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ratings" sheetId="1" state="visible" r:id="rId3"/>
    <sheet name="Country Risk Rating May 2001" sheetId="2" state="visible" r:id="rId4"/>
    <sheet name="Methodology" sheetId="3" state="visible" r:id="rId5"/>
    <sheet name="Method Non conforming" sheetId="4" state="visible" r:id="rId6"/>
    <sheet name="Non conforming" sheetId="5" state="visible" r:id="rId7"/>
  </sheets>
  <externalReferences>
    <externalReference r:id="rId8"/>
  </externalReferences>
  <definedNames>
    <definedName function="false" hidden="false" localSheetId="1" name="_xlnm.Print_Area" vbProcedure="false">'Country Risk Rating May 2001'!$A$1:$AP$201</definedName>
    <definedName function="false" hidden="false" localSheetId="1" name="_xlnm.Print_Titles" vbProcedure="false">'Country Risk Rating May 2001'!$1:$4</definedName>
    <definedName function="false" hidden="false" localSheetId="0" name="_xlnm.Print_Area" vbProcedure="false">'E-ratings'!$A$1:$AP$201</definedName>
    <definedName function="false" hidden="false" localSheetId="0" name="_xlnm.Print_Titles" vbProcedure="false">'E-ratings'!$1:$4</definedName>
    <definedName function="false" hidden="false" localSheetId="4" name="_xlnm.Print_Area" vbProcedure="false">'Non conforming'!$A$1:$G$103</definedName>
    <definedName function="false" hidden="false" localSheetId="4" name="_xlnm.Print_Titles" vbProcedure="false">'Non conforming'!$1:$5</definedName>
    <definedName function="false" hidden="false" name="magnumopus" vbProcedure="false">#REF!</definedName>
    <definedName function="false" hidden="false" name="rate_lookup" vbProcedure="false">Methodology!$B$23:$C$34</definedName>
    <definedName function="false" hidden="false" name="SumPrint" vbProcedure="false">#REF!</definedName>
    <definedName function="false" hidden="false" name="vol_lookup" vbProcedure="false">Methodology!$B$37:$C$41</definedName>
    <definedName function="false" hidden="false" localSheetId="0" name="magnumopus" vbProcedure="false">'E-ratings'!$B$6:$BB$64</definedName>
    <definedName function="false" hidden="false" localSheetId="1" name="magnumopus" vbProcedure="false">'Country Risk Rating May 2001'!$B$6:$BB$199</definedName>
    <definedName function="false" hidden="false" localSheetId="3" name="rate_lookup" vbProcedure="false">#REF!</definedName>
    <definedName function="false" hidden="false" localSheetId="3" name="vol_lookup" vbProcedure="false">#REF!</definedName>
    <definedName function="false" hidden="false" localSheetId="4" name="magnumopus" vbProcedure="false">'Non conforming'!$B$7:$S$101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2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Brunei Darussalam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5</xdr:colOff>
                <xdr:row>11</xdr:row>
                <xdr:rowOff>5</xdr:rowOff>
              </xdr:from>
              <xdr:to>
                <xdr:col>9</xdr:col>
                <xdr:colOff>5</xdr:colOff>
                <xdr:row>15</xdr:row>
                <xdr:rowOff>12</xdr:rowOff>
              </xdr:to>
            </anchor>
          </commentPr>
        </mc:Choice>
        <mc:Fallback/>
      </mc:AlternateContent>
    </comment>
    <comment ref="B23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People's republic of China - Hong Kong SAR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5</xdr:colOff>
                <xdr:row>22</xdr:row>
                <xdr:rowOff>2</xdr:rowOff>
              </xdr:from>
              <xdr:to>
                <xdr:col>9</xdr:col>
                <xdr:colOff>5</xdr:colOff>
                <xdr:row>26</xdr:row>
                <xdr:rowOff>10</xdr:rowOff>
              </xdr:to>
            </anchor>
          </commentPr>
        </mc:Choice>
        <mc:Fallback/>
      </mc:AlternateContent>
    </comment>
    <comment ref="B33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Principality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108</xdr:colOff>
                <xdr:row>33</xdr:row>
                <xdr:rowOff>8</xdr:rowOff>
              </xdr:from>
              <xdr:to>
                <xdr:col>8</xdr:col>
                <xdr:colOff>6</xdr:colOff>
                <xdr:row>37</xdr:row>
                <xdr:rowOff>13</xdr:rowOff>
              </xdr:to>
            </anchor>
          </commentPr>
        </mc:Choice>
        <mc:Fallback/>
      </mc:AlternateContent>
    </comment>
    <comment ref="I163" authorId="0">
      <text>
        <r>
          <rPr>
            <b val="true"/>
            <sz val="8"/>
            <color rgb="FF000000"/>
            <rFont val="Tahoma"/>
            <family val="0"/>
          </rPr>
          <t xml:space="preserve">ekoskas: As of 2001, Mexico benefits from OPIC insurance.
</t>
        </r>
        <r>
          <rPr>
            <sz val="8"/>
            <color rgb="FF000000"/>
            <rFont val="Tahoma"/>
            <family val="0"/>
          </rPr>
          <t xml:space="preserve">In Mexico OPIC's programs are limited to direct loans to projects that significantly involve US small businesses or cooperatives. Change from December 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9</xdr:colOff>
                <xdr:row>161</xdr:row>
                <xdr:rowOff>2</xdr:rowOff>
              </xdr:from>
              <xdr:to>
                <xdr:col>15</xdr:col>
                <xdr:colOff>30</xdr:colOff>
                <xdr:row>165</xdr:row>
                <xdr:rowOff>7</xdr:rowOff>
              </xdr:to>
            </anchor>
          </commentPr>
        </mc:Choice>
        <mc:Fallback/>
      </mc:AlternateContent>
    </comment>
    <comment ref="K24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Hungary upgrade: Improved economic growth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14</xdr:col>
                <xdr:colOff>6</xdr:colOff>
                <xdr:row>21</xdr:row>
                <xdr:rowOff>5</xdr:rowOff>
              </xdr:from>
              <xdr:to>
                <xdr:col>16</xdr:col>
                <xdr:colOff>33</xdr:colOff>
                <xdr:row>25</xdr:row>
                <xdr:rowOff>10</xdr:rowOff>
              </xdr:to>
            </anchor>
          </commentPr>
        </mc:Choice>
        <mc:Fallback/>
      </mc:AlternateContent>
    </comment>
    <comment ref="K51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Slovenia: Improved economic growth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14</xdr:col>
                <xdr:colOff>6</xdr:colOff>
                <xdr:row>48</xdr:row>
                <xdr:rowOff>10</xdr:rowOff>
              </xdr:from>
              <xdr:to>
                <xdr:col>16</xdr:col>
                <xdr:colOff>33</xdr:colOff>
                <xdr:row>52</xdr:row>
                <xdr:rowOff>17</xdr:rowOff>
              </xdr:to>
            </anchor>
          </commentPr>
        </mc:Choice>
        <mc:Fallback/>
      </mc:AlternateContent>
    </comment>
    <comment ref="L56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Taiwan downgrade: sliding stocks, weakness of the current political regime, high percentage of bad loans and barriers to foreign investment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59</xdr:colOff>
                <xdr:row>53</xdr:row>
                <xdr:rowOff>3</xdr:rowOff>
              </xdr:from>
              <xdr:to>
                <xdr:col>16</xdr:col>
                <xdr:colOff>27</xdr:colOff>
                <xdr:row>57</xdr:row>
                <xdr:rowOff>8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mruane:  Primary ranking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22</xdr:colOff>
                <xdr:row>1</xdr:row>
                <xdr:rowOff>20</xdr:rowOff>
              </xdr:from>
              <xdr:to>
                <xdr:col>54</xdr:col>
                <xdr:colOff>60</xdr:colOff>
                <xdr:row>2</xdr:row>
                <xdr:rowOff>2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9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principality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78</xdr:colOff>
                <xdr:row>9</xdr:row>
                <xdr:rowOff>5</xdr:rowOff>
              </xdr:from>
              <xdr:to>
                <xdr:col>4</xdr:col>
                <xdr:colOff>47</xdr:colOff>
                <xdr:row>13</xdr:row>
                <xdr:rowOff>10</xdr:rowOff>
              </xdr:to>
            </anchor>
          </commentPr>
        </mc:Choice>
        <mc:Fallback/>
      </mc:AlternateContent>
    </comment>
    <comment ref="B30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Brunei Darussalam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95</xdr:colOff>
                <xdr:row>29</xdr:row>
                <xdr:rowOff>5</xdr:rowOff>
              </xdr:from>
              <xdr:to>
                <xdr:col>8</xdr:col>
                <xdr:colOff>23</xdr:colOff>
                <xdr:row>33</xdr:row>
                <xdr:rowOff>12</xdr:rowOff>
              </xdr:to>
            </anchor>
          </commentPr>
        </mc:Choice>
        <mc:Fallback/>
      </mc:AlternateContent>
    </comment>
    <comment ref="B79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People's republic of China - Hong Kong SAR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95</xdr:colOff>
                <xdr:row>78</xdr:row>
                <xdr:rowOff>5</xdr:rowOff>
              </xdr:from>
              <xdr:to>
                <xdr:col>8</xdr:col>
                <xdr:colOff>23</xdr:colOff>
                <xdr:row>82</xdr:row>
                <xdr:rowOff>13</xdr:rowOff>
              </xdr:to>
            </anchor>
          </commentPr>
        </mc:Choice>
        <mc:Fallback/>
      </mc:AlternateContent>
    </comment>
    <comment ref="B84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Islamic Republic of Iran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95</xdr:colOff>
                <xdr:row>83</xdr:row>
                <xdr:rowOff>14</xdr:rowOff>
              </xdr:from>
              <xdr:to>
                <xdr:col>8</xdr:col>
                <xdr:colOff>23</xdr:colOff>
                <xdr:row>88</xdr:row>
                <xdr:rowOff>1</xdr:rowOff>
              </xdr:to>
            </anchor>
          </commentPr>
        </mc:Choice>
        <mc:Fallback/>
      </mc:AlternateContent>
    </comment>
    <comment ref="B98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Kyrgyz Republic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78</xdr:colOff>
                <xdr:row>98</xdr:row>
                <xdr:rowOff>5</xdr:rowOff>
              </xdr:from>
              <xdr:to>
                <xdr:col>4</xdr:col>
                <xdr:colOff>47</xdr:colOff>
                <xdr:row>102</xdr:row>
                <xdr:rowOff>10</xdr:rowOff>
              </xdr:to>
            </anchor>
          </commentPr>
        </mc:Choice>
        <mc:Fallback/>
      </mc:AlternateContent>
    </comment>
    <comment ref="B99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Lao People's Democratic Republic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95</xdr:colOff>
                <xdr:row>98</xdr:row>
                <xdr:rowOff>14</xdr:rowOff>
              </xdr:from>
              <xdr:to>
                <xdr:col>8</xdr:col>
                <xdr:colOff>23</xdr:colOff>
                <xdr:row>103</xdr:row>
                <xdr:rowOff>2</xdr:rowOff>
              </xdr:to>
            </anchor>
          </commentPr>
        </mc:Choice>
        <mc:Fallback/>
      </mc:AlternateContent>
    </comment>
    <comment ref="B104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Socialist People's Lybian Arab Jamahiriya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95</xdr:colOff>
                <xdr:row>103</xdr:row>
                <xdr:rowOff>14</xdr:rowOff>
              </xdr:from>
              <xdr:to>
                <xdr:col>8</xdr:col>
                <xdr:colOff>23</xdr:colOff>
                <xdr:row>108</xdr:row>
                <xdr:rowOff>2</xdr:rowOff>
              </xdr:to>
            </anchor>
          </commentPr>
        </mc:Choice>
        <mc:Fallback/>
      </mc:AlternateContent>
    </comment>
    <comment ref="B105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Principality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78</xdr:colOff>
                <xdr:row>105</xdr:row>
                <xdr:rowOff>5</xdr:rowOff>
              </xdr:from>
              <xdr:to>
                <xdr:col>4</xdr:col>
                <xdr:colOff>47</xdr:colOff>
                <xdr:row>109</xdr:row>
                <xdr:rowOff>10</xdr:rowOff>
              </xdr:to>
            </anchor>
          </commentPr>
        </mc:Choice>
        <mc:Fallback/>
      </mc:AlternateContent>
    </comment>
    <comment ref="B108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former Yugoslav Republic of Macedonia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95</xdr:colOff>
                <xdr:row>107</xdr:row>
                <xdr:rowOff>14</xdr:rowOff>
              </xdr:from>
              <xdr:to>
                <xdr:col>8</xdr:col>
                <xdr:colOff>23</xdr:colOff>
                <xdr:row>112</xdr:row>
                <xdr:rowOff>2</xdr:rowOff>
              </xdr:to>
            </anchor>
          </commentPr>
        </mc:Choice>
        <mc:Fallback/>
      </mc:AlternateContent>
    </comment>
    <comment ref="B119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Federated States of Micronesia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95</xdr:colOff>
                <xdr:row>118</xdr:row>
                <xdr:rowOff>14</xdr:rowOff>
              </xdr:from>
              <xdr:to>
                <xdr:col>8</xdr:col>
                <xdr:colOff>23</xdr:colOff>
                <xdr:row>123</xdr:row>
                <xdr:rowOff>2</xdr:rowOff>
              </xdr:to>
            </anchor>
          </commentPr>
        </mc:Choice>
        <mc:Fallback/>
      </mc:AlternateContent>
    </comment>
    <comment ref="B148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Russian Federation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95</xdr:colOff>
                <xdr:row>149</xdr:row>
                <xdr:rowOff>1</xdr:rowOff>
              </xdr:from>
              <xdr:to>
                <xdr:col>4</xdr:col>
                <xdr:colOff>63</xdr:colOff>
                <xdr:row>153</xdr:row>
                <xdr:rowOff>6</xdr:rowOff>
              </xdr:to>
            </anchor>
          </commentPr>
        </mc:Choice>
        <mc:Fallback/>
      </mc:AlternateContent>
    </comment>
    <comment ref="B158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Slovak Republic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95</xdr:colOff>
                <xdr:row>159</xdr:row>
                <xdr:rowOff>1</xdr:rowOff>
              </xdr:from>
              <xdr:to>
                <xdr:col>4</xdr:col>
                <xdr:colOff>63</xdr:colOff>
                <xdr:row>163</xdr:row>
                <xdr:rowOff>6</xdr:rowOff>
              </xdr:to>
            </anchor>
          </commentPr>
        </mc:Choice>
        <mc:Fallback/>
      </mc:AlternateContent>
    </comment>
    <comment ref="B173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Syrian Arab Republuic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95</xdr:colOff>
                <xdr:row>172</xdr:row>
                <xdr:rowOff>7</xdr:rowOff>
              </xdr:from>
              <xdr:to>
                <xdr:col>8</xdr:col>
                <xdr:colOff>23</xdr:colOff>
                <xdr:row>176</xdr:row>
                <xdr:rowOff>13</xdr:rowOff>
              </xdr:to>
            </anchor>
          </commentPr>
        </mc:Choice>
        <mc:Fallback/>
      </mc:AlternateContent>
    </comment>
    <comment ref="B194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Republica Bolivariana de Venezuela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95</xdr:colOff>
                <xdr:row>193</xdr:row>
                <xdr:rowOff>7</xdr:rowOff>
              </xdr:from>
              <xdr:to>
                <xdr:col>8</xdr:col>
                <xdr:colOff>23</xdr:colOff>
                <xdr:row>197</xdr:row>
                <xdr:rowOff>13</xdr:rowOff>
              </xdr:to>
            </anchor>
          </commentPr>
        </mc:Choice>
        <mc:Fallback/>
      </mc:AlternateContent>
    </comment>
    <comment ref="B196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Yemen Republic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95</xdr:colOff>
                <xdr:row>196</xdr:row>
                <xdr:rowOff>14</xdr:rowOff>
              </xdr:from>
              <xdr:to>
                <xdr:col>4</xdr:col>
                <xdr:colOff>63</xdr:colOff>
                <xdr:row>201</xdr:row>
                <xdr:rowOff>3</xdr:rowOff>
              </xdr:to>
            </anchor>
          </commentPr>
        </mc:Choice>
        <mc:Fallback/>
      </mc:AlternateContent>
    </comment>
    <comment ref="I119" authorId="0">
      <text>
        <r>
          <rPr>
            <b val="true"/>
            <sz val="8"/>
            <color rgb="FF000000"/>
            <rFont val="Tahoma"/>
            <family val="0"/>
          </rPr>
          <t xml:space="preserve">ekoskas: As of 2001, Mexico benefits from OPIC insurance.
</t>
        </r>
        <r>
          <rPr>
            <sz val="8"/>
            <color rgb="FF000000"/>
            <rFont val="Tahoma"/>
            <family val="0"/>
          </rPr>
          <t xml:space="preserve">In Mexico OPIC's programs are limited to direct loans to projects that significantly involve US small businesses or cooperatives. Change from December 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36</xdr:colOff>
                <xdr:row>116</xdr:row>
                <xdr:rowOff>5</xdr:rowOff>
              </xdr:from>
              <xdr:to>
                <xdr:col>13</xdr:col>
                <xdr:colOff>28</xdr:colOff>
                <xdr:row>120</xdr:row>
                <xdr:rowOff>10</xdr:rowOff>
              </xdr:to>
            </anchor>
          </commentPr>
        </mc:Choice>
        <mc:Fallback/>
      </mc:AlternateContent>
    </commen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Argentina downgrade: High fiscal deficit/GDP ratio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39</xdr:colOff>
                <xdr:row>9</xdr:row>
                <xdr:rowOff>5</xdr:rowOff>
              </xdr:from>
              <xdr:to>
                <xdr:col>16</xdr:col>
                <xdr:colOff>2</xdr:colOff>
                <xdr:row>13</xdr:row>
                <xdr:rowOff>10</xdr:rowOff>
              </xdr:to>
            </anchor>
          </commentPr>
        </mc:Choice>
        <mc:Fallback/>
      </mc:AlternateContent>
    </comment>
    <comment ref="K80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Hungary upgrade: Improved economic growth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39</xdr:colOff>
                <xdr:row>77</xdr:row>
                <xdr:rowOff>5</xdr:rowOff>
              </xdr:from>
              <xdr:to>
                <xdr:col>16</xdr:col>
                <xdr:colOff>2</xdr:colOff>
                <xdr:row>81</xdr:row>
                <xdr:rowOff>10</xdr:rowOff>
              </xdr:to>
            </anchor>
          </commentPr>
        </mc:Choice>
        <mc:Fallback/>
      </mc:AlternateContent>
    </comment>
    <comment ref="K148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Russia upgrade cuased by stronger economic growth and increased budget revenue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39</xdr:colOff>
                <xdr:row>145</xdr:row>
                <xdr:rowOff>5</xdr:rowOff>
              </xdr:from>
              <xdr:to>
                <xdr:col>16</xdr:col>
                <xdr:colOff>2</xdr:colOff>
                <xdr:row>149</xdr:row>
                <xdr:rowOff>6</xdr:rowOff>
              </xdr:to>
            </anchor>
          </commentPr>
        </mc:Choice>
        <mc:Fallback/>
      </mc:AlternateContent>
    </comment>
    <comment ref="K159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Slovenia: Improved economic growth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39</xdr:colOff>
                <xdr:row>156</xdr:row>
                <xdr:rowOff>5</xdr:rowOff>
              </xdr:from>
              <xdr:to>
                <xdr:col>16</xdr:col>
                <xdr:colOff>2</xdr:colOff>
                <xdr:row>160</xdr:row>
                <xdr:rowOff>10</xdr:rowOff>
              </xdr:to>
            </anchor>
          </commentPr>
        </mc:Choice>
        <mc:Fallback/>
      </mc:AlternateContent>
    </comment>
    <comment ref="L174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Taiwan downgrade: sliding stocks, weakness of the current political regime, high percentage of bad loans and barriers to foreign investment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31</xdr:colOff>
                <xdr:row>170</xdr:row>
                <xdr:rowOff>13</xdr:rowOff>
              </xdr:from>
              <xdr:to>
                <xdr:col>15</xdr:col>
                <xdr:colOff>49</xdr:colOff>
                <xdr:row>175</xdr:row>
                <xdr:rowOff>1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mruane:  Primary ranking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60</xdr:colOff>
                <xdr:row>1</xdr:row>
                <xdr:rowOff>20</xdr:rowOff>
              </xdr:from>
              <xdr:to>
                <xdr:col>54</xdr:col>
                <xdr:colOff>30</xdr:colOff>
                <xdr:row>2</xdr:row>
                <xdr:rowOff>2</xdr:rowOff>
              </xdr:to>
            </anchor>
          </commentPr>
        </mc:Choice>
        <mc:Fallback/>
      </mc:AlternateContent>
    </comment>
    <comment ref="AP101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except w/Israel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13</xdr:colOff>
                <xdr:row>101</xdr:row>
                <xdr:rowOff>14</xdr:rowOff>
              </xdr:from>
              <xdr:to>
                <xdr:col>75</xdr:col>
                <xdr:colOff>34</xdr:colOff>
                <xdr:row>106</xdr:row>
                <xdr:rowOff>5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0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principality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</xdr:colOff>
                <xdr:row>9</xdr:row>
                <xdr:rowOff>9</xdr:rowOff>
              </xdr:from>
              <xdr:to>
                <xdr:col>4</xdr:col>
                <xdr:colOff>54</xdr:colOff>
                <xdr:row>13</xdr:row>
                <xdr:rowOff>14</xdr:rowOff>
              </xdr:to>
            </anchor>
          </commentPr>
        </mc:Choice>
        <mc:Fallback/>
      </mc:AlternateContent>
    </comment>
    <comment ref="B47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Islamic Republic of Iran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34</xdr:colOff>
                <xdr:row>46</xdr:row>
                <xdr:rowOff>1</xdr:rowOff>
              </xdr:from>
              <xdr:to>
                <xdr:col>5</xdr:col>
                <xdr:colOff>22</xdr:colOff>
                <xdr:row>50</xdr:row>
                <xdr:rowOff>8</xdr:rowOff>
              </xdr:to>
            </anchor>
          </commentPr>
        </mc:Choice>
        <mc:Fallback/>
      </mc:AlternateContent>
    </comment>
    <comment ref="B52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Kyrgyz Republic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</xdr:colOff>
                <xdr:row>51</xdr:row>
                <xdr:rowOff>9</xdr:rowOff>
              </xdr:from>
              <xdr:to>
                <xdr:col>4</xdr:col>
                <xdr:colOff>54</xdr:colOff>
                <xdr:row>55</xdr:row>
                <xdr:rowOff>14</xdr:rowOff>
              </xdr:to>
            </anchor>
          </commentPr>
        </mc:Choice>
        <mc:Fallback/>
      </mc:AlternateContent>
    </comment>
    <comment ref="B53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Lao People's Democratic Republic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34</xdr:colOff>
                <xdr:row>52</xdr:row>
                <xdr:rowOff>1</xdr:rowOff>
              </xdr:from>
              <xdr:to>
                <xdr:col>5</xdr:col>
                <xdr:colOff>22</xdr:colOff>
                <xdr:row>56</xdr:row>
                <xdr:rowOff>6</xdr:rowOff>
              </xdr:to>
            </anchor>
          </commentPr>
        </mc:Choice>
        <mc:Fallback/>
      </mc:AlternateContent>
    </comment>
    <comment ref="B56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Socialist People's Lybian Arab Jamahiriya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34</xdr:colOff>
                <xdr:row>55</xdr:row>
                <xdr:rowOff>1</xdr:rowOff>
              </xdr:from>
              <xdr:to>
                <xdr:col>5</xdr:col>
                <xdr:colOff>22</xdr:colOff>
                <xdr:row>59</xdr:row>
                <xdr:rowOff>6</xdr:rowOff>
              </xdr:to>
            </anchor>
          </commentPr>
        </mc:Choice>
        <mc:Fallback/>
      </mc:AlternateContent>
    </comment>
    <comment ref="B62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Federated States of Micronesia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34</xdr:colOff>
                <xdr:row>61</xdr:row>
                <xdr:rowOff>1</xdr:rowOff>
              </xdr:from>
              <xdr:to>
                <xdr:col>5</xdr:col>
                <xdr:colOff>22</xdr:colOff>
                <xdr:row>65</xdr:row>
                <xdr:rowOff>6</xdr:rowOff>
              </xdr:to>
            </anchor>
          </commentPr>
        </mc:Choice>
        <mc:Fallback/>
      </mc:AlternateContent>
    </comment>
    <comment ref="B75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Russian Federation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34</xdr:colOff>
                <xdr:row>75</xdr:row>
                <xdr:rowOff>5</xdr:rowOff>
              </xdr:from>
              <xdr:to>
                <xdr:col>4</xdr:col>
                <xdr:colOff>71</xdr:colOff>
                <xdr:row>79</xdr:row>
                <xdr:rowOff>10</xdr:rowOff>
              </xdr:to>
            </anchor>
          </commentPr>
        </mc:Choice>
        <mc:Fallback/>
      </mc:AlternateContent>
    </comment>
    <comment ref="B88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Syrian Arab Republuic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34</xdr:colOff>
                <xdr:row>86</xdr:row>
                <xdr:rowOff>13</xdr:rowOff>
              </xdr:from>
              <xdr:to>
                <xdr:col>5</xdr:col>
                <xdr:colOff>22</xdr:colOff>
                <xdr:row>91</xdr:row>
                <xdr:rowOff>2</xdr:rowOff>
              </xdr:to>
            </anchor>
          </commentPr>
        </mc:Choice>
        <mc:Fallback/>
      </mc:AlternateContent>
    </comment>
    <comment ref="B98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Yemen Republic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34</xdr:colOff>
                <xdr:row>97</xdr:row>
                <xdr:rowOff>16</xdr:rowOff>
              </xdr:from>
              <xdr:to>
                <xdr:col>4</xdr:col>
                <xdr:colOff>71</xdr:colOff>
                <xdr:row>102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<sst xmlns="http://schemas.openxmlformats.org/spreadsheetml/2006/main" count="6580" uniqueCount="688">
  <si>
    <t xml:space="preserve">Enron Risk Assessment and Control Country Risk Ratings Summary - May 2001</t>
  </si>
  <si>
    <t xml:space="preserve">Country Name</t>
  </si>
  <si>
    <t xml:space="preserve">             Currency</t>
  </si>
  <si>
    <t xml:space="preserve">              Code</t>
  </si>
  <si>
    <t xml:space="preserve">E-Rating *</t>
  </si>
  <si>
    <t xml:space="preserve">E Rating 1-12</t>
  </si>
  <si>
    <t xml:space="preserve">Change</t>
  </si>
  <si>
    <t xml:space="preserve">OPIC </t>
  </si>
  <si>
    <t xml:space="preserve">S&amp;P  /  Moody's</t>
  </si>
  <si>
    <t xml:space="preserve">S&amp;P/ Moody's</t>
  </si>
  <si>
    <t xml:space="preserve">S&amp;P Outlook</t>
  </si>
  <si>
    <t xml:space="preserve">Fitch IBCA</t>
  </si>
  <si>
    <t xml:space="preserve">Euromoney </t>
  </si>
  <si>
    <t xml:space="preserve">EIU</t>
  </si>
  <si>
    <t xml:space="preserve">Institutional Investor </t>
  </si>
  <si>
    <t xml:space="preserve">Int.Country Risk Guide</t>
  </si>
  <si>
    <t xml:space="preserve">Business Risk (BR)</t>
  </si>
  <si>
    <t xml:space="preserve">IMF FX</t>
  </si>
  <si>
    <t xml:space="preserve">ENE does business </t>
  </si>
  <si>
    <t xml:space="preserve">Score   </t>
  </si>
  <si>
    <t xml:space="preserve"> Rank</t>
  </si>
  <si>
    <t xml:space="preserve">Rating  </t>
  </si>
  <si>
    <t xml:space="preserve">Score </t>
  </si>
  <si>
    <t xml:space="preserve">Score</t>
  </si>
  <si>
    <t xml:space="preserve"> Rank </t>
  </si>
  <si>
    <t xml:space="preserve">Score Dec 00</t>
  </si>
  <si>
    <t xml:space="preserve">6-month change</t>
  </si>
  <si>
    <t xml:space="preserve">Pol. </t>
  </si>
  <si>
    <t xml:space="preserve">Fin.</t>
  </si>
  <si>
    <t xml:space="preserve">Eco. </t>
  </si>
  <si>
    <t xml:space="preserve">Short-Term</t>
  </si>
  <si>
    <t xml:space="preserve">Long-Term</t>
  </si>
  <si>
    <t xml:space="preserve">1-10</t>
  </si>
  <si>
    <t xml:space="preserve"> Arrangement </t>
  </si>
  <si>
    <t xml:space="preserve">4Q 00</t>
  </si>
  <si>
    <t xml:space="preserve">3Q 00</t>
  </si>
  <si>
    <t xml:space="preserve">Financial Transfer</t>
  </si>
  <si>
    <t xml:space="preserve">Direct Investment</t>
  </si>
  <si>
    <t xml:space="preserve">Export Market</t>
  </si>
  <si>
    <t xml:space="preserve">  ---------------------------------------------------------------CONFORMING COUNTRIES---------------------------------------------------------------</t>
  </si>
  <si>
    <t xml:space="preserve">Australia</t>
  </si>
  <si>
    <t xml:space="preserve">Dollar</t>
  </si>
  <si>
    <t xml:space="preserve">AUD</t>
  </si>
  <si>
    <t xml:space="preserve">N</t>
  </si>
  <si>
    <t xml:space="preserve">AA+/Aa2</t>
  </si>
  <si>
    <t xml:space="preserve">Stable</t>
  </si>
  <si>
    <t xml:space="preserve">AA</t>
  </si>
  <si>
    <t xml:space="preserve">B</t>
  </si>
  <si>
    <t xml:space="preserve">B+</t>
  </si>
  <si>
    <t xml:space="preserve">A</t>
  </si>
  <si>
    <t xml:space="preserve">Indep. Float</t>
  </si>
  <si>
    <t xml:space="preserve">Austria</t>
  </si>
  <si>
    <t xml:space="preserve">Schilling/Euro</t>
  </si>
  <si>
    <t xml:space="preserve">ATS</t>
  </si>
  <si>
    <t xml:space="preserve">AAA/Aaa</t>
  </si>
  <si>
    <t xml:space="preserve">AAA</t>
  </si>
  <si>
    <t xml:space="preserve">*</t>
  </si>
  <si>
    <t xml:space="preserve">A+</t>
  </si>
  <si>
    <t xml:space="preserve">A-</t>
  </si>
  <si>
    <t xml:space="preserve">Peg to Euro</t>
  </si>
  <si>
    <t xml:space="preserve">Bahamas</t>
  </si>
  <si>
    <t xml:space="preserve">BSD</t>
  </si>
  <si>
    <t xml:space="preserve">Y</t>
  </si>
  <si>
    <t xml:space="preserve">*/A3</t>
  </si>
  <si>
    <t xml:space="preserve">Peg to USD</t>
  </si>
  <si>
    <t xml:space="preserve">Bahrain</t>
  </si>
  <si>
    <t xml:space="preserve">Dinar</t>
  </si>
  <si>
    <t xml:space="preserve">BHD</t>
  </si>
  <si>
    <t xml:space="preserve">*/Ba1</t>
  </si>
  <si>
    <t xml:space="preserve">BBB-</t>
  </si>
  <si>
    <t xml:space="preserve">Peg to SDR</t>
  </si>
  <si>
    <t xml:space="preserve">Barbados</t>
  </si>
  <si>
    <t xml:space="preserve">BBD</t>
  </si>
  <si>
    <t xml:space="preserve">A-/Baa2</t>
  </si>
  <si>
    <t xml:space="preserve">Belgium</t>
  </si>
  <si>
    <t xml:space="preserve">Franc/Euro</t>
  </si>
  <si>
    <t xml:space="preserve">BEF</t>
  </si>
  <si>
    <t xml:space="preserve">AA+/Aa1</t>
  </si>
  <si>
    <t xml:space="preserve">AA-</t>
  </si>
  <si>
    <t xml:space="preserve">Brunei</t>
  </si>
  <si>
    <t xml:space="preserve">Brunei Dollar</t>
  </si>
  <si>
    <t xml:space="preserve">BND</t>
  </si>
  <si>
    <t xml:space="preserve">Peg to Singapore$</t>
  </si>
  <si>
    <t xml:space="preserve">Canada</t>
  </si>
  <si>
    <t xml:space="preserve">Can. Dollar</t>
  </si>
  <si>
    <t xml:space="preserve">CAD</t>
  </si>
  <si>
    <t xml:space="preserve">AA+</t>
  </si>
  <si>
    <t xml:space="preserve">Chile</t>
  </si>
  <si>
    <t xml:space="preserve">Peso</t>
  </si>
  <si>
    <t xml:space="preserve">CLP</t>
  </si>
  <si>
    <t xml:space="preserve">A-/Baa1</t>
  </si>
  <si>
    <t xml:space="preserve">Cyprus</t>
  </si>
  <si>
    <t xml:space="preserve">Cyprus Pound</t>
  </si>
  <si>
    <t xml:space="preserve">CYP</t>
  </si>
  <si>
    <t xml:space="preserve">A/A2</t>
  </si>
  <si>
    <t xml:space="preserve">Czech Republic</t>
  </si>
  <si>
    <t xml:space="preserve">Koruna</t>
  </si>
  <si>
    <t xml:space="preserve">CZK</t>
  </si>
  <si>
    <t xml:space="preserve">BBB+</t>
  </si>
  <si>
    <t xml:space="preserve">Managed float</t>
  </si>
  <si>
    <t xml:space="preserve">Denmark</t>
  </si>
  <si>
    <t xml:space="preserve">Danish Krone/Euro</t>
  </si>
  <si>
    <t xml:space="preserve">DKK</t>
  </si>
  <si>
    <t xml:space="preserve">AA+/Aaa</t>
  </si>
  <si>
    <t xml:space="preserve">Estonia</t>
  </si>
  <si>
    <t xml:space="preserve">Kroon</t>
  </si>
  <si>
    <t xml:space="preserve">EEK</t>
  </si>
  <si>
    <t xml:space="preserve">BBB+/Baa1</t>
  </si>
  <si>
    <t xml:space="preserve">Positive</t>
  </si>
  <si>
    <t xml:space="preserve">BBB</t>
  </si>
  <si>
    <t xml:space="preserve">Peg to DM</t>
  </si>
  <si>
    <t xml:space="preserve">Finland</t>
  </si>
  <si>
    <t xml:space="preserve">Markka/Euro</t>
  </si>
  <si>
    <t xml:space="preserve">FIM</t>
  </si>
  <si>
    <t xml:space="preserve">France</t>
  </si>
  <si>
    <t xml:space="preserve">FRF</t>
  </si>
  <si>
    <t xml:space="preserve">Germany</t>
  </si>
  <si>
    <t xml:space="preserve">Mark/Euro</t>
  </si>
  <si>
    <t xml:space="preserve">DEM</t>
  </si>
  <si>
    <t xml:space="preserve">Greece</t>
  </si>
  <si>
    <t xml:space="preserve">Drachma/Euro</t>
  </si>
  <si>
    <t xml:space="preserve">GRD</t>
  </si>
  <si>
    <t xml:space="preserve">A-/A2</t>
  </si>
  <si>
    <t xml:space="preserve">Hong Kong</t>
  </si>
  <si>
    <t xml:space="preserve">HKD</t>
  </si>
  <si>
    <t xml:space="preserve">A+/A3</t>
  </si>
  <si>
    <t xml:space="preserve">A/A3</t>
  </si>
  <si>
    <t xml:space="preserve">Hungary</t>
  </si>
  <si>
    <t xml:space="preserve">Forint</t>
  </si>
  <si>
    <t xml:space="preserve">HUF</t>
  </si>
  <si>
    <t xml:space="preserve">A-/A3</t>
  </si>
  <si>
    <t xml:space="preserve">BBB+/A3</t>
  </si>
  <si>
    <t xml:space="preserve">Crawling band</t>
  </si>
  <si>
    <t xml:space="preserve">Iceland</t>
  </si>
  <si>
    <t xml:space="preserve">Krona</t>
  </si>
  <si>
    <t xml:space="preserve">ISK</t>
  </si>
  <si>
    <t xml:space="preserve">A+/Aa3</t>
  </si>
  <si>
    <t xml:space="preserve">Peg to composite</t>
  </si>
  <si>
    <t xml:space="preserve">Ireland</t>
  </si>
  <si>
    <t xml:space="preserve">Punt/Euro</t>
  </si>
  <si>
    <t xml:space="preserve">IEP</t>
  </si>
  <si>
    <t xml:space="preserve">Israel</t>
  </si>
  <si>
    <t xml:space="preserve">Shekel</t>
  </si>
  <si>
    <t xml:space="preserve">ISS</t>
  </si>
  <si>
    <t xml:space="preserve">B-</t>
  </si>
  <si>
    <t xml:space="preserve">C+</t>
  </si>
  <si>
    <t xml:space="preserve">Italy</t>
  </si>
  <si>
    <t xml:space="preserve">Lira/Euro</t>
  </si>
  <si>
    <t xml:space="preserve">ITL</t>
  </si>
  <si>
    <t xml:space="preserve">AA/Aa3</t>
  </si>
  <si>
    <t xml:space="preserve">Japan</t>
  </si>
  <si>
    <t xml:space="preserve">Yen</t>
  </si>
  <si>
    <t xml:space="preserve">JPY</t>
  </si>
  <si>
    <t xml:space="preserve">AAA/Aa1</t>
  </si>
  <si>
    <t xml:space="preserve">Korea, South</t>
  </si>
  <si>
    <t xml:space="preserve">Won</t>
  </si>
  <si>
    <t xml:space="preserve">KRW</t>
  </si>
  <si>
    <t xml:space="preserve">BBB/Baa2</t>
  </si>
  <si>
    <t xml:space="preserve">Kuwait</t>
  </si>
  <si>
    <t xml:space="preserve">KWD</t>
  </si>
  <si>
    <t xml:space="preserve">A/Baa1</t>
  </si>
  <si>
    <t xml:space="preserve">Latvia</t>
  </si>
  <si>
    <t xml:space="preserve">Lats</t>
  </si>
  <si>
    <t xml:space="preserve">LVR</t>
  </si>
  <si>
    <t xml:space="preserve">Liechtenstein</t>
  </si>
  <si>
    <t xml:space="preserve">Liech. Franc</t>
  </si>
  <si>
    <t xml:space="preserve">CHF</t>
  </si>
  <si>
    <t xml:space="preserve">Peg to Swiss Franc</t>
  </si>
  <si>
    <t xml:space="preserve">Lithuania</t>
  </si>
  <si>
    <t xml:space="preserve">Litas</t>
  </si>
  <si>
    <t xml:space="preserve">LTT</t>
  </si>
  <si>
    <t xml:space="preserve">BBB-/Ba1</t>
  </si>
  <si>
    <t xml:space="preserve">BB+</t>
  </si>
  <si>
    <t xml:space="preserve">Luxembourg</t>
  </si>
  <si>
    <t xml:space="preserve">Lux. Franc</t>
  </si>
  <si>
    <t xml:space="preserve">LUF</t>
  </si>
  <si>
    <t xml:space="preserve">Malaysia</t>
  </si>
  <si>
    <t xml:space="preserve">Ringgit</t>
  </si>
  <si>
    <t xml:space="preserve">MYR</t>
  </si>
  <si>
    <t xml:space="preserve">Malta</t>
  </si>
  <si>
    <t xml:space="preserve">Lira</t>
  </si>
  <si>
    <t xml:space="preserve">MTL</t>
  </si>
  <si>
    <t xml:space="preserve">Peg to Comp.</t>
  </si>
  <si>
    <t xml:space="preserve">Mauritius</t>
  </si>
  <si>
    <t xml:space="preserve">Rupee</t>
  </si>
  <si>
    <t xml:space="preserve">MUR</t>
  </si>
  <si>
    <t xml:space="preserve">*/Baa2</t>
  </si>
  <si>
    <t xml:space="preserve">Mexico</t>
  </si>
  <si>
    <t xml:space="preserve">MXN</t>
  </si>
  <si>
    <t xml:space="preserve">BB+/Baa3</t>
  </si>
  <si>
    <t xml:space="preserve">Monaco</t>
  </si>
  <si>
    <t xml:space="preserve">Franc</t>
  </si>
  <si>
    <t xml:space="preserve">Netherlands</t>
  </si>
  <si>
    <t xml:space="preserve">Guilder/Euro</t>
  </si>
  <si>
    <t xml:space="preserve">ANG</t>
  </si>
  <si>
    <t xml:space="preserve">New Zealand</t>
  </si>
  <si>
    <t xml:space="preserve">NZD</t>
  </si>
  <si>
    <t xml:space="preserve">Norway</t>
  </si>
  <si>
    <t xml:space="preserve">Krone</t>
  </si>
  <si>
    <t xml:space="preserve">NOK</t>
  </si>
  <si>
    <t xml:space="preserve">Oman</t>
  </si>
  <si>
    <t xml:space="preserve">Rial Omani</t>
  </si>
  <si>
    <t xml:space="preserve">OMR</t>
  </si>
  <si>
    <t xml:space="preserve">BBB-/Baa2</t>
  </si>
  <si>
    <t xml:space="preserve">Poland</t>
  </si>
  <si>
    <t xml:space="preserve">Zloty</t>
  </si>
  <si>
    <t xml:space="preserve">PLN</t>
  </si>
  <si>
    <t xml:space="preserve">Portugal</t>
  </si>
  <si>
    <t xml:space="preserve">Escudo/Euro</t>
  </si>
  <si>
    <t xml:space="preserve">PTE</t>
  </si>
  <si>
    <t xml:space="preserve">AA/Aa2</t>
  </si>
  <si>
    <t xml:space="preserve">Qatar</t>
  </si>
  <si>
    <t xml:space="preserve">Riyal</t>
  </si>
  <si>
    <t xml:space="preserve">QAR</t>
  </si>
  <si>
    <t xml:space="preserve">BBB+/Baa2</t>
  </si>
  <si>
    <t xml:space="preserve">San Marino</t>
  </si>
  <si>
    <t xml:space="preserve">Euro</t>
  </si>
  <si>
    <t xml:space="preserve">Saudi Arabia</t>
  </si>
  <si>
    <t xml:space="preserve">SAR</t>
  </si>
  <si>
    <t xml:space="preserve">*/Baa3</t>
  </si>
  <si>
    <t xml:space="preserve">Singapore</t>
  </si>
  <si>
    <t xml:space="preserve">SGD</t>
  </si>
  <si>
    <t xml:space="preserve">Slovenia</t>
  </si>
  <si>
    <t xml:space="preserve">Tolar</t>
  </si>
  <si>
    <t xml:space="preserve">SIT</t>
  </si>
  <si>
    <t xml:space="preserve">South Africa</t>
  </si>
  <si>
    <t xml:space="preserve">Rand</t>
  </si>
  <si>
    <t xml:space="preserve">ZAR</t>
  </si>
  <si>
    <t xml:space="preserve">BBB-/Baa3</t>
  </si>
  <si>
    <t xml:space="preserve">Spain</t>
  </si>
  <si>
    <t xml:space="preserve">Peseta/Euro</t>
  </si>
  <si>
    <t xml:space="preserve">ESP</t>
  </si>
  <si>
    <t xml:space="preserve">Sweden</t>
  </si>
  <si>
    <t xml:space="preserve">SEK</t>
  </si>
  <si>
    <t xml:space="preserve">Switzerland</t>
  </si>
  <si>
    <t xml:space="preserve">Taiwan</t>
  </si>
  <si>
    <t xml:space="preserve">TWD</t>
  </si>
  <si>
    <t xml:space="preserve">AA+/Aa3</t>
  </si>
  <si>
    <t xml:space="preserve">Negative</t>
  </si>
  <si>
    <t xml:space="preserve">Thailand</t>
  </si>
  <si>
    <t xml:space="preserve">Baht</t>
  </si>
  <si>
    <t xml:space="preserve">THB</t>
  </si>
  <si>
    <t xml:space="preserve">Trinidad/Tobago</t>
  </si>
  <si>
    <t xml:space="preserve">TT Dollar</t>
  </si>
  <si>
    <t xml:space="preserve">TTD</t>
  </si>
  <si>
    <t xml:space="preserve">Tunisia</t>
  </si>
  <si>
    <t xml:space="preserve">TND</t>
  </si>
  <si>
    <t xml:space="preserve">BBB/Baa3</t>
  </si>
  <si>
    <t xml:space="preserve">Crawling peg</t>
  </si>
  <si>
    <t xml:space="preserve">United Arab Emirates</t>
  </si>
  <si>
    <t xml:space="preserve">Dirham</t>
  </si>
  <si>
    <t xml:space="preserve">AED</t>
  </si>
  <si>
    <t xml:space="preserve">*/A2</t>
  </si>
  <si>
    <t xml:space="preserve">United Kingdom</t>
  </si>
  <si>
    <t xml:space="preserve">Pound Sterling</t>
  </si>
  <si>
    <t xml:space="preserve">UKP</t>
  </si>
  <si>
    <t xml:space="preserve">United States</t>
  </si>
  <si>
    <t xml:space="preserve">USD</t>
  </si>
  <si>
    <t xml:space="preserve">Uruguay</t>
  </si>
  <si>
    <t xml:space="preserve">UYP</t>
  </si>
  <si>
    <t xml:space="preserve">Vatican</t>
  </si>
  <si>
    <r>
      <rPr>
        <b val="true"/>
        <sz val="10"/>
        <rFont val="Arial"/>
        <family val="2"/>
      </rPr>
      <t xml:space="preserve">  ---------------------------------------------------------------NOT RECOMMENDED COUNTRIES / </t>
    </r>
    <r>
      <rPr>
        <b val="true"/>
        <u val="single"/>
        <sz val="10"/>
        <rFont val="Arial"/>
        <family val="2"/>
      </rPr>
      <t xml:space="preserve">Justificatuion Required---------------------------------------------------------------</t>
    </r>
  </si>
  <si>
    <t xml:space="preserve">Antigua &amp; Barbuda</t>
  </si>
  <si>
    <t xml:space="preserve">E. Carib. Dollar</t>
  </si>
  <si>
    <t xml:space="preserve">XCD</t>
  </si>
  <si>
    <t xml:space="preserve">Argentina</t>
  </si>
  <si>
    <t xml:space="preserve">ARS</t>
  </si>
  <si>
    <t xml:space="preserve">B/B2</t>
  </si>
  <si>
    <t xml:space="preserve">BB-/B1</t>
  </si>
  <si>
    <t xml:space="preserve">BB</t>
  </si>
  <si>
    <t xml:space="preserve">C</t>
  </si>
  <si>
    <t xml:space="preserve">Belize</t>
  </si>
  <si>
    <t xml:space="preserve">BZD</t>
  </si>
  <si>
    <t xml:space="preserve">BB/Ba2</t>
  </si>
  <si>
    <t xml:space="preserve">*/Ba2</t>
  </si>
  <si>
    <t xml:space="preserve">Bolivia</t>
  </si>
  <si>
    <t xml:space="preserve">Boliviano</t>
  </si>
  <si>
    <t xml:space="preserve">BOP</t>
  </si>
  <si>
    <t xml:space="preserve">B+/B1</t>
  </si>
  <si>
    <t xml:space="preserve">C-</t>
  </si>
  <si>
    <t xml:space="preserve">Botswana</t>
  </si>
  <si>
    <t xml:space="preserve">Pula</t>
  </si>
  <si>
    <t xml:space="preserve">BWP</t>
  </si>
  <si>
    <t xml:space="preserve">Peg to Composite</t>
  </si>
  <si>
    <t xml:space="preserve">Brazil</t>
  </si>
  <si>
    <t xml:space="preserve">Real</t>
  </si>
  <si>
    <t xml:space="preserve">BRL</t>
  </si>
  <si>
    <t xml:space="preserve">BB-</t>
  </si>
  <si>
    <t xml:space="preserve">Bulgaria</t>
  </si>
  <si>
    <t xml:space="preserve">Lev</t>
  </si>
  <si>
    <t xml:space="preserve">BGL</t>
  </si>
  <si>
    <t xml:space="preserve">B+/B2</t>
  </si>
  <si>
    <t xml:space="preserve">China</t>
  </si>
  <si>
    <t xml:space="preserve">Yuan (Renminbi)</t>
  </si>
  <si>
    <t xml:space="preserve">CNY</t>
  </si>
  <si>
    <t xml:space="preserve">BBB/A3</t>
  </si>
  <si>
    <t xml:space="preserve">Colombia</t>
  </si>
  <si>
    <t xml:space="preserve">COP</t>
  </si>
  <si>
    <t xml:space="preserve">Costa Rica</t>
  </si>
  <si>
    <t xml:space="preserve">Colon</t>
  </si>
  <si>
    <t xml:space="preserve">CRC</t>
  </si>
  <si>
    <t xml:space="preserve">BB/Ba1</t>
  </si>
  <si>
    <t xml:space="preserve">Croatia</t>
  </si>
  <si>
    <t xml:space="preserve">Kuna</t>
  </si>
  <si>
    <t xml:space="preserve">HRK</t>
  </si>
  <si>
    <t xml:space="preserve">Egypt</t>
  </si>
  <si>
    <t xml:space="preserve">Pound</t>
  </si>
  <si>
    <t xml:space="preserve">EGP</t>
  </si>
  <si>
    <t xml:space="preserve">El Salvador</t>
  </si>
  <si>
    <t xml:space="preserve">SVC</t>
  </si>
  <si>
    <t xml:space="preserve">Fiji</t>
  </si>
  <si>
    <t xml:space="preserve">FJD</t>
  </si>
  <si>
    <t xml:space="preserve">Gabon</t>
  </si>
  <si>
    <t xml:space="preserve">CFA Franc</t>
  </si>
  <si>
    <t xml:space="preserve">XAF</t>
  </si>
  <si>
    <t xml:space="preserve">Ghana</t>
  </si>
  <si>
    <t xml:space="preserve">Cedi</t>
  </si>
  <si>
    <t xml:space="preserve">GHC</t>
  </si>
  <si>
    <t xml:space="preserve">Guatemala</t>
  </si>
  <si>
    <t xml:space="preserve">Quetzal</t>
  </si>
  <si>
    <t xml:space="preserve">GTQ</t>
  </si>
  <si>
    <t xml:space="preserve">Honduras</t>
  </si>
  <si>
    <t xml:space="preserve">Lempira</t>
  </si>
  <si>
    <t xml:space="preserve">HNL</t>
  </si>
  <si>
    <t xml:space="preserve">*/B2</t>
  </si>
  <si>
    <t xml:space="preserve">Jamaica</t>
  </si>
  <si>
    <t xml:space="preserve">JMD</t>
  </si>
  <si>
    <t xml:space="preserve">B+/Ba3</t>
  </si>
  <si>
    <t xml:space="preserve">B/Ba3</t>
  </si>
  <si>
    <t xml:space="preserve">D</t>
  </si>
  <si>
    <t xml:space="preserve">Jordan</t>
  </si>
  <si>
    <t xml:space="preserve">JOD</t>
  </si>
  <si>
    <t xml:space="preserve">BB-/Ba3</t>
  </si>
  <si>
    <t xml:space="preserve">Kazakhstan</t>
  </si>
  <si>
    <t xml:space="preserve">Tenge</t>
  </si>
  <si>
    <t xml:space="preserve">KTS</t>
  </si>
  <si>
    <t xml:space="preserve">BB/B1</t>
  </si>
  <si>
    <t xml:space="preserve">Lebanon</t>
  </si>
  <si>
    <t xml:space="preserve">LBP</t>
  </si>
  <si>
    <t xml:space="preserve">Macedonia</t>
  </si>
  <si>
    <t xml:space="preserve">Denar</t>
  </si>
  <si>
    <t xml:space="preserve">MKD</t>
  </si>
  <si>
    <t xml:space="preserve">Maldives</t>
  </si>
  <si>
    <t xml:space="preserve">Rufiyaa</t>
  </si>
  <si>
    <t xml:space="preserve">MVR</t>
  </si>
  <si>
    <t xml:space="preserve">Moldova</t>
  </si>
  <si>
    <t xml:space="preserve">Leu</t>
  </si>
  <si>
    <t xml:space="preserve">MVS</t>
  </si>
  <si>
    <t xml:space="preserve">*/B3</t>
  </si>
  <si>
    <t xml:space="preserve">Mongolia</t>
  </si>
  <si>
    <t xml:space="preserve">Tugrik</t>
  </si>
  <si>
    <t xml:space="preserve">MNT</t>
  </si>
  <si>
    <t xml:space="preserve">B/*</t>
  </si>
  <si>
    <t xml:space="preserve">Nepal</t>
  </si>
  <si>
    <t xml:space="preserve">NPR</t>
  </si>
  <si>
    <t xml:space="preserve">Peg to Indian Rupee</t>
  </si>
  <si>
    <t xml:space="preserve">Panama</t>
  </si>
  <si>
    <t xml:space="preserve">Balboa</t>
  </si>
  <si>
    <t xml:space="preserve">PAB</t>
  </si>
  <si>
    <t xml:space="preserve">BB+/Ba1</t>
  </si>
  <si>
    <t xml:space="preserve">BB+/Baa1</t>
  </si>
  <si>
    <t xml:space="preserve">BB+  </t>
  </si>
  <si>
    <t xml:space="preserve">Paraguay</t>
  </si>
  <si>
    <t xml:space="preserve">Guarani</t>
  </si>
  <si>
    <t xml:space="preserve">PYG</t>
  </si>
  <si>
    <t xml:space="preserve">Peru</t>
  </si>
  <si>
    <t xml:space="preserve">Nuevo Sol</t>
  </si>
  <si>
    <t xml:space="preserve">PSS</t>
  </si>
  <si>
    <t xml:space="preserve">BB/Ba3</t>
  </si>
  <si>
    <t xml:space="preserve">Philippines</t>
  </si>
  <si>
    <t xml:space="preserve">PHP</t>
  </si>
  <si>
    <t xml:space="preserve">Seychelles</t>
  </si>
  <si>
    <t xml:space="preserve">SCR</t>
  </si>
  <si>
    <t xml:space="preserve">Slovakia</t>
  </si>
  <si>
    <t xml:space="preserve">SKK</t>
  </si>
  <si>
    <t xml:space="preserve">Sri Lanka</t>
  </si>
  <si>
    <t xml:space="preserve">LKR</t>
  </si>
  <si>
    <t xml:space="preserve">St. Lucia</t>
  </si>
  <si>
    <t xml:space="preserve">St.Vincent  Grenadines</t>
  </si>
  <si>
    <t xml:space="preserve">Turkey</t>
  </si>
  <si>
    <t xml:space="preserve">TRL</t>
  </si>
  <si>
    <t xml:space="preserve">B-/B1</t>
  </si>
  <si>
    <t xml:space="preserve">Uganda</t>
  </si>
  <si>
    <t xml:space="preserve">Shilling</t>
  </si>
  <si>
    <t xml:space="preserve">UGS</t>
  </si>
  <si>
    <t xml:space="preserve">Venezuela</t>
  </si>
  <si>
    <t xml:space="preserve">Bolivar</t>
  </si>
  <si>
    <t xml:space="preserve">VEB</t>
  </si>
  <si>
    <t xml:space="preserve">Vietnam</t>
  </si>
  <si>
    <t xml:space="preserve">Dong</t>
  </si>
  <si>
    <t xml:space="preserve">VND</t>
  </si>
  <si>
    <t xml:space="preserve">*/B1</t>
  </si>
  <si>
    <t xml:space="preserve">  ---------------------------------------------------------------NON CONFORMING COUNTRIES  ---------------------------------------------------------------</t>
  </si>
  <si>
    <t xml:space="preserve">Afghanistan</t>
  </si>
  <si>
    <t xml:space="preserve">Afghani</t>
  </si>
  <si>
    <t xml:space="preserve">AFA</t>
  </si>
  <si>
    <t xml:space="preserve">Albania</t>
  </si>
  <si>
    <t xml:space="preserve">Lek</t>
  </si>
  <si>
    <t xml:space="preserve">ALL</t>
  </si>
  <si>
    <t xml:space="preserve">Algeria</t>
  </si>
  <si>
    <t xml:space="preserve">DZD</t>
  </si>
  <si>
    <t xml:space="preserve">Andorra</t>
  </si>
  <si>
    <t xml:space="preserve">Peseta</t>
  </si>
  <si>
    <t xml:space="preserve">ADP</t>
  </si>
  <si>
    <t xml:space="preserve">Angola</t>
  </si>
  <si>
    <t xml:space="preserve">New Kwanza</t>
  </si>
  <si>
    <t xml:space="preserve">AOK</t>
  </si>
  <si>
    <t xml:space="preserve">Armenia</t>
  </si>
  <si>
    <t xml:space="preserve">Dram</t>
  </si>
  <si>
    <t xml:space="preserve">AMD</t>
  </si>
  <si>
    <t xml:space="preserve">Azerbaijan</t>
  </si>
  <si>
    <t xml:space="preserve">Manat</t>
  </si>
  <si>
    <t xml:space="preserve">AZS</t>
  </si>
  <si>
    <t xml:space="preserve">Bangladesh</t>
  </si>
  <si>
    <t xml:space="preserve">Taka</t>
  </si>
  <si>
    <t xml:space="preserve">BDT</t>
  </si>
  <si>
    <t xml:space="preserve">Belarus</t>
  </si>
  <si>
    <t xml:space="preserve">Rouble</t>
  </si>
  <si>
    <t xml:space="preserve">BES</t>
  </si>
  <si>
    <t xml:space="preserve">Benin</t>
  </si>
  <si>
    <t xml:space="preserve">XOF</t>
  </si>
  <si>
    <t xml:space="preserve">Bhutan</t>
  </si>
  <si>
    <t xml:space="preserve">Ngultrum</t>
  </si>
  <si>
    <t xml:space="preserve">BTN</t>
  </si>
  <si>
    <t xml:space="preserve">Bosnia &amp; Herzegovina</t>
  </si>
  <si>
    <t xml:space="preserve">Convertible Marka</t>
  </si>
  <si>
    <t xml:space="preserve">KM</t>
  </si>
  <si>
    <t xml:space="preserve">Burkina Faso</t>
  </si>
  <si>
    <t xml:space="preserve">Burundi</t>
  </si>
  <si>
    <t xml:space="preserve">Burundi Franc</t>
  </si>
  <si>
    <t xml:space="preserve">Cambodia</t>
  </si>
  <si>
    <t xml:space="preserve">Riel</t>
  </si>
  <si>
    <t xml:space="preserve">KHR</t>
  </si>
  <si>
    <t xml:space="preserve">Cameroon</t>
  </si>
  <si>
    <t xml:space="preserve">Cape Verde</t>
  </si>
  <si>
    <t xml:space="preserve">Escudo</t>
  </si>
  <si>
    <t xml:space="preserve">CVE</t>
  </si>
  <si>
    <t xml:space="preserve">Peg to Port. Escudo</t>
  </si>
  <si>
    <t xml:space="preserve">Central African Republic</t>
  </si>
  <si>
    <t xml:space="preserve">Chad</t>
  </si>
  <si>
    <t xml:space="preserve">Comoros</t>
  </si>
  <si>
    <t xml:space="preserve">Comorian franc</t>
  </si>
  <si>
    <t xml:space="preserve">KMF</t>
  </si>
  <si>
    <t xml:space="preserve">Congo (Republic)</t>
  </si>
  <si>
    <t xml:space="preserve">Congo DR (Zaire)</t>
  </si>
  <si>
    <t xml:space="preserve">CDF</t>
  </si>
  <si>
    <t xml:space="preserve">E</t>
  </si>
  <si>
    <t xml:space="preserve">D+</t>
  </si>
  <si>
    <t xml:space="preserve">Côte d'Ivoire</t>
  </si>
  <si>
    <t xml:space="preserve">Cuba</t>
  </si>
  <si>
    <t xml:space="preserve">CUP</t>
  </si>
  <si>
    <t xml:space="preserve">*/Caa1</t>
  </si>
  <si>
    <t xml:space="preserve">Not Member</t>
  </si>
  <si>
    <t xml:space="preserve">Djibouti</t>
  </si>
  <si>
    <t xml:space="preserve">D Franc</t>
  </si>
  <si>
    <t xml:space="preserve">DJF</t>
  </si>
  <si>
    <t xml:space="preserve">Dominica</t>
  </si>
  <si>
    <t xml:space="preserve">Dominican Republic</t>
  </si>
  <si>
    <t xml:space="preserve">DOP</t>
  </si>
  <si>
    <t xml:space="preserve">Ecuador</t>
  </si>
  <si>
    <t xml:space="preserve">Sucre/ Dollar</t>
  </si>
  <si>
    <t xml:space="preserve">ESS</t>
  </si>
  <si>
    <t xml:space="preserve">CCC+/Caa2</t>
  </si>
  <si>
    <t xml:space="preserve">B-/Caa2</t>
  </si>
  <si>
    <t xml:space="preserve">D-</t>
  </si>
  <si>
    <t xml:space="preserve">Equatorial Guinea</t>
  </si>
  <si>
    <t xml:space="preserve">Eritrea</t>
  </si>
  <si>
    <t xml:space="preserve">Nafka</t>
  </si>
  <si>
    <t xml:space="preserve">ERN</t>
  </si>
  <si>
    <t xml:space="preserve">Ethiopia</t>
  </si>
  <si>
    <t xml:space="preserve">Birr</t>
  </si>
  <si>
    <t xml:space="preserve">ETB</t>
  </si>
  <si>
    <t xml:space="preserve">Gambia, The</t>
  </si>
  <si>
    <t xml:space="preserve">Dalasi</t>
  </si>
  <si>
    <t xml:space="preserve">GMB</t>
  </si>
  <si>
    <t xml:space="preserve">Georgia</t>
  </si>
  <si>
    <t xml:space="preserve">Lari</t>
  </si>
  <si>
    <t xml:space="preserve">GEL</t>
  </si>
  <si>
    <t xml:space="preserve">Grenada</t>
  </si>
  <si>
    <t xml:space="preserve">Guinea</t>
  </si>
  <si>
    <t xml:space="preserve">Guinean franc</t>
  </si>
  <si>
    <t xml:space="preserve">GNS</t>
  </si>
  <si>
    <t xml:space="preserve">Guinea-Bissau</t>
  </si>
  <si>
    <t xml:space="preserve">Guyana</t>
  </si>
  <si>
    <t xml:space="preserve">GYD</t>
  </si>
  <si>
    <t xml:space="preserve">Haiti</t>
  </si>
  <si>
    <t xml:space="preserve">Gourde</t>
  </si>
  <si>
    <t xml:space="preserve">HTG</t>
  </si>
  <si>
    <t xml:space="preserve">India</t>
  </si>
  <si>
    <t xml:space="preserve">INR</t>
  </si>
  <si>
    <t xml:space="preserve">Indonesia</t>
  </si>
  <si>
    <t xml:space="preserve">Rupiah</t>
  </si>
  <si>
    <t xml:space="preserve">IDR</t>
  </si>
  <si>
    <t xml:space="preserve">CCC+/B3</t>
  </si>
  <si>
    <t xml:space="preserve">B-/B3</t>
  </si>
  <si>
    <t xml:space="preserve">Iran</t>
  </si>
  <si>
    <t xml:space="preserve">Rial</t>
  </si>
  <si>
    <t xml:space="preserve">IRR</t>
  </si>
  <si>
    <t xml:space="preserve">Iraq</t>
  </si>
  <si>
    <t xml:space="preserve">IQD</t>
  </si>
  <si>
    <t xml:space="preserve">Kenya</t>
  </si>
  <si>
    <t xml:space="preserve">KES</t>
  </si>
  <si>
    <t xml:space="preserve">Kiribati</t>
  </si>
  <si>
    <t xml:space="preserve">Australian Dollar</t>
  </si>
  <si>
    <t xml:space="preserve">Peg to Aust. Dollar</t>
  </si>
  <si>
    <t xml:space="preserve">Korea, North</t>
  </si>
  <si>
    <t xml:space="preserve">KPW</t>
  </si>
  <si>
    <t xml:space="preserve">Kyrgyzstan</t>
  </si>
  <si>
    <t xml:space="preserve">Som</t>
  </si>
  <si>
    <t xml:space="preserve">KYS</t>
  </si>
  <si>
    <t xml:space="preserve">Laos</t>
  </si>
  <si>
    <t xml:space="preserve">Kip</t>
  </si>
  <si>
    <t xml:space="preserve">LAK</t>
  </si>
  <si>
    <t xml:space="preserve">Lesotho</t>
  </si>
  <si>
    <t xml:space="preserve">Loti</t>
  </si>
  <si>
    <t xml:space="preserve">LSM</t>
  </si>
  <si>
    <t xml:space="preserve">Peg to S.Afr. Rand</t>
  </si>
  <si>
    <t xml:space="preserve">Liberia</t>
  </si>
  <si>
    <t xml:space="preserve">LRD</t>
  </si>
  <si>
    <t xml:space="preserve">Libya</t>
  </si>
  <si>
    <t xml:space="preserve">LYD</t>
  </si>
  <si>
    <t xml:space="preserve">Madagascar</t>
  </si>
  <si>
    <t xml:space="preserve">MGF</t>
  </si>
  <si>
    <t xml:space="preserve">Malawi</t>
  </si>
  <si>
    <t xml:space="preserve">Kwacha</t>
  </si>
  <si>
    <t xml:space="preserve">MWK</t>
  </si>
  <si>
    <t xml:space="preserve">Mali</t>
  </si>
  <si>
    <t xml:space="preserve">Marshall Islands</t>
  </si>
  <si>
    <t xml:space="preserve">Mauritania</t>
  </si>
  <si>
    <t xml:space="preserve">Ouguiya</t>
  </si>
  <si>
    <t xml:space="preserve">MRO</t>
  </si>
  <si>
    <t xml:space="preserve">Micronesia</t>
  </si>
  <si>
    <t xml:space="preserve">Mozambique</t>
  </si>
  <si>
    <t xml:space="preserve">Metical</t>
  </si>
  <si>
    <t xml:space="preserve">MZM</t>
  </si>
  <si>
    <t xml:space="preserve">Myanmar (Burma)</t>
  </si>
  <si>
    <t xml:space="preserve">Kyat</t>
  </si>
  <si>
    <t xml:space="preserve">MMK</t>
  </si>
  <si>
    <t xml:space="preserve">Namibia</t>
  </si>
  <si>
    <t xml:space="preserve">Nauru</t>
  </si>
  <si>
    <t xml:space="preserve">Nicaragua</t>
  </si>
  <si>
    <t xml:space="preserve">Cordoba</t>
  </si>
  <si>
    <t xml:space="preserve">NIC</t>
  </si>
  <si>
    <t xml:space="preserve">Niger</t>
  </si>
  <si>
    <t xml:space="preserve">Nigeria</t>
  </si>
  <si>
    <t xml:space="preserve">Naira</t>
  </si>
  <si>
    <t xml:space="preserve">NGN</t>
  </si>
  <si>
    <t xml:space="preserve">Pakistan</t>
  </si>
  <si>
    <t xml:space="preserve">PKR</t>
  </si>
  <si>
    <t xml:space="preserve">B-/Caa1</t>
  </si>
  <si>
    <t xml:space="preserve">Palau</t>
  </si>
  <si>
    <t xml:space="preserve">Palestine</t>
  </si>
  <si>
    <t xml:space="preserve">Papua New Guinea</t>
  </si>
  <si>
    <t xml:space="preserve">Kina</t>
  </si>
  <si>
    <t xml:space="preserve">PGK</t>
  </si>
  <si>
    <t xml:space="preserve">Romania</t>
  </si>
  <si>
    <t xml:space="preserve">ROL</t>
  </si>
  <si>
    <t xml:space="preserve">Russia</t>
  </si>
  <si>
    <t xml:space="preserve">Ruble</t>
  </si>
  <si>
    <t xml:space="preserve">RUR</t>
  </si>
  <si>
    <t xml:space="preserve">SD/B2</t>
  </si>
  <si>
    <t xml:space="preserve">Rwanda</t>
  </si>
  <si>
    <t xml:space="preserve">RWS</t>
  </si>
  <si>
    <t xml:space="preserve">Samoa</t>
  </si>
  <si>
    <t xml:space="preserve">Tala</t>
  </si>
  <si>
    <t xml:space="preserve">WST</t>
  </si>
  <si>
    <t xml:space="preserve">Sao Tome &amp; Principe</t>
  </si>
  <si>
    <t xml:space="preserve">Dobra</t>
  </si>
  <si>
    <t xml:space="preserve">STD</t>
  </si>
  <si>
    <t xml:space="preserve">Senegal</t>
  </si>
  <si>
    <t xml:space="preserve">Sierra Leone</t>
  </si>
  <si>
    <t xml:space="preserve">Leone</t>
  </si>
  <si>
    <t xml:space="preserve">SLL</t>
  </si>
  <si>
    <t xml:space="preserve">Solomon Islands</t>
  </si>
  <si>
    <t xml:space="preserve">SBD</t>
  </si>
  <si>
    <t xml:space="preserve">Somalia</t>
  </si>
  <si>
    <t xml:space="preserve">Schilling</t>
  </si>
  <si>
    <t xml:space="preserve">SOS</t>
  </si>
  <si>
    <t xml:space="preserve">St Kitts and Nevis</t>
  </si>
  <si>
    <t xml:space="preserve">Sudan</t>
  </si>
  <si>
    <t xml:space="preserve">SDD</t>
  </si>
  <si>
    <t xml:space="preserve">Suriname</t>
  </si>
  <si>
    <t xml:space="preserve">Guilder</t>
  </si>
  <si>
    <t xml:space="preserve">SRG</t>
  </si>
  <si>
    <t xml:space="preserve">B-/*</t>
  </si>
  <si>
    <t xml:space="preserve">Swaziland</t>
  </si>
  <si>
    <t xml:space="preserve">Lilangeni</t>
  </si>
  <si>
    <t xml:space="preserve">SZL</t>
  </si>
  <si>
    <t xml:space="preserve">Syria</t>
  </si>
  <si>
    <t xml:space="preserve">SYP</t>
  </si>
  <si>
    <t xml:space="preserve">Tajikistan</t>
  </si>
  <si>
    <t xml:space="preserve">TJS</t>
  </si>
  <si>
    <t xml:space="preserve">Tanzania</t>
  </si>
  <si>
    <t xml:space="preserve">TZS</t>
  </si>
  <si>
    <t xml:space="preserve">Togo</t>
  </si>
  <si>
    <t xml:space="preserve">Tonga</t>
  </si>
  <si>
    <t xml:space="preserve">Pa'anga</t>
  </si>
  <si>
    <t xml:space="preserve">TOP</t>
  </si>
  <si>
    <t xml:space="preserve">Turkmenistan</t>
  </si>
  <si>
    <t xml:space="preserve">TMS</t>
  </si>
  <si>
    <t xml:space="preserve">CCC-</t>
  </si>
  <si>
    <t xml:space="preserve">Tuvalu</t>
  </si>
  <si>
    <t xml:space="preserve">Ukraine</t>
  </si>
  <si>
    <t xml:space="preserve">Hryvnia</t>
  </si>
  <si>
    <t xml:space="preserve">UAK</t>
  </si>
  <si>
    <t xml:space="preserve">Uzbekistan</t>
  </si>
  <si>
    <t xml:space="preserve">Sum</t>
  </si>
  <si>
    <t xml:space="preserve">UZS</t>
  </si>
  <si>
    <t xml:space="preserve">Vanuatu</t>
  </si>
  <si>
    <t xml:space="preserve">Vatu</t>
  </si>
  <si>
    <t xml:space="preserve">VUV</t>
  </si>
  <si>
    <t xml:space="preserve">Yemen</t>
  </si>
  <si>
    <t xml:space="preserve">YER</t>
  </si>
  <si>
    <t xml:space="preserve">Yugoslavia</t>
  </si>
  <si>
    <t xml:space="preserve">New Dinar</t>
  </si>
  <si>
    <t xml:space="preserve">YUM</t>
  </si>
  <si>
    <t xml:space="preserve">Zambia</t>
  </si>
  <si>
    <t xml:space="preserve">ZMK</t>
  </si>
  <si>
    <t xml:space="preserve">Zimbabwe</t>
  </si>
  <si>
    <t xml:space="preserve">ZWD</t>
  </si>
  <si>
    <t xml:space="preserve">Morocco</t>
  </si>
  <si>
    <t xml:space="preserve">MAD</t>
  </si>
  <si>
    <t xml:space="preserve">* RAC reserves the right to assign a specific project E-rating for each transaction.</t>
  </si>
  <si>
    <t xml:space="preserve">Total:</t>
  </si>
  <si>
    <t xml:space="preserve">Methodology to update E-rating</t>
  </si>
  <si>
    <t xml:space="preserve">Source</t>
  </si>
  <si>
    <t xml:space="preserve">Where to collect info</t>
  </si>
  <si>
    <t xml:space="preserve">Frequency</t>
  </si>
  <si>
    <t xml:space="preserve">Data to update</t>
  </si>
  <si>
    <t xml:space="preserve">Cost</t>
  </si>
  <si>
    <t xml:space="preserve">S&amp;P</t>
  </si>
  <si>
    <r>
      <rPr>
        <sz val="10"/>
        <rFont val="Arial"/>
        <family val="0"/>
      </rPr>
      <t xml:space="preserve">e-source</t>
    </r>
    <r>
      <rPr>
        <sz val="10"/>
        <color rgb="FFFF0000"/>
        <rFont val="Arial"/>
        <family val="2"/>
      </rPr>
      <t xml:space="preserve">*</t>
    </r>
    <r>
      <rPr>
        <sz val="10"/>
        <rFont val="Arial"/>
        <family val="0"/>
      </rPr>
      <t xml:space="preserve"> (web)</t>
    </r>
  </si>
  <si>
    <t xml:space="preserve">as of</t>
  </si>
  <si>
    <t xml:space="preserve"> foreign currency rating</t>
  </si>
  <si>
    <t xml:space="preserve">-</t>
  </si>
  <si>
    <t xml:space="preserve">Moody's</t>
  </si>
  <si>
    <t xml:space="preserve"> foreign long-term bonds and notes rating</t>
  </si>
  <si>
    <t xml:space="preserve">www.fitchibca.com</t>
  </si>
  <si>
    <t xml:space="preserve">long-term foreign currency</t>
  </si>
  <si>
    <t xml:space="preserve">International Country Risk</t>
  </si>
  <si>
    <r>
      <rPr>
        <sz val="10"/>
        <rFont val="Arial"/>
        <family val="0"/>
      </rPr>
      <t xml:space="preserve">e-source</t>
    </r>
    <r>
      <rPr>
        <sz val="10"/>
        <color rgb="FFFF0000"/>
        <rFont val="Arial"/>
        <family val="2"/>
      </rPr>
      <t xml:space="preserve">*</t>
    </r>
    <r>
      <rPr>
        <sz val="10"/>
        <rFont val="Arial"/>
        <family val="0"/>
      </rPr>
      <t xml:space="preserve"> CD-Rom</t>
    </r>
  </si>
  <si>
    <t xml:space="preserve">monthly </t>
  </si>
  <si>
    <t xml:space="preserve">Political /Financial/ Economic current ratings </t>
  </si>
  <si>
    <t xml:space="preserve">Political Risk Letter</t>
  </si>
  <si>
    <t xml:space="preserve">esource (PRS Group)</t>
  </si>
  <si>
    <t xml:space="preserve">monthly</t>
  </si>
  <si>
    <t xml:space="preserve">short and long term transfer/ investment/ export</t>
  </si>
  <si>
    <t xml:space="preserve">RAC order to e-source</t>
  </si>
  <si>
    <t xml:space="preserve">quarterly</t>
  </si>
  <si>
    <t xml:space="preserve">Institutional Investor</t>
  </si>
  <si>
    <t xml:space="preserve"> www.iimagazine.com</t>
  </si>
  <si>
    <t xml:space="preserve">March / September</t>
  </si>
  <si>
    <t xml:space="preserve">Need to subscribe free user name and password</t>
  </si>
  <si>
    <t xml:space="preserve">Euromoney</t>
  </si>
  <si>
    <r>
      <rPr>
        <sz val="10"/>
        <rFont val="Arial"/>
        <family val="0"/>
      </rPr>
      <t xml:space="preserve">Research</t>
    </r>
    <r>
      <rPr>
        <sz val="10"/>
        <color rgb="FF0000FF"/>
        <rFont val="Arial"/>
        <family val="2"/>
      </rPr>
      <t xml:space="preserve">**</t>
    </r>
  </si>
  <si>
    <t xml:space="preserve">March/ Sep</t>
  </si>
  <si>
    <t xml:space="preserve">Rank, Score, Pol, Econ Perf., debt indicators</t>
  </si>
  <si>
    <t xml:space="preserve">OPIC</t>
  </si>
  <si>
    <t xml:space="preserve">www.opic.gov</t>
  </si>
  <si>
    <t xml:space="preserve">Country and area list </t>
  </si>
  <si>
    <t xml:space="preserve">IMF Exchange Arrangements</t>
  </si>
  <si>
    <t xml:space="preserve">Research**</t>
  </si>
  <si>
    <t xml:space="preserve">March / October</t>
  </si>
  <si>
    <t xml:space="preserve">update exchange arrangements</t>
  </si>
  <si>
    <t xml:space="preserve">Real GDP Growth </t>
  </si>
  <si>
    <t xml:space="preserve">www.imf.org/external/pubs/ft/weo/ or http://www.iif.com/members/Reports/469report.pdf  or Political Risk Letter</t>
  </si>
  <si>
    <t xml:space="preserve">Yearly for weo and periodically updated per country for iif</t>
  </si>
  <si>
    <t xml:space="preserve">update yearly real GDP growth / choose the most updated version between weo and iif</t>
  </si>
  <si>
    <t xml:space="preserve">Currency</t>
  </si>
  <si>
    <t xml:space="preserve">www.bloomberg.com or IMF or http://pacific.commerce.ubc.ca/xr/currency_list.html#W</t>
  </si>
  <si>
    <t xml:space="preserve">update name of currencies</t>
  </si>
  <si>
    <t xml:space="preserve">*Contact Esource - Cindy Irvin @34558</t>
  </si>
  <si>
    <t xml:space="preserve">**Contact Maureen Raymond Castaneda @30396</t>
  </si>
  <si>
    <t xml:space="preserve">Scale for PRS Pol. Risk Letter</t>
  </si>
  <si>
    <t xml:space="preserve">Criteria for selecting  Non Conforming countries</t>
  </si>
  <si>
    <t xml:space="preserve">Rating</t>
  </si>
  <si>
    <t xml:space="preserve">Criteria</t>
  </si>
  <si>
    <t xml:space="preserve">Current E-rating</t>
  </si>
  <si>
    <t xml:space="preserve">Greater than 10</t>
  </si>
  <si>
    <t xml:space="preserve">Past E-rating</t>
  </si>
  <si>
    <t xml:space="preserve">Rated C or below  </t>
  </si>
  <si>
    <t xml:space="preserve">Rank greater than 100</t>
  </si>
  <si>
    <t xml:space="preserve"> C or less</t>
  </si>
  <si>
    <t xml:space="preserve">Transparency</t>
  </si>
  <si>
    <t xml:space="preserve">Lower than 3.5 out of 10</t>
  </si>
  <si>
    <t xml:space="preserve">Non Conforming Countries</t>
  </si>
  <si>
    <t xml:space="preserve">Transparency International</t>
  </si>
  <si>
    <t xml:space="preserve">Highest score 10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</si>
</sst>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0.00"/>
    <numFmt numFmtId="167" formatCode="0.0"/>
    <numFmt numFmtId="168" formatCode="_(* #,##0.00_);_(* \(#,##0.00\);_(* \-??_);_(@_)"/>
    <numFmt numFmtId="169" formatCode="_(\$* #,##0_);_(\$* \(#,##0\);_(\$* \-_);_(@_)"/>
    <numFmt numFmtId="170" formatCode="[$-409]d\-mmm"/>
  </numFmts>
  <fonts count="4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FFFFFF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color rgb="FF000000"/>
      <name val="Times New Roman"/>
      <family val="1"/>
    </font>
    <font>
      <b val="true"/>
      <sz val="9"/>
      <color rgb="FF00000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u val="single"/>
      <sz val="9"/>
      <color rgb="FF000000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u val="single"/>
      <sz val="9"/>
      <color rgb="FF339933"/>
      <name val="Times New Roman"/>
      <family val="1"/>
    </font>
    <font>
      <b val="true"/>
      <sz val="9"/>
      <color rgb="FF339933"/>
      <name val="Times New Roman"/>
      <family val="1"/>
    </font>
    <font>
      <sz val="9"/>
      <color rgb="FF339933"/>
      <name val="Times New Roman"/>
      <family val="1"/>
    </font>
    <font>
      <b val="true"/>
      <u val="single"/>
      <sz val="7"/>
      <name val="Arial"/>
      <family val="2"/>
    </font>
    <font>
      <b val="true"/>
      <u val="single"/>
      <sz val="7"/>
      <color rgb="FF008000"/>
      <name val="Arial"/>
      <family val="2"/>
    </font>
    <font>
      <b val="true"/>
      <sz val="7"/>
      <color rgb="FF008080"/>
      <name val="Arial"/>
      <family val="2"/>
    </font>
    <font>
      <b val="true"/>
      <sz val="7"/>
      <name val="Arial"/>
      <family val="2"/>
    </font>
    <font>
      <sz val="7"/>
      <name val="Arial"/>
      <family val="2"/>
    </font>
    <font>
      <b val="true"/>
      <u val="single"/>
      <sz val="7"/>
      <color rgb="FFFF0000"/>
      <name val="Arial"/>
      <family val="2"/>
    </font>
    <font>
      <sz val="7"/>
      <color rgb="FFFF0000"/>
      <name val="Arial"/>
      <family val="2"/>
    </font>
    <font>
      <b val="true"/>
      <u val="single"/>
      <sz val="8"/>
      <color rgb="FFFF0000"/>
      <name val="Arial"/>
      <family val="2"/>
    </font>
    <font>
      <sz val="8"/>
      <name val="Arial"/>
      <family val="0"/>
    </font>
    <font>
      <sz val="10"/>
      <color rgb="FFFF0000"/>
      <name val="Arial"/>
      <family val="2"/>
    </font>
    <font>
      <i val="true"/>
      <sz val="11"/>
      <name val="Arial"/>
      <family val="2"/>
    </font>
    <font>
      <sz val="9"/>
      <color rgb="FF000000"/>
      <name val="Times New Roman"/>
      <family val="0"/>
    </font>
    <font>
      <b val="true"/>
      <sz val="9"/>
      <color rgb="FFFF0000"/>
      <name val="Times New Roman"/>
      <family val="1"/>
    </font>
    <font>
      <b val="true"/>
      <sz val="12"/>
      <color rgb="FF3366FF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i val="true"/>
      <sz val="9"/>
      <color rgb="FF0000FF"/>
      <name val="Arial"/>
      <family val="2"/>
    </font>
    <font>
      <i val="true"/>
      <sz val="9"/>
      <color rgb="FF0000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9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9933"/>
        <bgColor rgb="FF008000"/>
      </patternFill>
    </fill>
    <fill>
      <patternFill patternType="solid">
        <fgColor rgb="FFFF0000"/>
        <bgColor rgb="FF993300"/>
      </patternFill>
    </fill>
    <fill>
      <patternFill patternType="solid">
        <fgColor rgb="FFA6CAF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9CCC"/>
        <bgColor rgb="FFFF99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8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4" fillId="0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4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1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339933"/>
        </patternFill>
      </fill>
    </dxf>
    <dxf>
      <font>
        <name val="Arial"/>
        <family val="0"/>
        <color rgb="00FFFFFF"/>
      </font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339933"/>
        </patternFill>
      </fill>
    </dxf>
    <dxf>
      <font>
        <name val="Arial"/>
        <family val="0"/>
        <color rgb="00FFFFFF"/>
      </font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339933"/>
        </patternFill>
      </fill>
    </dxf>
    <dxf>
      <font>
        <name val="Arial"/>
        <family val="0"/>
        <color rgb="00FFFFFF"/>
      </font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339933"/>
        </patternFill>
      </fill>
    </dxf>
    <dxf>
      <font>
        <name val="Arial"/>
        <family val="0"/>
        <color rgb="00FFFFFF"/>
      </font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339933"/>
        </patternFill>
      </fill>
    </dxf>
    <dxf>
      <font>
        <name val="Arial"/>
        <family val="0"/>
        <color rgb="00FFFFFF"/>
      </font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339933"/>
        </patternFill>
      </fill>
    </dxf>
    <dxf>
      <font>
        <name val="Arial"/>
        <family val="0"/>
        <color rgb="00FFFFFF"/>
      </font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339933"/>
        </patternFill>
      </fill>
    </dxf>
    <dxf>
      <font>
        <name val="Arial"/>
        <family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5</xdr:row>
      <xdr:rowOff>19080</xdr:rowOff>
    </xdr:from>
    <xdr:to>
      <xdr:col>0</xdr:col>
      <xdr:colOff>664560</xdr:colOff>
      <xdr:row>19</xdr:row>
      <xdr:rowOff>105120</xdr:rowOff>
    </xdr:to>
    <xdr:sp>
      <xdr:nvSpPr>
        <xdr:cNvPr id="0" name="AutoShape 6"/>
        <xdr:cNvSpPr/>
      </xdr:nvSpPr>
      <xdr:spPr>
        <a:xfrm flipH="1">
          <a:off x="10080" y="1390680"/>
          <a:ext cx="654480" cy="235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Approved by: 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Richard Buy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(713) 853-4739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,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endParaRPr b="0" lang="en-US" sz="900" strike="noStrike" u="none">
            <a:effectLst/>
            <a:uFillTx/>
            <a:latin typeface="Times New Roman"/>
          </a:endParaRPr>
        </a:p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Prepared by:</a:t>
          </a:r>
          <a:r>
            <a:rPr b="1" lang="en-US" sz="900" strike="noStrike" u="none">
              <a:effectLst/>
              <a:uFillTx/>
              <a:latin typeface="Times New Roman"/>
            </a:rPr>
            <a:t> Underwriting</a:t>
          </a:r>
          <a:r>
            <a:rPr b="0" lang="en-US" sz="900" strike="noStrike" u="none">
              <a:effectLst/>
              <a:uFillTx/>
              <a:latin typeface="Times New Roman"/>
            </a:rPr>
            <a:t> (713) 345-4101</a:t>
          </a:r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Maureen Raymond-Castaneda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(713) 853-0396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104760</xdr:rowOff>
    </xdr:from>
    <xdr:to>
      <xdr:col>0</xdr:col>
      <xdr:colOff>654480</xdr:colOff>
      <xdr:row>66</xdr:row>
      <xdr:rowOff>38160</xdr:rowOff>
    </xdr:to>
    <xdr:sp>
      <xdr:nvSpPr>
        <xdr:cNvPr id="1" name="AutoShape 8"/>
        <xdr:cNvSpPr/>
      </xdr:nvSpPr>
      <xdr:spPr>
        <a:xfrm>
          <a:off x="0" y="8115120"/>
          <a:ext cx="654480" cy="3210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pPr algn="ctr"/>
          <a:r>
            <a:rPr b="1" lang="en-US" sz="900" strike="noStrike" u="sng">
              <a:solidFill>
                <a:srgbClr val="000000"/>
              </a:solidFill>
              <a:effectLst/>
              <a:uFillTx/>
              <a:latin typeface="Times New Roman"/>
            </a:rPr>
            <a:t>E-RATINGS 1-12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(1 being best, 12 being worst)</a:t>
          </a:r>
          <a:endParaRPr b="0" lang="en-US" sz="900" strike="noStrike" u="none">
            <a:effectLst/>
            <a:uFillTx/>
            <a:latin typeface="Times New Roman"/>
          </a:endParaRPr>
        </a:p>
        <a:p>
          <a:pPr algn="ctr"/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  </a:t>
          </a:r>
          <a:r>
            <a:rPr b="1" lang="en-US" sz="900" strike="noStrike" u="sng">
              <a:solidFill>
                <a:srgbClr val="ff0000"/>
              </a:solidFill>
              <a:effectLst/>
              <a:uFillTx/>
              <a:latin typeface="Times New Roman"/>
            </a:rPr>
            <a:t>Red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boxes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indicate </a:t>
          </a:r>
          <a:r>
            <a:rPr b="1" lang="en-US" sz="900" strike="noStrike" u="sng">
              <a:solidFill>
                <a:srgbClr val="ff0000"/>
              </a:solidFill>
              <a:effectLst/>
              <a:uFillTx/>
              <a:latin typeface="Times New Roman"/>
            </a:rPr>
            <a:t>Downgrades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.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     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endParaRPr b="0" lang="en-US" sz="900" strike="noStrike" u="none">
            <a:effectLst/>
            <a:uFillTx/>
            <a:latin typeface="Times New Roman"/>
          </a:endParaRPr>
        </a:p>
        <a:p>
          <a:pPr algn="ctr"/>
          <a:r>
            <a:rPr b="1" lang="en-US" sz="900" strike="noStrike" u="sng">
              <a:solidFill>
                <a:srgbClr val="339933"/>
              </a:solidFill>
              <a:effectLst/>
              <a:uFillTx/>
              <a:latin typeface="Times New Roman"/>
            </a:rPr>
            <a:t>Green</a:t>
          </a:r>
          <a:r>
            <a:rPr b="1" lang="en-US" sz="900" strike="noStrike" u="none">
              <a:solidFill>
                <a:srgbClr val="339933"/>
              </a:solidFill>
              <a:effectLst/>
              <a:uFillTx/>
              <a:latin typeface="Times New Roman"/>
            </a:rPr>
            <a:t> </a:t>
          </a:r>
          <a:r>
            <a:rPr b="1" lang="en-US" sz="900" strike="noStrike" u="none">
              <a:effectLst/>
              <a:uFillTx/>
              <a:latin typeface="Times New Roman"/>
            </a:rPr>
            <a:t>boxes</a:t>
          </a:r>
          <a:r>
            <a:rPr b="0" lang="en-US" sz="900" strike="noStrike" u="none">
              <a:effectLst/>
              <a:uFillTx/>
              <a:latin typeface="Times New Roman"/>
            </a:rPr>
            <a:t> indicate </a:t>
          </a:r>
          <a:r>
            <a:rPr b="1" lang="en-US" sz="900" strike="noStrike" u="sng">
              <a:solidFill>
                <a:srgbClr val="339933"/>
              </a:solidFill>
              <a:effectLst/>
              <a:uFillTx/>
              <a:latin typeface="Times New Roman"/>
            </a:rPr>
            <a:t>Upgrades</a:t>
          </a:r>
          <a:r>
            <a:rPr b="1" lang="en-US" sz="900" strike="noStrike" u="none">
              <a:effectLst/>
              <a:uFillTx/>
              <a:latin typeface="Times New Roman"/>
            </a:rPr>
            <a:t>.</a:t>
          </a:r>
          <a:endParaRPr b="0" lang="en-US" sz="900" strike="noStrike" u="none">
            <a:effectLst/>
            <a:uFillTx/>
            <a:latin typeface="Times New Roman"/>
          </a:endParaRPr>
        </a:p>
        <a:p>
          <a:pPr algn="ctr"/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70</xdr:row>
      <xdr:rowOff>124200</xdr:rowOff>
    </xdr:from>
    <xdr:to>
      <xdr:col>0</xdr:col>
      <xdr:colOff>614520</xdr:colOff>
      <xdr:row>99</xdr:row>
      <xdr:rowOff>66600</xdr:rowOff>
    </xdr:to>
    <xdr:sp>
      <xdr:nvSpPr>
        <xdr:cNvPr id="2" name="AutoShape 13"/>
        <xdr:cNvSpPr/>
      </xdr:nvSpPr>
      <xdr:spPr>
        <a:xfrm>
          <a:off x="0" y="12058920"/>
          <a:ext cx="614520" cy="4638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b" anchorCtr="1" vert="eaVert" rot="-10800000">
          <a:noAutofit/>
        </a:bodyPr>
        <a:p>
          <a:r>
            <a:rPr b="0" lang="en-US" sz="900" strike="noStrike" u="none">
              <a:effectLst/>
              <a:uFillTx/>
              <a:latin typeface="Times New Roman"/>
            </a:rPr>
            <a:t>*RAC reserves the right to assign a specific project E-rating for each transaction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169</xdr:row>
      <xdr:rowOff>37800</xdr:rowOff>
    </xdr:from>
    <xdr:to>
      <xdr:col>0</xdr:col>
      <xdr:colOff>382680</xdr:colOff>
      <xdr:row>193</xdr:row>
      <xdr:rowOff>95400</xdr:rowOff>
    </xdr:to>
    <xdr:sp>
      <xdr:nvSpPr>
        <xdr:cNvPr id="3" name="AutoShape 16"/>
        <xdr:cNvSpPr/>
      </xdr:nvSpPr>
      <xdr:spPr>
        <a:xfrm>
          <a:off x="0" y="28022400"/>
          <a:ext cx="382680" cy="3943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b" anchorCtr="1" vert="eaVert" rot="-10800000">
          <a:noAutofit/>
        </a:bodyPr>
        <a:p>
          <a:r>
            <a:rPr b="0" lang="en-US" sz="900" strike="noStrike" u="none">
              <a:effectLst/>
              <a:uFillTx/>
              <a:latin typeface="Times New Roman"/>
            </a:rPr>
            <a:t>*RAC reserves the right to assign a specific project E-rating for each transaction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10080</xdr:colOff>
      <xdr:row>117</xdr:row>
      <xdr:rowOff>19080</xdr:rowOff>
    </xdr:from>
    <xdr:to>
      <xdr:col>0</xdr:col>
      <xdr:colOff>664560</xdr:colOff>
      <xdr:row>132</xdr:row>
      <xdr:rowOff>105120</xdr:rowOff>
    </xdr:to>
    <xdr:sp>
      <xdr:nvSpPr>
        <xdr:cNvPr id="4" name="AutoShape 17"/>
        <xdr:cNvSpPr/>
      </xdr:nvSpPr>
      <xdr:spPr>
        <a:xfrm flipH="1">
          <a:off x="10080" y="19583280"/>
          <a:ext cx="654480" cy="2514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Approved by: 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Richard Buy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(713) 853-4739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,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endParaRPr b="0" lang="en-US" sz="900" strike="noStrike" u="none">
            <a:effectLst/>
            <a:uFillTx/>
            <a:latin typeface="Times New Roman"/>
          </a:endParaRPr>
        </a:p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Prepared by:</a:t>
          </a:r>
          <a:r>
            <a:rPr b="1" lang="en-US" sz="900" strike="noStrike" u="none">
              <a:effectLst/>
              <a:uFillTx/>
              <a:latin typeface="Times New Roman"/>
            </a:rPr>
            <a:t> Underwriting</a:t>
          </a:r>
          <a:r>
            <a:rPr b="0" lang="en-US" sz="900" strike="noStrike" u="none">
              <a:effectLst/>
              <a:uFillTx/>
              <a:latin typeface="Times New Roman"/>
            </a:rPr>
            <a:t> (713) 345-4101</a:t>
          </a:r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Maureen Raymond-Castaneda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(713) 853-0396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133</xdr:row>
      <xdr:rowOff>56880</xdr:rowOff>
    </xdr:from>
    <xdr:to>
      <xdr:col>0</xdr:col>
      <xdr:colOff>704520</xdr:colOff>
      <xdr:row>149</xdr:row>
      <xdr:rowOff>142920</xdr:rowOff>
    </xdr:to>
    <xdr:sp>
      <xdr:nvSpPr>
        <xdr:cNvPr id="5" name="Text 18"/>
        <xdr:cNvSpPr/>
      </xdr:nvSpPr>
      <xdr:spPr>
        <a:xfrm>
          <a:off x="0" y="22212000"/>
          <a:ext cx="704520" cy="2676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pPr algn="ctr"/>
          <a:r>
            <a:rPr b="1" lang="en-US" sz="700" strike="noStrike" u="sng">
              <a:effectLst/>
              <a:uFillTx/>
              <a:latin typeface="Arial"/>
            </a:rPr>
            <a:t>COUNTRIES</a:t>
          </a:r>
          <a:endParaRPr b="0" lang="en-US" sz="700" strike="noStrike" u="none">
            <a:effectLst/>
            <a:uFillTx/>
            <a:latin typeface="Times New Roman"/>
          </a:endParaRPr>
        </a:p>
        <a:p>
          <a:pPr algn="ctr"/>
          <a:r>
            <a:rPr b="1" lang="en-US" sz="700" strike="noStrike" u="sng">
              <a:solidFill>
                <a:srgbClr val="008000"/>
              </a:solidFill>
              <a:effectLst/>
              <a:uFillTx/>
              <a:latin typeface="Arial"/>
            </a:rPr>
            <a:t>Green</a:t>
          </a:r>
          <a:r>
            <a:rPr b="1" lang="en-US" sz="700" strike="noStrike" u="none">
              <a:solidFill>
                <a:srgbClr val="008080"/>
              </a:solidFill>
              <a:effectLst/>
              <a:uFillTx/>
              <a:latin typeface="Arial"/>
            </a:rPr>
            <a:t> </a:t>
          </a:r>
          <a:r>
            <a:rPr b="1" lang="en-US" sz="700" strike="noStrike" u="none">
              <a:effectLst/>
              <a:uFillTx/>
              <a:latin typeface="Arial"/>
            </a:rPr>
            <a:t> </a:t>
          </a:r>
          <a:r>
            <a:rPr b="0" lang="en-US" sz="700" strike="noStrike" u="none">
              <a:effectLst/>
              <a:uFillTx/>
              <a:latin typeface="Arial"/>
            </a:rPr>
            <a:t>indicates</a:t>
          </a:r>
          <a:r>
            <a:rPr b="1" lang="en-US" sz="700" strike="noStrike" u="none">
              <a:effectLst/>
              <a:uFillTx/>
              <a:latin typeface="Arial"/>
            </a:rPr>
            <a:t> </a:t>
          </a:r>
          <a:r>
            <a:rPr b="1" lang="en-US" sz="700" strike="noStrike" u="sng">
              <a:solidFill>
                <a:srgbClr val="008000"/>
              </a:solidFill>
              <a:effectLst/>
              <a:uFillTx/>
              <a:latin typeface="Arial"/>
            </a:rPr>
            <a:t>Conforming</a:t>
          </a:r>
          <a:endParaRPr b="0" lang="en-US" sz="700" strike="noStrike" u="none">
            <a:effectLst/>
            <a:uFillTx/>
            <a:latin typeface="Times New Roman"/>
          </a:endParaRPr>
        </a:p>
        <a:p>
          <a:pPr algn="ctr"/>
          <a:r>
            <a:rPr b="1" lang="en-US" sz="700" strike="noStrike" u="none">
              <a:effectLst/>
              <a:uFillTx/>
              <a:latin typeface="Arial"/>
            </a:rPr>
            <a:t> </a:t>
          </a:r>
          <a:r>
            <a:rPr b="1" lang="en-US" sz="700" strike="noStrike" u="sng">
              <a:effectLst/>
              <a:uFillTx/>
              <a:latin typeface="Arial"/>
            </a:rPr>
            <a:t>Black</a:t>
          </a:r>
          <a:r>
            <a:rPr b="1" lang="en-US" sz="700" strike="noStrike" u="none">
              <a:effectLst/>
              <a:uFillTx/>
              <a:latin typeface="Arial"/>
            </a:rPr>
            <a:t> </a:t>
          </a:r>
          <a:r>
            <a:rPr b="0" lang="en-US" sz="700" strike="noStrike" u="none">
              <a:effectLst/>
              <a:uFillTx/>
              <a:latin typeface="Arial"/>
            </a:rPr>
            <a:t>indicates </a:t>
          </a:r>
          <a:r>
            <a:rPr b="1" lang="en-US" sz="700" strike="noStrike" u="sng">
              <a:effectLst/>
              <a:uFillTx/>
              <a:latin typeface="Arial"/>
            </a:rPr>
            <a:t>Not Recommended</a:t>
          </a:r>
          <a:endParaRPr b="0" lang="en-US" sz="700" strike="noStrike" u="none">
            <a:effectLst/>
            <a:uFillTx/>
            <a:latin typeface="Times New Roman"/>
          </a:endParaRPr>
        </a:p>
        <a:p>
          <a:pPr algn="ctr"/>
          <a:r>
            <a:rPr b="1" lang="en-US" sz="700" strike="noStrike" u="sng">
              <a:solidFill>
                <a:srgbClr val="ff0000"/>
              </a:solidFill>
              <a:effectLst/>
              <a:uFillTx/>
              <a:latin typeface="Arial"/>
            </a:rPr>
            <a:t>Red </a:t>
          </a:r>
          <a:r>
            <a:rPr b="0" lang="en-US" sz="700" strike="noStrike" u="none">
              <a:solidFill>
                <a:srgbClr val="ff0000"/>
              </a:solidFill>
              <a:effectLst/>
              <a:uFillTx/>
              <a:latin typeface="Arial"/>
            </a:rPr>
            <a:t> </a:t>
          </a:r>
          <a:r>
            <a:rPr b="0" lang="en-US" sz="700" strike="noStrike" u="none">
              <a:effectLst/>
              <a:uFillTx/>
              <a:latin typeface="Arial"/>
            </a:rPr>
            <a:t>indicates </a:t>
          </a:r>
          <a:r>
            <a:rPr b="1" lang="en-US" sz="700" strike="noStrike" u="sng">
              <a:solidFill>
                <a:srgbClr val="ff0000"/>
              </a:solidFill>
              <a:effectLst/>
              <a:uFillTx/>
              <a:latin typeface="Arial"/>
            </a:rPr>
            <a:t>Non-Conforming</a:t>
          </a:r>
          <a:r>
            <a:rPr b="1" lang="en-US" sz="800" strike="noStrike" u="sng">
              <a:solidFill>
                <a:srgbClr val="ff0000"/>
              </a:solidFill>
              <a:effectLst/>
              <a:uFillTx/>
              <a:latin typeface="Arial"/>
            </a:rPr>
            <a:t>. 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27</xdr:row>
      <xdr:rowOff>142920</xdr:rowOff>
    </xdr:from>
    <xdr:to>
      <xdr:col>0</xdr:col>
      <xdr:colOff>694800</xdr:colOff>
      <xdr:row>44</xdr:row>
      <xdr:rowOff>133560</xdr:rowOff>
    </xdr:to>
    <xdr:sp>
      <xdr:nvSpPr>
        <xdr:cNvPr id="6" name="Text 19"/>
        <xdr:cNvSpPr/>
      </xdr:nvSpPr>
      <xdr:spPr>
        <a:xfrm>
          <a:off x="0" y="5076720"/>
          <a:ext cx="694800" cy="27435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pPr algn="ctr"/>
          <a:r>
            <a:rPr b="1" lang="en-US" sz="700" strike="noStrike" u="sng">
              <a:effectLst/>
              <a:uFillTx/>
              <a:latin typeface="Arial"/>
            </a:rPr>
            <a:t>COUNTRIES</a:t>
          </a:r>
          <a:endParaRPr b="0" lang="en-US" sz="700" strike="noStrike" u="none">
            <a:effectLst/>
            <a:uFillTx/>
            <a:latin typeface="Times New Roman"/>
          </a:endParaRPr>
        </a:p>
        <a:p>
          <a:pPr algn="ctr"/>
          <a:r>
            <a:rPr b="1" lang="en-US" sz="700" strike="noStrike" u="sng">
              <a:solidFill>
                <a:srgbClr val="008000"/>
              </a:solidFill>
              <a:effectLst/>
              <a:uFillTx/>
              <a:latin typeface="Arial"/>
            </a:rPr>
            <a:t>Green</a:t>
          </a:r>
          <a:r>
            <a:rPr b="1" lang="en-US" sz="700" strike="noStrike" u="none">
              <a:solidFill>
                <a:srgbClr val="008080"/>
              </a:solidFill>
              <a:effectLst/>
              <a:uFillTx/>
              <a:latin typeface="Arial"/>
            </a:rPr>
            <a:t> </a:t>
          </a:r>
          <a:r>
            <a:rPr b="1" lang="en-US" sz="700" strike="noStrike" u="none">
              <a:effectLst/>
              <a:uFillTx/>
              <a:latin typeface="Arial"/>
            </a:rPr>
            <a:t> </a:t>
          </a:r>
          <a:r>
            <a:rPr b="0" lang="en-US" sz="700" strike="noStrike" u="none">
              <a:effectLst/>
              <a:uFillTx/>
              <a:latin typeface="Arial"/>
            </a:rPr>
            <a:t>indicates</a:t>
          </a:r>
          <a:r>
            <a:rPr b="1" lang="en-US" sz="700" strike="noStrike" u="none">
              <a:effectLst/>
              <a:uFillTx/>
              <a:latin typeface="Arial"/>
            </a:rPr>
            <a:t> </a:t>
          </a:r>
          <a:r>
            <a:rPr b="1" lang="en-US" sz="700" strike="noStrike" u="sng">
              <a:solidFill>
                <a:srgbClr val="008000"/>
              </a:solidFill>
              <a:effectLst/>
              <a:uFillTx/>
              <a:latin typeface="Arial"/>
            </a:rPr>
            <a:t>Conforming</a:t>
          </a:r>
          <a:endParaRPr b="0" lang="en-US" sz="700" strike="noStrike" u="none">
            <a:effectLst/>
            <a:uFillTx/>
            <a:latin typeface="Times New Roman"/>
          </a:endParaRPr>
        </a:p>
        <a:p>
          <a:pPr algn="ctr"/>
          <a:r>
            <a:rPr b="1" lang="en-US" sz="700" strike="noStrike" u="none">
              <a:effectLst/>
              <a:uFillTx/>
              <a:latin typeface="Arial"/>
            </a:rPr>
            <a:t> </a:t>
          </a:r>
          <a:r>
            <a:rPr b="1" lang="en-US" sz="700" strike="noStrike" u="sng">
              <a:effectLst/>
              <a:uFillTx/>
              <a:latin typeface="Arial"/>
            </a:rPr>
            <a:t>Black</a:t>
          </a:r>
          <a:r>
            <a:rPr b="1" lang="en-US" sz="700" strike="noStrike" u="none">
              <a:effectLst/>
              <a:uFillTx/>
              <a:latin typeface="Arial"/>
            </a:rPr>
            <a:t> </a:t>
          </a:r>
          <a:r>
            <a:rPr b="0" lang="en-US" sz="700" strike="noStrike" u="none">
              <a:effectLst/>
              <a:uFillTx/>
              <a:latin typeface="Arial"/>
            </a:rPr>
            <a:t>indicates </a:t>
          </a:r>
          <a:r>
            <a:rPr b="1" lang="en-US" sz="700" strike="noStrike" u="sng">
              <a:effectLst/>
              <a:uFillTx/>
              <a:latin typeface="Arial"/>
            </a:rPr>
            <a:t>Not Recommended</a:t>
          </a:r>
          <a:endParaRPr b="0" lang="en-US" sz="700" strike="noStrike" u="none">
            <a:effectLst/>
            <a:uFillTx/>
            <a:latin typeface="Times New Roman"/>
          </a:endParaRPr>
        </a:p>
        <a:p>
          <a:pPr algn="ctr"/>
          <a:r>
            <a:rPr b="1" lang="en-US" sz="700" strike="noStrike" u="sng">
              <a:solidFill>
                <a:srgbClr val="ff0000"/>
              </a:solidFill>
              <a:effectLst/>
              <a:uFillTx/>
              <a:latin typeface="Arial"/>
            </a:rPr>
            <a:t>Red </a:t>
          </a:r>
          <a:r>
            <a:rPr b="0" lang="en-US" sz="700" strike="noStrike" u="none">
              <a:solidFill>
                <a:srgbClr val="ff0000"/>
              </a:solidFill>
              <a:effectLst/>
              <a:uFillTx/>
              <a:latin typeface="Arial"/>
            </a:rPr>
            <a:t> </a:t>
          </a:r>
          <a:r>
            <a:rPr b="0" lang="en-US" sz="700" strike="noStrike" u="none">
              <a:effectLst/>
              <a:uFillTx/>
              <a:latin typeface="Arial"/>
            </a:rPr>
            <a:t>indicates </a:t>
          </a:r>
          <a:r>
            <a:rPr b="1" lang="en-US" sz="700" strike="noStrike" u="sng">
              <a:solidFill>
                <a:srgbClr val="ff0000"/>
              </a:solidFill>
              <a:effectLst/>
              <a:uFillTx/>
              <a:latin typeface="Arial"/>
            </a:rPr>
            <a:t>Non-Conforming</a:t>
          </a:r>
          <a:r>
            <a:rPr b="1" lang="en-US" sz="800" strike="noStrike" u="sng">
              <a:solidFill>
                <a:srgbClr val="ff0000"/>
              </a:solidFill>
              <a:effectLst/>
              <a:uFillTx/>
              <a:latin typeface="Arial"/>
            </a:rPr>
            <a:t>. 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10080</xdr:colOff>
      <xdr:row>151</xdr:row>
      <xdr:rowOff>95760</xdr:rowOff>
    </xdr:from>
    <xdr:to>
      <xdr:col>0</xdr:col>
      <xdr:colOff>664560</xdr:colOff>
      <xdr:row>168</xdr:row>
      <xdr:rowOff>47520</xdr:rowOff>
    </xdr:to>
    <xdr:sp>
      <xdr:nvSpPr>
        <xdr:cNvPr id="7" name="AutoShape 20"/>
        <xdr:cNvSpPr/>
      </xdr:nvSpPr>
      <xdr:spPr>
        <a:xfrm>
          <a:off x="10080" y="25165440"/>
          <a:ext cx="654480" cy="27046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pPr algn="ctr"/>
          <a:r>
            <a:rPr b="1" lang="en-US" sz="900" strike="noStrike" u="sng">
              <a:solidFill>
                <a:srgbClr val="000000"/>
              </a:solidFill>
              <a:effectLst/>
              <a:uFillTx/>
              <a:latin typeface="Times New Roman"/>
            </a:rPr>
            <a:t>E-RATINGS 1-12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(1 being best, 12 being worst)</a:t>
          </a:r>
          <a:endParaRPr b="0" lang="en-US" sz="900" strike="noStrike" u="none">
            <a:effectLst/>
            <a:uFillTx/>
            <a:latin typeface="Times New Roman"/>
          </a:endParaRPr>
        </a:p>
        <a:p>
          <a:pPr algn="ctr"/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  </a:t>
          </a:r>
          <a:r>
            <a:rPr b="1" lang="en-US" sz="900" strike="noStrike" u="sng">
              <a:solidFill>
                <a:srgbClr val="ff0000"/>
              </a:solidFill>
              <a:effectLst/>
              <a:uFillTx/>
              <a:latin typeface="Times New Roman"/>
            </a:rPr>
            <a:t>Red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boxes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indicate </a:t>
          </a:r>
          <a:r>
            <a:rPr b="1" lang="en-US" sz="900" strike="noStrike" u="sng">
              <a:solidFill>
                <a:srgbClr val="ff0000"/>
              </a:solidFill>
              <a:effectLst/>
              <a:uFillTx/>
              <a:latin typeface="Times New Roman"/>
            </a:rPr>
            <a:t>Downgrades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.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     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endParaRPr b="0" lang="en-US" sz="900" strike="noStrike" u="none">
            <a:effectLst/>
            <a:uFillTx/>
            <a:latin typeface="Times New Roman"/>
          </a:endParaRPr>
        </a:p>
        <a:p>
          <a:pPr algn="ctr"/>
          <a:r>
            <a:rPr b="1" lang="en-US" sz="900" strike="noStrike" u="sng">
              <a:solidFill>
                <a:srgbClr val="339933"/>
              </a:solidFill>
              <a:effectLst/>
              <a:uFillTx/>
              <a:latin typeface="Times New Roman"/>
            </a:rPr>
            <a:t>Green</a:t>
          </a:r>
          <a:r>
            <a:rPr b="1" lang="en-US" sz="900" strike="noStrike" u="none">
              <a:solidFill>
                <a:srgbClr val="339933"/>
              </a:solidFill>
              <a:effectLst/>
              <a:uFillTx/>
              <a:latin typeface="Times New Roman"/>
            </a:rPr>
            <a:t> </a:t>
          </a:r>
          <a:r>
            <a:rPr b="1" lang="en-US" sz="900" strike="noStrike" u="none">
              <a:effectLst/>
              <a:uFillTx/>
              <a:latin typeface="Times New Roman"/>
            </a:rPr>
            <a:t>boxes</a:t>
          </a:r>
          <a:r>
            <a:rPr b="0" lang="en-US" sz="900" strike="noStrike" u="none">
              <a:effectLst/>
              <a:uFillTx/>
              <a:latin typeface="Times New Roman"/>
            </a:rPr>
            <a:t> indicate </a:t>
          </a:r>
          <a:r>
            <a:rPr b="1" lang="en-US" sz="900" strike="noStrike" u="sng">
              <a:solidFill>
                <a:srgbClr val="339933"/>
              </a:solidFill>
              <a:effectLst/>
              <a:uFillTx/>
              <a:latin typeface="Times New Roman"/>
            </a:rPr>
            <a:t>Upgrades</a:t>
          </a:r>
          <a:r>
            <a:rPr b="1" lang="en-US" sz="900" strike="noStrike" u="none">
              <a:effectLst/>
              <a:uFillTx/>
              <a:latin typeface="Times New Roman"/>
            </a:rPr>
            <a:t>.</a:t>
          </a:r>
          <a:endParaRPr b="0" lang="en-US" sz="900" strike="noStrike" u="none">
            <a:effectLst/>
            <a:uFillTx/>
            <a:latin typeface="Times New Roman"/>
          </a:endParaRPr>
        </a:p>
        <a:p>
          <a:pPr algn="ctr"/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34</xdr:row>
      <xdr:rowOff>142920</xdr:rowOff>
    </xdr:from>
    <xdr:to>
      <xdr:col>0</xdr:col>
      <xdr:colOff>564480</xdr:colOff>
      <xdr:row>52</xdr:row>
      <xdr:rowOff>124200</xdr:rowOff>
    </xdr:to>
    <xdr:sp>
      <xdr:nvSpPr>
        <xdr:cNvPr id="8" name="AutoShape 1111"/>
        <xdr:cNvSpPr/>
      </xdr:nvSpPr>
      <xdr:spPr>
        <a:xfrm>
          <a:off x="0" y="6210360"/>
          <a:ext cx="564480" cy="28958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E Ratings 1-12, 1 being best, 12 being worst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10080</xdr:colOff>
      <xdr:row>2</xdr:row>
      <xdr:rowOff>76320</xdr:rowOff>
    </xdr:from>
    <xdr:to>
      <xdr:col>0</xdr:col>
      <xdr:colOff>674640</xdr:colOff>
      <xdr:row>33</xdr:row>
      <xdr:rowOff>142920</xdr:rowOff>
    </xdr:to>
    <xdr:sp>
      <xdr:nvSpPr>
        <xdr:cNvPr id="9" name="AutoShape 1113"/>
        <xdr:cNvSpPr/>
      </xdr:nvSpPr>
      <xdr:spPr>
        <a:xfrm flipH="1">
          <a:off x="10080" y="743040"/>
          <a:ext cx="664560" cy="5305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Approved by: 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Richard Buy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(713) 853-4739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,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endParaRPr b="0" lang="en-US" sz="900" strike="noStrike" u="none">
            <a:effectLst/>
            <a:uFillTx/>
            <a:latin typeface="Times New Roman"/>
          </a:endParaRPr>
        </a:p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Prepared by:</a:t>
          </a:r>
          <a:r>
            <a:rPr b="1" lang="en-US" sz="900" strike="noStrike" u="none">
              <a:effectLst/>
              <a:uFillTx/>
              <a:latin typeface="Times New Roman"/>
            </a:rPr>
            <a:t> Underwriting</a:t>
          </a:r>
          <a:r>
            <a:rPr b="0" lang="en-US" sz="900" strike="noStrike" u="none">
              <a:effectLst/>
              <a:uFillTx/>
              <a:latin typeface="Times New Roman"/>
            </a:rPr>
            <a:t> (713) 345-4101</a:t>
          </a:r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Maureen Raymond-Castaneda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(713) 853-0396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175</xdr:row>
      <xdr:rowOff>66240</xdr:rowOff>
    </xdr:from>
    <xdr:to>
      <xdr:col>0</xdr:col>
      <xdr:colOff>584640</xdr:colOff>
      <xdr:row>186</xdr:row>
      <xdr:rowOff>95760</xdr:rowOff>
    </xdr:to>
    <xdr:sp>
      <xdr:nvSpPr>
        <xdr:cNvPr id="10" name="AutoShape 1115"/>
        <xdr:cNvSpPr/>
      </xdr:nvSpPr>
      <xdr:spPr>
        <a:xfrm flipH="1">
          <a:off x="0" y="29050920"/>
          <a:ext cx="584640" cy="18104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53</xdr:row>
      <xdr:rowOff>47520</xdr:rowOff>
    </xdr:from>
    <xdr:to>
      <xdr:col>0</xdr:col>
      <xdr:colOff>714960</xdr:colOff>
      <xdr:row>84</xdr:row>
      <xdr:rowOff>114480</xdr:rowOff>
    </xdr:to>
    <xdr:sp>
      <xdr:nvSpPr>
        <xdr:cNvPr id="11" name="AutoShape 1117"/>
        <xdr:cNvSpPr/>
      </xdr:nvSpPr>
      <xdr:spPr>
        <a:xfrm>
          <a:off x="0" y="9191520"/>
          <a:ext cx="714960" cy="5115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pPr algn="r"/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Key:   </a:t>
          </a:r>
          <a:r>
            <a:rPr b="1" lang="en-US" sz="900" strike="noStrike" u="sng">
              <a:solidFill>
                <a:srgbClr val="000000"/>
              </a:solidFill>
              <a:effectLst/>
              <a:uFillTx/>
              <a:latin typeface="Times New Roman"/>
            </a:rPr>
            <a:t>Yellow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boxes indicate </a:t>
          </a:r>
          <a:r>
            <a:rPr b="1" lang="en-US" sz="900" strike="noStrike" u="sng">
              <a:solidFill>
                <a:srgbClr val="000000"/>
              </a:solidFill>
              <a:effectLst/>
              <a:uFillTx/>
              <a:latin typeface="Times New Roman"/>
            </a:rPr>
            <a:t>Downgrades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.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     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endParaRPr b="0" lang="en-US" sz="900" strike="noStrike" u="none">
            <a:effectLst/>
            <a:uFillTx/>
            <a:latin typeface="Times New Roman"/>
          </a:endParaRPr>
        </a:p>
        <a:p>
          <a:pPr algn="r"/>
          <a:r>
            <a:rPr b="1" lang="en-US" sz="900" strike="noStrike" u="sng">
              <a:solidFill>
                <a:srgbClr val="339933"/>
              </a:solidFill>
              <a:effectLst/>
              <a:uFillTx/>
              <a:latin typeface="Times New Roman"/>
            </a:rPr>
            <a:t>Green</a:t>
          </a:r>
          <a:r>
            <a:rPr b="1" lang="en-US" sz="900" strike="noStrike" u="none">
              <a:solidFill>
                <a:srgbClr val="339933"/>
              </a:solidFill>
              <a:effectLst/>
              <a:uFillTx/>
              <a:latin typeface="Times New Roman"/>
            </a:rPr>
            <a:t> </a:t>
          </a:r>
          <a:r>
            <a:rPr b="0" lang="en-US" sz="900" strike="noStrike" u="none">
              <a:effectLst/>
              <a:uFillTx/>
              <a:latin typeface="Times New Roman"/>
            </a:rPr>
            <a:t>boxes indicate </a:t>
          </a:r>
          <a:r>
            <a:rPr b="1" lang="en-US" sz="900" strike="noStrike" u="sng">
              <a:solidFill>
                <a:srgbClr val="339933"/>
              </a:solidFill>
              <a:effectLst/>
              <a:uFillTx/>
              <a:latin typeface="Times New Roman"/>
            </a:rPr>
            <a:t>Upgrades</a:t>
          </a:r>
          <a:r>
            <a:rPr b="1" lang="en-US" sz="900" strike="noStrike" u="none">
              <a:effectLst/>
              <a:uFillTx/>
              <a:latin typeface="Times New Roman"/>
            </a:rPr>
            <a:t>.</a:t>
          </a:r>
          <a:endParaRPr b="0" lang="en-US" sz="900" strike="noStrike" u="none">
            <a:effectLst/>
            <a:uFillTx/>
            <a:latin typeface="Times New Roman"/>
          </a:endParaRPr>
        </a:p>
        <a:p>
          <a:pPr algn="r"/>
          <a:r>
            <a:rPr b="1" lang="en-US" sz="900" strike="noStrike" u="sng">
              <a:solidFill>
                <a:srgbClr val="ff0000"/>
              </a:solidFill>
              <a:effectLst/>
              <a:uFillTx/>
              <a:latin typeface="Times New Roman"/>
            </a:rPr>
            <a:t>Red letters</a:t>
          </a:r>
          <a:r>
            <a:rPr b="1" lang="en-US" sz="900" strike="noStrike" u="none">
              <a:solidFill>
                <a:srgbClr val="ff0000"/>
              </a:solidFill>
              <a:effectLst/>
              <a:uFillTx/>
              <a:latin typeface="Times New Roman"/>
            </a:rPr>
            <a:t> </a:t>
          </a:r>
          <a:r>
            <a:rPr b="0" lang="en-US" sz="900" strike="noStrike" u="none">
              <a:effectLst/>
              <a:uFillTx/>
              <a:latin typeface="Times New Roman"/>
            </a:rPr>
            <a:t> indicate</a:t>
          </a:r>
          <a:r>
            <a:rPr b="0" lang="en-US" sz="900" strike="noStrike" u="none">
              <a:solidFill>
                <a:srgbClr val="339933"/>
              </a:solidFill>
              <a:effectLst/>
              <a:uFillTx/>
              <a:latin typeface="Times New Roman"/>
            </a:rPr>
            <a:t> </a:t>
          </a:r>
          <a:r>
            <a:rPr b="1" lang="en-US" sz="900" strike="noStrike" u="sng">
              <a:solidFill>
                <a:srgbClr val="ff0000"/>
              </a:solidFill>
              <a:effectLst/>
              <a:uFillTx/>
              <a:latin typeface="Times New Roman"/>
            </a:rPr>
            <a:t>Non-Conforming</a:t>
          </a:r>
          <a:r>
            <a:rPr b="1" lang="en-US" sz="900" strike="noStrike" u="none">
              <a:effectLst/>
              <a:uFillTx/>
              <a:latin typeface="Times New Roman"/>
            </a:rPr>
            <a:t>.</a:t>
          </a:r>
          <a:r>
            <a:rPr b="0" lang="en-US" sz="900" strike="noStrike" u="none">
              <a:solidFill>
                <a:srgbClr val="339933"/>
              </a:solidFill>
              <a:effectLst/>
              <a:uFillTx/>
              <a:latin typeface="Times New Roman"/>
            </a:rPr>
            <a:t> 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109</xdr:row>
      <xdr:rowOff>152280</xdr:rowOff>
    </xdr:from>
    <xdr:to>
      <xdr:col>0</xdr:col>
      <xdr:colOff>604800</xdr:colOff>
      <xdr:row>138</xdr:row>
      <xdr:rowOff>123840</xdr:rowOff>
    </xdr:to>
    <xdr:sp>
      <xdr:nvSpPr>
        <xdr:cNvPr id="12" name="AutoShape 1118"/>
        <xdr:cNvSpPr/>
      </xdr:nvSpPr>
      <xdr:spPr>
        <a:xfrm flipH="1">
          <a:off x="0" y="18392760"/>
          <a:ext cx="604800" cy="4667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pPr algn="ctr"/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Approved by: 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Richard Buy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(713) 853-4739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,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endParaRPr b="0" lang="en-US" sz="900" strike="noStrike" u="none">
            <a:effectLst/>
            <a:uFillTx/>
            <a:latin typeface="Times New Roman"/>
          </a:endParaRPr>
        </a:p>
        <a:p>
          <a:pPr algn="ctr"/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Prepared by :</a:t>
          </a:r>
          <a:r>
            <a:rPr b="0" lang="en-US" sz="900" strike="noStrike" u="none">
              <a:effectLst/>
              <a:uFillTx/>
              <a:latin typeface="Times New Roman"/>
            </a:rPr>
            <a:t> </a:t>
          </a:r>
          <a:r>
            <a:rPr b="1" lang="en-US" sz="900" strike="noStrike" u="none">
              <a:effectLst/>
              <a:uFillTx/>
              <a:latin typeface="Times New Roman"/>
            </a:rPr>
            <a:t>Underwriting </a:t>
          </a:r>
          <a:r>
            <a:rPr b="0" lang="en-US" sz="900" strike="noStrike" u="none">
              <a:effectLst/>
              <a:uFillTx/>
              <a:latin typeface="Times New Roman"/>
            </a:rPr>
            <a:t>(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713) 345-4101 , 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Maureen Castaneda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(713) 853-0396 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69</xdr:row>
      <xdr:rowOff>104760</xdr:rowOff>
    </xdr:from>
    <xdr:to>
      <xdr:col>0</xdr:col>
      <xdr:colOff>614880</xdr:colOff>
      <xdr:row>101</xdr:row>
      <xdr:rowOff>105120</xdr:rowOff>
    </xdr:to>
    <xdr:sp>
      <xdr:nvSpPr>
        <xdr:cNvPr id="13" name="AutoShape 1136"/>
        <xdr:cNvSpPr/>
      </xdr:nvSpPr>
      <xdr:spPr>
        <a:xfrm>
          <a:off x="0" y="11839680"/>
          <a:ext cx="614880" cy="5210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b" anchorCtr="1" vert="eaVert" rot="-10800000">
          <a:noAutofit/>
        </a:bodyPr>
        <a:p>
          <a:r>
            <a:rPr b="0" lang="en-US" sz="900" strike="noStrike" u="none">
              <a:effectLst/>
              <a:uFillTx/>
              <a:latin typeface="Times New Roman"/>
            </a:rPr>
            <a:t>*RAC reserves the right to assign a specific project E-rating for each transaction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80640</xdr:colOff>
      <xdr:row>149</xdr:row>
      <xdr:rowOff>75960</xdr:rowOff>
    </xdr:from>
    <xdr:to>
      <xdr:col>1</xdr:col>
      <xdr:colOff>1440</xdr:colOff>
      <xdr:row>184</xdr:row>
      <xdr:rowOff>28440</xdr:rowOff>
    </xdr:to>
    <xdr:sp>
      <xdr:nvSpPr>
        <xdr:cNvPr id="14" name="AutoShape 1137"/>
        <xdr:cNvSpPr/>
      </xdr:nvSpPr>
      <xdr:spPr>
        <a:xfrm>
          <a:off x="80640" y="24831360"/>
          <a:ext cx="715680" cy="56390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pPr algn="r"/>
          <a:endParaRPr b="0" lang="en-US" sz="900" strike="noStrike" u="none">
            <a:effectLst/>
            <a:uFillTx/>
            <a:latin typeface="Times New Roman"/>
          </a:endParaRPr>
        </a:p>
        <a:p>
          <a:pPr algn="r"/>
          <a:r>
            <a:rPr b="0" lang="en-US" sz="900" strike="noStrike" u="none">
              <a:effectLst/>
              <a:uFillTx/>
              <a:latin typeface="Times New Roman"/>
            </a:rPr>
            <a:t>*RAC  reserves the right to assign a specific project E-rating for each transaction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EMP/Assim%20122200%20-%20Fin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ew Ratings"/>
    </sheetNames>
    <sheetDataSet>
      <sheetData sheetId="0">
        <row r="3">
          <cell r="A3" t="str">
            <v>Afghanistan</v>
          </cell>
          <cell r="B3" t="str">
            <v>Afghani</v>
          </cell>
          <cell r="C3" t="str">
            <v>AFA</v>
          </cell>
          <cell r="D3">
            <v>12</v>
          </cell>
          <cell r="E3">
            <v>12</v>
          </cell>
          <cell r="F3">
            <v>1</v>
          </cell>
          <cell r="G3">
            <v>12</v>
          </cell>
          <cell r="H3">
            <v>0</v>
          </cell>
          <cell r="I3">
            <v>0</v>
          </cell>
        </row>
        <row r="4">
          <cell r="A4" t="str">
            <v>Albania</v>
          </cell>
          <cell r="B4" t="str">
            <v>Lek</v>
          </cell>
          <cell r="C4" t="str">
            <v>ALL</v>
          </cell>
          <cell r="D4">
            <v>11</v>
          </cell>
          <cell r="E4">
            <v>11</v>
          </cell>
          <cell r="F4">
            <v>1</v>
          </cell>
          <cell r="G4">
            <v>11</v>
          </cell>
          <cell r="H4">
            <v>0</v>
          </cell>
          <cell r="I4">
            <v>0</v>
          </cell>
        </row>
        <row r="5">
          <cell r="A5" t="str">
            <v>Algeria</v>
          </cell>
          <cell r="B5" t="str">
            <v>Dinar</v>
          </cell>
          <cell r="C5" t="str">
            <v>DZD</v>
          </cell>
          <cell r="D5">
            <v>11</v>
          </cell>
          <cell r="E5">
            <v>11</v>
          </cell>
          <cell r="F5">
            <v>1</v>
          </cell>
          <cell r="G5">
            <v>11</v>
          </cell>
          <cell r="H5">
            <v>0</v>
          </cell>
          <cell r="I5">
            <v>0</v>
          </cell>
        </row>
        <row r="6">
          <cell r="A6" t="str">
            <v>Andorra</v>
          </cell>
          <cell r="B6" t="str">
            <v>Peseta</v>
          </cell>
          <cell r="C6" t="str">
            <v>ADP</v>
          </cell>
          <cell r="D6">
            <v>12</v>
          </cell>
          <cell r="E6" t="e">
            <v>#VALUE!</v>
          </cell>
          <cell r="F6">
            <v>0</v>
          </cell>
          <cell r="G6">
            <v>12</v>
          </cell>
          <cell r="H6" t="e">
            <v>#VALUE!</v>
          </cell>
          <cell r="I6">
            <v>0</v>
          </cell>
        </row>
        <row r="7">
          <cell r="A7" t="str">
            <v>Angola</v>
          </cell>
          <cell r="B7" t="str">
            <v>New Kwanza</v>
          </cell>
          <cell r="C7" t="str">
            <v>AOK</v>
          </cell>
          <cell r="D7">
            <v>12</v>
          </cell>
          <cell r="E7">
            <v>12</v>
          </cell>
          <cell r="F7">
            <v>1</v>
          </cell>
          <cell r="G7">
            <v>12</v>
          </cell>
          <cell r="H7">
            <v>0</v>
          </cell>
          <cell r="I7">
            <v>0</v>
          </cell>
        </row>
        <row r="8">
          <cell r="A8" t="str">
            <v>Antigua &amp; Barbuda</v>
          </cell>
          <cell r="B8" t="str">
            <v>E. Carib. Dollar</v>
          </cell>
          <cell r="C8" t="str">
            <v>XCD</v>
          </cell>
          <cell r="D8">
            <v>9</v>
          </cell>
          <cell r="E8">
            <v>9</v>
          </cell>
          <cell r="F8">
            <v>1</v>
          </cell>
          <cell r="G8">
            <v>9</v>
          </cell>
          <cell r="H8">
            <v>0</v>
          </cell>
          <cell r="I8">
            <v>0</v>
          </cell>
        </row>
        <row r="9">
          <cell r="A9" t="str">
            <v>Argentina</v>
          </cell>
          <cell r="B9" t="str">
            <v>Peso</v>
          </cell>
          <cell r="C9" t="str">
            <v>ARS</v>
          </cell>
          <cell r="D9">
            <v>9</v>
          </cell>
          <cell r="E9">
            <v>9</v>
          </cell>
          <cell r="F9">
            <v>1</v>
          </cell>
          <cell r="G9">
            <v>9</v>
          </cell>
          <cell r="H9">
            <v>0</v>
          </cell>
          <cell r="I9">
            <v>0</v>
          </cell>
        </row>
        <row r="10">
          <cell r="A10" t="str">
            <v>Armenia</v>
          </cell>
          <cell r="B10" t="str">
            <v>Dram</v>
          </cell>
          <cell r="C10" t="str">
            <v>AMD</v>
          </cell>
          <cell r="D10">
            <v>11</v>
          </cell>
          <cell r="E10">
            <v>11</v>
          </cell>
          <cell r="F10">
            <v>1</v>
          </cell>
          <cell r="G10">
            <v>11</v>
          </cell>
          <cell r="H10">
            <v>0</v>
          </cell>
          <cell r="I10">
            <v>0</v>
          </cell>
        </row>
        <row r="11">
          <cell r="A11" t="str">
            <v>Australia</v>
          </cell>
          <cell r="B11" t="str">
            <v>Dollar</v>
          </cell>
          <cell r="C11" t="str">
            <v>AUD</v>
          </cell>
          <cell r="D11">
            <v>1</v>
          </cell>
          <cell r="E11">
            <v>1</v>
          </cell>
          <cell r="F11">
            <v>1</v>
          </cell>
          <cell r="G11">
            <v>1</v>
          </cell>
          <cell r="H11">
            <v>0</v>
          </cell>
          <cell r="I11">
            <v>0</v>
          </cell>
        </row>
        <row r="12">
          <cell r="A12" t="str">
            <v>Austria</v>
          </cell>
          <cell r="B12" t="str">
            <v>Schilling/Euro</v>
          </cell>
          <cell r="C12" t="str">
            <v>ATS</v>
          </cell>
          <cell r="D12">
            <v>1</v>
          </cell>
          <cell r="E12">
            <v>1</v>
          </cell>
          <cell r="F12">
            <v>1</v>
          </cell>
          <cell r="G12">
            <v>1</v>
          </cell>
          <cell r="H12">
            <v>0</v>
          </cell>
          <cell r="I12">
            <v>0</v>
          </cell>
        </row>
        <row r="13">
          <cell r="A13" t="str">
            <v>Azerbaijan</v>
          </cell>
          <cell r="B13" t="str">
            <v>Manat</v>
          </cell>
          <cell r="C13" t="str">
            <v>AZS</v>
          </cell>
          <cell r="D13">
            <v>11</v>
          </cell>
          <cell r="E13">
            <v>11</v>
          </cell>
          <cell r="F13">
            <v>1</v>
          </cell>
          <cell r="G13">
            <v>11</v>
          </cell>
          <cell r="H13">
            <v>0</v>
          </cell>
          <cell r="I13">
            <v>0</v>
          </cell>
        </row>
        <row r="14">
          <cell r="A14" t="str">
            <v>Bahamas</v>
          </cell>
          <cell r="B14" t="str">
            <v>Dollar</v>
          </cell>
          <cell r="C14" t="str">
            <v>BSD</v>
          </cell>
          <cell r="D14">
            <v>3</v>
          </cell>
          <cell r="E14">
            <v>4</v>
          </cell>
          <cell r="F14">
            <v>0</v>
          </cell>
          <cell r="G14">
            <v>3</v>
          </cell>
          <cell r="H14">
            <v>-1</v>
          </cell>
          <cell r="I14">
            <v>0</v>
          </cell>
        </row>
        <row r="15">
          <cell r="A15" t="str">
            <v>Bahrain</v>
          </cell>
          <cell r="B15" t="str">
            <v>Dinar</v>
          </cell>
          <cell r="C15" t="str">
            <v>BHD</v>
          </cell>
          <cell r="D15">
            <v>4</v>
          </cell>
          <cell r="E15">
            <v>4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</row>
        <row r="16">
          <cell r="A16" t="str">
            <v>Bangladesh</v>
          </cell>
          <cell r="B16" t="str">
            <v>Taka</v>
          </cell>
          <cell r="C16" t="str">
            <v>BDT</v>
          </cell>
          <cell r="D16">
            <v>11</v>
          </cell>
          <cell r="E16">
            <v>11</v>
          </cell>
          <cell r="F16">
            <v>1</v>
          </cell>
          <cell r="G16">
            <v>11</v>
          </cell>
          <cell r="H16">
            <v>0</v>
          </cell>
          <cell r="I16">
            <v>0</v>
          </cell>
        </row>
        <row r="17">
          <cell r="A17" t="str">
            <v>Barbados</v>
          </cell>
          <cell r="B17" t="str">
            <v>Dollar</v>
          </cell>
          <cell r="C17" t="str">
            <v>BBD</v>
          </cell>
          <cell r="D17">
            <v>4</v>
          </cell>
          <cell r="E17">
            <v>5</v>
          </cell>
          <cell r="F17">
            <v>0</v>
          </cell>
          <cell r="G17">
            <v>4</v>
          </cell>
          <cell r="H17">
            <v>-1</v>
          </cell>
          <cell r="I17">
            <v>0</v>
          </cell>
        </row>
        <row r="18">
          <cell r="A18" t="str">
            <v>Belarus</v>
          </cell>
          <cell r="B18" t="str">
            <v>Rouble</v>
          </cell>
          <cell r="C18" t="str">
            <v>BES</v>
          </cell>
          <cell r="D18">
            <v>12</v>
          </cell>
          <cell r="E18">
            <v>12</v>
          </cell>
          <cell r="F18">
            <v>1</v>
          </cell>
          <cell r="G18">
            <v>12</v>
          </cell>
          <cell r="H18">
            <v>0</v>
          </cell>
          <cell r="I18">
            <v>0</v>
          </cell>
        </row>
        <row r="19">
          <cell r="A19" t="str">
            <v>Belgium</v>
          </cell>
          <cell r="B19" t="str">
            <v>Franc/Euro</v>
          </cell>
          <cell r="C19" t="str">
            <v>BEF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0</v>
          </cell>
          <cell r="I19">
            <v>0</v>
          </cell>
        </row>
        <row r="20">
          <cell r="A20" t="str">
            <v>Belize</v>
          </cell>
          <cell r="B20" t="str">
            <v>Dollar</v>
          </cell>
          <cell r="C20" t="str">
            <v>BZD</v>
          </cell>
          <cell r="D20">
            <v>7</v>
          </cell>
          <cell r="E20">
            <v>8</v>
          </cell>
          <cell r="F20">
            <v>0</v>
          </cell>
          <cell r="G20">
            <v>7</v>
          </cell>
          <cell r="H20">
            <v>-1</v>
          </cell>
          <cell r="I20">
            <v>0</v>
          </cell>
        </row>
        <row r="21">
          <cell r="A21" t="str">
            <v>Benin</v>
          </cell>
          <cell r="B21" t="str">
            <v>CFA Franc</v>
          </cell>
          <cell r="C21" t="str">
            <v>XOF</v>
          </cell>
          <cell r="D21">
            <v>11</v>
          </cell>
          <cell r="E21">
            <v>11</v>
          </cell>
          <cell r="F21">
            <v>1</v>
          </cell>
          <cell r="G21">
            <v>11</v>
          </cell>
          <cell r="H21">
            <v>0</v>
          </cell>
          <cell r="I21">
            <v>0</v>
          </cell>
        </row>
        <row r="22">
          <cell r="A22" t="str">
            <v>Bhutan</v>
          </cell>
          <cell r="B22" t="str">
            <v>Ngultrum</v>
          </cell>
          <cell r="C22" t="str">
            <v>BTN</v>
          </cell>
          <cell r="D22">
            <v>11</v>
          </cell>
          <cell r="E22">
            <v>11</v>
          </cell>
          <cell r="F22">
            <v>1</v>
          </cell>
          <cell r="G22">
            <v>11</v>
          </cell>
          <cell r="H22">
            <v>0</v>
          </cell>
          <cell r="I22">
            <v>0</v>
          </cell>
        </row>
        <row r="23">
          <cell r="A23" t="str">
            <v>Bolivia</v>
          </cell>
          <cell r="B23" t="str">
            <v>Boliviano</v>
          </cell>
          <cell r="C23" t="str">
            <v>BOP</v>
          </cell>
          <cell r="D23">
            <v>9</v>
          </cell>
          <cell r="E23">
            <v>8</v>
          </cell>
          <cell r="F23">
            <v>0</v>
          </cell>
          <cell r="G23">
            <v>9</v>
          </cell>
          <cell r="H23">
            <v>1</v>
          </cell>
          <cell r="I23">
            <v>0</v>
          </cell>
        </row>
        <row r="24">
          <cell r="A24" t="str">
            <v>Bosnia &amp; Herzegovina</v>
          </cell>
          <cell r="B24" t="str">
            <v>Convertible Marka</v>
          </cell>
          <cell r="C24" t="str">
            <v>KM</v>
          </cell>
          <cell r="D24">
            <v>12</v>
          </cell>
          <cell r="E24">
            <v>12</v>
          </cell>
          <cell r="F24">
            <v>1</v>
          </cell>
          <cell r="G24">
            <v>12</v>
          </cell>
          <cell r="H24">
            <v>0</v>
          </cell>
          <cell r="I24">
            <v>0</v>
          </cell>
        </row>
        <row r="25">
          <cell r="A25" t="str">
            <v>Botswana</v>
          </cell>
          <cell r="B25" t="str">
            <v>Pula</v>
          </cell>
          <cell r="C25" t="str">
            <v>BWP</v>
          </cell>
          <cell r="D25">
            <v>9</v>
          </cell>
          <cell r="E25">
            <v>9</v>
          </cell>
          <cell r="F25">
            <v>1</v>
          </cell>
          <cell r="G25">
            <v>9</v>
          </cell>
          <cell r="H25">
            <v>0</v>
          </cell>
          <cell r="I25">
            <v>0</v>
          </cell>
        </row>
        <row r="26">
          <cell r="A26" t="str">
            <v>Brazil</v>
          </cell>
          <cell r="B26" t="str">
            <v>Real</v>
          </cell>
          <cell r="C26" t="str">
            <v>BRL</v>
          </cell>
          <cell r="D26">
            <v>8</v>
          </cell>
          <cell r="E26">
            <v>9</v>
          </cell>
          <cell r="F26">
            <v>0</v>
          </cell>
          <cell r="G26">
            <v>8</v>
          </cell>
          <cell r="H26">
            <v>-1</v>
          </cell>
          <cell r="I26">
            <v>0</v>
          </cell>
        </row>
        <row r="27">
          <cell r="A27" t="str">
            <v>Brunei</v>
          </cell>
          <cell r="B27" t="str">
            <v>Brunei Dollar</v>
          </cell>
          <cell r="C27" t="str">
            <v>BND</v>
          </cell>
          <cell r="D27">
            <v>5</v>
          </cell>
          <cell r="E27">
            <v>5</v>
          </cell>
          <cell r="F27">
            <v>1</v>
          </cell>
          <cell r="G27">
            <v>5</v>
          </cell>
          <cell r="H27">
            <v>0</v>
          </cell>
          <cell r="I27">
            <v>0</v>
          </cell>
        </row>
        <row r="28">
          <cell r="A28" t="str">
            <v>Bulgaria</v>
          </cell>
          <cell r="B28" t="str">
            <v>Lev</v>
          </cell>
          <cell r="C28" t="str">
            <v>BGL</v>
          </cell>
          <cell r="D28">
            <v>9</v>
          </cell>
          <cell r="E28">
            <v>9</v>
          </cell>
          <cell r="F28">
            <v>1</v>
          </cell>
          <cell r="G28">
            <v>9</v>
          </cell>
          <cell r="H28">
            <v>0</v>
          </cell>
          <cell r="I28">
            <v>0</v>
          </cell>
        </row>
        <row r="29">
          <cell r="A29" t="str">
            <v>Burkina Faso</v>
          </cell>
          <cell r="B29" t="str">
            <v>CFA Franc</v>
          </cell>
          <cell r="C29" t="str">
            <v>XOF</v>
          </cell>
          <cell r="D29">
            <v>12</v>
          </cell>
          <cell r="E29">
            <v>12</v>
          </cell>
          <cell r="F29">
            <v>1</v>
          </cell>
          <cell r="G29">
            <v>12</v>
          </cell>
          <cell r="H29">
            <v>0</v>
          </cell>
          <cell r="I29">
            <v>0</v>
          </cell>
        </row>
        <row r="30">
          <cell r="A30" t="str">
            <v>Burundi</v>
          </cell>
          <cell r="B30" t="str">
            <v>Burundi Franc</v>
          </cell>
          <cell r="C30" t="str">
            <v>XOF</v>
          </cell>
          <cell r="D30">
            <v>11</v>
          </cell>
          <cell r="E30" t="e">
            <v>#VALUE!</v>
          </cell>
          <cell r="F30">
            <v>0</v>
          </cell>
          <cell r="G30">
            <v>11</v>
          </cell>
          <cell r="H30" t="e">
            <v>#VALUE!</v>
          </cell>
          <cell r="I30">
            <v>0</v>
          </cell>
        </row>
        <row r="31">
          <cell r="A31" t="str">
            <v>Cambodia</v>
          </cell>
          <cell r="B31" t="str">
            <v>Riel</v>
          </cell>
          <cell r="C31" t="str">
            <v>KHR</v>
          </cell>
          <cell r="D31">
            <v>12</v>
          </cell>
          <cell r="E31">
            <v>12</v>
          </cell>
          <cell r="F31">
            <v>1</v>
          </cell>
          <cell r="G31">
            <v>12</v>
          </cell>
          <cell r="H31">
            <v>0</v>
          </cell>
          <cell r="I31">
            <v>0</v>
          </cell>
        </row>
        <row r="32">
          <cell r="A32" t="str">
            <v>Cameroon</v>
          </cell>
          <cell r="B32" t="str">
            <v>CFA Franc</v>
          </cell>
          <cell r="C32" t="str">
            <v>XAF</v>
          </cell>
          <cell r="D32">
            <v>12</v>
          </cell>
          <cell r="E32">
            <v>12</v>
          </cell>
          <cell r="F32">
            <v>1</v>
          </cell>
          <cell r="G32">
            <v>12</v>
          </cell>
          <cell r="H32">
            <v>0</v>
          </cell>
          <cell r="I32">
            <v>0</v>
          </cell>
        </row>
        <row r="33">
          <cell r="A33" t="str">
            <v>Canada</v>
          </cell>
          <cell r="B33" t="str">
            <v>Can. Dollar</v>
          </cell>
          <cell r="C33" t="str">
            <v>CAD</v>
          </cell>
          <cell r="D33">
            <v>1</v>
          </cell>
          <cell r="E33">
            <v>1</v>
          </cell>
          <cell r="F33">
            <v>1</v>
          </cell>
          <cell r="G33">
            <v>1</v>
          </cell>
          <cell r="H33">
            <v>0</v>
          </cell>
          <cell r="I33">
            <v>0</v>
          </cell>
        </row>
        <row r="34">
          <cell r="A34" t="str">
            <v>Cape Verde</v>
          </cell>
          <cell r="B34" t="str">
            <v>Escudo</v>
          </cell>
          <cell r="C34" t="str">
            <v>CVE</v>
          </cell>
          <cell r="D34">
            <v>12</v>
          </cell>
          <cell r="E34">
            <v>12</v>
          </cell>
          <cell r="F34">
            <v>1</v>
          </cell>
          <cell r="G34">
            <v>12</v>
          </cell>
          <cell r="H34">
            <v>0</v>
          </cell>
          <cell r="I34">
            <v>0</v>
          </cell>
        </row>
        <row r="35">
          <cell r="A35" t="str">
            <v>Central African Republic</v>
          </cell>
          <cell r="B35" t="str">
            <v>CFA Franc</v>
          </cell>
          <cell r="C35" t="str">
            <v>XAF</v>
          </cell>
          <cell r="D35">
            <v>12</v>
          </cell>
          <cell r="E35">
            <v>12</v>
          </cell>
          <cell r="F35">
            <v>1</v>
          </cell>
          <cell r="G35">
            <v>12</v>
          </cell>
          <cell r="H35">
            <v>0</v>
          </cell>
          <cell r="I35">
            <v>0</v>
          </cell>
        </row>
        <row r="36">
          <cell r="A36" t="str">
            <v>Chad</v>
          </cell>
          <cell r="B36" t="str">
            <v>CFA Franc</v>
          </cell>
          <cell r="C36" t="str">
            <v>XAF</v>
          </cell>
          <cell r="D36">
            <v>12</v>
          </cell>
          <cell r="E36">
            <v>12</v>
          </cell>
          <cell r="F36">
            <v>1</v>
          </cell>
          <cell r="G36">
            <v>12</v>
          </cell>
          <cell r="H36">
            <v>0</v>
          </cell>
          <cell r="I36">
            <v>0</v>
          </cell>
        </row>
        <row r="37">
          <cell r="A37" t="str">
            <v>Chile</v>
          </cell>
          <cell r="B37" t="str">
            <v>Peso</v>
          </cell>
          <cell r="C37" t="str">
            <v>CLP</v>
          </cell>
          <cell r="D37">
            <v>4</v>
          </cell>
          <cell r="E37">
            <v>4</v>
          </cell>
          <cell r="F37">
            <v>1</v>
          </cell>
          <cell r="G37">
            <v>4</v>
          </cell>
          <cell r="H37">
            <v>0</v>
          </cell>
          <cell r="I37">
            <v>0</v>
          </cell>
        </row>
        <row r="38">
          <cell r="A38" t="str">
            <v>China</v>
          </cell>
          <cell r="B38" t="str">
            <v>Yuan (Renminbi)</v>
          </cell>
          <cell r="C38" t="str">
            <v>CNY</v>
          </cell>
          <cell r="D38">
            <v>7</v>
          </cell>
          <cell r="E38">
            <v>7</v>
          </cell>
          <cell r="F38">
            <v>1</v>
          </cell>
          <cell r="G38">
            <v>7</v>
          </cell>
          <cell r="H38">
            <v>0</v>
          </cell>
          <cell r="I38">
            <v>0</v>
          </cell>
        </row>
        <row r="39">
          <cell r="A39" t="str">
            <v>Colombia</v>
          </cell>
          <cell r="B39" t="str">
            <v>Peso</v>
          </cell>
          <cell r="C39" t="str">
            <v>COP</v>
          </cell>
          <cell r="D39">
            <v>8</v>
          </cell>
          <cell r="E39">
            <v>7</v>
          </cell>
          <cell r="F39">
            <v>0</v>
          </cell>
          <cell r="G39">
            <v>8</v>
          </cell>
          <cell r="H39">
            <v>1</v>
          </cell>
          <cell r="I39">
            <v>0</v>
          </cell>
        </row>
        <row r="40">
          <cell r="A40" t="str">
            <v>Comoros</v>
          </cell>
          <cell r="B40" t="str">
            <v>Comorian franc</v>
          </cell>
          <cell r="C40" t="str">
            <v>KMF</v>
          </cell>
          <cell r="D40">
            <v>12</v>
          </cell>
          <cell r="E40" t="e">
            <v>#VALUE!</v>
          </cell>
          <cell r="F40">
            <v>0</v>
          </cell>
          <cell r="G40">
            <v>12</v>
          </cell>
          <cell r="H40" t="e">
            <v>#VALUE!</v>
          </cell>
          <cell r="I40">
            <v>0</v>
          </cell>
        </row>
        <row r="41">
          <cell r="A41" t="str">
            <v>Congo (Republic)</v>
          </cell>
          <cell r="B41" t="str">
            <v>CFA Franc</v>
          </cell>
          <cell r="C41" t="str">
            <v>XAF</v>
          </cell>
          <cell r="D41">
            <v>11</v>
          </cell>
          <cell r="E41" t="e">
            <v>#VALUE!</v>
          </cell>
          <cell r="F41">
            <v>0</v>
          </cell>
          <cell r="G41">
            <v>11</v>
          </cell>
          <cell r="H41" t="e">
            <v>#VALUE!</v>
          </cell>
          <cell r="I41">
            <v>0</v>
          </cell>
        </row>
        <row r="42">
          <cell r="A42" t="str">
            <v>Congo DR (Zaire)</v>
          </cell>
          <cell r="B42" t="str">
            <v>Franc</v>
          </cell>
          <cell r="C42" t="str">
            <v>CDF</v>
          </cell>
          <cell r="D42">
            <v>11</v>
          </cell>
          <cell r="E42" t="e">
            <v>#VALUE!</v>
          </cell>
          <cell r="F42">
            <v>0</v>
          </cell>
          <cell r="G42">
            <v>11</v>
          </cell>
          <cell r="H42" t="e">
            <v>#VALUE!</v>
          </cell>
          <cell r="I42">
            <v>0</v>
          </cell>
        </row>
        <row r="43">
          <cell r="A43" t="str">
            <v>Costa Rica</v>
          </cell>
          <cell r="B43" t="str">
            <v>Colon</v>
          </cell>
          <cell r="C43" t="str">
            <v>CRC</v>
          </cell>
          <cell r="D43">
            <v>6</v>
          </cell>
          <cell r="E43">
            <v>6</v>
          </cell>
          <cell r="F43">
            <v>1</v>
          </cell>
          <cell r="G43">
            <v>6</v>
          </cell>
          <cell r="H43">
            <v>0</v>
          </cell>
          <cell r="I43">
            <v>0</v>
          </cell>
        </row>
        <row r="44">
          <cell r="A44" t="str">
            <v>Côte d'Ivoire</v>
          </cell>
          <cell r="B44" t="str">
            <v>CFA Franc</v>
          </cell>
          <cell r="C44" t="str">
            <v>XAF</v>
          </cell>
          <cell r="D44">
            <v>11</v>
          </cell>
          <cell r="E44" t="e">
            <v>#VALUE!</v>
          </cell>
          <cell r="F44">
            <v>0</v>
          </cell>
          <cell r="G44">
            <v>11</v>
          </cell>
          <cell r="H44" t="e">
            <v>#VALUE!</v>
          </cell>
          <cell r="I44">
            <v>0</v>
          </cell>
        </row>
        <row r="45">
          <cell r="A45" t="str">
            <v>Croatia</v>
          </cell>
          <cell r="B45" t="str">
            <v>Kuna</v>
          </cell>
          <cell r="C45" t="str">
            <v>HRK</v>
          </cell>
          <cell r="D45">
            <v>5</v>
          </cell>
          <cell r="E45">
            <v>5</v>
          </cell>
          <cell r="F45">
            <v>1</v>
          </cell>
          <cell r="G45">
            <v>5</v>
          </cell>
          <cell r="H45">
            <v>0</v>
          </cell>
          <cell r="I45">
            <v>0</v>
          </cell>
        </row>
        <row r="46">
          <cell r="A46" t="str">
            <v>Cuba</v>
          </cell>
          <cell r="B46" t="str">
            <v>Peso</v>
          </cell>
          <cell r="C46" t="str">
            <v>CUP</v>
          </cell>
          <cell r="D46">
            <v>12</v>
          </cell>
          <cell r="E46">
            <v>12</v>
          </cell>
          <cell r="F46">
            <v>1</v>
          </cell>
          <cell r="G46">
            <v>12</v>
          </cell>
          <cell r="H46">
            <v>0</v>
          </cell>
          <cell r="I46">
            <v>0</v>
          </cell>
        </row>
        <row r="47">
          <cell r="A47" t="str">
            <v>Cyprus</v>
          </cell>
          <cell r="B47" t="str">
            <v>Cyprus Pound</v>
          </cell>
          <cell r="C47" t="str">
            <v>CYP</v>
          </cell>
          <cell r="D47">
            <v>3</v>
          </cell>
          <cell r="E47">
            <v>3</v>
          </cell>
          <cell r="F47">
            <v>1</v>
          </cell>
          <cell r="G47">
            <v>3</v>
          </cell>
          <cell r="H47">
            <v>0</v>
          </cell>
          <cell r="I47">
            <v>0</v>
          </cell>
        </row>
        <row r="48">
          <cell r="A48" t="str">
            <v>Czech Republic</v>
          </cell>
          <cell r="B48" t="str">
            <v>Koruna</v>
          </cell>
          <cell r="C48" t="str">
            <v>CZK</v>
          </cell>
          <cell r="D48">
            <v>4</v>
          </cell>
          <cell r="E48">
            <v>4</v>
          </cell>
          <cell r="F48">
            <v>1</v>
          </cell>
          <cell r="G48">
            <v>4</v>
          </cell>
          <cell r="H48">
            <v>0</v>
          </cell>
          <cell r="I48">
            <v>0</v>
          </cell>
        </row>
        <row r="49">
          <cell r="A49" t="str">
            <v>Denmark</v>
          </cell>
          <cell r="B49" t="str">
            <v>Danish Krone/Euro</v>
          </cell>
          <cell r="C49" t="str">
            <v>DKK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0</v>
          </cell>
          <cell r="I49">
            <v>0</v>
          </cell>
        </row>
        <row r="50">
          <cell r="A50" t="str">
            <v>Djibouti</v>
          </cell>
          <cell r="B50" t="str">
            <v>D Franc</v>
          </cell>
          <cell r="C50" t="str">
            <v>DJF</v>
          </cell>
          <cell r="D50">
            <v>12</v>
          </cell>
          <cell r="E50">
            <v>12</v>
          </cell>
          <cell r="F50">
            <v>1</v>
          </cell>
          <cell r="G50">
            <v>12</v>
          </cell>
          <cell r="H50">
            <v>0</v>
          </cell>
          <cell r="I50">
            <v>0</v>
          </cell>
        </row>
        <row r="51">
          <cell r="A51" t="str">
            <v>Dominica</v>
          </cell>
          <cell r="B51" t="str">
            <v>E. Carib. Dollar</v>
          </cell>
          <cell r="C51" t="str">
            <v>XCD</v>
          </cell>
          <cell r="D51">
            <v>11</v>
          </cell>
          <cell r="E51">
            <v>11</v>
          </cell>
          <cell r="F51">
            <v>1</v>
          </cell>
          <cell r="G51">
            <v>11</v>
          </cell>
          <cell r="H51">
            <v>0</v>
          </cell>
          <cell r="I51">
            <v>0</v>
          </cell>
        </row>
        <row r="52">
          <cell r="A52" t="str">
            <v>Dominican Republic</v>
          </cell>
          <cell r="B52" t="str">
            <v>Peso</v>
          </cell>
          <cell r="C52" t="str">
            <v>DOP</v>
          </cell>
          <cell r="D52">
            <v>12</v>
          </cell>
          <cell r="E52">
            <v>12</v>
          </cell>
          <cell r="F52">
            <v>1</v>
          </cell>
          <cell r="G52">
            <v>12</v>
          </cell>
          <cell r="H52">
            <v>0</v>
          </cell>
          <cell r="I52">
            <v>0</v>
          </cell>
        </row>
        <row r="53">
          <cell r="A53" t="str">
            <v>Ecuador</v>
          </cell>
          <cell r="B53" t="str">
            <v>Sucre/ Dollar</v>
          </cell>
          <cell r="C53" t="str">
            <v>ESS</v>
          </cell>
          <cell r="D53">
            <v>11</v>
          </cell>
          <cell r="E53">
            <v>12</v>
          </cell>
          <cell r="F53">
            <v>0</v>
          </cell>
          <cell r="G53">
            <v>11</v>
          </cell>
          <cell r="H53">
            <v>-1</v>
          </cell>
          <cell r="I53">
            <v>0</v>
          </cell>
        </row>
        <row r="54">
          <cell r="A54" t="str">
            <v>Egypt</v>
          </cell>
          <cell r="B54" t="str">
            <v>Pound</v>
          </cell>
          <cell r="C54" t="str">
            <v>EGP</v>
          </cell>
          <cell r="D54">
            <v>6</v>
          </cell>
          <cell r="E54">
            <v>6</v>
          </cell>
          <cell r="F54">
            <v>1</v>
          </cell>
          <cell r="G54">
            <v>6</v>
          </cell>
          <cell r="H54">
            <v>0</v>
          </cell>
          <cell r="I54">
            <v>0</v>
          </cell>
        </row>
        <row r="55">
          <cell r="A55" t="str">
            <v>El Salvador</v>
          </cell>
          <cell r="B55" t="str">
            <v>Colon</v>
          </cell>
          <cell r="C55" t="str">
            <v>SVC</v>
          </cell>
          <cell r="D55">
            <v>6</v>
          </cell>
          <cell r="E55">
            <v>6</v>
          </cell>
          <cell r="F55">
            <v>1</v>
          </cell>
          <cell r="G55">
            <v>6</v>
          </cell>
          <cell r="H55">
            <v>0</v>
          </cell>
          <cell r="I55">
            <v>0</v>
          </cell>
        </row>
        <row r="56">
          <cell r="A56" t="str">
            <v>Equatorial Guinea</v>
          </cell>
          <cell r="B56" t="str">
            <v>CFA Franc</v>
          </cell>
          <cell r="C56" t="str">
            <v>XAF</v>
          </cell>
          <cell r="D56">
            <v>12</v>
          </cell>
          <cell r="E56">
            <v>12</v>
          </cell>
          <cell r="F56">
            <v>1</v>
          </cell>
          <cell r="G56">
            <v>12</v>
          </cell>
          <cell r="H56">
            <v>0</v>
          </cell>
          <cell r="I56">
            <v>0</v>
          </cell>
        </row>
        <row r="57">
          <cell r="A57" t="str">
            <v>Eritrea</v>
          </cell>
          <cell r="B57" t="str">
            <v>Nafka</v>
          </cell>
          <cell r="C57" t="str">
            <v>ERN</v>
          </cell>
          <cell r="D57">
            <v>12</v>
          </cell>
          <cell r="E57" t="e">
            <v>#VALUE!</v>
          </cell>
          <cell r="F57">
            <v>0</v>
          </cell>
          <cell r="G57">
            <v>12</v>
          </cell>
          <cell r="H57" t="e">
            <v>#VALUE!</v>
          </cell>
          <cell r="I57">
            <v>0</v>
          </cell>
        </row>
        <row r="58">
          <cell r="A58" t="str">
            <v>Estonia</v>
          </cell>
          <cell r="B58" t="str">
            <v>Kroon</v>
          </cell>
          <cell r="C58" t="str">
            <v>EEK</v>
          </cell>
          <cell r="D58">
            <v>4</v>
          </cell>
          <cell r="E58">
            <v>4</v>
          </cell>
          <cell r="F58">
            <v>1</v>
          </cell>
          <cell r="G58">
            <v>4</v>
          </cell>
          <cell r="H58">
            <v>0</v>
          </cell>
          <cell r="I58">
            <v>0</v>
          </cell>
        </row>
        <row r="59">
          <cell r="A59" t="str">
            <v>Ethiopia</v>
          </cell>
          <cell r="B59" t="str">
            <v>Birr</v>
          </cell>
          <cell r="C59" t="str">
            <v>ETB</v>
          </cell>
          <cell r="D59">
            <v>11</v>
          </cell>
          <cell r="E59">
            <v>11</v>
          </cell>
          <cell r="F59">
            <v>1</v>
          </cell>
          <cell r="G59">
            <v>11</v>
          </cell>
          <cell r="H59">
            <v>0</v>
          </cell>
          <cell r="I59">
            <v>0</v>
          </cell>
        </row>
        <row r="60">
          <cell r="A60" t="str">
            <v>Fiji</v>
          </cell>
          <cell r="B60" t="str">
            <v>Dollar</v>
          </cell>
          <cell r="C60" t="str">
            <v>FJD</v>
          </cell>
          <cell r="D60">
            <v>7</v>
          </cell>
          <cell r="E60">
            <v>6</v>
          </cell>
          <cell r="F60">
            <v>0</v>
          </cell>
          <cell r="G60">
            <v>7</v>
          </cell>
          <cell r="H60">
            <v>1</v>
          </cell>
          <cell r="I60">
            <v>0</v>
          </cell>
        </row>
        <row r="61">
          <cell r="A61" t="str">
            <v>Finland</v>
          </cell>
          <cell r="B61" t="str">
            <v>Markka/Euro</v>
          </cell>
          <cell r="C61" t="str">
            <v>FIM</v>
          </cell>
          <cell r="D61">
            <v>1</v>
          </cell>
          <cell r="E61">
            <v>1</v>
          </cell>
          <cell r="F61">
            <v>1</v>
          </cell>
          <cell r="G61">
            <v>1</v>
          </cell>
          <cell r="H61">
            <v>0</v>
          </cell>
          <cell r="I61">
            <v>0</v>
          </cell>
        </row>
        <row r="62">
          <cell r="A62" t="str">
            <v>France</v>
          </cell>
          <cell r="B62" t="str">
            <v>Franc/Euro</v>
          </cell>
          <cell r="C62" t="str">
            <v>FRF</v>
          </cell>
          <cell r="D62">
            <v>1</v>
          </cell>
          <cell r="E62">
            <v>1</v>
          </cell>
          <cell r="F62">
            <v>1</v>
          </cell>
          <cell r="G62">
            <v>1</v>
          </cell>
          <cell r="H62">
            <v>0</v>
          </cell>
          <cell r="I62">
            <v>0</v>
          </cell>
        </row>
        <row r="63">
          <cell r="A63" t="str">
            <v>Gabon</v>
          </cell>
          <cell r="B63" t="str">
            <v>CFA Franc</v>
          </cell>
          <cell r="C63" t="str">
            <v>XAF</v>
          </cell>
          <cell r="D63">
            <v>10</v>
          </cell>
          <cell r="E63">
            <v>10</v>
          </cell>
          <cell r="F63">
            <v>1</v>
          </cell>
          <cell r="G63">
            <v>10</v>
          </cell>
          <cell r="H63">
            <v>0</v>
          </cell>
          <cell r="I63">
            <v>0</v>
          </cell>
        </row>
        <row r="64">
          <cell r="A64" t="str">
            <v>Gambia, The</v>
          </cell>
          <cell r="B64" t="str">
            <v>Dalasi</v>
          </cell>
          <cell r="C64" t="str">
            <v>GMB</v>
          </cell>
          <cell r="D64">
            <v>11</v>
          </cell>
          <cell r="E64">
            <v>11</v>
          </cell>
          <cell r="F64">
            <v>1</v>
          </cell>
          <cell r="G64">
            <v>11</v>
          </cell>
          <cell r="H64">
            <v>0</v>
          </cell>
          <cell r="I64">
            <v>0</v>
          </cell>
        </row>
        <row r="65">
          <cell r="A65" t="str">
            <v>Georgia</v>
          </cell>
          <cell r="B65" t="str">
            <v>Lari</v>
          </cell>
          <cell r="C65" t="str">
            <v>GEL</v>
          </cell>
          <cell r="D65">
            <v>12</v>
          </cell>
          <cell r="E65">
            <v>12</v>
          </cell>
          <cell r="F65">
            <v>1</v>
          </cell>
          <cell r="G65">
            <v>12</v>
          </cell>
          <cell r="H65">
            <v>0</v>
          </cell>
          <cell r="I65">
            <v>0</v>
          </cell>
        </row>
        <row r="66">
          <cell r="A66" t="str">
            <v>Germany</v>
          </cell>
          <cell r="B66" t="str">
            <v>Mark/Euro</v>
          </cell>
          <cell r="C66" t="str">
            <v>DEM</v>
          </cell>
          <cell r="D66">
            <v>1</v>
          </cell>
          <cell r="E66">
            <v>1</v>
          </cell>
          <cell r="F66">
            <v>1</v>
          </cell>
          <cell r="G66">
            <v>1</v>
          </cell>
          <cell r="H66">
            <v>0</v>
          </cell>
          <cell r="I66">
            <v>0</v>
          </cell>
        </row>
        <row r="67">
          <cell r="A67" t="str">
            <v>Ghana</v>
          </cell>
          <cell r="B67" t="str">
            <v>Cedi</v>
          </cell>
          <cell r="C67" t="str">
            <v>GHC</v>
          </cell>
          <cell r="D67">
            <v>9</v>
          </cell>
          <cell r="E67">
            <v>9</v>
          </cell>
          <cell r="F67">
            <v>1</v>
          </cell>
          <cell r="G67">
            <v>9</v>
          </cell>
          <cell r="H67">
            <v>0</v>
          </cell>
          <cell r="I67">
            <v>0</v>
          </cell>
        </row>
        <row r="68">
          <cell r="A68" t="str">
            <v>Greece</v>
          </cell>
          <cell r="B68" t="str">
            <v>Drachma/Euro</v>
          </cell>
          <cell r="C68" t="str">
            <v>GRD</v>
          </cell>
          <cell r="D68">
            <v>3</v>
          </cell>
          <cell r="E68">
            <v>3</v>
          </cell>
          <cell r="F68">
            <v>1</v>
          </cell>
          <cell r="G68">
            <v>3</v>
          </cell>
          <cell r="H68">
            <v>0</v>
          </cell>
          <cell r="I68">
            <v>0</v>
          </cell>
        </row>
        <row r="69">
          <cell r="A69" t="str">
            <v>Grenada</v>
          </cell>
          <cell r="B69" t="str">
            <v>E. Carib. Dollar</v>
          </cell>
          <cell r="C69" t="str">
            <v>XCD</v>
          </cell>
          <cell r="D69">
            <v>11</v>
          </cell>
          <cell r="E69">
            <v>11</v>
          </cell>
          <cell r="F69">
            <v>1</v>
          </cell>
          <cell r="G69">
            <v>11</v>
          </cell>
          <cell r="H69">
            <v>0</v>
          </cell>
          <cell r="I69">
            <v>0</v>
          </cell>
        </row>
        <row r="70">
          <cell r="A70" t="str">
            <v>Guatemala</v>
          </cell>
          <cell r="B70" t="str">
            <v>Quetzal</v>
          </cell>
          <cell r="C70" t="str">
            <v>GTQ</v>
          </cell>
          <cell r="D70">
            <v>7</v>
          </cell>
          <cell r="E70">
            <v>7</v>
          </cell>
          <cell r="F70">
            <v>1</v>
          </cell>
          <cell r="G70">
            <v>7</v>
          </cell>
          <cell r="H70">
            <v>0</v>
          </cell>
          <cell r="I70">
            <v>0</v>
          </cell>
        </row>
        <row r="71">
          <cell r="A71" t="str">
            <v>Guinea</v>
          </cell>
          <cell r="B71" t="str">
            <v>Guinean franc</v>
          </cell>
          <cell r="C71" t="str">
            <v>GNS</v>
          </cell>
          <cell r="D71">
            <v>12</v>
          </cell>
          <cell r="E71">
            <v>12</v>
          </cell>
          <cell r="F71">
            <v>1</v>
          </cell>
          <cell r="G71">
            <v>12</v>
          </cell>
          <cell r="H71">
            <v>0</v>
          </cell>
          <cell r="I71">
            <v>0</v>
          </cell>
        </row>
        <row r="72">
          <cell r="A72" t="str">
            <v>Guinea-Bissau</v>
          </cell>
          <cell r="B72" t="str">
            <v>CFA Franc</v>
          </cell>
          <cell r="C72" t="str">
            <v>XAF</v>
          </cell>
          <cell r="D72">
            <v>12</v>
          </cell>
          <cell r="E72">
            <v>12</v>
          </cell>
          <cell r="F72">
            <v>1</v>
          </cell>
          <cell r="G72">
            <v>12</v>
          </cell>
          <cell r="H72">
            <v>0</v>
          </cell>
          <cell r="I72">
            <v>0</v>
          </cell>
        </row>
        <row r="73">
          <cell r="A73" t="str">
            <v>Guyana</v>
          </cell>
          <cell r="B73" t="str">
            <v>Dollar</v>
          </cell>
          <cell r="C73" t="str">
            <v>GYD</v>
          </cell>
          <cell r="D73">
            <v>11</v>
          </cell>
          <cell r="E73">
            <v>11</v>
          </cell>
          <cell r="F73">
            <v>1</v>
          </cell>
          <cell r="G73">
            <v>11</v>
          </cell>
          <cell r="H73">
            <v>0</v>
          </cell>
          <cell r="I73">
            <v>0</v>
          </cell>
        </row>
        <row r="74">
          <cell r="A74" t="str">
            <v>Haiti</v>
          </cell>
          <cell r="B74" t="str">
            <v>Gourde</v>
          </cell>
          <cell r="C74" t="str">
            <v>HTG</v>
          </cell>
          <cell r="D74">
            <v>12</v>
          </cell>
          <cell r="E74">
            <v>12</v>
          </cell>
          <cell r="F74">
            <v>1</v>
          </cell>
          <cell r="G74">
            <v>12</v>
          </cell>
          <cell r="H74">
            <v>0</v>
          </cell>
          <cell r="I74">
            <v>0</v>
          </cell>
        </row>
        <row r="75">
          <cell r="A75" t="str">
            <v>Honduras</v>
          </cell>
          <cell r="B75" t="str">
            <v>Lempira</v>
          </cell>
          <cell r="C75" t="str">
            <v>HNL</v>
          </cell>
          <cell r="D75">
            <v>9</v>
          </cell>
          <cell r="E75">
            <v>12</v>
          </cell>
          <cell r="F75">
            <v>1</v>
          </cell>
          <cell r="G75">
            <v>9</v>
          </cell>
          <cell r="H75">
            <v>-3</v>
          </cell>
          <cell r="I75">
            <v>0</v>
          </cell>
        </row>
        <row r="76">
          <cell r="A76" t="str">
            <v>Hong Kong</v>
          </cell>
          <cell r="B76" t="str">
            <v>Dollar</v>
          </cell>
          <cell r="C76" t="str">
            <v>HKD</v>
          </cell>
          <cell r="D76">
            <v>3</v>
          </cell>
          <cell r="E76">
            <v>3</v>
          </cell>
          <cell r="F76">
            <v>1</v>
          </cell>
          <cell r="G76">
            <v>3</v>
          </cell>
          <cell r="H76">
            <v>0</v>
          </cell>
          <cell r="I76">
            <v>0</v>
          </cell>
        </row>
        <row r="77">
          <cell r="A77" t="str">
            <v>Hungary</v>
          </cell>
          <cell r="B77" t="str">
            <v>Forint</v>
          </cell>
          <cell r="C77" t="str">
            <v>HUF</v>
          </cell>
          <cell r="D77">
            <v>3</v>
          </cell>
          <cell r="E77">
            <v>4</v>
          </cell>
          <cell r="F77">
            <v>0</v>
          </cell>
          <cell r="G77">
            <v>3</v>
          </cell>
          <cell r="H77">
            <v>-1</v>
          </cell>
          <cell r="I77">
            <v>0</v>
          </cell>
        </row>
        <row r="78">
          <cell r="A78" t="str">
            <v>Iceland</v>
          </cell>
          <cell r="B78" t="str">
            <v>Krona</v>
          </cell>
          <cell r="C78" t="str">
            <v>ISK</v>
          </cell>
          <cell r="D78">
            <v>2</v>
          </cell>
          <cell r="E78">
            <v>2</v>
          </cell>
          <cell r="F78">
            <v>1</v>
          </cell>
          <cell r="G78">
            <v>2</v>
          </cell>
          <cell r="H78">
            <v>0</v>
          </cell>
          <cell r="I78">
            <v>0</v>
          </cell>
        </row>
        <row r="79">
          <cell r="A79" t="str">
            <v>India</v>
          </cell>
          <cell r="B79" t="str">
            <v>Rupee</v>
          </cell>
          <cell r="C79" t="str">
            <v>INR</v>
          </cell>
          <cell r="D79">
            <v>8</v>
          </cell>
          <cell r="E79">
            <v>7</v>
          </cell>
          <cell r="F79">
            <v>0</v>
          </cell>
          <cell r="G79">
            <v>8</v>
          </cell>
          <cell r="H79">
            <v>1</v>
          </cell>
          <cell r="I79">
            <v>0</v>
          </cell>
        </row>
        <row r="80">
          <cell r="A80" t="str">
            <v>Indonesia</v>
          </cell>
          <cell r="B80" t="str">
            <v>Rupiah</v>
          </cell>
          <cell r="C80" t="str">
            <v>IDR</v>
          </cell>
          <cell r="D80">
            <v>11</v>
          </cell>
          <cell r="E80">
            <v>12</v>
          </cell>
          <cell r="F80">
            <v>0</v>
          </cell>
          <cell r="G80">
            <v>11</v>
          </cell>
          <cell r="H80">
            <v>-1</v>
          </cell>
          <cell r="I80">
            <v>0</v>
          </cell>
        </row>
        <row r="81">
          <cell r="A81" t="str">
            <v>Iran</v>
          </cell>
          <cell r="B81" t="str">
            <v>Rial</v>
          </cell>
          <cell r="C81" t="str">
            <v>IRR</v>
          </cell>
          <cell r="D81">
            <v>11</v>
          </cell>
          <cell r="E81">
            <v>11</v>
          </cell>
          <cell r="F81">
            <v>1</v>
          </cell>
          <cell r="G81">
            <v>11</v>
          </cell>
          <cell r="H81">
            <v>0</v>
          </cell>
          <cell r="I81">
            <v>0</v>
          </cell>
        </row>
        <row r="82">
          <cell r="A82" t="str">
            <v>Iraq</v>
          </cell>
          <cell r="B82" t="str">
            <v>Dinar</v>
          </cell>
          <cell r="C82" t="str">
            <v>IQD</v>
          </cell>
          <cell r="D82">
            <v>12</v>
          </cell>
          <cell r="E82">
            <v>12</v>
          </cell>
          <cell r="F82">
            <v>1</v>
          </cell>
          <cell r="G82">
            <v>12</v>
          </cell>
          <cell r="H82">
            <v>0</v>
          </cell>
          <cell r="I82">
            <v>0</v>
          </cell>
        </row>
        <row r="83">
          <cell r="A83" t="str">
            <v>Ireland</v>
          </cell>
          <cell r="B83" t="str">
            <v>Punt/Euro</v>
          </cell>
          <cell r="C83" t="str">
            <v>IEP</v>
          </cell>
          <cell r="D83">
            <v>1</v>
          </cell>
          <cell r="E83">
            <v>1</v>
          </cell>
          <cell r="F83">
            <v>1</v>
          </cell>
          <cell r="G83">
            <v>1</v>
          </cell>
          <cell r="H83">
            <v>0</v>
          </cell>
          <cell r="I83">
            <v>0</v>
          </cell>
        </row>
        <row r="84">
          <cell r="A84" t="str">
            <v>Israel</v>
          </cell>
          <cell r="B84" t="str">
            <v>Shekel</v>
          </cell>
          <cell r="C84" t="str">
            <v>ISS</v>
          </cell>
          <cell r="D84">
            <v>4</v>
          </cell>
          <cell r="E84">
            <v>4</v>
          </cell>
          <cell r="F84">
            <v>0</v>
          </cell>
          <cell r="G84">
            <v>4</v>
          </cell>
          <cell r="H84">
            <v>0</v>
          </cell>
          <cell r="I84">
            <v>0</v>
          </cell>
        </row>
        <row r="85">
          <cell r="A85" t="str">
            <v>Italy</v>
          </cell>
          <cell r="B85" t="str">
            <v>Lira/Euro</v>
          </cell>
          <cell r="C85" t="str">
            <v>ITL</v>
          </cell>
          <cell r="D85">
            <v>2</v>
          </cell>
          <cell r="E85">
            <v>2</v>
          </cell>
          <cell r="F85">
            <v>1</v>
          </cell>
          <cell r="G85">
            <v>2</v>
          </cell>
          <cell r="H85">
            <v>0</v>
          </cell>
          <cell r="I85">
            <v>0</v>
          </cell>
        </row>
        <row r="86">
          <cell r="A86" t="str">
            <v>Jamaica</v>
          </cell>
          <cell r="B86" t="str">
            <v>Dollar</v>
          </cell>
          <cell r="C86" t="str">
            <v>JMD</v>
          </cell>
          <cell r="D86">
            <v>9</v>
          </cell>
          <cell r="E86">
            <v>9</v>
          </cell>
          <cell r="F86">
            <v>1</v>
          </cell>
          <cell r="G86">
            <v>9</v>
          </cell>
          <cell r="H86">
            <v>0</v>
          </cell>
          <cell r="I86">
            <v>0</v>
          </cell>
        </row>
        <row r="87">
          <cell r="A87" t="str">
            <v>Japan</v>
          </cell>
          <cell r="B87" t="str">
            <v>Yen</v>
          </cell>
          <cell r="C87" t="str">
            <v>JPY</v>
          </cell>
          <cell r="D87">
            <v>1</v>
          </cell>
          <cell r="E87">
            <v>1</v>
          </cell>
          <cell r="F87">
            <v>1</v>
          </cell>
          <cell r="G87">
            <v>1</v>
          </cell>
          <cell r="H87">
            <v>0</v>
          </cell>
          <cell r="I87">
            <v>0</v>
          </cell>
        </row>
        <row r="88">
          <cell r="A88" t="str">
            <v>Jordan</v>
          </cell>
          <cell r="B88" t="str">
            <v>Dinar</v>
          </cell>
          <cell r="C88" t="str">
            <v>JOD</v>
          </cell>
          <cell r="D88">
            <v>8</v>
          </cell>
          <cell r="E88">
            <v>9</v>
          </cell>
          <cell r="F88">
            <v>0</v>
          </cell>
          <cell r="G88">
            <v>8</v>
          </cell>
          <cell r="H88">
            <v>-1</v>
          </cell>
          <cell r="I88">
            <v>0</v>
          </cell>
        </row>
        <row r="89">
          <cell r="A89" t="str">
            <v>Kazakhstan</v>
          </cell>
          <cell r="B89" t="str">
            <v>Tenge</v>
          </cell>
          <cell r="C89" t="str">
            <v>KTS</v>
          </cell>
          <cell r="D89">
            <v>10</v>
          </cell>
          <cell r="E89">
            <v>10</v>
          </cell>
          <cell r="F89">
            <v>0</v>
          </cell>
          <cell r="G89">
            <v>10</v>
          </cell>
          <cell r="H89">
            <v>0</v>
          </cell>
          <cell r="I89">
            <v>0</v>
          </cell>
        </row>
        <row r="90">
          <cell r="A90" t="str">
            <v>Kenya</v>
          </cell>
          <cell r="B90" t="str">
            <v>Shilling</v>
          </cell>
          <cell r="C90" t="str">
            <v>KES</v>
          </cell>
          <cell r="D90">
            <v>11</v>
          </cell>
          <cell r="E90">
            <v>11</v>
          </cell>
          <cell r="F90">
            <v>1</v>
          </cell>
          <cell r="G90">
            <v>11</v>
          </cell>
          <cell r="H90">
            <v>0</v>
          </cell>
          <cell r="I90">
            <v>0</v>
          </cell>
        </row>
        <row r="91">
          <cell r="A91" t="str">
            <v>Kiribati</v>
          </cell>
          <cell r="B91" t="str">
            <v>Australian Dollar</v>
          </cell>
          <cell r="C91" t="str">
            <v>AUD</v>
          </cell>
          <cell r="D91">
            <v>12</v>
          </cell>
          <cell r="E91" t="e">
            <v>#VALUE!</v>
          </cell>
          <cell r="F91">
            <v>0</v>
          </cell>
          <cell r="G91">
            <v>12</v>
          </cell>
          <cell r="H91" t="e">
            <v>#VALUE!</v>
          </cell>
          <cell r="I91">
            <v>0</v>
          </cell>
        </row>
        <row r="92">
          <cell r="A92" t="str">
            <v>Korea, North</v>
          </cell>
          <cell r="B92" t="str">
            <v>Won</v>
          </cell>
          <cell r="C92" t="str">
            <v>KPW</v>
          </cell>
          <cell r="D92">
            <v>12</v>
          </cell>
          <cell r="E92">
            <v>12</v>
          </cell>
          <cell r="F92">
            <v>1</v>
          </cell>
          <cell r="G92">
            <v>12</v>
          </cell>
          <cell r="H92">
            <v>0</v>
          </cell>
          <cell r="I92">
            <v>0</v>
          </cell>
        </row>
        <row r="93">
          <cell r="A93" t="str">
            <v>Korea, South</v>
          </cell>
          <cell r="B93" t="str">
            <v>Won</v>
          </cell>
          <cell r="C93" t="str">
            <v>KRW</v>
          </cell>
          <cell r="D93">
            <v>4</v>
          </cell>
          <cell r="E93">
            <v>4</v>
          </cell>
          <cell r="F93">
            <v>1</v>
          </cell>
          <cell r="G93">
            <v>4</v>
          </cell>
          <cell r="H93">
            <v>0</v>
          </cell>
          <cell r="I93">
            <v>0</v>
          </cell>
        </row>
        <row r="94">
          <cell r="A94" t="str">
            <v>Kuwait</v>
          </cell>
          <cell r="B94" t="str">
            <v>Dinar</v>
          </cell>
          <cell r="C94" t="str">
            <v>KWD</v>
          </cell>
          <cell r="D94">
            <v>4</v>
          </cell>
          <cell r="E94">
            <v>4</v>
          </cell>
          <cell r="F94">
            <v>1</v>
          </cell>
          <cell r="G94">
            <v>4</v>
          </cell>
          <cell r="H94">
            <v>0</v>
          </cell>
          <cell r="I94">
            <v>0</v>
          </cell>
        </row>
        <row r="95">
          <cell r="A95" t="str">
            <v>Kyrgyzstan</v>
          </cell>
          <cell r="B95" t="str">
            <v>Som</v>
          </cell>
          <cell r="C95" t="str">
            <v>KYS</v>
          </cell>
          <cell r="D95">
            <v>11</v>
          </cell>
          <cell r="E95">
            <v>11</v>
          </cell>
          <cell r="F95">
            <v>1</v>
          </cell>
          <cell r="G95">
            <v>11</v>
          </cell>
          <cell r="H95">
            <v>0</v>
          </cell>
          <cell r="I95">
            <v>0</v>
          </cell>
        </row>
        <row r="96">
          <cell r="A96" t="str">
            <v>Laos</v>
          </cell>
          <cell r="B96" t="str">
            <v>Kip</v>
          </cell>
          <cell r="C96" t="str">
            <v>LAK</v>
          </cell>
          <cell r="D96">
            <v>12</v>
          </cell>
          <cell r="E96">
            <v>12</v>
          </cell>
          <cell r="F96">
            <v>1</v>
          </cell>
          <cell r="G96">
            <v>12</v>
          </cell>
          <cell r="H96">
            <v>0</v>
          </cell>
          <cell r="I96">
            <v>0</v>
          </cell>
        </row>
        <row r="97">
          <cell r="A97" t="str">
            <v>Latvia</v>
          </cell>
          <cell r="B97" t="str">
            <v>Lats</v>
          </cell>
          <cell r="C97" t="str">
            <v>LVR</v>
          </cell>
          <cell r="D97">
            <v>4</v>
          </cell>
          <cell r="E97">
            <v>5</v>
          </cell>
          <cell r="F97">
            <v>0</v>
          </cell>
          <cell r="G97">
            <v>4</v>
          </cell>
          <cell r="H97">
            <v>-1</v>
          </cell>
          <cell r="I97">
            <v>0</v>
          </cell>
        </row>
        <row r="98">
          <cell r="A98" t="str">
            <v>Lebanon</v>
          </cell>
          <cell r="B98" t="str">
            <v>Pound</v>
          </cell>
          <cell r="C98" t="str">
            <v>LBP</v>
          </cell>
          <cell r="D98">
            <v>9</v>
          </cell>
          <cell r="E98">
            <v>9</v>
          </cell>
          <cell r="F98">
            <v>1</v>
          </cell>
          <cell r="G98">
            <v>9</v>
          </cell>
          <cell r="H98">
            <v>0</v>
          </cell>
          <cell r="I98">
            <v>0</v>
          </cell>
        </row>
        <row r="99">
          <cell r="A99" t="str">
            <v>Lesotho</v>
          </cell>
          <cell r="B99" t="str">
            <v>Loti</v>
          </cell>
          <cell r="C99" t="str">
            <v>LSM</v>
          </cell>
          <cell r="D99">
            <v>11</v>
          </cell>
          <cell r="E99">
            <v>11</v>
          </cell>
          <cell r="F99">
            <v>1</v>
          </cell>
          <cell r="G99">
            <v>11</v>
          </cell>
          <cell r="H99">
            <v>0</v>
          </cell>
          <cell r="I99">
            <v>0</v>
          </cell>
        </row>
        <row r="100">
          <cell r="A100" t="str">
            <v>Liberia</v>
          </cell>
          <cell r="B100" t="str">
            <v>Dollar</v>
          </cell>
          <cell r="C100" t="str">
            <v>LRD</v>
          </cell>
          <cell r="D100">
            <v>12</v>
          </cell>
          <cell r="E100">
            <v>12</v>
          </cell>
          <cell r="F100">
            <v>1</v>
          </cell>
          <cell r="G100">
            <v>12</v>
          </cell>
          <cell r="H100">
            <v>0</v>
          </cell>
          <cell r="I100">
            <v>0</v>
          </cell>
        </row>
        <row r="101">
          <cell r="A101" t="str">
            <v>Libya</v>
          </cell>
          <cell r="B101" t="str">
            <v>Dinar</v>
          </cell>
          <cell r="C101" t="str">
            <v>LYD</v>
          </cell>
          <cell r="D101">
            <v>12</v>
          </cell>
          <cell r="E101">
            <v>12</v>
          </cell>
          <cell r="F101">
            <v>1</v>
          </cell>
          <cell r="G101">
            <v>12</v>
          </cell>
          <cell r="H101">
            <v>0</v>
          </cell>
          <cell r="I101">
            <v>0</v>
          </cell>
        </row>
        <row r="102">
          <cell r="A102" t="str">
            <v>Liechtenstein</v>
          </cell>
          <cell r="B102" t="str">
            <v>Liech. Franc</v>
          </cell>
          <cell r="C102" t="str">
            <v>CHF</v>
          </cell>
          <cell r="D102">
            <v>1</v>
          </cell>
          <cell r="E102" t="e">
            <v>#VALUE!</v>
          </cell>
          <cell r="F102">
            <v>0</v>
          </cell>
          <cell r="G102">
            <v>1</v>
          </cell>
          <cell r="H102" t="e">
            <v>#VALUE!</v>
          </cell>
          <cell r="I102">
            <v>0</v>
          </cell>
        </row>
        <row r="103">
          <cell r="A103" t="str">
            <v>Lithuania</v>
          </cell>
          <cell r="B103" t="str">
            <v>Litas</v>
          </cell>
          <cell r="C103" t="str">
            <v>LTT</v>
          </cell>
          <cell r="D103">
            <v>6</v>
          </cell>
          <cell r="E103">
            <v>6</v>
          </cell>
          <cell r="F103">
            <v>1</v>
          </cell>
          <cell r="G103">
            <v>6</v>
          </cell>
          <cell r="H103">
            <v>0</v>
          </cell>
          <cell r="I103">
            <v>0</v>
          </cell>
        </row>
        <row r="104">
          <cell r="A104" t="str">
            <v>Luxembourg</v>
          </cell>
          <cell r="B104" t="str">
            <v>Lux. Franc</v>
          </cell>
          <cell r="C104" t="str">
            <v>LUF</v>
          </cell>
          <cell r="D104">
            <v>1</v>
          </cell>
          <cell r="E104">
            <v>1</v>
          </cell>
          <cell r="F104">
            <v>1</v>
          </cell>
          <cell r="G104">
            <v>1</v>
          </cell>
          <cell r="H104">
            <v>0</v>
          </cell>
          <cell r="I104">
            <v>0</v>
          </cell>
        </row>
        <row r="105">
          <cell r="A105" t="str">
            <v>Macedonia</v>
          </cell>
          <cell r="B105" t="str">
            <v>Denar</v>
          </cell>
          <cell r="C105" t="str">
            <v>MKD</v>
          </cell>
          <cell r="D105">
            <v>8</v>
          </cell>
          <cell r="E105" t="e">
            <v>#VALUE!</v>
          </cell>
          <cell r="F105">
            <v>0</v>
          </cell>
          <cell r="G105">
            <v>8</v>
          </cell>
          <cell r="H105" t="e">
            <v>#VALUE!</v>
          </cell>
          <cell r="I105">
            <v>0</v>
          </cell>
        </row>
        <row r="106">
          <cell r="A106" t="str">
            <v>Madagascar</v>
          </cell>
          <cell r="B106" t="str">
            <v>Franc</v>
          </cell>
          <cell r="C106" t="str">
            <v>MGF</v>
          </cell>
          <cell r="D106">
            <v>12</v>
          </cell>
          <cell r="E106">
            <v>12</v>
          </cell>
          <cell r="F106">
            <v>1</v>
          </cell>
          <cell r="G106">
            <v>12</v>
          </cell>
          <cell r="H106">
            <v>0</v>
          </cell>
          <cell r="I106">
            <v>0</v>
          </cell>
        </row>
        <row r="107">
          <cell r="A107" t="str">
            <v>Malawi</v>
          </cell>
          <cell r="B107" t="str">
            <v>Kwacha</v>
          </cell>
          <cell r="C107" t="str">
            <v>MWK</v>
          </cell>
          <cell r="D107">
            <v>11</v>
          </cell>
          <cell r="E107">
            <v>11</v>
          </cell>
          <cell r="F107">
            <v>1</v>
          </cell>
          <cell r="G107">
            <v>11</v>
          </cell>
          <cell r="H107">
            <v>0</v>
          </cell>
          <cell r="I107">
            <v>0</v>
          </cell>
        </row>
        <row r="108">
          <cell r="A108" t="str">
            <v>Malaysia</v>
          </cell>
          <cell r="B108" t="str">
            <v>Ringgit</v>
          </cell>
          <cell r="C108" t="str">
            <v>MYR</v>
          </cell>
          <cell r="D108">
            <v>4</v>
          </cell>
          <cell r="E108">
            <v>5</v>
          </cell>
          <cell r="F108">
            <v>0</v>
          </cell>
          <cell r="G108">
            <v>4</v>
          </cell>
          <cell r="H108">
            <v>-1</v>
          </cell>
          <cell r="I108">
            <v>0</v>
          </cell>
        </row>
        <row r="109">
          <cell r="A109" t="str">
            <v>Maldives</v>
          </cell>
          <cell r="B109" t="str">
            <v>Rufiyaa</v>
          </cell>
          <cell r="C109" t="str">
            <v>MVR</v>
          </cell>
          <cell r="D109">
            <v>10</v>
          </cell>
          <cell r="E109">
            <v>10</v>
          </cell>
          <cell r="F109">
            <v>1</v>
          </cell>
          <cell r="G109">
            <v>10</v>
          </cell>
          <cell r="H109">
            <v>0</v>
          </cell>
          <cell r="I109">
            <v>0</v>
          </cell>
        </row>
        <row r="110">
          <cell r="A110" t="str">
            <v>Mali</v>
          </cell>
          <cell r="B110" t="str">
            <v>CFA Franc</v>
          </cell>
          <cell r="C110" t="str">
            <v>XOF</v>
          </cell>
          <cell r="D110">
            <v>11</v>
          </cell>
          <cell r="E110">
            <v>11</v>
          </cell>
          <cell r="F110">
            <v>1</v>
          </cell>
          <cell r="G110">
            <v>11</v>
          </cell>
          <cell r="H110">
            <v>0</v>
          </cell>
          <cell r="I110">
            <v>0</v>
          </cell>
        </row>
        <row r="111">
          <cell r="A111" t="str">
            <v>Malta</v>
          </cell>
          <cell r="B111" t="str">
            <v>Lira</v>
          </cell>
          <cell r="C111" t="str">
            <v>MTL</v>
          </cell>
          <cell r="D111">
            <v>3</v>
          </cell>
          <cell r="E111">
            <v>4</v>
          </cell>
          <cell r="F111">
            <v>0</v>
          </cell>
          <cell r="G111">
            <v>3</v>
          </cell>
          <cell r="H111">
            <v>-1</v>
          </cell>
          <cell r="I111">
            <v>0</v>
          </cell>
        </row>
        <row r="112">
          <cell r="A112" t="str">
            <v>Marshall Islands</v>
          </cell>
          <cell r="B112" t="str">
            <v>Dollar</v>
          </cell>
          <cell r="C112" t="e">
            <v>#VALUE!</v>
          </cell>
          <cell r="D112">
            <v>11</v>
          </cell>
          <cell r="E112" t="e">
            <v>#VALUE!</v>
          </cell>
          <cell r="F112">
            <v>0</v>
          </cell>
          <cell r="G112">
            <v>11</v>
          </cell>
          <cell r="H112" t="e">
            <v>#VALUE!</v>
          </cell>
          <cell r="I112">
            <v>0</v>
          </cell>
        </row>
        <row r="113">
          <cell r="A113" t="str">
            <v>Mauritania</v>
          </cell>
          <cell r="B113" t="str">
            <v>Ouguiya</v>
          </cell>
          <cell r="C113" t="str">
            <v>MRO</v>
          </cell>
          <cell r="D113">
            <v>11</v>
          </cell>
          <cell r="E113">
            <v>11</v>
          </cell>
          <cell r="F113">
            <v>1</v>
          </cell>
          <cell r="G113">
            <v>11</v>
          </cell>
          <cell r="H113">
            <v>0</v>
          </cell>
          <cell r="I113">
            <v>0</v>
          </cell>
        </row>
        <row r="114">
          <cell r="A114" t="str">
            <v>Mauritius</v>
          </cell>
          <cell r="B114" t="str">
            <v>Rupee</v>
          </cell>
          <cell r="C114" t="str">
            <v>MUR</v>
          </cell>
          <cell r="D114">
            <v>4</v>
          </cell>
          <cell r="E114">
            <v>5</v>
          </cell>
          <cell r="F114">
            <v>0</v>
          </cell>
          <cell r="G114">
            <v>4</v>
          </cell>
          <cell r="H114">
            <v>-1</v>
          </cell>
          <cell r="I114">
            <v>0</v>
          </cell>
        </row>
        <row r="115">
          <cell r="A115" t="str">
            <v>Mexico</v>
          </cell>
          <cell r="B115" t="str">
            <v>Peso</v>
          </cell>
          <cell r="C115" t="str">
            <v>MXN</v>
          </cell>
          <cell r="D115">
            <v>5</v>
          </cell>
          <cell r="E115">
            <v>5</v>
          </cell>
          <cell r="F115">
            <v>1</v>
          </cell>
          <cell r="G115">
            <v>5</v>
          </cell>
          <cell r="H115">
            <v>0</v>
          </cell>
          <cell r="I115">
            <v>0</v>
          </cell>
        </row>
        <row r="116">
          <cell r="A116" t="str">
            <v>Micronesia</v>
          </cell>
          <cell r="B116" t="str">
            <v>Dollar</v>
          </cell>
          <cell r="C116" t="str">
            <v>USD</v>
          </cell>
          <cell r="D116">
            <v>11</v>
          </cell>
          <cell r="E116" t="e">
            <v>#VALUE!</v>
          </cell>
          <cell r="F116">
            <v>0</v>
          </cell>
          <cell r="G116">
            <v>11</v>
          </cell>
          <cell r="H116" t="e">
            <v>#VALUE!</v>
          </cell>
          <cell r="I116">
            <v>0</v>
          </cell>
        </row>
        <row r="117">
          <cell r="A117" t="str">
            <v>Moldova</v>
          </cell>
          <cell r="B117" t="str">
            <v>Leu</v>
          </cell>
          <cell r="C117" t="str">
            <v>MVS</v>
          </cell>
          <cell r="D117">
            <v>10</v>
          </cell>
          <cell r="E117">
            <v>11</v>
          </cell>
          <cell r="F117">
            <v>0</v>
          </cell>
          <cell r="G117">
            <v>10</v>
          </cell>
          <cell r="H117">
            <v>-1</v>
          </cell>
          <cell r="I117">
            <v>0</v>
          </cell>
        </row>
        <row r="118">
          <cell r="A118" t="str">
            <v>Monaco</v>
          </cell>
          <cell r="B118" t="str">
            <v>Franc</v>
          </cell>
          <cell r="C118" t="str">
            <v>FRF</v>
          </cell>
          <cell r="D118">
            <v>1</v>
          </cell>
          <cell r="E118" t="e">
            <v>#VALUE!</v>
          </cell>
          <cell r="F118">
            <v>0</v>
          </cell>
          <cell r="G118">
            <v>1</v>
          </cell>
          <cell r="H118" t="e">
            <v>#VALUE!</v>
          </cell>
          <cell r="I118">
            <v>0</v>
          </cell>
        </row>
        <row r="119">
          <cell r="A119" t="str">
            <v>Mongolia</v>
          </cell>
          <cell r="B119" t="str">
            <v>Tugrik</v>
          </cell>
          <cell r="C119" t="str">
            <v>MNT</v>
          </cell>
          <cell r="D119">
            <v>10</v>
          </cell>
          <cell r="E119">
            <v>11</v>
          </cell>
          <cell r="F119">
            <v>0</v>
          </cell>
          <cell r="G119">
            <v>10</v>
          </cell>
          <cell r="H119">
            <v>-1</v>
          </cell>
          <cell r="I119">
            <v>0</v>
          </cell>
        </row>
        <row r="120">
          <cell r="A120" t="str">
            <v>Morocco</v>
          </cell>
          <cell r="B120" t="str">
            <v>Dirham</v>
          </cell>
          <cell r="C120" t="str">
            <v>MAD</v>
          </cell>
          <cell r="D120">
            <v>7</v>
          </cell>
          <cell r="E120">
            <v>7</v>
          </cell>
          <cell r="F120">
            <v>1</v>
          </cell>
          <cell r="G120">
            <v>7</v>
          </cell>
          <cell r="H120">
            <v>0</v>
          </cell>
          <cell r="I120">
            <v>0</v>
          </cell>
        </row>
        <row r="121">
          <cell r="A121" t="str">
            <v>Mozambique</v>
          </cell>
          <cell r="B121" t="str">
            <v>Metical</v>
          </cell>
          <cell r="C121" t="str">
            <v>MZM</v>
          </cell>
          <cell r="D121">
            <v>11</v>
          </cell>
          <cell r="E121">
            <v>11</v>
          </cell>
          <cell r="F121">
            <v>1</v>
          </cell>
          <cell r="G121">
            <v>11</v>
          </cell>
          <cell r="H121">
            <v>0</v>
          </cell>
          <cell r="I121">
            <v>0</v>
          </cell>
        </row>
        <row r="122">
          <cell r="A122" t="str">
            <v>Myanmar (Burma)</v>
          </cell>
          <cell r="B122" t="str">
            <v>Kyat</v>
          </cell>
          <cell r="C122" t="str">
            <v>MMK</v>
          </cell>
          <cell r="D122">
            <v>12</v>
          </cell>
          <cell r="E122">
            <v>12</v>
          </cell>
          <cell r="F122">
            <v>1</v>
          </cell>
          <cell r="G122">
            <v>12</v>
          </cell>
          <cell r="H122">
            <v>0</v>
          </cell>
          <cell r="I122">
            <v>0</v>
          </cell>
        </row>
        <row r="123">
          <cell r="A123" t="str">
            <v>Namibia</v>
          </cell>
          <cell r="B123" t="str">
            <v>Dollar</v>
          </cell>
          <cell r="C123" t="str">
            <v>ZAR</v>
          </cell>
          <cell r="D123">
            <v>10</v>
          </cell>
          <cell r="E123">
            <v>10</v>
          </cell>
          <cell r="F123">
            <v>1</v>
          </cell>
          <cell r="G123">
            <v>10</v>
          </cell>
          <cell r="H123">
            <v>0</v>
          </cell>
          <cell r="I123">
            <v>0</v>
          </cell>
        </row>
        <row r="124">
          <cell r="A124" t="str">
            <v>Nauru</v>
          </cell>
          <cell r="B124" t="str">
            <v>Dollar</v>
          </cell>
          <cell r="C124" t="str">
            <v>AUD</v>
          </cell>
          <cell r="D124">
            <v>12</v>
          </cell>
          <cell r="E124" t="e">
            <v>#VALUE!</v>
          </cell>
          <cell r="F124">
            <v>0</v>
          </cell>
          <cell r="G124">
            <v>12</v>
          </cell>
          <cell r="H124" t="e">
            <v>#VALUE!</v>
          </cell>
          <cell r="I124">
            <v>0</v>
          </cell>
        </row>
        <row r="125">
          <cell r="A125" t="str">
            <v>Nepal</v>
          </cell>
          <cell r="B125" t="str">
            <v>Rupee</v>
          </cell>
          <cell r="C125" t="str">
            <v>NPR</v>
          </cell>
          <cell r="D125">
            <v>10</v>
          </cell>
          <cell r="E125">
            <v>10</v>
          </cell>
          <cell r="F125">
            <v>1</v>
          </cell>
          <cell r="G125">
            <v>10</v>
          </cell>
          <cell r="H125">
            <v>0</v>
          </cell>
          <cell r="I125">
            <v>0</v>
          </cell>
        </row>
        <row r="126">
          <cell r="A126" t="str">
            <v>Netherlands</v>
          </cell>
          <cell r="B126" t="str">
            <v>Guilder/Euro</v>
          </cell>
          <cell r="C126" t="str">
            <v>ANG</v>
          </cell>
          <cell r="D126">
            <v>1</v>
          </cell>
          <cell r="E126">
            <v>1</v>
          </cell>
          <cell r="F126">
            <v>1</v>
          </cell>
          <cell r="G126">
            <v>1</v>
          </cell>
          <cell r="H126">
            <v>0</v>
          </cell>
          <cell r="I126">
            <v>0</v>
          </cell>
        </row>
        <row r="127">
          <cell r="A127" t="str">
            <v>New Zealand</v>
          </cell>
          <cell r="B127" t="str">
            <v>Dollar</v>
          </cell>
          <cell r="C127" t="str">
            <v>NZD</v>
          </cell>
          <cell r="D127">
            <v>1</v>
          </cell>
          <cell r="E127">
            <v>1</v>
          </cell>
          <cell r="F127">
            <v>1</v>
          </cell>
          <cell r="G127">
            <v>1</v>
          </cell>
          <cell r="H127">
            <v>0</v>
          </cell>
          <cell r="I127">
            <v>0</v>
          </cell>
        </row>
        <row r="128">
          <cell r="A128" t="str">
            <v>Nicaragua</v>
          </cell>
          <cell r="B128" t="str">
            <v>Cordoba</v>
          </cell>
          <cell r="C128" t="str">
            <v>NIC</v>
          </cell>
          <cell r="D128">
            <v>12</v>
          </cell>
          <cell r="E128">
            <v>12</v>
          </cell>
          <cell r="F128">
            <v>1</v>
          </cell>
          <cell r="G128">
            <v>12</v>
          </cell>
          <cell r="H128">
            <v>0</v>
          </cell>
          <cell r="I128">
            <v>0</v>
          </cell>
        </row>
        <row r="129">
          <cell r="A129" t="str">
            <v>Niger</v>
          </cell>
          <cell r="B129" t="str">
            <v>CFA Franc</v>
          </cell>
          <cell r="C129" t="str">
            <v>XOF</v>
          </cell>
          <cell r="D129">
            <v>12</v>
          </cell>
          <cell r="E129">
            <v>12</v>
          </cell>
          <cell r="F129">
            <v>1</v>
          </cell>
          <cell r="G129">
            <v>12</v>
          </cell>
          <cell r="H129">
            <v>0</v>
          </cell>
          <cell r="I129">
            <v>0</v>
          </cell>
        </row>
        <row r="130">
          <cell r="A130" t="str">
            <v>Nigeria</v>
          </cell>
          <cell r="B130" t="str">
            <v>Naira</v>
          </cell>
          <cell r="C130" t="str">
            <v>NGN</v>
          </cell>
          <cell r="D130">
            <v>12</v>
          </cell>
          <cell r="E130">
            <v>12</v>
          </cell>
          <cell r="F130">
            <v>1</v>
          </cell>
          <cell r="G130">
            <v>12</v>
          </cell>
          <cell r="H130">
            <v>0</v>
          </cell>
          <cell r="I130">
            <v>0</v>
          </cell>
        </row>
        <row r="131">
          <cell r="A131" t="str">
            <v>Norway</v>
          </cell>
          <cell r="B131" t="str">
            <v>Krone</v>
          </cell>
          <cell r="C131" t="str">
            <v>NOK</v>
          </cell>
          <cell r="D131">
            <v>1</v>
          </cell>
          <cell r="E131">
            <v>1</v>
          </cell>
          <cell r="F131">
            <v>1</v>
          </cell>
          <cell r="G131">
            <v>1</v>
          </cell>
          <cell r="H131">
            <v>0</v>
          </cell>
          <cell r="I131">
            <v>0</v>
          </cell>
        </row>
        <row r="132">
          <cell r="A132" t="str">
            <v>Oman</v>
          </cell>
          <cell r="B132" t="str">
            <v>Rial Omani</v>
          </cell>
          <cell r="C132" t="str">
            <v>OMR</v>
          </cell>
          <cell r="D132">
            <v>4</v>
          </cell>
          <cell r="E132">
            <v>4</v>
          </cell>
          <cell r="F132">
            <v>1</v>
          </cell>
          <cell r="G132">
            <v>4</v>
          </cell>
          <cell r="H132">
            <v>0</v>
          </cell>
          <cell r="I132">
            <v>0</v>
          </cell>
        </row>
        <row r="133">
          <cell r="A133" t="str">
            <v>Pakistan</v>
          </cell>
          <cell r="B133" t="str">
            <v>Rupee</v>
          </cell>
          <cell r="C133" t="str">
            <v>PKR</v>
          </cell>
          <cell r="D133">
            <v>11</v>
          </cell>
          <cell r="E133">
            <v>12</v>
          </cell>
          <cell r="F133">
            <v>0</v>
          </cell>
          <cell r="G133">
            <v>11</v>
          </cell>
          <cell r="H133">
            <v>-1</v>
          </cell>
          <cell r="I133">
            <v>0</v>
          </cell>
        </row>
        <row r="134">
          <cell r="A134" t="str">
            <v>Palau</v>
          </cell>
          <cell r="B134" t="str">
            <v>Dollar</v>
          </cell>
          <cell r="C134" t="str">
            <v>USD</v>
          </cell>
          <cell r="D134">
            <v>12</v>
          </cell>
          <cell r="E134" t="e">
            <v>#VALUE!</v>
          </cell>
          <cell r="F134">
            <v>0</v>
          </cell>
          <cell r="G134">
            <v>12</v>
          </cell>
          <cell r="H134" t="e">
            <v>#VALUE!</v>
          </cell>
          <cell r="I134">
            <v>0</v>
          </cell>
        </row>
        <row r="135">
          <cell r="A135" t="str">
            <v>Panama</v>
          </cell>
          <cell r="B135" t="str">
            <v>Balboa</v>
          </cell>
          <cell r="C135" t="str">
            <v>PAB</v>
          </cell>
          <cell r="D135">
            <v>6</v>
          </cell>
          <cell r="E135">
            <v>6</v>
          </cell>
          <cell r="F135">
            <v>1</v>
          </cell>
          <cell r="G135">
            <v>6</v>
          </cell>
          <cell r="H135">
            <v>0</v>
          </cell>
          <cell r="I135">
            <v>0</v>
          </cell>
        </row>
        <row r="136">
          <cell r="A136" t="str">
            <v>Papua New Guinea</v>
          </cell>
          <cell r="B136" t="str">
            <v>Kina</v>
          </cell>
          <cell r="C136" t="str">
            <v>PGK</v>
          </cell>
          <cell r="D136">
            <v>11</v>
          </cell>
          <cell r="E136">
            <v>11</v>
          </cell>
          <cell r="F136">
            <v>1</v>
          </cell>
          <cell r="G136">
            <v>11</v>
          </cell>
          <cell r="H136">
            <v>0</v>
          </cell>
          <cell r="I136">
            <v>0</v>
          </cell>
        </row>
        <row r="137">
          <cell r="A137" t="str">
            <v>Paraguay</v>
          </cell>
          <cell r="B137" t="str">
            <v>Guarani</v>
          </cell>
          <cell r="C137" t="str">
            <v>PYG</v>
          </cell>
          <cell r="D137">
            <v>9</v>
          </cell>
          <cell r="E137">
            <v>9</v>
          </cell>
          <cell r="F137">
            <v>1</v>
          </cell>
          <cell r="G137">
            <v>9</v>
          </cell>
          <cell r="H137">
            <v>0</v>
          </cell>
          <cell r="I137">
            <v>0</v>
          </cell>
        </row>
        <row r="138">
          <cell r="A138" t="str">
            <v>Peru</v>
          </cell>
          <cell r="B138" t="str">
            <v>Nuevo Sol</v>
          </cell>
          <cell r="C138" t="str">
            <v>PSS</v>
          </cell>
          <cell r="D138">
            <v>8</v>
          </cell>
          <cell r="E138">
            <v>8</v>
          </cell>
          <cell r="F138">
            <v>1</v>
          </cell>
          <cell r="G138">
            <v>8</v>
          </cell>
          <cell r="H138">
            <v>0</v>
          </cell>
          <cell r="I138">
            <v>0</v>
          </cell>
        </row>
        <row r="139">
          <cell r="A139" t="str">
            <v>Philippines</v>
          </cell>
          <cell r="B139" t="str">
            <v>Peso</v>
          </cell>
          <cell r="C139" t="str">
            <v>PHP</v>
          </cell>
          <cell r="D139">
            <v>7</v>
          </cell>
          <cell r="E139">
            <v>6</v>
          </cell>
          <cell r="F139">
            <v>0</v>
          </cell>
          <cell r="G139">
            <v>7</v>
          </cell>
          <cell r="H139">
            <v>1</v>
          </cell>
          <cell r="I139">
            <v>0</v>
          </cell>
        </row>
        <row r="140">
          <cell r="A140" t="str">
            <v>Poland</v>
          </cell>
          <cell r="B140" t="str">
            <v>Zloty</v>
          </cell>
          <cell r="C140" t="str">
            <v>PLN</v>
          </cell>
          <cell r="D140">
            <v>4</v>
          </cell>
          <cell r="E140">
            <v>4</v>
          </cell>
          <cell r="F140">
            <v>1</v>
          </cell>
          <cell r="G140">
            <v>4</v>
          </cell>
          <cell r="H140">
            <v>0</v>
          </cell>
          <cell r="I140">
            <v>0</v>
          </cell>
        </row>
        <row r="141">
          <cell r="A141" t="str">
            <v>Portugal</v>
          </cell>
          <cell r="B141" t="str">
            <v>Escudo/Euro</v>
          </cell>
          <cell r="C141" t="str">
            <v>PTE</v>
          </cell>
          <cell r="D141">
            <v>2</v>
          </cell>
          <cell r="E141">
            <v>2</v>
          </cell>
          <cell r="F141">
            <v>1</v>
          </cell>
          <cell r="G141">
            <v>2</v>
          </cell>
          <cell r="H141">
            <v>0</v>
          </cell>
          <cell r="I141">
            <v>0</v>
          </cell>
        </row>
        <row r="142">
          <cell r="A142" t="str">
            <v>Qatar</v>
          </cell>
          <cell r="B142" t="str">
            <v>Riyal</v>
          </cell>
          <cell r="C142" t="str">
            <v>QAR</v>
          </cell>
          <cell r="D142">
            <v>4</v>
          </cell>
          <cell r="E142">
            <v>4</v>
          </cell>
          <cell r="F142">
            <v>1</v>
          </cell>
          <cell r="G142">
            <v>4</v>
          </cell>
          <cell r="H142">
            <v>0</v>
          </cell>
          <cell r="I142">
            <v>0</v>
          </cell>
        </row>
        <row r="143">
          <cell r="A143" t="str">
            <v>Romania</v>
          </cell>
          <cell r="B143" t="str">
            <v>Leu</v>
          </cell>
          <cell r="C143" t="str">
            <v>ROL</v>
          </cell>
          <cell r="D143">
            <v>11</v>
          </cell>
          <cell r="E143">
            <v>11</v>
          </cell>
          <cell r="F143">
            <v>1</v>
          </cell>
          <cell r="G143">
            <v>11</v>
          </cell>
          <cell r="H143">
            <v>0</v>
          </cell>
          <cell r="I143">
            <v>0</v>
          </cell>
        </row>
        <row r="144">
          <cell r="A144" t="str">
            <v>Russia</v>
          </cell>
          <cell r="B144" t="str">
            <v>Ruble</v>
          </cell>
          <cell r="C144" t="str">
            <v>RUR</v>
          </cell>
          <cell r="D144">
            <v>12</v>
          </cell>
          <cell r="E144">
            <v>12</v>
          </cell>
          <cell r="F144">
            <v>0</v>
          </cell>
          <cell r="G144">
            <v>12</v>
          </cell>
          <cell r="H144">
            <v>0</v>
          </cell>
          <cell r="I144">
            <v>0</v>
          </cell>
        </row>
        <row r="145">
          <cell r="A145" t="str">
            <v>Rwanda</v>
          </cell>
          <cell r="B145" t="str">
            <v>Franc</v>
          </cell>
          <cell r="C145" t="str">
            <v>RWS</v>
          </cell>
          <cell r="D145">
            <v>12</v>
          </cell>
          <cell r="E145">
            <v>12</v>
          </cell>
          <cell r="F145">
            <v>1</v>
          </cell>
          <cell r="G145">
            <v>12</v>
          </cell>
          <cell r="H145">
            <v>0</v>
          </cell>
          <cell r="I145">
            <v>0</v>
          </cell>
        </row>
        <row r="146">
          <cell r="A146" t="str">
            <v>Samoa</v>
          </cell>
          <cell r="B146" t="str">
            <v>Tala</v>
          </cell>
          <cell r="C146" t="str">
            <v>WST</v>
          </cell>
          <cell r="D146">
            <v>10</v>
          </cell>
          <cell r="E146" t="e">
            <v>#VALUE!</v>
          </cell>
          <cell r="F146">
            <v>0</v>
          </cell>
          <cell r="G146">
            <v>10</v>
          </cell>
          <cell r="H146" t="e">
            <v>#VALUE!</v>
          </cell>
          <cell r="I146">
            <v>0</v>
          </cell>
        </row>
        <row r="147">
          <cell r="A147" t="str">
            <v>Sao Tome &amp; Principe</v>
          </cell>
          <cell r="B147" t="str">
            <v>Dobra</v>
          </cell>
          <cell r="C147" t="str">
            <v>STD</v>
          </cell>
          <cell r="D147">
            <v>12</v>
          </cell>
          <cell r="E147">
            <v>12</v>
          </cell>
          <cell r="F147">
            <v>1</v>
          </cell>
          <cell r="G147">
            <v>12</v>
          </cell>
          <cell r="H147">
            <v>0</v>
          </cell>
          <cell r="I147">
            <v>0</v>
          </cell>
        </row>
        <row r="148">
          <cell r="A148" t="str">
            <v>San Marino</v>
          </cell>
          <cell r="B148" t="str">
            <v>Euro</v>
          </cell>
          <cell r="C148" t="str">
            <v>ITL</v>
          </cell>
          <cell r="D148">
            <v>10</v>
          </cell>
          <cell r="E148" t="e">
            <v>#VALUE!</v>
          </cell>
          <cell r="F148">
            <v>0</v>
          </cell>
          <cell r="G148">
            <v>12</v>
          </cell>
          <cell r="H148" t="e">
            <v>#VALUE!</v>
          </cell>
          <cell r="I148">
            <v>-2</v>
          </cell>
        </row>
        <row r="149">
          <cell r="A149" t="str">
            <v>Saudi Arabia</v>
          </cell>
          <cell r="B149" t="str">
            <v>Riyal</v>
          </cell>
          <cell r="C149" t="str">
            <v>SAR</v>
          </cell>
          <cell r="D149">
            <v>4</v>
          </cell>
          <cell r="E149">
            <v>4</v>
          </cell>
          <cell r="F149">
            <v>1</v>
          </cell>
          <cell r="G149">
            <v>4</v>
          </cell>
          <cell r="H149">
            <v>0</v>
          </cell>
          <cell r="I149">
            <v>0</v>
          </cell>
        </row>
        <row r="150">
          <cell r="A150" t="str">
            <v>Senegal</v>
          </cell>
          <cell r="B150" t="str">
            <v>CFA Franc</v>
          </cell>
          <cell r="C150" t="str">
            <v>XOF</v>
          </cell>
          <cell r="D150">
            <v>11</v>
          </cell>
          <cell r="E150">
            <v>11</v>
          </cell>
          <cell r="F150">
            <v>1</v>
          </cell>
          <cell r="G150">
            <v>11</v>
          </cell>
          <cell r="H150">
            <v>0</v>
          </cell>
          <cell r="I150">
            <v>0</v>
          </cell>
        </row>
        <row r="151">
          <cell r="A151" t="str">
            <v>Seychelles</v>
          </cell>
          <cell r="B151" t="str">
            <v>Rupee</v>
          </cell>
          <cell r="C151" t="str">
            <v>SCR</v>
          </cell>
          <cell r="D151">
            <v>9</v>
          </cell>
          <cell r="E151">
            <v>11</v>
          </cell>
          <cell r="F151">
            <v>0</v>
          </cell>
          <cell r="G151">
            <v>9</v>
          </cell>
          <cell r="H151">
            <v>-2</v>
          </cell>
          <cell r="I151">
            <v>0</v>
          </cell>
        </row>
        <row r="152">
          <cell r="A152" t="str">
            <v>Sierra Leone</v>
          </cell>
          <cell r="B152" t="str">
            <v>Leone</v>
          </cell>
          <cell r="C152" t="str">
            <v>SLL</v>
          </cell>
          <cell r="D152">
            <v>12</v>
          </cell>
          <cell r="E152">
            <v>12</v>
          </cell>
          <cell r="F152">
            <v>1</v>
          </cell>
          <cell r="G152">
            <v>12</v>
          </cell>
          <cell r="H152">
            <v>0</v>
          </cell>
          <cell r="I152">
            <v>0</v>
          </cell>
        </row>
        <row r="153">
          <cell r="A153" t="str">
            <v>Singapore</v>
          </cell>
          <cell r="B153" t="str">
            <v>Dollar</v>
          </cell>
          <cell r="C153" t="str">
            <v>SGD</v>
          </cell>
          <cell r="D153">
            <v>1</v>
          </cell>
          <cell r="E153">
            <v>1</v>
          </cell>
          <cell r="F153">
            <v>1</v>
          </cell>
          <cell r="G153">
            <v>1</v>
          </cell>
          <cell r="H153">
            <v>0</v>
          </cell>
          <cell r="I153">
            <v>0</v>
          </cell>
        </row>
        <row r="154">
          <cell r="A154" t="str">
            <v>Slovakia</v>
          </cell>
          <cell r="B154" t="str">
            <v>Koruna</v>
          </cell>
          <cell r="C154" t="str">
            <v>SKK</v>
          </cell>
          <cell r="D154">
            <v>6</v>
          </cell>
          <cell r="E154">
            <v>6</v>
          </cell>
          <cell r="F154">
            <v>1</v>
          </cell>
          <cell r="G154">
            <v>6</v>
          </cell>
          <cell r="H154">
            <v>0</v>
          </cell>
          <cell r="I154">
            <v>0</v>
          </cell>
        </row>
        <row r="155">
          <cell r="A155" t="str">
            <v>Slovenia</v>
          </cell>
          <cell r="B155" t="str">
            <v>Tolar</v>
          </cell>
          <cell r="C155" t="str">
            <v>SIT</v>
          </cell>
          <cell r="D155">
            <v>3</v>
          </cell>
          <cell r="E155">
            <v>3</v>
          </cell>
          <cell r="F155">
            <v>1</v>
          </cell>
          <cell r="G155">
            <v>3</v>
          </cell>
          <cell r="H155">
            <v>0</v>
          </cell>
          <cell r="I155">
            <v>0</v>
          </cell>
        </row>
        <row r="156">
          <cell r="A156" t="str">
            <v>Solomon Islands</v>
          </cell>
          <cell r="B156" t="str">
            <v>Dollar</v>
          </cell>
          <cell r="C156" t="str">
            <v>SBD</v>
          </cell>
          <cell r="D156">
            <v>11</v>
          </cell>
          <cell r="E156">
            <v>12</v>
          </cell>
          <cell r="F156">
            <v>0</v>
          </cell>
          <cell r="G156">
            <v>11</v>
          </cell>
          <cell r="H156">
            <v>-1</v>
          </cell>
          <cell r="I156">
            <v>0</v>
          </cell>
        </row>
        <row r="157">
          <cell r="A157" t="str">
            <v>Somalia</v>
          </cell>
          <cell r="B157" t="str">
            <v>Schilling</v>
          </cell>
          <cell r="C157" t="str">
            <v>SOS</v>
          </cell>
          <cell r="D157">
            <v>12</v>
          </cell>
          <cell r="E157">
            <v>12</v>
          </cell>
          <cell r="F157">
            <v>1</v>
          </cell>
          <cell r="G157">
            <v>12</v>
          </cell>
          <cell r="H157">
            <v>0</v>
          </cell>
          <cell r="I157">
            <v>0</v>
          </cell>
        </row>
        <row r="158">
          <cell r="A158" t="str">
            <v>South Africa</v>
          </cell>
          <cell r="B158" t="str">
            <v>Rand</v>
          </cell>
          <cell r="C158" t="str">
            <v>ZAR</v>
          </cell>
          <cell r="D158">
            <v>5</v>
          </cell>
          <cell r="E158">
            <v>5</v>
          </cell>
          <cell r="F158">
            <v>1</v>
          </cell>
          <cell r="G158">
            <v>5</v>
          </cell>
          <cell r="H158">
            <v>0</v>
          </cell>
          <cell r="I158">
            <v>0</v>
          </cell>
        </row>
        <row r="159">
          <cell r="A159" t="str">
            <v>Spain</v>
          </cell>
          <cell r="B159" t="str">
            <v>Peseta/Euro</v>
          </cell>
          <cell r="C159" t="str">
            <v>ESP</v>
          </cell>
          <cell r="D159">
            <v>2</v>
          </cell>
          <cell r="E159">
            <v>2</v>
          </cell>
          <cell r="F159">
            <v>1</v>
          </cell>
          <cell r="G159">
            <v>2</v>
          </cell>
          <cell r="H159">
            <v>0</v>
          </cell>
          <cell r="I159">
            <v>0</v>
          </cell>
        </row>
        <row r="160">
          <cell r="A160" t="str">
            <v>Sri Lanka</v>
          </cell>
          <cell r="B160" t="str">
            <v>Rupee</v>
          </cell>
          <cell r="C160" t="str">
            <v>LKR</v>
          </cell>
          <cell r="D160">
            <v>9</v>
          </cell>
          <cell r="E160">
            <v>9</v>
          </cell>
          <cell r="F160">
            <v>1</v>
          </cell>
          <cell r="G160">
            <v>9</v>
          </cell>
          <cell r="H160">
            <v>0</v>
          </cell>
          <cell r="I160">
            <v>0</v>
          </cell>
        </row>
        <row r="161">
          <cell r="A161" t="str">
            <v>St Kitts and Nevis</v>
          </cell>
          <cell r="B161" t="str">
            <v>E. Carib. Dollar</v>
          </cell>
          <cell r="C161" t="str">
            <v>XCD</v>
          </cell>
          <cell r="D161">
            <v>12</v>
          </cell>
          <cell r="E161" t="e">
            <v>#VALUE!</v>
          </cell>
          <cell r="F161">
            <v>0</v>
          </cell>
          <cell r="G161">
            <v>12</v>
          </cell>
          <cell r="H161" t="e">
            <v>#VALUE!</v>
          </cell>
          <cell r="I161">
            <v>0</v>
          </cell>
        </row>
        <row r="162">
          <cell r="A162" t="str">
            <v>St. Lucia</v>
          </cell>
          <cell r="B162" t="str">
            <v>E. Carib. Dollar</v>
          </cell>
          <cell r="C162" t="str">
            <v>XCD</v>
          </cell>
          <cell r="D162">
            <v>9</v>
          </cell>
          <cell r="E162">
            <v>9</v>
          </cell>
          <cell r="F162">
            <v>1</v>
          </cell>
          <cell r="G162">
            <v>9</v>
          </cell>
          <cell r="H162">
            <v>0</v>
          </cell>
          <cell r="I162">
            <v>0</v>
          </cell>
        </row>
        <row r="163">
          <cell r="A163" t="str">
            <v>St. Vincent &amp; the Grenadines</v>
          </cell>
          <cell r="B163" t="str">
            <v>E. Carib. Dollar</v>
          </cell>
          <cell r="C163" t="str">
            <v>XCD</v>
          </cell>
          <cell r="D163">
            <v>9</v>
          </cell>
          <cell r="E163">
            <v>9</v>
          </cell>
          <cell r="F163">
            <v>1</v>
          </cell>
          <cell r="G163">
            <v>9</v>
          </cell>
          <cell r="H163">
            <v>0</v>
          </cell>
          <cell r="I163">
            <v>0</v>
          </cell>
        </row>
        <row r="164">
          <cell r="A164" t="str">
            <v>Sudan</v>
          </cell>
          <cell r="B164" t="str">
            <v>Dinar</v>
          </cell>
          <cell r="C164" t="str">
            <v>SDD</v>
          </cell>
          <cell r="D164">
            <v>12</v>
          </cell>
          <cell r="E164">
            <v>12</v>
          </cell>
          <cell r="F164">
            <v>1</v>
          </cell>
          <cell r="G164">
            <v>12</v>
          </cell>
          <cell r="H164">
            <v>0</v>
          </cell>
          <cell r="I164">
            <v>0</v>
          </cell>
        </row>
        <row r="165">
          <cell r="A165" t="str">
            <v>Suriname</v>
          </cell>
          <cell r="B165" t="str">
            <v>Guilder</v>
          </cell>
          <cell r="C165" t="str">
            <v>SRG</v>
          </cell>
          <cell r="D165">
            <v>10</v>
          </cell>
          <cell r="E165">
            <v>10</v>
          </cell>
          <cell r="F165">
            <v>1</v>
          </cell>
          <cell r="G165">
            <v>10</v>
          </cell>
          <cell r="H165">
            <v>0</v>
          </cell>
          <cell r="I165">
            <v>0</v>
          </cell>
        </row>
        <row r="166">
          <cell r="A166" t="str">
            <v>Swaziland</v>
          </cell>
          <cell r="B166" t="str">
            <v>Lilangeni</v>
          </cell>
          <cell r="C166" t="str">
            <v>SZL</v>
          </cell>
          <cell r="D166">
            <v>11</v>
          </cell>
          <cell r="E166">
            <v>11</v>
          </cell>
          <cell r="F166">
            <v>1</v>
          </cell>
          <cell r="G166">
            <v>11</v>
          </cell>
          <cell r="H166">
            <v>0</v>
          </cell>
          <cell r="I166">
            <v>0</v>
          </cell>
        </row>
        <row r="167">
          <cell r="A167" t="str">
            <v>Sweden</v>
          </cell>
          <cell r="B167" t="str">
            <v>Krona</v>
          </cell>
          <cell r="C167" t="str">
            <v>SEK</v>
          </cell>
          <cell r="D167">
            <v>1</v>
          </cell>
          <cell r="E167">
            <v>1</v>
          </cell>
          <cell r="F167">
            <v>1</v>
          </cell>
          <cell r="G167">
            <v>1</v>
          </cell>
          <cell r="H167">
            <v>0</v>
          </cell>
          <cell r="I167">
            <v>0</v>
          </cell>
        </row>
        <row r="168">
          <cell r="A168" t="str">
            <v>Switzerland</v>
          </cell>
          <cell r="B168" t="str">
            <v>Franc</v>
          </cell>
          <cell r="C168" t="str">
            <v>CHF</v>
          </cell>
          <cell r="D168">
            <v>1</v>
          </cell>
          <cell r="E168">
            <v>1</v>
          </cell>
          <cell r="F168">
            <v>1</v>
          </cell>
          <cell r="G168">
            <v>1</v>
          </cell>
          <cell r="H168">
            <v>0</v>
          </cell>
          <cell r="I168">
            <v>0</v>
          </cell>
        </row>
        <row r="169">
          <cell r="A169" t="str">
            <v>Syria</v>
          </cell>
          <cell r="B169" t="str">
            <v>Pound</v>
          </cell>
          <cell r="C169" t="str">
            <v>SYP</v>
          </cell>
          <cell r="D169">
            <v>11</v>
          </cell>
          <cell r="E169">
            <v>11</v>
          </cell>
          <cell r="F169">
            <v>1</v>
          </cell>
          <cell r="G169">
            <v>11</v>
          </cell>
          <cell r="H169">
            <v>0</v>
          </cell>
          <cell r="I169">
            <v>0</v>
          </cell>
        </row>
        <row r="170">
          <cell r="A170" t="str">
            <v>Taiwan</v>
          </cell>
          <cell r="B170" t="str">
            <v>Dollar</v>
          </cell>
          <cell r="C170" t="str">
            <v>TWD</v>
          </cell>
          <cell r="D170">
            <v>2</v>
          </cell>
          <cell r="E170">
            <v>2</v>
          </cell>
          <cell r="F170">
            <v>1</v>
          </cell>
          <cell r="G170">
            <v>2</v>
          </cell>
          <cell r="H170">
            <v>0</v>
          </cell>
          <cell r="I170">
            <v>0</v>
          </cell>
        </row>
        <row r="171">
          <cell r="A171" t="str">
            <v>Tajikistan</v>
          </cell>
          <cell r="B171" t="str">
            <v>Ruble</v>
          </cell>
          <cell r="C171" t="str">
            <v>TJS</v>
          </cell>
          <cell r="D171">
            <v>11</v>
          </cell>
          <cell r="E171">
            <v>11</v>
          </cell>
          <cell r="F171">
            <v>1</v>
          </cell>
          <cell r="G171">
            <v>11</v>
          </cell>
          <cell r="H171">
            <v>0</v>
          </cell>
          <cell r="I171">
            <v>0</v>
          </cell>
        </row>
        <row r="172">
          <cell r="A172" t="str">
            <v>Tanzania</v>
          </cell>
          <cell r="B172" t="str">
            <v>Shilling</v>
          </cell>
          <cell r="C172" t="str">
            <v>TZS</v>
          </cell>
          <cell r="D172">
            <v>11</v>
          </cell>
          <cell r="E172">
            <v>11</v>
          </cell>
          <cell r="F172">
            <v>1</v>
          </cell>
          <cell r="G172">
            <v>11</v>
          </cell>
          <cell r="H172">
            <v>0</v>
          </cell>
          <cell r="I172">
            <v>0</v>
          </cell>
        </row>
        <row r="173">
          <cell r="A173" t="str">
            <v>Thailand</v>
          </cell>
          <cell r="B173" t="str">
            <v>Baht</v>
          </cell>
          <cell r="C173" t="str">
            <v>THB</v>
          </cell>
          <cell r="D173">
            <v>5</v>
          </cell>
          <cell r="E173">
            <v>6</v>
          </cell>
          <cell r="F173">
            <v>0</v>
          </cell>
          <cell r="G173">
            <v>5</v>
          </cell>
          <cell r="H173">
            <v>-1</v>
          </cell>
          <cell r="I173">
            <v>0</v>
          </cell>
        </row>
        <row r="174">
          <cell r="A174" t="str">
            <v>Togo</v>
          </cell>
          <cell r="B174" t="str">
            <v>CFA Franc</v>
          </cell>
          <cell r="C174" t="str">
            <v>XOF</v>
          </cell>
          <cell r="D174">
            <v>11</v>
          </cell>
          <cell r="E174">
            <v>11</v>
          </cell>
          <cell r="F174">
            <v>1</v>
          </cell>
          <cell r="G174">
            <v>11</v>
          </cell>
          <cell r="H174">
            <v>0</v>
          </cell>
          <cell r="I174">
            <v>0</v>
          </cell>
        </row>
        <row r="175">
          <cell r="A175" t="str">
            <v>Tonga</v>
          </cell>
          <cell r="B175" t="str">
            <v>Pa'anga</v>
          </cell>
          <cell r="C175" t="str">
            <v>TOP</v>
          </cell>
          <cell r="D175">
            <v>11</v>
          </cell>
          <cell r="E175">
            <v>11</v>
          </cell>
          <cell r="F175">
            <v>1</v>
          </cell>
          <cell r="G175">
            <v>11</v>
          </cell>
          <cell r="H175">
            <v>0</v>
          </cell>
          <cell r="I175">
            <v>0</v>
          </cell>
        </row>
        <row r="176">
          <cell r="A176" t="str">
            <v>Trinidad/Tobago</v>
          </cell>
          <cell r="B176" t="str">
            <v>TT Dollar</v>
          </cell>
          <cell r="C176" t="str">
            <v>TTD</v>
          </cell>
          <cell r="D176">
            <v>5</v>
          </cell>
          <cell r="E176">
            <v>5</v>
          </cell>
          <cell r="F176">
            <v>1</v>
          </cell>
          <cell r="G176">
            <v>5</v>
          </cell>
          <cell r="H176">
            <v>0</v>
          </cell>
          <cell r="I176">
            <v>0</v>
          </cell>
        </row>
        <row r="177">
          <cell r="A177" t="str">
            <v>Tunisia</v>
          </cell>
          <cell r="B177" t="str">
            <v>Dinar</v>
          </cell>
          <cell r="C177" t="str">
            <v>TND</v>
          </cell>
          <cell r="D177">
            <v>5</v>
          </cell>
          <cell r="E177">
            <v>5</v>
          </cell>
          <cell r="F177">
            <v>1</v>
          </cell>
          <cell r="G177">
            <v>5</v>
          </cell>
          <cell r="H177">
            <v>0</v>
          </cell>
          <cell r="I177">
            <v>0</v>
          </cell>
        </row>
        <row r="178">
          <cell r="A178" t="str">
            <v>Turkey</v>
          </cell>
          <cell r="B178" t="str">
            <v>Lira</v>
          </cell>
          <cell r="C178" t="str">
            <v>TRL</v>
          </cell>
          <cell r="D178">
            <v>9</v>
          </cell>
          <cell r="E178">
            <v>9</v>
          </cell>
          <cell r="F178">
            <v>1</v>
          </cell>
          <cell r="G178">
            <v>9</v>
          </cell>
          <cell r="H178">
            <v>0</v>
          </cell>
          <cell r="I178">
            <v>0</v>
          </cell>
        </row>
        <row r="179">
          <cell r="A179" t="str">
            <v>Turkmenistan</v>
          </cell>
          <cell r="B179" t="str">
            <v>Manat</v>
          </cell>
          <cell r="C179" t="str">
            <v>TMS</v>
          </cell>
          <cell r="D179">
            <v>11</v>
          </cell>
          <cell r="E179">
            <v>10</v>
          </cell>
          <cell r="F179">
            <v>0</v>
          </cell>
          <cell r="G179">
            <v>11</v>
          </cell>
          <cell r="H179">
            <v>1</v>
          </cell>
          <cell r="I179">
            <v>0</v>
          </cell>
        </row>
        <row r="180">
          <cell r="A180" t="str">
            <v>Tuvalu</v>
          </cell>
          <cell r="B180" t="str">
            <v>Dollar</v>
          </cell>
          <cell r="C180" t="str">
            <v>AUD</v>
          </cell>
          <cell r="D180">
            <v>12</v>
          </cell>
          <cell r="E180" t="e">
            <v>#VALUE!</v>
          </cell>
          <cell r="F180">
            <v>0</v>
          </cell>
          <cell r="G180">
            <v>12</v>
          </cell>
          <cell r="H180" t="e">
            <v>#VALUE!</v>
          </cell>
          <cell r="I180">
            <v>0</v>
          </cell>
        </row>
        <row r="181">
          <cell r="A181" t="str">
            <v>Uganda</v>
          </cell>
          <cell r="B181" t="str">
            <v>Shilling</v>
          </cell>
          <cell r="C181" t="str">
            <v>UGS</v>
          </cell>
          <cell r="D181">
            <v>10</v>
          </cell>
          <cell r="E181">
            <v>10</v>
          </cell>
          <cell r="F181">
            <v>1</v>
          </cell>
          <cell r="G181">
            <v>10</v>
          </cell>
          <cell r="H181">
            <v>0</v>
          </cell>
          <cell r="I181">
            <v>0</v>
          </cell>
        </row>
        <row r="182">
          <cell r="A182" t="str">
            <v>Ukraine</v>
          </cell>
          <cell r="B182" t="str">
            <v>Hryvnia</v>
          </cell>
          <cell r="C182" t="str">
            <v>UAK</v>
          </cell>
          <cell r="D182">
            <v>11</v>
          </cell>
          <cell r="E182">
            <v>12</v>
          </cell>
          <cell r="F182">
            <v>0</v>
          </cell>
          <cell r="G182">
            <v>11</v>
          </cell>
          <cell r="H182">
            <v>-1</v>
          </cell>
          <cell r="I182">
            <v>0</v>
          </cell>
        </row>
        <row r="183">
          <cell r="A183" t="str">
            <v>United Arab Emirates</v>
          </cell>
          <cell r="B183" t="str">
            <v>Dirham</v>
          </cell>
          <cell r="C183" t="str">
            <v>AED</v>
          </cell>
          <cell r="D183">
            <v>3</v>
          </cell>
          <cell r="E183">
            <v>3</v>
          </cell>
          <cell r="F183">
            <v>1</v>
          </cell>
          <cell r="G183">
            <v>3</v>
          </cell>
          <cell r="H183">
            <v>0</v>
          </cell>
          <cell r="I183">
            <v>0</v>
          </cell>
        </row>
        <row r="184">
          <cell r="A184" t="str">
            <v>United Kingdom</v>
          </cell>
          <cell r="B184" t="str">
            <v>Pound Sterling</v>
          </cell>
          <cell r="C184" t="str">
            <v>UKP</v>
          </cell>
          <cell r="D184">
            <v>1</v>
          </cell>
          <cell r="E184">
            <v>1</v>
          </cell>
          <cell r="F184">
            <v>1</v>
          </cell>
          <cell r="G184">
            <v>1</v>
          </cell>
          <cell r="H184">
            <v>0</v>
          </cell>
          <cell r="I184">
            <v>0</v>
          </cell>
        </row>
        <row r="185">
          <cell r="A185" t="str">
            <v>United States</v>
          </cell>
          <cell r="B185" t="str">
            <v>Dollar</v>
          </cell>
          <cell r="C185" t="str">
            <v>USD</v>
          </cell>
          <cell r="D185">
            <v>1</v>
          </cell>
          <cell r="E185">
            <v>1</v>
          </cell>
          <cell r="F185">
            <v>1</v>
          </cell>
          <cell r="G185">
            <v>1</v>
          </cell>
          <cell r="H185">
            <v>0</v>
          </cell>
          <cell r="I185">
            <v>0</v>
          </cell>
        </row>
        <row r="186">
          <cell r="A186" t="str">
            <v>Uruguay</v>
          </cell>
          <cell r="B186" t="str">
            <v>Peso</v>
          </cell>
          <cell r="C186" t="str">
            <v>UYP</v>
          </cell>
          <cell r="D186">
            <v>5</v>
          </cell>
          <cell r="E186">
            <v>5</v>
          </cell>
          <cell r="F186">
            <v>1</v>
          </cell>
          <cell r="G186">
            <v>5</v>
          </cell>
          <cell r="H186">
            <v>0</v>
          </cell>
          <cell r="I186">
            <v>0</v>
          </cell>
        </row>
        <row r="187">
          <cell r="A187" t="str">
            <v>Uzbekistan</v>
          </cell>
          <cell r="B187" t="str">
            <v>Sum</v>
          </cell>
          <cell r="C187" t="str">
            <v>UZS</v>
          </cell>
          <cell r="D187">
            <v>11</v>
          </cell>
          <cell r="E187">
            <v>11</v>
          </cell>
          <cell r="F187">
            <v>1</v>
          </cell>
          <cell r="G187">
            <v>11</v>
          </cell>
          <cell r="H187">
            <v>0</v>
          </cell>
          <cell r="I187">
            <v>0</v>
          </cell>
        </row>
        <row r="188">
          <cell r="A188" t="str">
            <v>Vanuatu</v>
          </cell>
          <cell r="B188" t="str">
            <v>Vatu</v>
          </cell>
          <cell r="C188" t="str">
            <v>VUV</v>
          </cell>
          <cell r="D188">
            <v>11</v>
          </cell>
          <cell r="E188">
            <v>11</v>
          </cell>
          <cell r="F188">
            <v>1</v>
          </cell>
          <cell r="G188">
            <v>11</v>
          </cell>
          <cell r="H188">
            <v>0</v>
          </cell>
          <cell r="I188">
            <v>0</v>
          </cell>
        </row>
        <row r="189">
          <cell r="A189" t="str">
            <v>Vatican</v>
          </cell>
          <cell r="B189" t="str">
            <v>Lira</v>
          </cell>
          <cell r="C189" t="str">
            <v>ITL</v>
          </cell>
          <cell r="D189">
            <v>1</v>
          </cell>
          <cell r="E189" t="e">
            <v>#VALUE!</v>
          </cell>
          <cell r="F189">
            <v>0</v>
          </cell>
          <cell r="G189">
            <v>1</v>
          </cell>
          <cell r="H189" t="e">
            <v>#VALUE!</v>
          </cell>
          <cell r="I189">
            <v>0</v>
          </cell>
        </row>
        <row r="190">
          <cell r="A190" t="str">
            <v>Venezuela</v>
          </cell>
          <cell r="B190" t="str">
            <v>Bolivar</v>
          </cell>
          <cell r="C190" t="str">
            <v>VEB</v>
          </cell>
          <cell r="D190">
            <v>9</v>
          </cell>
          <cell r="E190">
            <v>9</v>
          </cell>
          <cell r="F190">
            <v>1</v>
          </cell>
          <cell r="G190">
            <v>9</v>
          </cell>
          <cell r="H190">
            <v>0</v>
          </cell>
          <cell r="I190">
            <v>0</v>
          </cell>
        </row>
        <row r="191">
          <cell r="A191" t="str">
            <v>Vietnam</v>
          </cell>
          <cell r="B191" t="str">
            <v>Dong</v>
          </cell>
          <cell r="C191" t="str">
            <v>VND</v>
          </cell>
          <cell r="D191">
            <v>10</v>
          </cell>
          <cell r="E191">
            <v>10</v>
          </cell>
          <cell r="F191">
            <v>1</v>
          </cell>
          <cell r="G191">
            <v>10</v>
          </cell>
          <cell r="H191">
            <v>0</v>
          </cell>
          <cell r="I191">
            <v>0</v>
          </cell>
        </row>
        <row r="192">
          <cell r="A192" t="str">
            <v>Yemen</v>
          </cell>
          <cell r="B192" t="str">
            <v>Rial</v>
          </cell>
          <cell r="C192" t="str">
            <v>YER</v>
          </cell>
          <cell r="D192">
            <v>11</v>
          </cell>
          <cell r="E192">
            <v>12</v>
          </cell>
          <cell r="F192">
            <v>0</v>
          </cell>
          <cell r="G192">
            <v>11</v>
          </cell>
          <cell r="H192">
            <v>-1</v>
          </cell>
          <cell r="I192">
            <v>0</v>
          </cell>
        </row>
        <row r="193">
          <cell r="A193" t="str">
            <v>Yugoslavia</v>
          </cell>
          <cell r="B193" t="str">
            <v>New Dinar</v>
          </cell>
          <cell r="C193" t="str">
            <v>YUM</v>
          </cell>
          <cell r="D193">
            <v>12</v>
          </cell>
          <cell r="E193">
            <v>12</v>
          </cell>
          <cell r="F193">
            <v>1</v>
          </cell>
          <cell r="G193">
            <v>12</v>
          </cell>
          <cell r="H193">
            <v>0</v>
          </cell>
          <cell r="I193">
            <v>0</v>
          </cell>
        </row>
        <row r="194">
          <cell r="A194" t="str">
            <v>Zambia</v>
          </cell>
          <cell r="B194" t="str">
            <v>Kwacha</v>
          </cell>
          <cell r="C194" t="str">
            <v>ZMK</v>
          </cell>
          <cell r="D194">
            <v>11</v>
          </cell>
          <cell r="E194">
            <v>11</v>
          </cell>
          <cell r="F194">
            <v>1</v>
          </cell>
          <cell r="G194">
            <v>11</v>
          </cell>
          <cell r="H194">
            <v>0</v>
          </cell>
          <cell r="I194">
            <v>0</v>
          </cell>
        </row>
        <row r="195">
          <cell r="A195" t="str">
            <v>Zimbabwe</v>
          </cell>
          <cell r="B195" t="str">
            <v>Dollar</v>
          </cell>
          <cell r="C195" t="str">
            <v>ZWD</v>
          </cell>
          <cell r="D195">
            <v>12</v>
          </cell>
          <cell r="E195">
            <v>12</v>
          </cell>
          <cell r="F195">
            <v>1</v>
          </cell>
          <cell r="G195">
            <v>12</v>
          </cell>
          <cell r="H195">
            <v>0</v>
          </cell>
          <cell r="I1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L10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1" min="1" style="0" width="10.41"/>
    <col collapsed="false" customWidth="true" hidden="false" outlineLevel="0" max="2" min="2" style="1" width="16.7"/>
    <col collapsed="false" customWidth="true" hidden="false" outlineLevel="0" max="3" min="3" style="2" width="16.13"/>
    <col collapsed="false" customWidth="true" hidden="false" outlineLevel="0" max="4" min="4" style="3" width="6.56"/>
    <col collapsed="false" customWidth="true" hidden="false" outlineLevel="0" max="5" min="5" style="4" width="9.28"/>
    <col collapsed="false" customWidth="true" hidden="true" outlineLevel="1" max="6" min="6" style="4" width="7.7"/>
    <col collapsed="false" customWidth="true" hidden="true" outlineLevel="1" max="7" min="7" style="5" width="6.99"/>
    <col collapsed="false" customWidth="true" hidden="false" outlineLevel="0" max="8" min="8" style="5" width="0.13"/>
    <col collapsed="false" customWidth="true" hidden="false" outlineLevel="0" max="9" min="9" style="0" width="6.28"/>
    <col collapsed="false" customWidth="true" hidden="false" outlineLevel="0" max="10" min="10" style="0" width="10.41"/>
    <col collapsed="false" customWidth="true" hidden="true" outlineLevel="1" max="11" min="11" style="0" width="9.28"/>
    <col collapsed="false" customWidth="true" hidden="false" outlineLevel="0" max="12" min="12" style="0" width="8.99"/>
    <col collapsed="false" customWidth="true" hidden="true" outlineLevel="1" max="13" min="13" style="0" width="8.99"/>
    <col collapsed="false" customWidth="true" hidden="false" outlineLevel="0" max="14" min="14" style="0" width="8.28"/>
    <col collapsed="false" customWidth="true" hidden="false" outlineLevel="0" max="15" min="15" style="0" width="7.28"/>
    <col collapsed="false" customWidth="true" hidden="false" outlineLevel="0" max="16" min="16" style="0" width="7.14"/>
    <col collapsed="false" customWidth="true" hidden="false" outlineLevel="0" max="17" min="17" style="0" width="7.42"/>
    <col collapsed="false" customWidth="true" hidden="true" outlineLevel="1" max="18" min="18" style="0" width="9.28"/>
    <col collapsed="false" customWidth="true" hidden="true" outlineLevel="1" max="19" min="19" style="0" width="8.7"/>
    <col collapsed="false" customWidth="true" hidden="false" outlineLevel="0" max="20" min="20" style="0" width="9.14"/>
    <col collapsed="false" customWidth="true" hidden="false" outlineLevel="0" max="21" min="21" style="0" width="7.56"/>
    <col collapsed="false" customWidth="true" hidden="false" outlineLevel="0" max="22" min="22" style="0" width="7.99"/>
    <col collapsed="false" customWidth="true" hidden="true" outlineLevel="1" max="23" min="23" style="0" width="10.85"/>
    <col collapsed="false" customWidth="true" hidden="false" outlineLevel="0" max="24" min="24" style="0" width="8.56"/>
    <col collapsed="false" customWidth="true" hidden="false" outlineLevel="0" max="25" min="25" style="0" width="5.41"/>
    <col collapsed="false" customWidth="true" hidden="false" outlineLevel="0" max="26" min="26" style="0" width="6.7"/>
    <col collapsed="false" customWidth="true" hidden="false" outlineLevel="0" max="27" min="27" style="0" width="5.99"/>
    <col collapsed="false" customWidth="true" hidden="true" outlineLevel="1" max="41" min="28" style="0" width="5.99"/>
    <col collapsed="false" customWidth="true" hidden="false" outlineLevel="0" max="42" min="42" style="0" width="17.56"/>
    <col collapsed="false" customWidth="true" hidden="false" outlineLevel="0" max="51" min="43" style="0" width="5.13"/>
    <col collapsed="false" customWidth="true" hidden="false" outlineLevel="0" max="52" min="52" style="0" width="9.28"/>
    <col collapsed="false" customWidth="true" hidden="false" outlineLevel="0" max="53" min="53" style="0" width="8.7"/>
    <col collapsed="false" customWidth="true" hidden="false" outlineLevel="0" max="54" min="54" style="0" width="15.56"/>
    <col collapsed="false" customWidth="true" hidden="false" outlineLevel="0" max="55" min="55" style="0" width="15.13"/>
    <col collapsed="false" customWidth="true" hidden="false" outlineLevel="0" max="56" min="56" style="0" width="15.28"/>
  </cols>
  <sheetData>
    <row r="1" customFormat="false" ht="18" hidden="false" customHeight="false" outlineLevel="0" collapsed="false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customFormat="false" ht="34.5" hidden="false" customHeight="true" outlineLevel="0" collapsed="false">
      <c r="A2" s="7"/>
      <c r="B2" s="8" t="s">
        <v>1</v>
      </c>
      <c r="C2" s="9" t="s">
        <v>2</v>
      </c>
      <c r="D2" s="10" t="s">
        <v>3</v>
      </c>
      <c r="E2" s="11" t="s">
        <v>4</v>
      </c>
      <c r="F2" s="12" t="s">
        <v>5</v>
      </c>
      <c r="G2" s="13" t="s">
        <v>6</v>
      </c>
      <c r="H2" s="14"/>
      <c r="I2" s="15" t="s">
        <v>7</v>
      </c>
      <c r="J2" s="16" t="s">
        <v>8</v>
      </c>
      <c r="K2" s="17" t="s">
        <v>9</v>
      </c>
      <c r="L2" s="18" t="s">
        <v>10</v>
      </c>
      <c r="M2" s="18" t="s">
        <v>11</v>
      </c>
      <c r="N2" s="18"/>
      <c r="O2" s="19" t="s">
        <v>12</v>
      </c>
      <c r="P2" s="19"/>
      <c r="Q2" s="19" t="s">
        <v>13</v>
      </c>
      <c r="R2" s="19"/>
      <c r="S2" s="19"/>
      <c r="T2" s="19"/>
      <c r="U2" s="20" t="s">
        <v>14</v>
      </c>
      <c r="V2" s="20"/>
      <c r="W2" s="20"/>
      <c r="X2" s="20"/>
      <c r="Y2" s="21" t="s">
        <v>15</v>
      </c>
      <c r="Z2" s="21"/>
      <c r="AA2" s="21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16" t="s">
        <v>16</v>
      </c>
      <c r="AO2" s="16"/>
      <c r="AP2" s="18" t="s">
        <v>17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</row>
    <row r="3" customFormat="false" ht="28.5" hidden="false" customHeight="true" outlineLevel="0" collapsed="false">
      <c r="A3" s="23"/>
      <c r="B3" s="24"/>
      <c r="C3" s="25"/>
      <c r="D3" s="26"/>
      <c r="E3" s="27" t="s">
        <v>18</v>
      </c>
      <c r="F3" s="12"/>
      <c r="G3" s="13"/>
      <c r="H3" s="28"/>
      <c r="I3" s="15"/>
      <c r="J3" s="29"/>
      <c r="K3" s="30"/>
      <c r="L3" s="31"/>
      <c r="M3" s="32"/>
      <c r="N3" s="33"/>
      <c r="O3" s="21" t="s">
        <v>19</v>
      </c>
      <c r="P3" s="21" t="s">
        <v>20</v>
      </c>
      <c r="Q3" s="21" t="s">
        <v>21</v>
      </c>
      <c r="R3" s="21" t="s">
        <v>22</v>
      </c>
      <c r="S3" s="21" t="s">
        <v>23</v>
      </c>
      <c r="T3" s="21" t="s">
        <v>6</v>
      </c>
      <c r="U3" s="34" t="s">
        <v>24</v>
      </c>
      <c r="V3" s="21" t="s">
        <v>23</v>
      </c>
      <c r="W3" s="21" t="s">
        <v>25</v>
      </c>
      <c r="X3" s="35" t="s">
        <v>26</v>
      </c>
      <c r="Y3" s="36" t="s">
        <v>27</v>
      </c>
      <c r="Z3" s="36" t="s">
        <v>28</v>
      </c>
      <c r="AA3" s="36" t="s">
        <v>29</v>
      </c>
      <c r="AB3" s="37" t="s">
        <v>30</v>
      </c>
      <c r="AC3" s="37"/>
      <c r="AD3" s="37"/>
      <c r="AE3" s="38" t="s">
        <v>31</v>
      </c>
      <c r="AF3" s="38"/>
      <c r="AG3" s="38"/>
      <c r="AH3" s="39" t="s">
        <v>30</v>
      </c>
      <c r="AI3" s="39"/>
      <c r="AJ3" s="39"/>
      <c r="AK3" s="38" t="s">
        <v>31</v>
      </c>
      <c r="AL3" s="38"/>
      <c r="AM3" s="38"/>
      <c r="AN3" s="40" t="s">
        <v>32</v>
      </c>
      <c r="AO3" s="40"/>
      <c r="AP3" s="41" t="s">
        <v>33</v>
      </c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</row>
    <row r="4" customFormat="false" ht="13.5" hidden="false" customHeight="true" outlineLevel="0" collapsed="false">
      <c r="B4" s="42"/>
      <c r="C4" s="43"/>
      <c r="D4" s="44"/>
      <c r="E4" s="45" t="n">
        <v>37012</v>
      </c>
      <c r="F4" s="45" t="n">
        <v>36891</v>
      </c>
      <c r="G4" s="43"/>
      <c r="H4" s="46"/>
      <c r="I4" s="43"/>
      <c r="J4" s="47" t="n">
        <v>37013</v>
      </c>
      <c r="K4" s="48" t="n">
        <v>36861</v>
      </c>
      <c r="L4" s="49" t="n">
        <v>37012</v>
      </c>
      <c r="M4" s="50" t="n">
        <v>36882</v>
      </c>
      <c r="N4" s="51" t="n">
        <v>37012</v>
      </c>
      <c r="O4" s="45" t="n">
        <v>36951</v>
      </c>
      <c r="P4" s="45"/>
      <c r="Q4" s="52" t="s">
        <v>34</v>
      </c>
      <c r="R4" s="52"/>
      <c r="S4" s="46" t="s">
        <v>35</v>
      </c>
      <c r="T4" s="53"/>
      <c r="U4" s="45" t="n">
        <v>36951</v>
      </c>
      <c r="V4" s="45"/>
      <c r="W4" s="46"/>
      <c r="X4" s="54"/>
      <c r="Y4" s="45" t="n">
        <v>36951</v>
      </c>
      <c r="Z4" s="45"/>
      <c r="AA4" s="45"/>
      <c r="AB4" s="55" t="s">
        <v>36</v>
      </c>
      <c r="AC4" s="56" t="s">
        <v>37</v>
      </c>
      <c r="AD4" s="56" t="s">
        <v>38</v>
      </c>
      <c r="AE4" s="56" t="s">
        <v>36</v>
      </c>
      <c r="AF4" s="56" t="s">
        <v>37</v>
      </c>
      <c r="AG4" s="57" t="s">
        <v>38</v>
      </c>
      <c r="AH4" s="58" t="s">
        <v>36</v>
      </c>
      <c r="AI4" s="56" t="s">
        <v>37</v>
      </c>
      <c r="AJ4" s="57" t="s">
        <v>38</v>
      </c>
      <c r="AK4" s="56" t="s">
        <v>36</v>
      </c>
      <c r="AL4" s="56" t="s">
        <v>37</v>
      </c>
      <c r="AM4" s="57" t="s">
        <v>38</v>
      </c>
      <c r="AN4" s="58" t="s">
        <v>30</v>
      </c>
      <c r="AO4" s="55" t="s">
        <v>31</v>
      </c>
      <c r="AP4" s="59" t="n">
        <v>37012</v>
      </c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</row>
    <row r="5" customFormat="false" ht="13.5" hidden="false" customHeight="true" outlineLevel="0" collapsed="false">
      <c r="B5" s="61" t="s">
        <v>39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</row>
    <row r="6" customFormat="false" ht="12.75" hidden="false" customHeight="false" outlineLevel="0" collapsed="false">
      <c r="B6" s="63" t="s">
        <v>40</v>
      </c>
      <c r="C6" s="64" t="s">
        <v>41</v>
      </c>
      <c r="D6" s="65" t="s">
        <v>42</v>
      </c>
      <c r="E6" s="66" t="n">
        <v>1</v>
      </c>
      <c r="F6" s="66" t="n">
        <v>1</v>
      </c>
      <c r="G6" s="67" t="n">
        <f aca="false">+E6-F6</f>
        <v>0</v>
      </c>
      <c r="H6" s="68" t="n">
        <f aca="false">(VLOOKUP(B6,'[1]New Ratings'!$A$3:$I$195,5,FALSE()))</f>
        <v>1</v>
      </c>
      <c r="I6" s="69" t="s">
        <v>43</v>
      </c>
      <c r="J6" s="69" t="s">
        <v>44</v>
      </c>
      <c r="K6" s="70" t="s">
        <v>44</v>
      </c>
      <c r="L6" s="69" t="s">
        <v>45</v>
      </c>
      <c r="M6" s="70" t="s">
        <v>46</v>
      </c>
      <c r="N6" s="69" t="s">
        <v>46</v>
      </c>
      <c r="O6" s="71" t="n">
        <v>87.77</v>
      </c>
      <c r="P6" s="72" t="n">
        <v>19</v>
      </c>
      <c r="Q6" s="73" t="str">
        <f aca="false">IF(AND(R6&lt;=20,R6&lt;&gt;0),"A",IF(R6&lt;=40,"B",IF(R6&lt;=60,"C",IF(R6&lt;=80,"D",IF(R6&lt;=100,"E","*")))))</f>
        <v>B</v>
      </c>
      <c r="R6" s="70" t="n">
        <v>26</v>
      </c>
      <c r="S6" s="73" t="n">
        <v>27</v>
      </c>
      <c r="T6" s="74" t="n">
        <f aca="false">IF(R6="*","*",R6-S6)</f>
        <v>-1</v>
      </c>
      <c r="U6" s="70" t="n">
        <v>21</v>
      </c>
      <c r="V6" s="69" t="n">
        <v>79</v>
      </c>
      <c r="W6" s="73" t="n">
        <v>82.1</v>
      </c>
      <c r="X6" s="73" t="n">
        <f aca="false">IF(V6="*","*",V6-W6)</f>
        <v>-3.09999999999999</v>
      </c>
      <c r="Y6" s="75" t="n">
        <v>87.5</v>
      </c>
      <c r="Z6" s="69" t="n">
        <v>33</v>
      </c>
      <c r="AA6" s="69" t="n">
        <v>39.5</v>
      </c>
      <c r="AB6" s="76" t="s">
        <v>47</v>
      </c>
      <c r="AC6" s="76" t="s">
        <v>48</v>
      </c>
      <c r="AD6" s="76" t="s">
        <v>48</v>
      </c>
      <c r="AE6" s="76" t="s">
        <v>49</v>
      </c>
      <c r="AF6" s="76" t="s">
        <v>49</v>
      </c>
      <c r="AG6" s="76" t="s">
        <v>49</v>
      </c>
      <c r="AH6" s="70" t="n">
        <f aca="false">IF(ISERROR(VLOOKUP(AB6,Methodology!$H$26:$I$37,2,FALSE())),"",VLOOKUP(AB6,Methodology!$H$26:$I$37,2,FALSE()))</f>
        <v>6</v>
      </c>
      <c r="AI6" s="70" t="n">
        <f aca="false">IF(ISERROR(VLOOKUP(AC6,Methodology!$H$26:$I$37,2,FALSE())),"",VLOOKUP(AC6,Methodology!$H$26:$I$37,2,FALSE()))</f>
        <v>7</v>
      </c>
      <c r="AJ6" s="76" t="n">
        <f aca="false">IF(ISERROR(VLOOKUP(AD6,Methodology!$H$26:$I$37,2,FALSE())),"",VLOOKUP(AD6,Methodology!$H$26:$I$37,2,FALSE()))</f>
        <v>7</v>
      </c>
      <c r="AK6" s="70" t="n">
        <f aca="false">IF(ISERROR(VLOOKUP(AE6,Methodology!$H$26:$I$37,2,FALSE())),"",VLOOKUP(AE6,Methodology!$H$26:$I$37,2,FALSE()))</f>
        <v>9</v>
      </c>
      <c r="AL6" s="70" t="n">
        <f aca="false">IF(ISERROR(VLOOKUP(AF6,Methodology!$H$26:$I$37,2,FALSE())),"",VLOOKUP(AF6,Methodology!$H$26:$I$37,2,FALSE()))</f>
        <v>9</v>
      </c>
      <c r="AM6" s="76" t="n">
        <f aca="false">IF(ISERROR(VLOOKUP(AG6,Methodology!$H$26:$I$37,2,FALSE())),"",VLOOKUP(AG6,Methodology!$H$26:$I$37,2,FALSE()))</f>
        <v>9</v>
      </c>
      <c r="AN6" s="77" t="n">
        <f aca="false">SUM(AH6:AJ6)/3</f>
        <v>6.66666666666667</v>
      </c>
      <c r="AO6" s="78" t="n">
        <f aca="false">SUM(AK6:AM6)/3</f>
        <v>9</v>
      </c>
      <c r="AP6" s="79" t="s">
        <v>50</v>
      </c>
    </row>
    <row r="7" customFormat="false" ht="12.75" hidden="false" customHeight="false" outlineLevel="0" collapsed="false">
      <c r="B7" s="63" t="s">
        <v>51</v>
      </c>
      <c r="C7" s="64" t="s">
        <v>52</v>
      </c>
      <c r="D7" s="65" t="s">
        <v>53</v>
      </c>
      <c r="E7" s="66" t="n">
        <v>1</v>
      </c>
      <c r="F7" s="66" t="n">
        <v>1</v>
      </c>
      <c r="G7" s="67" t="n">
        <f aca="false">+E7-F7</f>
        <v>0</v>
      </c>
      <c r="H7" s="68" t="n">
        <f aca="false">(VLOOKUP(B7,'[1]New Ratings'!$A$3:$I$195,5,FALSE()))</f>
        <v>1</v>
      </c>
      <c r="I7" s="69" t="s">
        <v>43</v>
      </c>
      <c r="J7" s="69" t="s">
        <v>54</v>
      </c>
      <c r="K7" s="70" t="s">
        <v>54</v>
      </c>
      <c r="L7" s="69" t="s">
        <v>45</v>
      </c>
      <c r="M7" s="70" t="s">
        <v>55</v>
      </c>
      <c r="N7" s="69" t="s">
        <v>55</v>
      </c>
      <c r="O7" s="71" t="n">
        <v>93.81</v>
      </c>
      <c r="P7" s="72" t="n">
        <v>10</v>
      </c>
      <c r="Q7" s="73" t="str">
        <f aca="false">IF(AND(R7&lt;=20,R7&lt;&gt;0),"A",IF(R7&lt;=40,"B",IF(R7&lt;=60,"C",IF(R7&lt;=80,"D",IF(R7&lt;=100,"E","*")))))</f>
        <v>*</v>
      </c>
      <c r="R7" s="70" t="s">
        <v>56</v>
      </c>
      <c r="S7" s="73" t="s">
        <v>56</v>
      </c>
      <c r="T7" s="74" t="str">
        <f aca="false">IF(R7="*","*",R7-S7)</f>
        <v>*</v>
      </c>
      <c r="U7" s="70" t="n">
        <v>9</v>
      </c>
      <c r="V7" s="69" t="n">
        <v>89.5</v>
      </c>
      <c r="W7" s="73" t="n">
        <v>87.1</v>
      </c>
      <c r="X7" s="73" t="n">
        <f aca="false">IF(V7="*","*",V7-W7)</f>
        <v>2.40000000000001</v>
      </c>
      <c r="Y7" s="75" t="n">
        <v>85.5</v>
      </c>
      <c r="Z7" s="69" t="n">
        <v>42</v>
      </c>
      <c r="AA7" s="69" t="n">
        <v>40.5</v>
      </c>
      <c r="AB7" s="76" t="s">
        <v>57</v>
      </c>
      <c r="AC7" s="76" t="s">
        <v>49</v>
      </c>
      <c r="AD7" s="76" t="s">
        <v>49</v>
      </c>
      <c r="AE7" s="76" t="s">
        <v>49</v>
      </c>
      <c r="AF7" s="76" t="s">
        <v>49</v>
      </c>
      <c r="AG7" s="76" t="s">
        <v>58</v>
      </c>
      <c r="AH7" s="70" t="n">
        <f aca="false">IF(ISERROR(VLOOKUP(AB7,Methodology!$H$26:$I$37,2,FALSE())),"",VLOOKUP(AB7,Methodology!$H$26:$I$37,2,FALSE()))</f>
        <v>10</v>
      </c>
      <c r="AI7" s="70" t="n">
        <f aca="false">IF(ISERROR(VLOOKUP(AC7,Methodology!$H$26:$I$37,2,FALSE())),"",VLOOKUP(AC7,Methodology!$H$26:$I$37,2,FALSE()))</f>
        <v>9</v>
      </c>
      <c r="AJ7" s="76" t="n">
        <f aca="false">IF(ISERROR(VLOOKUP(AD7,Methodology!$H$26:$I$37,2,FALSE())),"",VLOOKUP(AD7,Methodology!$H$26:$I$37,2,FALSE()))</f>
        <v>9</v>
      </c>
      <c r="AK7" s="70" t="n">
        <f aca="false">IF(ISERROR(VLOOKUP(AE7,Methodology!$H$26:$I$37,2,FALSE())),"",VLOOKUP(AE7,Methodology!$H$26:$I$37,2,FALSE()))</f>
        <v>9</v>
      </c>
      <c r="AL7" s="70" t="n">
        <f aca="false">IF(ISERROR(VLOOKUP(AF7,Methodology!$H$26:$I$37,2,FALSE())),"",VLOOKUP(AF7,Methodology!$H$26:$I$37,2,FALSE()))</f>
        <v>9</v>
      </c>
      <c r="AM7" s="76" t="n">
        <f aca="false">IF(ISERROR(VLOOKUP(AG7,Methodology!$H$26:$I$37,2,FALSE())),"",VLOOKUP(AG7,Methodology!$H$26:$I$37,2,FALSE()))</f>
        <v>8</v>
      </c>
      <c r="AN7" s="77" t="n">
        <f aca="false">SUM(AH7:AJ7)/3</f>
        <v>9.33333333333333</v>
      </c>
      <c r="AO7" s="78" t="n">
        <f aca="false">SUM(AK7:AM7)/3</f>
        <v>8.66666666666667</v>
      </c>
      <c r="AP7" s="79" t="s">
        <v>59</v>
      </c>
    </row>
    <row r="8" customFormat="false" ht="12.75" hidden="false" customHeight="false" outlineLevel="0" collapsed="false">
      <c r="B8" s="63" t="s">
        <v>60</v>
      </c>
      <c r="C8" s="64" t="s">
        <v>41</v>
      </c>
      <c r="D8" s="65" t="s">
        <v>61</v>
      </c>
      <c r="E8" s="66"/>
      <c r="F8" s="66" t="n">
        <v>3</v>
      </c>
      <c r="G8" s="67" t="n">
        <f aca="false">+E8-F8</f>
        <v>-3</v>
      </c>
      <c r="H8" s="68" t="n">
        <f aca="false">(VLOOKUP(B8,'[1]New Ratings'!$A$3:$I$195,5,FALSE()))</f>
        <v>4</v>
      </c>
      <c r="I8" s="69" t="s">
        <v>62</v>
      </c>
      <c r="J8" s="69" t="s">
        <v>63</v>
      </c>
      <c r="K8" s="70" t="s">
        <v>63</v>
      </c>
      <c r="L8" s="69" t="s">
        <v>56</v>
      </c>
      <c r="M8" s="70" t="s">
        <v>56</v>
      </c>
      <c r="N8" s="69" t="s">
        <v>56</v>
      </c>
      <c r="O8" s="71" t="n">
        <v>65.55</v>
      </c>
      <c r="P8" s="72" t="n">
        <v>40</v>
      </c>
      <c r="Q8" s="73" t="str">
        <f aca="false">IF(AND(R8&lt;=20,R8&lt;&gt;0),"A",IF(R8&lt;=40,"B",IF(R8&lt;=60,"C",IF(R8&lt;=80,"D",IF(R8&lt;=100,"E","*")))))</f>
        <v>*</v>
      </c>
      <c r="R8" s="70" t="s">
        <v>56</v>
      </c>
      <c r="S8" s="73" t="s">
        <v>56</v>
      </c>
      <c r="T8" s="74" t="str">
        <f aca="false">IF(R8="*","*",R8-S8)</f>
        <v>*</v>
      </c>
      <c r="U8" s="70" t="n">
        <v>32</v>
      </c>
      <c r="V8" s="69" t="n">
        <v>62.7</v>
      </c>
      <c r="W8" s="73" t="n">
        <v>70.7</v>
      </c>
      <c r="X8" s="73" t="n">
        <f aca="false">IF(V8="*","*",V8-W8)</f>
        <v>-8</v>
      </c>
      <c r="Y8" s="75" t="n">
        <v>82</v>
      </c>
      <c r="Z8" s="69" t="n">
        <v>31</v>
      </c>
      <c r="AA8" s="69" t="n">
        <v>35.5</v>
      </c>
      <c r="AB8" s="76"/>
      <c r="AC8" s="76"/>
      <c r="AD8" s="76"/>
      <c r="AE8" s="76"/>
      <c r="AF8" s="76"/>
      <c r="AG8" s="76"/>
      <c r="AH8" s="70" t="str">
        <f aca="false">IF(ISERROR(VLOOKUP(AB8,Methodology!$H$26:$I$37,2,FALSE())),"",VLOOKUP(AB8,Methodology!$H$26:$I$37,2,FALSE()))</f>
        <v/>
      </c>
      <c r="AI8" s="70" t="str">
        <f aca="false">IF(ISERROR(VLOOKUP(AC8,Methodology!$H$26:$I$37,2,FALSE())),"",VLOOKUP(AC8,Methodology!$H$26:$I$37,2,FALSE()))</f>
        <v/>
      </c>
      <c r="AJ8" s="76" t="str">
        <f aca="false">IF(ISERROR(VLOOKUP(AD8,Methodology!$H$26:$I$37,2,FALSE())),"",VLOOKUP(AD8,Methodology!$H$26:$I$37,2,FALSE()))</f>
        <v/>
      </c>
      <c r="AK8" s="70" t="str">
        <f aca="false">IF(ISERROR(VLOOKUP(AE8,Methodology!$H$26:$I$37,2,FALSE())),"",VLOOKUP(AE8,Methodology!$H$26:$I$37,2,FALSE()))</f>
        <v/>
      </c>
      <c r="AL8" s="70" t="str">
        <f aca="false">IF(ISERROR(VLOOKUP(AF8,Methodology!$H$26:$I$37,2,FALSE())),"",VLOOKUP(AF8,Methodology!$H$26:$I$37,2,FALSE()))</f>
        <v/>
      </c>
      <c r="AM8" s="76" t="str">
        <f aca="false">IF(ISERROR(VLOOKUP(AG8,Methodology!$H$26:$I$37,2,FALSE())),"",VLOOKUP(AG8,Methodology!$H$26:$I$37,2,FALSE()))</f>
        <v/>
      </c>
      <c r="AN8" s="77" t="n">
        <f aca="false">SUM(AH8:AJ8)/3</f>
        <v>0</v>
      </c>
      <c r="AO8" s="78" t="n">
        <f aca="false">SUM(AK8:AM8)/3</f>
        <v>0</v>
      </c>
      <c r="AP8" s="79" t="s">
        <v>64</v>
      </c>
    </row>
    <row r="9" customFormat="false" ht="12.75" hidden="false" customHeight="false" outlineLevel="0" collapsed="false">
      <c r="B9" s="63" t="s">
        <v>65</v>
      </c>
      <c r="C9" s="64" t="s">
        <v>66</v>
      </c>
      <c r="D9" s="65" t="s">
        <v>67</v>
      </c>
      <c r="E9" s="66"/>
      <c r="F9" s="66" t="n">
        <v>4</v>
      </c>
      <c r="G9" s="67" t="n">
        <f aca="false">+E9-F9</f>
        <v>-4</v>
      </c>
      <c r="H9" s="68" t="n">
        <f aca="false">(VLOOKUP(B9,'[1]New Ratings'!$A$3:$I$195,5,FALSE()))</f>
        <v>4</v>
      </c>
      <c r="I9" s="69" t="s">
        <v>62</v>
      </c>
      <c r="J9" s="69" t="s">
        <v>68</v>
      </c>
      <c r="K9" s="70" t="s">
        <v>68</v>
      </c>
      <c r="L9" s="69" t="s">
        <v>56</v>
      </c>
      <c r="M9" s="70" t="s">
        <v>69</v>
      </c>
      <c r="N9" s="69" t="s">
        <v>69</v>
      </c>
      <c r="O9" s="71" t="n">
        <v>67.23</v>
      </c>
      <c r="P9" s="72" t="n">
        <v>38</v>
      </c>
      <c r="Q9" s="73" t="str">
        <f aca="false">IF(AND(R9&lt;=20,R9&lt;&gt;0),"A",IF(R9&lt;=40,"B",IF(R9&lt;=60,"C",IF(R9&lt;=80,"D",IF(R9&lt;=100,"E","*")))))</f>
        <v>B</v>
      </c>
      <c r="R9" s="70" t="n">
        <v>33</v>
      </c>
      <c r="S9" s="73" t="n">
        <v>35</v>
      </c>
      <c r="T9" s="74" t="n">
        <f aca="false">IF(R9="*","*",R9-S9)</f>
        <v>-2</v>
      </c>
      <c r="U9" s="70" t="n">
        <v>45</v>
      </c>
      <c r="V9" s="69" t="n">
        <v>55.7</v>
      </c>
      <c r="W9" s="73" t="n">
        <v>54.6</v>
      </c>
      <c r="X9" s="73" t="n">
        <f aca="false">IF(V9="*","*",V9-W9)</f>
        <v>1.1</v>
      </c>
      <c r="Y9" s="75" t="n">
        <v>66</v>
      </c>
      <c r="Z9" s="69" t="n">
        <v>43.5</v>
      </c>
      <c r="AA9" s="69" t="n">
        <v>37.5</v>
      </c>
      <c r="AB9" s="76"/>
      <c r="AC9" s="76"/>
      <c r="AD9" s="76"/>
      <c r="AE9" s="76"/>
      <c r="AF9" s="76"/>
      <c r="AG9" s="76"/>
      <c r="AH9" s="70" t="str">
        <f aca="false">IF(ISERROR(VLOOKUP(AB9,Methodology!$H$26:$I$37,2,FALSE())),"",VLOOKUP(AB9,Methodology!$H$26:$I$37,2,FALSE()))</f>
        <v/>
      </c>
      <c r="AI9" s="70" t="str">
        <f aca="false">IF(ISERROR(VLOOKUP(AC9,Methodology!$H$26:$I$37,2,FALSE())),"",VLOOKUP(AC9,Methodology!$H$26:$I$37,2,FALSE()))</f>
        <v/>
      </c>
      <c r="AJ9" s="76" t="str">
        <f aca="false">IF(ISERROR(VLOOKUP(AD9,Methodology!$H$26:$I$37,2,FALSE())),"",VLOOKUP(AD9,Methodology!$H$26:$I$37,2,FALSE()))</f>
        <v/>
      </c>
      <c r="AK9" s="70" t="str">
        <f aca="false">IF(ISERROR(VLOOKUP(AE9,Methodology!$H$26:$I$37,2,FALSE())),"",VLOOKUP(AE9,Methodology!$H$26:$I$37,2,FALSE()))</f>
        <v/>
      </c>
      <c r="AL9" s="70" t="str">
        <f aca="false">IF(ISERROR(VLOOKUP(AF9,Methodology!$H$26:$I$37,2,FALSE())),"",VLOOKUP(AF9,Methodology!$H$26:$I$37,2,FALSE()))</f>
        <v/>
      </c>
      <c r="AM9" s="76" t="str">
        <f aca="false">IF(ISERROR(VLOOKUP(AG9,Methodology!$H$26:$I$37,2,FALSE())),"",VLOOKUP(AG9,Methodology!$H$26:$I$37,2,FALSE()))</f>
        <v/>
      </c>
      <c r="AN9" s="77" t="n">
        <f aca="false">SUM(AH9:AJ9)/3</f>
        <v>0</v>
      </c>
      <c r="AO9" s="78" t="n">
        <f aca="false">SUM(AK9:AM9)/3</f>
        <v>0</v>
      </c>
      <c r="AP9" s="80" t="s">
        <v>70</v>
      </c>
    </row>
    <row r="10" customFormat="false" ht="12.75" hidden="false" customHeight="false" outlineLevel="0" collapsed="false">
      <c r="B10" s="63" t="s">
        <v>71</v>
      </c>
      <c r="C10" s="64" t="s">
        <v>41</v>
      </c>
      <c r="D10" s="65" t="s">
        <v>72</v>
      </c>
      <c r="E10" s="66"/>
      <c r="F10" s="66" t="n">
        <v>4</v>
      </c>
      <c r="G10" s="67" t="n">
        <f aca="false">+E10-F10</f>
        <v>-4</v>
      </c>
      <c r="H10" s="68" t="n">
        <f aca="false">(VLOOKUP(B10,'[1]New Ratings'!$A$3:$I$195,5,FALSE()))</f>
        <v>5</v>
      </c>
      <c r="I10" s="69" t="s">
        <v>62</v>
      </c>
      <c r="J10" s="69" t="s">
        <v>73</v>
      </c>
      <c r="K10" s="70" t="s">
        <v>73</v>
      </c>
      <c r="L10" s="69" t="s">
        <v>45</v>
      </c>
      <c r="M10" s="70" t="s">
        <v>56</v>
      </c>
      <c r="N10" s="69" t="s">
        <v>56</v>
      </c>
      <c r="O10" s="71" t="n">
        <v>54.53</v>
      </c>
      <c r="P10" s="72" t="n">
        <v>59</v>
      </c>
      <c r="Q10" s="73" t="str">
        <f aca="false">IF(AND(R10&lt;=20,R10&lt;&gt;0),"A",IF(R10&lt;=40,"B",IF(R10&lt;=60,"C",IF(R10&lt;=80,"D",IF(R10&lt;=100,"E","*")))))</f>
        <v>*</v>
      </c>
      <c r="R10" s="70" t="s">
        <v>56</v>
      </c>
      <c r="S10" s="73" t="s">
        <v>56</v>
      </c>
      <c r="T10" s="74" t="str">
        <f aca="false">IF(R10="*","*",R10-S10)</f>
        <v>*</v>
      </c>
      <c r="U10" s="70" t="n">
        <v>46</v>
      </c>
      <c r="V10" s="69" t="n">
        <v>53.5</v>
      </c>
      <c r="W10" s="73" t="n">
        <v>54.6</v>
      </c>
      <c r="X10" s="73" t="n">
        <f aca="false">IF(V10="*","*",V10-W10)</f>
        <v>-1.1</v>
      </c>
      <c r="Y10" s="75" t="s">
        <v>56</v>
      </c>
      <c r="Z10" s="69" t="s">
        <v>56</v>
      </c>
      <c r="AA10" s="69" t="s">
        <v>56</v>
      </c>
      <c r="AB10" s="76"/>
      <c r="AC10" s="76"/>
      <c r="AD10" s="76"/>
      <c r="AE10" s="76"/>
      <c r="AF10" s="76"/>
      <c r="AG10" s="76"/>
      <c r="AH10" s="70" t="str">
        <f aca="false">IF(ISERROR(VLOOKUP(AB10,Methodology!$H$26:$I$37,2,FALSE())),"",VLOOKUP(AB10,Methodology!$H$26:$I$37,2,FALSE()))</f>
        <v/>
      </c>
      <c r="AI10" s="70" t="str">
        <f aca="false">IF(ISERROR(VLOOKUP(AC10,Methodology!$H$26:$I$37,2,FALSE())),"",VLOOKUP(AC10,Methodology!$H$26:$I$37,2,FALSE()))</f>
        <v/>
      </c>
      <c r="AJ10" s="76" t="str">
        <f aca="false">IF(ISERROR(VLOOKUP(AD10,Methodology!$H$26:$I$37,2,FALSE())),"",VLOOKUP(AD10,Methodology!$H$26:$I$37,2,FALSE()))</f>
        <v/>
      </c>
      <c r="AK10" s="70" t="str">
        <f aca="false">IF(ISERROR(VLOOKUP(AE10,Methodology!$H$26:$I$37,2,FALSE())),"",VLOOKUP(AE10,Methodology!$H$26:$I$37,2,FALSE()))</f>
        <v/>
      </c>
      <c r="AL10" s="70" t="str">
        <f aca="false">IF(ISERROR(VLOOKUP(AF10,Methodology!$H$26:$I$37,2,FALSE())),"",VLOOKUP(AF10,Methodology!$H$26:$I$37,2,FALSE()))</f>
        <v/>
      </c>
      <c r="AM10" s="76" t="str">
        <f aca="false">IF(ISERROR(VLOOKUP(AG10,Methodology!$H$26:$I$37,2,FALSE())),"",VLOOKUP(AG10,Methodology!$H$26:$I$37,2,FALSE()))</f>
        <v/>
      </c>
      <c r="AN10" s="77" t="n">
        <f aca="false">SUM(AH10:AJ10)/3</f>
        <v>0</v>
      </c>
      <c r="AO10" s="78" t="n">
        <f aca="false">SUM(AK10:AM10)/3</f>
        <v>0</v>
      </c>
      <c r="AP10" s="79" t="s">
        <v>64</v>
      </c>
    </row>
    <row r="11" customFormat="false" ht="12.75" hidden="false" customHeight="false" outlineLevel="0" collapsed="false">
      <c r="B11" s="63" t="s">
        <v>74</v>
      </c>
      <c r="C11" s="64" t="s">
        <v>75</v>
      </c>
      <c r="D11" s="65" t="s">
        <v>76</v>
      </c>
      <c r="E11" s="66"/>
      <c r="F11" s="66" t="n">
        <v>1</v>
      </c>
      <c r="G11" s="67" t="n">
        <f aca="false">+E11-F11</f>
        <v>-1</v>
      </c>
      <c r="H11" s="68" t="n">
        <f aca="false">(VLOOKUP(B11,'[1]New Ratings'!$A$3:$I$195,5,FALSE()))</f>
        <v>1</v>
      </c>
      <c r="I11" s="69" t="s">
        <v>43</v>
      </c>
      <c r="J11" s="69" t="s">
        <v>77</v>
      </c>
      <c r="K11" s="70" t="s">
        <v>77</v>
      </c>
      <c r="L11" s="69" t="s">
        <v>45</v>
      </c>
      <c r="M11" s="70" t="s">
        <v>78</v>
      </c>
      <c r="N11" s="69" t="s">
        <v>78</v>
      </c>
      <c r="O11" s="71" t="n">
        <v>86.54</v>
      </c>
      <c r="P11" s="72" t="n">
        <v>20</v>
      </c>
      <c r="Q11" s="73" t="str">
        <f aca="false">IF(AND(R11&lt;=20,R11&lt;&gt;0),"A",IF(R11&lt;=40,"B",IF(R11&lt;=60,"C",IF(R11&lt;=80,"D",IF(R11&lt;=100,"E","*")))))</f>
        <v>B</v>
      </c>
      <c r="R11" s="70" t="n">
        <v>25</v>
      </c>
      <c r="S11" s="73" t="n">
        <v>25</v>
      </c>
      <c r="T11" s="74" t="n">
        <f aca="false">IF(R11="*","*",R11-S11)</f>
        <v>0</v>
      </c>
      <c r="U11" s="70" t="n">
        <v>14</v>
      </c>
      <c r="V11" s="69" t="n">
        <v>86.9</v>
      </c>
      <c r="W11" s="73" t="n">
        <v>83.1</v>
      </c>
      <c r="X11" s="73" t="n">
        <f aca="false">IF(V11="*","*",V11-W11)</f>
        <v>3.80000000000001</v>
      </c>
      <c r="Y11" s="75" t="n">
        <v>82</v>
      </c>
      <c r="Z11" s="69" t="n">
        <v>38.5</v>
      </c>
      <c r="AA11" s="69" t="n">
        <v>43.5</v>
      </c>
      <c r="AB11" s="76" t="s">
        <v>57</v>
      </c>
      <c r="AC11" s="76" t="s">
        <v>49</v>
      </c>
      <c r="AD11" s="76" t="s">
        <v>49</v>
      </c>
      <c r="AE11" s="76" t="s">
        <v>49</v>
      </c>
      <c r="AF11" s="76" t="s">
        <v>49</v>
      </c>
      <c r="AG11" s="76" t="s">
        <v>49</v>
      </c>
      <c r="AH11" s="70" t="n">
        <f aca="false">IF(ISERROR(VLOOKUP(AB11,Methodology!$H$26:$I$37,2,FALSE())),"",VLOOKUP(AB11,Methodology!$H$26:$I$37,2,FALSE()))</f>
        <v>10</v>
      </c>
      <c r="AI11" s="70" t="n">
        <f aca="false">IF(ISERROR(VLOOKUP(AC11,Methodology!$H$26:$I$37,2,FALSE())),"",VLOOKUP(AC11,Methodology!$H$26:$I$37,2,FALSE()))</f>
        <v>9</v>
      </c>
      <c r="AJ11" s="76" t="n">
        <f aca="false">IF(ISERROR(VLOOKUP(AD11,Methodology!$H$26:$I$37,2,FALSE())),"",VLOOKUP(AD11,Methodology!$H$26:$I$37,2,FALSE()))</f>
        <v>9</v>
      </c>
      <c r="AK11" s="70" t="n">
        <f aca="false">IF(ISERROR(VLOOKUP(AE11,Methodology!$H$26:$I$37,2,FALSE())),"",VLOOKUP(AE11,Methodology!$H$26:$I$37,2,FALSE()))</f>
        <v>9</v>
      </c>
      <c r="AL11" s="70" t="n">
        <f aca="false">IF(ISERROR(VLOOKUP(AF11,Methodology!$H$26:$I$37,2,FALSE())),"",VLOOKUP(AF11,Methodology!$H$26:$I$37,2,FALSE()))</f>
        <v>9</v>
      </c>
      <c r="AM11" s="76" t="n">
        <f aca="false">IF(ISERROR(VLOOKUP(AG11,Methodology!$H$26:$I$37,2,FALSE())),"",VLOOKUP(AG11,Methodology!$H$26:$I$37,2,FALSE()))</f>
        <v>9</v>
      </c>
      <c r="AN11" s="77" t="n">
        <f aca="false">SUM(AH11:AJ11)/3</f>
        <v>9.33333333333333</v>
      </c>
      <c r="AO11" s="78" t="n">
        <f aca="false">SUM(AK11:AM11)/3</f>
        <v>9</v>
      </c>
      <c r="AP11" s="79" t="s">
        <v>59</v>
      </c>
    </row>
    <row r="12" customFormat="false" ht="12.75" hidden="false" customHeight="false" outlineLevel="0" collapsed="false">
      <c r="B12" s="81" t="s">
        <v>79</v>
      </c>
      <c r="C12" s="64" t="s">
        <v>80</v>
      </c>
      <c r="D12" s="65" t="s">
        <v>81</v>
      </c>
      <c r="E12" s="66"/>
      <c r="F12" s="66" t="n">
        <v>5</v>
      </c>
      <c r="G12" s="67" t="n">
        <f aca="false">+E12-F12</f>
        <v>-5</v>
      </c>
      <c r="H12" s="68" t="n">
        <f aca="false">(VLOOKUP(B12,'[1]New Ratings'!$A$3:$I$195,5,FALSE()))</f>
        <v>5</v>
      </c>
      <c r="I12" s="69" t="s">
        <v>43</v>
      </c>
      <c r="J12" s="69" t="s">
        <v>56</v>
      </c>
      <c r="K12" s="70" t="s">
        <v>56</v>
      </c>
      <c r="L12" s="69"/>
      <c r="M12" s="70" t="s">
        <v>56</v>
      </c>
      <c r="N12" s="69" t="s">
        <v>56</v>
      </c>
      <c r="O12" s="71" t="n">
        <v>67.1</v>
      </c>
      <c r="P12" s="72" t="n">
        <v>39</v>
      </c>
      <c r="Q12" s="73" t="str">
        <f aca="false">IF(AND(R12&lt;=20,R12&lt;&gt;0),"A",IF(R12&lt;=40,"B",IF(R12&lt;=60,"C",IF(R12&lt;=80,"D",IF(R12&lt;=100,"E","*")))))</f>
        <v>*</v>
      </c>
      <c r="R12" s="70" t="s">
        <v>56</v>
      </c>
      <c r="S12" s="73" t="s">
        <v>56</v>
      </c>
      <c r="T12" s="74" t="str">
        <f aca="false">IF(R12="*","*",R12-S12)</f>
        <v>*</v>
      </c>
      <c r="U12" s="70" t="s">
        <v>56</v>
      </c>
      <c r="V12" s="69" t="s">
        <v>56</v>
      </c>
      <c r="W12" s="73" t="s">
        <v>56</v>
      </c>
      <c r="X12" s="73" t="str">
        <f aca="false">IF(V12="*","*",V12-W12)</f>
        <v>*</v>
      </c>
      <c r="Y12" s="75" t="n">
        <v>77</v>
      </c>
      <c r="Z12" s="69" t="n">
        <v>49</v>
      </c>
      <c r="AA12" s="69" t="n">
        <v>46.5</v>
      </c>
      <c r="AB12" s="76"/>
      <c r="AC12" s="76"/>
      <c r="AD12" s="76"/>
      <c r="AE12" s="76"/>
      <c r="AF12" s="76"/>
      <c r="AG12" s="76"/>
      <c r="AH12" s="70" t="str">
        <f aca="false">IF(ISERROR(VLOOKUP(AB12,Methodology!$H$26:$I$37,2,FALSE())),"",VLOOKUP(AB12,Methodology!$H$26:$I$37,2,FALSE()))</f>
        <v/>
      </c>
      <c r="AI12" s="70" t="str">
        <f aca="false">IF(ISERROR(VLOOKUP(AC12,Methodology!$H$26:$I$37,2,FALSE())),"",VLOOKUP(AC12,Methodology!$H$26:$I$37,2,FALSE()))</f>
        <v/>
      </c>
      <c r="AJ12" s="76" t="str">
        <f aca="false">IF(ISERROR(VLOOKUP(AD12,Methodology!$H$26:$I$37,2,FALSE())),"",VLOOKUP(AD12,Methodology!$H$26:$I$37,2,FALSE()))</f>
        <v/>
      </c>
      <c r="AK12" s="70" t="str">
        <f aca="false">IF(ISERROR(VLOOKUP(AE12,Methodology!$H$26:$I$37,2,FALSE())),"",VLOOKUP(AE12,Methodology!$H$26:$I$37,2,FALSE()))</f>
        <v/>
      </c>
      <c r="AL12" s="70" t="str">
        <f aca="false">IF(ISERROR(VLOOKUP(AF12,Methodology!$H$26:$I$37,2,FALSE())),"",VLOOKUP(AF12,Methodology!$H$26:$I$37,2,FALSE()))</f>
        <v/>
      </c>
      <c r="AM12" s="76" t="str">
        <f aca="false">IF(ISERROR(VLOOKUP(AG12,Methodology!$H$26:$I$37,2,FALSE())),"",VLOOKUP(AG12,Methodology!$H$26:$I$37,2,FALSE()))</f>
        <v/>
      </c>
      <c r="AN12" s="77" t="n">
        <f aca="false">SUM(AH12:AJ12)/3</f>
        <v>0</v>
      </c>
      <c r="AO12" s="78" t="n">
        <f aca="false">SUM(AK12:AM12)/3</f>
        <v>0</v>
      </c>
      <c r="AP12" s="79" t="s">
        <v>82</v>
      </c>
    </row>
    <row r="13" customFormat="false" ht="12.75" hidden="false" customHeight="false" outlineLevel="0" collapsed="false">
      <c r="B13" s="63" t="s">
        <v>83</v>
      </c>
      <c r="C13" s="64" t="s">
        <v>84</v>
      </c>
      <c r="D13" s="65" t="s">
        <v>85</v>
      </c>
      <c r="E13" s="66" t="n">
        <v>1</v>
      </c>
      <c r="F13" s="66" t="n">
        <v>1</v>
      </c>
      <c r="G13" s="67" t="n">
        <f aca="false">+E13-F13</f>
        <v>0</v>
      </c>
      <c r="H13" s="68" t="n">
        <f aca="false">(VLOOKUP(B13,'[1]New Ratings'!$A$3:$I$195,5,FALSE()))</f>
        <v>1</v>
      </c>
      <c r="I13" s="69" t="s">
        <v>43</v>
      </c>
      <c r="J13" s="69" t="s">
        <v>77</v>
      </c>
      <c r="K13" s="70" t="s">
        <v>77</v>
      </c>
      <c r="L13" s="69" t="s">
        <v>45</v>
      </c>
      <c r="M13" s="70" t="s">
        <v>46</v>
      </c>
      <c r="N13" s="69" t="s">
        <v>86</v>
      </c>
      <c r="O13" s="71" t="n">
        <v>90.95</v>
      </c>
      <c r="P13" s="72" t="n">
        <v>15</v>
      </c>
      <c r="Q13" s="73" t="str">
        <f aca="false">IF(R13&lt;=20,"A",IF(R13&lt;=40,"B",IF(R13&lt;=60,"C",IF(R13&lt;=80,"D",IF(R13&lt;=100,"E","*")))))</f>
        <v>A</v>
      </c>
      <c r="R13" s="70" t="n">
        <v>20</v>
      </c>
      <c r="S13" s="73" t="n">
        <v>20</v>
      </c>
      <c r="T13" s="74" t="n">
        <f aca="false">IF(R13="*","*",R13-S13)</f>
        <v>0</v>
      </c>
      <c r="U13" s="70" t="n">
        <v>10</v>
      </c>
      <c r="V13" s="69" t="n">
        <v>88.2</v>
      </c>
      <c r="W13" s="73" t="n">
        <v>89.6</v>
      </c>
      <c r="X13" s="73" t="n">
        <f aca="false">IF(V13="*","*",V13-W13)</f>
        <v>-1.39999999999999</v>
      </c>
      <c r="Y13" s="75" t="n">
        <v>88</v>
      </c>
      <c r="Z13" s="69" t="n">
        <v>39</v>
      </c>
      <c r="AA13" s="69" t="n">
        <v>40.5</v>
      </c>
      <c r="AB13" s="76" t="s">
        <v>49</v>
      </c>
      <c r="AC13" s="76" t="s">
        <v>57</v>
      </c>
      <c r="AD13" s="76" t="s">
        <v>49</v>
      </c>
      <c r="AE13" s="76" t="s">
        <v>58</v>
      </c>
      <c r="AF13" s="76" t="s">
        <v>57</v>
      </c>
      <c r="AG13" s="76" t="s">
        <v>49</v>
      </c>
      <c r="AH13" s="70" t="n">
        <f aca="false">IF(ISERROR(VLOOKUP(AB13,Methodology!$H$26:$I$37,2,FALSE())),"",VLOOKUP(AB13,Methodology!$H$26:$I$37,2,FALSE()))</f>
        <v>9</v>
      </c>
      <c r="AI13" s="70" t="n">
        <f aca="false">IF(ISERROR(VLOOKUP(AC13,Methodology!$H$26:$I$37,2,FALSE())),"",VLOOKUP(AC13,Methodology!$H$26:$I$37,2,FALSE()))</f>
        <v>10</v>
      </c>
      <c r="AJ13" s="76" t="n">
        <f aca="false">IF(ISERROR(VLOOKUP(AD13,Methodology!$H$26:$I$37,2,FALSE())),"",VLOOKUP(AD13,Methodology!$H$26:$I$37,2,FALSE()))</f>
        <v>9</v>
      </c>
      <c r="AK13" s="70" t="n">
        <f aca="false">IF(ISERROR(VLOOKUP(AE13,Methodology!$H$26:$I$37,2,FALSE())),"",VLOOKUP(AE13,Methodology!$H$26:$I$37,2,FALSE()))</f>
        <v>8</v>
      </c>
      <c r="AL13" s="70" t="n">
        <f aca="false">IF(ISERROR(VLOOKUP(AF13,Methodology!$H$26:$I$37,2,FALSE())),"",VLOOKUP(AF13,Methodology!$H$26:$I$37,2,FALSE()))</f>
        <v>10</v>
      </c>
      <c r="AM13" s="76" t="n">
        <f aca="false">IF(ISERROR(VLOOKUP(AG13,Methodology!$H$26:$I$37,2,FALSE())),"",VLOOKUP(AG13,Methodology!$H$26:$I$37,2,FALSE()))</f>
        <v>9</v>
      </c>
      <c r="AN13" s="77" t="n">
        <f aca="false">SUM(AH13:AJ13)/3</f>
        <v>9.33333333333333</v>
      </c>
      <c r="AO13" s="78" t="n">
        <f aca="false">SUM(AK13:AM13)/3</f>
        <v>9</v>
      </c>
      <c r="AP13" s="80" t="s">
        <v>50</v>
      </c>
    </row>
    <row r="14" customFormat="false" ht="12.75" hidden="false" customHeight="false" outlineLevel="0" collapsed="false">
      <c r="B14" s="63" t="s">
        <v>87</v>
      </c>
      <c r="C14" s="64" t="s">
        <v>88</v>
      </c>
      <c r="D14" s="65" t="s">
        <v>89</v>
      </c>
      <c r="E14" s="66"/>
      <c r="F14" s="66" t="n">
        <v>4</v>
      </c>
      <c r="G14" s="67" t="n">
        <f aca="false">+E14-F14</f>
        <v>-4</v>
      </c>
      <c r="H14" s="68" t="n">
        <f aca="false">(VLOOKUP(B14,'[1]New Ratings'!$A$3:$I$195,5,FALSE()))</f>
        <v>4</v>
      </c>
      <c r="I14" s="69" t="s">
        <v>62</v>
      </c>
      <c r="J14" s="69" t="s">
        <v>90</v>
      </c>
      <c r="K14" s="70" t="s">
        <v>90</v>
      </c>
      <c r="L14" s="69" t="s">
        <v>45</v>
      </c>
      <c r="M14" s="70" t="s">
        <v>58</v>
      </c>
      <c r="N14" s="69" t="s">
        <v>58</v>
      </c>
      <c r="O14" s="71" t="n">
        <v>69.63</v>
      </c>
      <c r="P14" s="72" t="n">
        <v>36</v>
      </c>
      <c r="Q14" s="73" t="str">
        <f aca="false">IF(R14&lt;=20,"A",IF(R14&lt;=40,"B",IF(R14&lt;=60,"C",IF(R14&lt;=80,"D",IF(R14&lt;=100,"E","*")))))</f>
        <v>B</v>
      </c>
      <c r="R14" s="70" t="n">
        <v>26</v>
      </c>
      <c r="S14" s="73" t="n">
        <v>27</v>
      </c>
      <c r="T14" s="74" t="n">
        <f aca="false">IF(R14="*","*",R14-S14)</f>
        <v>-1</v>
      </c>
      <c r="U14" s="70" t="n">
        <v>28</v>
      </c>
      <c r="V14" s="69" t="n">
        <v>65.7</v>
      </c>
      <c r="W14" s="73" t="n">
        <v>67.2</v>
      </c>
      <c r="X14" s="73" t="n">
        <f aca="false">IF(V14="*","*",V14-W14)</f>
        <v>-1.5</v>
      </c>
      <c r="Y14" s="75" t="n">
        <v>74</v>
      </c>
      <c r="Z14" s="69" t="n">
        <v>37</v>
      </c>
      <c r="AA14" s="69" t="n">
        <v>37.5</v>
      </c>
      <c r="AB14" s="76" t="s">
        <v>48</v>
      </c>
      <c r="AC14" s="76" t="s">
        <v>48</v>
      </c>
      <c r="AD14" s="76" t="s">
        <v>48</v>
      </c>
      <c r="AE14" s="76" t="s">
        <v>47</v>
      </c>
      <c r="AF14" s="76" t="s">
        <v>47</v>
      </c>
      <c r="AG14" s="76" t="s">
        <v>47</v>
      </c>
      <c r="AH14" s="70" t="n">
        <f aca="false">IF(ISERROR(VLOOKUP(AB14,Methodology!$H$26:$I$37,2,FALSE())),"",VLOOKUP(AB14,Methodology!$H$26:$I$37,2,FALSE()))</f>
        <v>7</v>
      </c>
      <c r="AI14" s="70" t="n">
        <f aca="false">IF(ISERROR(VLOOKUP(AC14,Methodology!$H$26:$I$37,2,FALSE())),"",VLOOKUP(AC14,Methodology!$H$26:$I$37,2,FALSE()))</f>
        <v>7</v>
      </c>
      <c r="AJ14" s="76" t="n">
        <f aca="false">IF(ISERROR(VLOOKUP(AD14,Methodology!$H$26:$I$37,2,FALSE())),"",VLOOKUP(AD14,Methodology!$H$26:$I$37,2,FALSE()))</f>
        <v>7</v>
      </c>
      <c r="AK14" s="70" t="n">
        <f aca="false">IF(ISERROR(VLOOKUP(AE14,Methodology!$H$26:$I$37,2,FALSE())),"",VLOOKUP(AE14,Methodology!$H$26:$I$37,2,FALSE()))</f>
        <v>6</v>
      </c>
      <c r="AL14" s="70" t="n">
        <f aca="false">IF(ISERROR(VLOOKUP(AF14,Methodology!$H$26:$I$37,2,FALSE())),"",VLOOKUP(AF14,Methodology!$H$26:$I$37,2,FALSE()))</f>
        <v>6</v>
      </c>
      <c r="AM14" s="76" t="n">
        <f aca="false">IF(ISERROR(VLOOKUP(AG14,Methodology!$H$26:$I$37,2,FALSE())),"",VLOOKUP(AG14,Methodology!$H$26:$I$37,2,FALSE()))</f>
        <v>6</v>
      </c>
      <c r="AN14" s="77" t="n">
        <f aca="false">SUM(AH14:AJ14)/3</f>
        <v>7</v>
      </c>
      <c r="AO14" s="78" t="n">
        <f aca="false">SUM(AK14:AM14)/3</f>
        <v>6</v>
      </c>
      <c r="AP14" s="80" t="s">
        <v>50</v>
      </c>
    </row>
    <row r="15" customFormat="false" ht="12.75" hidden="false" customHeight="false" outlineLevel="0" collapsed="false">
      <c r="B15" s="63" t="s">
        <v>91</v>
      </c>
      <c r="C15" s="64" t="s">
        <v>92</v>
      </c>
      <c r="D15" s="65" t="s">
        <v>93</v>
      </c>
      <c r="E15" s="66" t="n">
        <v>3</v>
      </c>
      <c r="F15" s="66" t="n">
        <v>3</v>
      </c>
      <c r="G15" s="67" t="n">
        <f aca="false">+E15-F15</f>
        <v>0</v>
      </c>
      <c r="H15" s="68" t="n">
        <f aca="false">(VLOOKUP(B15,'[1]New Ratings'!$A$3:$I$195,5,FALSE()))</f>
        <v>3</v>
      </c>
      <c r="I15" s="69" t="s">
        <v>62</v>
      </c>
      <c r="J15" s="69" t="s">
        <v>94</v>
      </c>
      <c r="K15" s="70" t="s">
        <v>94</v>
      </c>
      <c r="L15" s="69" t="s">
        <v>45</v>
      </c>
      <c r="M15" s="70" t="s">
        <v>56</v>
      </c>
      <c r="N15" s="69" t="s">
        <v>56</v>
      </c>
      <c r="O15" s="71" t="n">
        <v>75.92</v>
      </c>
      <c r="P15" s="72" t="n">
        <v>30</v>
      </c>
      <c r="Q15" s="73" t="str">
        <f aca="false">IF(R15&lt;=20,"A",IF(R15&lt;=40,"B",IF(R15&lt;=60,"C",IF(R15&lt;=80,"D",IF(R15&lt;=100,"E","*")))))</f>
        <v>C</v>
      </c>
      <c r="R15" s="70" t="n">
        <v>43</v>
      </c>
      <c r="S15" s="73" t="n">
        <v>46</v>
      </c>
      <c r="T15" s="74" t="n">
        <f aca="false">IF(R15="*","*",R15-S15)</f>
        <v>-3</v>
      </c>
      <c r="U15" s="70" t="n">
        <v>42</v>
      </c>
      <c r="V15" s="69" t="n">
        <v>57</v>
      </c>
      <c r="W15" s="73" t="n">
        <v>61.1</v>
      </c>
      <c r="X15" s="73" t="n">
        <f aca="false">IF(V15="*","*",V15-W15)</f>
        <v>-4.1</v>
      </c>
      <c r="Y15" s="75" t="n">
        <v>74</v>
      </c>
      <c r="Z15" s="69" t="n">
        <v>43</v>
      </c>
      <c r="AA15" s="69" t="n">
        <v>39.5</v>
      </c>
      <c r="AB15" s="76"/>
      <c r="AC15" s="76"/>
      <c r="AD15" s="76"/>
      <c r="AE15" s="76"/>
      <c r="AF15" s="76"/>
      <c r="AG15" s="76"/>
      <c r="AH15" s="70" t="str">
        <f aca="false">IF(ISERROR(VLOOKUP(AB15,Methodology!$H$26:$I$37,2,FALSE())),"",VLOOKUP(AB15,Methodology!$H$26:$I$37,2,FALSE()))</f>
        <v/>
      </c>
      <c r="AI15" s="70" t="str">
        <f aca="false">IF(ISERROR(VLOOKUP(AC15,Methodology!$H$26:$I$37,2,FALSE())),"",VLOOKUP(AC15,Methodology!$H$26:$I$37,2,FALSE()))</f>
        <v/>
      </c>
      <c r="AJ15" s="76" t="str">
        <f aca="false">IF(ISERROR(VLOOKUP(AD15,Methodology!$H$26:$I$37,2,FALSE())),"",VLOOKUP(AD15,Methodology!$H$26:$I$37,2,FALSE()))</f>
        <v/>
      </c>
      <c r="AK15" s="70" t="str">
        <f aca="false">IF(ISERROR(VLOOKUP(AE15,Methodology!$H$26:$I$37,2,FALSE())),"",VLOOKUP(AE15,Methodology!$H$26:$I$37,2,FALSE()))</f>
        <v/>
      </c>
      <c r="AL15" s="70" t="str">
        <f aca="false">IF(ISERROR(VLOOKUP(AF15,Methodology!$H$26:$I$37,2,FALSE())),"",VLOOKUP(AF15,Methodology!$H$26:$I$37,2,FALSE()))</f>
        <v/>
      </c>
      <c r="AM15" s="76" t="str">
        <f aca="false">IF(ISERROR(VLOOKUP(AG15,Methodology!$H$26:$I$37,2,FALSE())),"",VLOOKUP(AG15,Methodology!$H$26:$I$37,2,FALSE()))</f>
        <v/>
      </c>
      <c r="AN15" s="77" t="n">
        <f aca="false">SUM(AH15:AJ15)/3</f>
        <v>0</v>
      </c>
      <c r="AO15" s="78" t="n">
        <f aca="false">SUM(AK15:AM15)/3</f>
        <v>0</v>
      </c>
      <c r="AP15" s="80" t="s">
        <v>59</v>
      </c>
    </row>
    <row r="16" customFormat="false" ht="12.75" hidden="false" customHeight="false" outlineLevel="0" collapsed="false">
      <c r="B16" s="63" t="s">
        <v>95</v>
      </c>
      <c r="C16" s="64" t="s">
        <v>96</v>
      </c>
      <c r="D16" s="65" t="s">
        <v>97</v>
      </c>
      <c r="E16" s="66" t="n">
        <v>4</v>
      </c>
      <c r="F16" s="66" t="n">
        <v>4</v>
      </c>
      <c r="G16" s="67" t="n">
        <f aca="false">+E16-F16</f>
        <v>0</v>
      </c>
      <c r="H16" s="68" t="n">
        <f aca="false">(VLOOKUP(B16,'[1]New Ratings'!$A$3:$I$195,5,FALSE()))</f>
        <v>4</v>
      </c>
      <c r="I16" s="69" t="s">
        <v>62</v>
      </c>
      <c r="J16" s="69" t="s">
        <v>90</v>
      </c>
      <c r="K16" s="70" t="s">
        <v>90</v>
      </c>
      <c r="L16" s="69" t="s">
        <v>45</v>
      </c>
      <c r="M16" s="70" t="s">
        <v>98</v>
      </c>
      <c r="N16" s="69" t="s">
        <v>98</v>
      </c>
      <c r="O16" s="71" t="n">
        <v>64.2</v>
      </c>
      <c r="P16" s="72" t="n">
        <v>41</v>
      </c>
      <c r="Q16" s="73" t="str">
        <f aca="false">IF(R16&lt;=20,"A",IF(R16&lt;=40,"B",IF(R16&lt;=60,"C",IF(R16&lt;=80,"D",IF(R16&lt;=100,"E","*")))))</f>
        <v>B</v>
      </c>
      <c r="R16" s="70" t="n">
        <v>33</v>
      </c>
      <c r="S16" s="73" t="n">
        <v>32</v>
      </c>
      <c r="T16" s="74" t="n">
        <f aca="false">IF(R16="*","*",R16-S16)</f>
        <v>1</v>
      </c>
      <c r="U16" s="70" t="n">
        <v>35</v>
      </c>
      <c r="V16" s="69" t="n">
        <v>60.7</v>
      </c>
      <c r="W16" s="73" t="n">
        <v>60.9</v>
      </c>
      <c r="X16" s="73" t="n">
        <f aca="false">IF(V16="*","*",V16-W16)</f>
        <v>-0.199999999999996</v>
      </c>
      <c r="Y16" s="75" t="n">
        <v>74</v>
      </c>
      <c r="Z16" s="69" t="n">
        <v>39</v>
      </c>
      <c r="AA16" s="69" t="n">
        <v>34.5</v>
      </c>
      <c r="AB16" s="76" t="s">
        <v>48</v>
      </c>
      <c r="AC16" s="76" t="s">
        <v>58</v>
      </c>
      <c r="AD16" s="76" t="s">
        <v>58</v>
      </c>
      <c r="AE16" s="76" t="s">
        <v>48</v>
      </c>
      <c r="AF16" s="76" t="s">
        <v>49</v>
      </c>
      <c r="AG16" s="76" t="s">
        <v>48</v>
      </c>
      <c r="AH16" s="70" t="n">
        <f aca="false">IF(ISERROR(VLOOKUP(AB16,Methodology!$H$26:$I$37,2,FALSE())),"",VLOOKUP(AB16,Methodology!$H$26:$I$37,2,FALSE()))</f>
        <v>7</v>
      </c>
      <c r="AI16" s="70" t="n">
        <f aca="false">IF(ISERROR(VLOOKUP(AC16,Methodology!$H$26:$I$37,2,FALSE())),"",VLOOKUP(AC16,Methodology!$H$26:$I$37,2,FALSE()))</f>
        <v>8</v>
      </c>
      <c r="AJ16" s="76" t="n">
        <f aca="false">IF(ISERROR(VLOOKUP(AD16,Methodology!$H$26:$I$37,2,FALSE())),"",VLOOKUP(AD16,Methodology!$H$26:$I$37,2,FALSE()))</f>
        <v>8</v>
      </c>
      <c r="AK16" s="70" t="n">
        <f aca="false">IF(ISERROR(VLOOKUP(AE16,Methodology!$H$26:$I$37,2,FALSE())),"",VLOOKUP(AE16,Methodology!$H$26:$I$37,2,FALSE()))</f>
        <v>7</v>
      </c>
      <c r="AL16" s="70" t="n">
        <f aca="false">IF(ISERROR(VLOOKUP(AF16,Methodology!$H$26:$I$37,2,FALSE())),"",VLOOKUP(AF16,Methodology!$H$26:$I$37,2,FALSE()))</f>
        <v>9</v>
      </c>
      <c r="AM16" s="76" t="n">
        <f aca="false">IF(ISERROR(VLOOKUP(AG16,Methodology!$H$26:$I$37,2,FALSE())),"",VLOOKUP(AG16,Methodology!$H$26:$I$37,2,FALSE()))</f>
        <v>7</v>
      </c>
      <c r="AN16" s="77" t="n">
        <f aca="false">SUM(AH16:AJ16)/3</f>
        <v>7.66666666666667</v>
      </c>
      <c r="AO16" s="78" t="n">
        <f aca="false">SUM(AK16:AM16)/3</f>
        <v>7.66666666666667</v>
      </c>
      <c r="AP16" s="80" t="s">
        <v>99</v>
      </c>
    </row>
    <row r="17" customFormat="false" ht="12.75" hidden="false" customHeight="false" outlineLevel="0" collapsed="false">
      <c r="B17" s="63" t="s">
        <v>100</v>
      </c>
      <c r="C17" s="64" t="s">
        <v>101</v>
      </c>
      <c r="D17" s="65" t="s">
        <v>102</v>
      </c>
      <c r="E17" s="66"/>
      <c r="F17" s="66" t="n">
        <v>1</v>
      </c>
      <c r="G17" s="67" t="n">
        <f aca="false">+E17-F17</f>
        <v>-1</v>
      </c>
      <c r="H17" s="68" t="n">
        <f aca="false">(VLOOKUP(B17,'[1]New Ratings'!$A$3:$I$195,5,FALSE()))</f>
        <v>1</v>
      </c>
      <c r="I17" s="69" t="s">
        <v>43</v>
      </c>
      <c r="J17" s="69" t="s">
        <v>54</v>
      </c>
      <c r="K17" s="70" t="s">
        <v>103</v>
      </c>
      <c r="L17" s="69" t="s">
        <v>45</v>
      </c>
      <c r="M17" s="70" t="s">
        <v>86</v>
      </c>
      <c r="N17" s="69" t="s">
        <v>86</v>
      </c>
      <c r="O17" s="71" t="n">
        <v>94.68</v>
      </c>
      <c r="P17" s="72" t="n">
        <v>4</v>
      </c>
      <c r="Q17" s="73" t="str">
        <f aca="false">IF(R17&lt;=20,"A",IF(R17&lt;=40,"B",IF(R17&lt;=60,"C",IF(R17&lt;=80,"D",IF(R17&lt;=100,"E","*")))))</f>
        <v>*</v>
      </c>
      <c r="R17" s="70" t="s">
        <v>56</v>
      </c>
      <c r="S17" s="73" t="s">
        <v>56</v>
      </c>
      <c r="T17" s="74" t="str">
        <f aca="false">IF(R17="*","*",R17-S17)</f>
        <v>*</v>
      </c>
      <c r="U17" s="70" t="n">
        <v>11</v>
      </c>
      <c r="V17" s="69" t="n">
        <v>88.1</v>
      </c>
      <c r="W17" s="73" t="n">
        <v>88.9</v>
      </c>
      <c r="X17" s="73" t="n">
        <f aca="false">IF(V17="*","*",V17-W17)</f>
        <v>-0.800000000000011</v>
      </c>
      <c r="Y17" s="75" t="n">
        <v>92</v>
      </c>
      <c r="Z17" s="69" t="n">
        <v>41</v>
      </c>
      <c r="AA17" s="69" t="n">
        <v>43.5</v>
      </c>
      <c r="AB17" s="76" t="s">
        <v>57</v>
      </c>
      <c r="AC17" s="76" t="s">
        <v>48</v>
      </c>
      <c r="AD17" s="76" t="s">
        <v>57</v>
      </c>
      <c r="AE17" s="76" t="s">
        <v>49</v>
      </c>
      <c r="AF17" s="76" t="s">
        <v>58</v>
      </c>
      <c r="AG17" s="76" t="s">
        <v>49</v>
      </c>
      <c r="AH17" s="70" t="n">
        <f aca="false">IF(ISERROR(VLOOKUP(AB17,Methodology!$H$26:$I$37,2,FALSE())),"",VLOOKUP(AB17,Methodology!$H$26:$I$37,2,FALSE()))</f>
        <v>10</v>
      </c>
      <c r="AI17" s="70" t="n">
        <f aca="false">IF(ISERROR(VLOOKUP(AC17,Methodology!$H$26:$I$37,2,FALSE())),"",VLOOKUP(AC17,Methodology!$H$26:$I$37,2,FALSE()))</f>
        <v>7</v>
      </c>
      <c r="AJ17" s="76" t="n">
        <f aca="false">IF(ISERROR(VLOOKUP(AD17,Methodology!$H$26:$I$37,2,FALSE())),"",VLOOKUP(AD17,Methodology!$H$26:$I$37,2,FALSE()))</f>
        <v>10</v>
      </c>
      <c r="AK17" s="70" t="n">
        <f aca="false">IF(ISERROR(VLOOKUP(AE17,Methodology!$H$26:$I$37,2,FALSE())),"",VLOOKUP(AE17,Methodology!$H$26:$I$37,2,FALSE()))</f>
        <v>9</v>
      </c>
      <c r="AL17" s="70" t="n">
        <f aca="false">IF(ISERROR(VLOOKUP(AF17,Methodology!$H$26:$I$37,2,FALSE())),"",VLOOKUP(AF17,Methodology!$H$26:$I$37,2,FALSE()))</f>
        <v>8</v>
      </c>
      <c r="AM17" s="76" t="n">
        <f aca="false">IF(ISERROR(VLOOKUP(AG17,Methodology!$H$26:$I$37,2,FALSE())),"",VLOOKUP(AG17,Methodology!$H$26:$I$37,2,FALSE()))</f>
        <v>9</v>
      </c>
      <c r="AN17" s="77" t="n">
        <f aca="false">SUM(AH17:AJ17)/3</f>
        <v>9</v>
      </c>
      <c r="AO17" s="78" t="n">
        <f aca="false">SUM(AK17:AM17)/3</f>
        <v>8.66666666666667</v>
      </c>
      <c r="AP17" s="80" t="s">
        <v>59</v>
      </c>
    </row>
    <row r="18" customFormat="false" ht="12.75" hidden="false" customHeight="false" outlineLevel="0" collapsed="false">
      <c r="B18" s="63" t="s">
        <v>104</v>
      </c>
      <c r="C18" s="64" t="s">
        <v>105</v>
      </c>
      <c r="D18" s="65" t="s">
        <v>106</v>
      </c>
      <c r="E18" s="66" t="n">
        <v>4</v>
      </c>
      <c r="F18" s="66" t="n">
        <v>4</v>
      </c>
      <c r="G18" s="67" t="n">
        <f aca="false">+E18-F18</f>
        <v>0</v>
      </c>
      <c r="H18" s="68" t="n">
        <f aca="false">(VLOOKUP(B18,'[1]New Ratings'!$A$3:$I$195,5,FALSE()))</f>
        <v>4</v>
      </c>
      <c r="I18" s="69" t="s">
        <v>62</v>
      </c>
      <c r="J18" s="69" t="s">
        <v>107</v>
      </c>
      <c r="K18" s="70" t="s">
        <v>107</v>
      </c>
      <c r="L18" s="69" t="s">
        <v>108</v>
      </c>
      <c r="M18" s="70" t="s">
        <v>109</v>
      </c>
      <c r="N18" s="69" t="s">
        <v>98</v>
      </c>
      <c r="O18" s="71" t="n">
        <v>63.75</v>
      </c>
      <c r="P18" s="72" t="n">
        <v>44</v>
      </c>
      <c r="Q18" s="73" t="str">
        <f aca="false">IF(R18&lt;=20,"A",IF(R18&lt;=40,"B",IF(R18&lt;=60,"C",IF(R18&lt;=80,"D",IF(R18&lt;=100,"E","*")))))</f>
        <v>B</v>
      </c>
      <c r="R18" s="70" t="n">
        <v>30</v>
      </c>
      <c r="S18" s="70" t="n">
        <v>35</v>
      </c>
      <c r="T18" s="74" t="n">
        <f aca="false">IF(R18="*","*",R18-S18)</f>
        <v>-5</v>
      </c>
      <c r="U18" s="70" t="n">
        <v>47</v>
      </c>
      <c r="V18" s="69" t="n">
        <v>53.2</v>
      </c>
      <c r="W18" s="73" t="n">
        <v>55.1</v>
      </c>
      <c r="X18" s="73" t="n">
        <f aca="false">IF(V18="*","*",V18-W18)</f>
        <v>-1.9</v>
      </c>
      <c r="Y18" s="75" t="n">
        <v>77</v>
      </c>
      <c r="Z18" s="69" t="n">
        <v>37</v>
      </c>
      <c r="AA18" s="69" t="n">
        <v>38.5</v>
      </c>
      <c r="AB18" s="76"/>
      <c r="AC18" s="76"/>
      <c r="AD18" s="76"/>
      <c r="AE18" s="76"/>
      <c r="AF18" s="76"/>
      <c r="AG18" s="76"/>
      <c r="AH18" s="70" t="str">
        <f aca="false">IF(ISERROR(VLOOKUP(AB18,Methodology!$H$26:$I$37,2,FALSE())),"",VLOOKUP(AB18,Methodology!$H$26:$I$37,2,FALSE()))</f>
        <v/>
      </c>
      <c r="AI18" s="70" t="str">
        <f aca="false">IF(ISERROR(VLOOKUP(AC18,Methodology!$H$26:$I$37,2,FALSE())),"",VLOOKUP(AC18,Methodology!$H$26:$I$37,2,FALSE()))</f>
        <v/>
      </c>
      <c r="AJ18" s="76" t="str">
        <f aca="false">IF(ISERROR(VLOOKUP(AD18,Methodology!$H$26:$I$37,2,FALSE())),"",VLOOKUP(AD18,Methodology!$H$26:$I$37,2,FALSE()))</f>
        <v/>
      </c>
      <c r="AK18" s="70" t="str">
        <f aca="false">IF(ISERROR(VLOOKUP(AE18,Methodology!$H$26:$I$37,2,FALSE())),"",VLOOKUP(AE18,Methodology!$H$26:$I$37,2,FALSE()))</f>
        <v/>
      </c>
      <c r="AL18" s="70" t="str">
        <f aca="false">IF(ISERROR(VLOOKUP(AF18,Methodology!$H$26:$I$37,2,FALSE())),"",VLOOKUP(AF18,Methodology!$H$26:$I$37,2,FALSE()))</f>
        <v/>
      </c>
      <c r="AM18" s="76" t="str">
        <f aca="false">IF(ISERROR(VLOOKUP(AG18,Methodology!$H$26:$I$37,2,FALSE())),"",VLOOKUP(AG18,Methodology!$H$26:$I$37,2,FALSE()))</f>
        <v/>
      </c>
      <c r="AN18" s="77" t="n">
        <f aca="false">SUM(AH18:AJ18)/3</f>
        <v>0</v>
      </c>
      <c r="AO18" s="78" t="n">
        <f aca="false">SUM(AK18:AM18)/3</f>
        <v>0</v>
      </c>
      <c r="AP18" s="80" t="s">
        <v>110</v>
      </c>
    </row>
    <row r="19" customFormat="false" ht="12.75" hidden="false" customHeight="false" outlineLevel="0" collapsed="false">
      <c r="B19" s="63" t="s">
        <v>111</v>
      </c>
      <c r="C19" s="64" t="s">
        <v>112</v>
      </c>
      <c r="D19" s="65" t="s">
        <v>113</v>
      </c>
      <c r="E19" s="66"/>
      <c r="F19" s="66" t="n">
        <v>1</v>
      </c>
      <c r="G19" s="67" t="n">
        <f aca="false">+E19-F19</f>
        <v>-1</v>
      </c>
      <c r="H19" s="68" t="n">
        <f aca="false">(VLOOKUP(B19,'[1]New Ratings'!$A$3:$I$195,5,FALSE()))</f>
        <v>1</v>
      </c>
      <c r="I19" s="69" t="s">
        <v>43</v>
      </c>
      <c r="J19" s="69" t="s">
        <v>103</v>
      </c>
      <c r="K19" s="70" t="s">
        <v>103</v>
      </c>
      <c r="L19" s="69" t="s">
        <v>108</v>
      </c>
      <c r="M19" s="70" t="s">
        <v>55</v>
      </c>
      <c r="N19" s="69" t="s">
        <v>55</v>
      </c>
      <c r="O19" s="71" t="n">
        <v>93.87</v>
      </c>
      <c r="P19" s="72" t="n">
        <v>9</v>
      </c>
      <c r="Q19" s="73" t="str">
        <f aca="false">IF(R19&lt;=20,"A",IF(R19&lt;=40,"B",IF(R19&lt;=60,"C",IF(R19&lt;=80,"D",IF(R19&lt;=100,"E","*")))))</f>
        <v>*</v>
      </c>
      <c r="R19" s="70" t="s">
        <v>56</v>
      </c>
      <c r="S19" s="73" t="s">
        <v>56</v>
      </c>
      <c r="T19" s="74" t="str">
        <f aca="false">IF(R19="*","*",R19-S19)</f>
        <v>*</v>
      </c>
      <c r="U19" s="70" t="n">
        <v>12</v>
      </c>
      <c r="V19" s="69" t="n">
        <v>87.5</v>
      </c>
      <c r="W19" s="73" t="n">
        <v>89.1</v>
      </c>
      <c r="X19" s="73" t="n">
        <f aca="false">IF(V19="*","*",V19-W19)</f>
        <v>-1.59999999999999</v>
      </c>
      <c r="Y19" s="75" t="n">
        <v>93</v>
      </c>
      <c r="Z19" s="69" t="n">
        <v>37.5</v>
      </c>
      <c r="AA19" s="69" t="n">
        <v>46.5</v>
      </c>
      <c r="AB19" s="76" t="s">
        <v>49</v>
      </c>
      <c r="AC19" s="76" t="s">
        <v>49</v>
      </c>
      <c r="AD19" s="76" t="s">
        <v>57</v>
      </c>
      <c r="AE19" s="76" t="s">
        <v>49</v>
      </c>
      <c r="AF19" s="76" t="s">
        <v>49</v>
      </c>
      <c r="AG19" s="76" t="s">
        <v>57</v>
      </c>
      <c r="AH19" s="70" t="n">
        <f aca="false">IF(ISERROR(VLOOKUP(AB19,Methodology!$H$26:$I$37,2,FALSE())),"",VLOOKUP(AB19,Methodology!$H$26:$I$37,2,FALSE()))</f>
        <v>9</v>
      </c>
      <c r="AI19" s="70" t="n">
        <f aca="false">IF(ISERROR(VLOOKUP(AC19,Methodology!$H$26:$I$37,2,FALSE())),"",VLOOKUP(AC19,Methodology!$H$26:$I$37,2,FALSE()))</f>
        <v>9</v>
      </c>
      <c r="AJ19" s="76" t="n">
        <f aca="false">IF(ISERROR(VLOOKUP(AD19,Methodology!$H$26:$I$37,2,FALSE())),"",VLOOKUP(AD19,Methodology!$H$26:$I$37,2,FALSE()))</f>
        <v>10</v>
      </c>
      <c r="AK19" s="70" t="n">
        <f aca="false">IF(ISERROR(VLOOKUP(AE19,Methodology!$H$26:$I$37,2,FALSE())),"",VLOOKUP(AE19,Methodology!$H$26:$I$37,2,FALSE()))</f>
        <v>9</v>
      </c>
      <c r="AL19" s="70" t="n">
        <f aca="false">IF(ISERROR(VLOOKUP(AF19,Methodology!$H$26:$I$37,2,FALSE())),"",VLOOKUP(AF19,Methodology!$H$26:$I$37,2,FALSE()))</f>
        <v>9</v>
      </c>
      <c r="AM19" s="76" t="n">
        <f aca="false">IF(ISERROR(VLOOKUP(AG19,Methodology!$H$26:$I$37,2,FALSE())),"",VLOOKUP(AG19,Methodology!$H$26:$I$37,2,FALSE()))</f>
        <v>10</v>
      </c>
      <c r="AN19" s="77" t="n">
        <f aca="false">SUM(AH19:AJ19)/3</f>
        <v>9.33333333333333</v>
      </c>
      <c r="AO19" s="78" t="n">
        <f aca="false">SUM(AK19:AM19)/3</f>
        <v>9.33333333333333</v>
      </c>
      <c r="AP19" s="80" t="s">
        <v>59</v>
      </c>
    </row>
    <row r="20" customFormat="false" ht="12.75" hidden="false" customHeight="false" outlineLevel="0" collapsed="false">
      <c r="B20" s="63" t="s">
        <v>114</v>
      </c>
      <c r="C20" s="64" t="s">
        <v>75</v>
      </c>
      <c r="D20" s="65" t="s">
        <v>115</v>
      </c>
      <c r="E20" s="66"/>
      <c r="F20" s="66" t="n">
        <v>1</v>
      </c>
      <c r="G20" s="67" t="n">
        <f aca="false">+E20-F20</f>
        <v>-1</v>
      </c>
      <c r="H20" s="68" t="n">
        <f aca="false">(VLOOKUP(B20,'[1]New Ratings'!$A$3:$I$195,5,FALSE()))</f>
        <v>1</v>
      </c>
      <c r="I20" s="69" t="s">
        <v>43</v>
      </c>
      <c r="J20" s="69" t="s">
        <v>54</v>
      </c>
      <c r="K20" s="70" t="s">
        <v>54</v>
      </c>
      <c r="L20" s="69" t="s">
        <v>45</v>
      </c>
      <c r="M20" s="70" t="s">
        <v>55</v>
      </c>
      <c r="N20" s="69" t="s">
        <v>55</v>
      </c>
      <c r="O20" s="71" t="n">
        <v>93.97</v>
      </c>
      <c r="P20" s="72" t="n">
        <v>8</v>
      </c>
      <c r="Q20" s="73" t="str">
        <f aca="false">IF(R20&lt;=20,"A",IF(R20&lt;=40,"B",IF(R20&lt;=60,"C",IF(R20&lt;=80,"D",IF(R20&lt;=100,"E","*")))))</f>
        <v>B</v>
      </c>
      <c r="R20" s="70" t="n">
        <v>35</v>
      </c>
      <c r="S20" s="73" t="n">
        <v>35</v>
      </c>
      <c r="T20" s="74" t="n">
        <f aca="false">IF(R20="*","*",R20-S20)</f>
        <v>0</v>
      </c>
      <c r="U20" s="70" t="n">
        <v>5</v>
      </c>
      <c r="V20" s="69" t="n">
        <v>92.9</v>
      </c>
      <c r="W20" s="73" t="n">
        <v>93.6</v>
      </c>
      <c r="X20" s="73" t="n">
        <f aca="false">IF(V20="*","*",V20-W20)</f>
        <v>-0.699999999999989</v>
      </c>
      <c r="Y20" s="75" t="n">
        <v>79</v>
      </c>
      <c r="Z20" s="69" t="n">
        <v>39</v>
      </c>
      <c r="AA20" s="69" t="n">
        <v>43</v>
      </c>
      <c r="AB20" s="76" t="s">
        <v>49</v>
      </c>
      <c r="AC20" s="76" t="s">
        <v>58</v>
      </c>
      <c r="AD20" s="76" t="s">
        <v>58</v>
      </c>
      <c r="AE20" s="76" t="s">
        <v>48</v>
      </c>
      <c r="AF20" s="76" t="s">
        <v>47</v>
      </c>
      <c r="AG20" s="76" t="s">
        <v>48</v>
      </c>
      <c r="AH20" s="70" t="n">
        <f aca="false">IF(ISERROR(VLOOKUP(AB20,Methodology!$H$26:$I$37,2,FALSE())),"",VLOOKUP(AB20,Methodology!$H$26:$I$37,2,FALSE()))</f>
        <v>9</v>
      </c>
      <c r="AI20" s="70" t="n">
        <f aca="false">IF(ISERROR(VLOOKUP(AC20,Methodology!$H$26:$I$37,2,FALSE())),"",VLOOKUP(AC20,Methodology!$H$26:$I$37,2,FALSE()))</f>
        <v>8</v>
      </c>
      <c r="AJ20" s="76" t="n">
        <f aca="false">IF(ISERROR(VLOOKUP(AD20,Methodology!$H$26:$I$37,2,FALSE())),"",VLOOKUP(AD20,Methodology!$H$26:$I$37,2,FALSE()))</f>
        <v>8</v>
      </c>
      <c r="AK20" s="70" t="n">
        <f aca="false">IF(ISERROR(VLOOKUP(AE20,Methodology!$H$26:$I$37,2,FALSE())),"",VLOOKUP(AE20,Methodology!$H$26:$I$37,2,FALSE()))</f>
        <v>7</v>
      </c>
      <c r="AL20" s="70" t="n">
        <f aca="false">IF(ISERROR(VLOOKUP(AF20,Methodology!$H$26:$I$37,2,FALSE())),"",VLOOKUP(AF20,Methodology!$H$26:$I$37,2,FALSE()))</f>
        <v>6</v>
      </c>
      <c r="AM20" s="76" t="n">
        <f aca="false">IF(ISERROR(VLOOKUP(AG20,Methodology!$H$26:$I$37,2,FALSE())),"",VLOOKUP(AG20,Methodology!$H$26:$I$37,2,FALSE()))</f>
        <v>7</v>
      </c>
      <c r="AN20" s="77" t="n">
        <f aca="false">SUM(AH20:AJ20)/3</f>
        <v>8.33333333333333</v>
      </c>
      <c r="AO20" s="78" t="n">
        <f aca="false">SUM(AK20:AM20)/3</f>
        <v>6.66666666666667</v>
      </c>
      <c r="AP20" s="80" t="s">
        <v>59</v>
      </c>
    </row>
    <row r="21" customFormat="false" ht="12.75" hidden="false" customHeight="false" outlineLevel="0" collapsed="false">
      <c r="B21" s="63" t="s">
        <v>116</v>
      </c>
      <c r="C21" s="64" t="s">
        <v>117</v>
      </c>
      <c r="D21" s="65" t="s">
        <v>118</v>
      </c>
      <c r="E21" s="66" t="n">
        <v>1</v>
      </c>
      <c r="F21" s="66" t="n">
        <v>1</v>
      </c>
      <c r="G21" s="67" t="n">
        <f aca="false">+E21-F21</f>
        <v>0</v>
      </c>
      <c r="H21" s="68" t="n">
        <f aca="false">(VLOOKUP(B21,'[1]New Ratings'!$A$3:$I$195,5,FALSE()))</f>
        <v>1</v>
      </c>
      <c r="I21" s="69" t="s">
        <v>43</v>
      </c>
      <c r="J21" s="69" t="s">
        <v>54</v>
      </c>
      <c r="K21" s="70" t="s">
        <v>54</v>
      </c>
      <c r="L21" s="69" t="s">
        <v>45</v>
      </c>
      <c r="M21" s="70" t="s">
        <v>55</v>
      </c>
      <c r="N21" s="69" t="s">
        <v>55</v>
      </c>
      <c r="O21" s="71" t="n">
        <v>94.41</v>
      </c>
      <c r="P21" s="72" t="n">
        <v>6</v>
      </c>
      <c r="Q21" s="73" t="str">
        <f aca="false">IF(R21&lt;=20,"A",IF(R21&lt;=40,"B",IF(R21&lt;=60,"C",IF(R21&lt;=80,"D",IF(R21&lt;=100,"E","*")))))</f>
        <v>*</v>
      </c>
      <c r="R21" s="70" t="s">
        <v>56</v>
      </c>
      <c r="S21" s="73" t="s">
        <v>56</v>
      </c>
      <c r="T21" s="74" t="str">
        <f aca="false">IF(R21="*","*",R21-S21)</f>
        <v>*</v>
      </c>
      <c r="U21" s="70" t="n">
        <v>2</v>
      </c>
      <c r="V21" s="69" t="n">
        <v>94</v>
      </c>
      <c r="W21" s="73" t="n">
        <v>94.6</v>
      </c>
      <c r="X21" s="73" t="n">
        <f aca="false">IF(V21="*","*",V21-W21)</f>
        <v>-0.599999999999994</v>
      </c>
      <c r="Y21" s="75" t="n">
        <v>88</v>
      </c>
      <c r="Z21" s="69" t="n">
        <v>39</v>
      </c>
      <c r="AA21" s="69" t="n">
        <v>41</v>
      </c>
      <c r="AB21" s="76" t="s">
        <v>58</v>
      </c>
      <c r="AC21" s="76" t="s">
        <v>58</v>
      </c>
      <c r="AD21" s="76" t="s">
        <v>58</v>
      </c>
      <c r="AE21" s="76" t="s">
        <v>48</v>
      </c>
      <c r="AF21" s="76" t="s">
        <v>49</v>
      </c>
      <c r="AG21" s="76" t="s">
        <v>48</v>
      </c>
      <c r="AH21" s="70" t="n">
        <f aca="false">IF(ISERROR(VLOOKUP(AB21,Methodology!$H$26:$I$37,2,FALSE())),"",VLOOKUP(AB21,Methodology!$H$26:$I$37,2,FALSE()))</f>
        <v>8</v>
      </c>
      <c r="AI21" s="70" t="n">
        <f aca="false">IF(ISERROR(VLOOKUP(AC21,Methodology!$H$26:$I$37,2,FALSE())),"",VLOOKUP(AC21,Methodology!$H$26:$I$37,2,FALSE()))</f>
        <v>8</v>
      </c>
      <c r="AJ21" s="76" t="n">
        <f aca="false">IF(ISERROR(VLOOKUP(AD21,Methodology!$H$26:$I$37,2,FALSE())),"",VLOOKUP(AD21,Methodology!$H$26:$I$37,2,FALSE()))</f>
        <v>8</v>
      </c>
      <c r="AK21" s="70" t="n">
        <f aca="false">IF(ISERROR(VLOOKUP(AE21,Methodology!$H$26:$I$37,2,FALSE())),"",VLOOKUP(AE21,Methodology!$H$26:$I$37,2,FALSE()))</f>
        <v>7</v>
      </c>
      <c r="AL21" s="70" t="n">
        <f aca="false">IF(ISERROR(VLOOKUP(AF21,Methodology!$H$26:$I$37,2,FALSE())),"",VLOOKUP(AF21,Methodology!$H$26:$I$37,2,FALSE()))</f>
        <v>9</v>
      </c>
      <c r="AM21" s="76" t="n">
        <f aca="false">IF(ISERROR(VLOOKUP(AG21,Methodology!$H$26:$I$37,2,FALSE())),"",VLOOKUP(AG21,Methodology!$H$26:$I$37,2,FALSE()))</f>
        <v>7</v>
      </c>
      <c r="AN21" s="77" t="n">
        <f aca="false">SUM(AH21:AJ21)/3</f>
        <v>8</v>
      </c>
      <c r="AO21" s="78" t="n">
        <f aca="false">SUM(AK21:AM21)/3</f>
        <v>7.66666666666667</v>
      </c>
      <c r="AP21" s="80" t="s">
        <v>59</v>
      </c>
    </row>
    <row r="22" customFormat="false" ht="12.75" hidden="false" customHeight="false" outlineLevel="0" collapsed="false">
      <c r="B22" s="82" t="s">
        <v>119</v>
      </c>
      <c r="C22" s="64" t="s">
        <v>120</v>
      </c>
      <c r="D22" s="65" t="s">
        <v>121</v>
      </c>
      <c r="E22" s="66" t="n">
        <v>3</v>
      </c>
      <c r="F22" s="66" t="n">
        <v>3</v>
      </c>
      <c r="G22" s="67" t="n">
        <f aca="false">+E22-F22</f>
        <v>0</v>
      </c>
      <c r="H22" s="68" t="n">
        <f aca="false">(VLOOKUP(B22,'[1]New Ratings'!$A$3:$I$195,5,FALSE()))</f>
        <v>3</v>
      </c>
      <c r="I22" s="69" t="s">
        <v>62</v>
      </c>
      <c r="J22" s="83" t="s">
        <v>94</v>
      </c>
      <c r="K22" s="70" t="s">
        <v>122</v>
      </c>
      <c r="L22" s="69" t="s">
        <v>108</v>
      </c>
      <c r="M22" s="70" t="s">
        <v>58</v>
      </c>
      <c r="N22" s="69" t="s">
        <v>58</v>
      </c>
      <c r="O22" s="71" t="n">
        <v>82.35</v>
      </c>
      <c r="P22" s="72" t="n">
        <v>25</v>
      </c>
      <c r="Q22" s="73" t="str">
        <f aca="false">IF(R22&lt;=20,"A",IF(R22&lt;=40,"B",IF(R22&lt;=60,"C",IF(R22&lt;=80,"D",IF(R22&lt;=100,"E","*")))))</f>
        <v>B</v>
      </c>
      <c r="R22" s="70" t="n">
        <v>28</v>
      </c>
      <c r="S22" s="73" t="n">
        <v>30</v>
      </c>
      <c r="T22" s="74" t="n">
        <f aca="false">IF(R22="*","*",R22-S22)</f>
        <v>-2</v>
      </c>
      <c r="U22" s="70" t="n">
        <v>25</v>
      </c>
      <c r="V22" s="69" t="n">
        <v>71.2</v>
      </c>
      <c r="W22" s="73" t="n">
        <v>70</v>
      </c>
      <c r="X22" s="73" t="n">
        <f aca="false">IF(V22="*","*",V22-W22)</f>
        <v>1.2</v>
      </c>
      <c r="Y22" s="75" t="n">
        <v>80</v>
      </c>
      <c r="Z22" s="69" t="n">
        <v>33</v>
      </c>
      <c r="AA22" s="69" t="n">
        <v>40</v>
      </c>
      <c r="AB22" s="76" t="s">
        <v>48</v>
      </c>
      <c r="AC22" s="76" t="s">
        <v>48</v>
      </c>
      <c r="AD22" s="76" t="s">
        <v>48</v>
      </c>
      <c r="AE22" s="76" t="s">
        <v>48</v>
      </c>
      <c r="AF22" s="76" t="s">
        <v>48</v>
      </c>
      <c r="AG22" s="76" t="s">
        <v>58</v>
      </c>
      <c r="AH22" s="70" t="n">
        <f aca="false">IF(ISERROR(VLOOKUP(AB22,Methodology!$H$26:$I$37,2,FALSE())),"",VLOOKUP(AB22,Methodology!$H$26:$I$37,2,FALSE()))</f>
        <v>7</v>
      </c>
      <c r="AI22" s="70" t="n">
        <f aca="false">IF(ISERROR(VLOOKUP(AC22,Methodology!$H$26:$I$37,2,FALSE())),"",VLOOKUP(AC22,Methodology!$H$26:$I$37,2,FALSE()))</f>
        <v>7</v>
      </c>
      <c r="AJ22" s="76" t="n">
        <f aca="false">IF(ISERROR(VLOOKUP(AD22,Methodology!$H$26:$I$37,2,FALSE())),"",VLOOKUP(AD22,Methodology!$H$26:$I$37,2,FALSE()))</f>
        <v>7</v>
      </c>
      <c r="AK22" s="70" t="n">
        <f aca="false">IF(ISERROR(VLOOKUP(AE22,Methodology!$H$26:$I$37,2,FALSE())),"",VLOOKUP(AE22,Methodology!$H$26:$I$37,2,FALSE()))</f>
        <v>7</v>
      </c>
      <c r="AL22" s="70" t="n">
        <f aca="false">IF(ISERROR(VLOOKUP(AF22,Methodology!$H$26:$I$37,2,FALSE())),"",VLOOKUP(AF22,Methodology!$H$26:$I$37,2,FALSE()))</f>
        <v>7</v>
      </c>
      <c r="AM22" s="76" t="n">
        <f aca="false">IF(ISERROR(VLOOKUP(AG22,Methodology!$H$26:$I$37,2,FALSE())),"",VLOOKUP(AG22,Methodology!$H$26:$I$37,2,FALSE()))</f>
        <v>8</v>
      </c>
      <c r="AN22" s="77" t="n">
        <f aca="false">SUM(AH22:AJ22)/3</f>
        <v>7</v>
      </c>
      <c r="AO22" s="78" t="n">
        <f aca="false">SUM(AK22:AM22)/3</f>
        <v>7.33333333333333</v>
      </c>
      <c r="AP22" s="80" t="s">
        <v>59</v>
      </c>
    </row>
    <row r="23" customFormat="false" ht="12.75" hidden="false" customHeight="false" outlineLevel="0" collapsed="false">
      <c r="B23" s="81" t="s">
        <v>123</v>
      </c>
      <c r="C23" s="64" t="s">
        <v>41</v>
      </c>
      <c r="D23" s="65" t="s">
        <v>124</v>
      </c>
      <c r="E23" s="66"/>
      <c r="F23" s="66" t="n">
        <v>3</v>
      </c>
      <c r="G23" s="67" t="n">
        <f aca="false">+E23-F23</f>
        <v>-3</v>
      </c>
      <c r="H23" s="68" t="n">
        <f aca="false">(VLOOKUP(B23,'[1]New Ratings'!$A$3:$I$195,5,FALSE()))</f>
        <v>3</v>
      </c>
      <c r="I23" s="69" t="s">
        <v>43</v>
      </c>
      <c r="J23" s="83" t="s">
        <v>125</v>
      </c>
      <c r="K23" s="70" t="s">
        <v>126</v>
      </c>
      <c r="L23" s="69" t="s">
        <v>45</v>
      </c>
      <c r="M23" s="70" t="s">
        <v>57</v>
      </c>
      <c r="N23" s="69" t="s">
        <v>57</v>
      </c>
      <c r="O23" s="71" t="n">
        <v>80.79</v>
      </c>
      <c r="P23" s="72" t="n">
        <v>28</v>
      </c>
      <c r="Q23" s="73" t="str">
        <f aca="false">IF(R23&lt;=20,"A",IF(R23&lt;=40,"B",IF(R23&lt;=60,"C",IF(R23&lt;=80,"D",IF(R23&lt;=100,"E","*")))))</f>
        <v>B</v>
      </c>
      <c r="R23" s="70" t="n">
        <v>25</v>
      </c>
      <c r="S23" s="73" t="n">
        <v>28</v>
      </c>
      <c r="T23" s="74" t="n">
        <f aca="false">IF(R23="*","*",R23-S23)</f>
        <v>-3</v>
      </c>
      <c r="U23" s="70" t="n">
        <v>27</v>
      </c>
      <c r="V23" s="69" t="n">
        <v>67</v>
      </c>
      <c r="W23" s="73" t="n">
        <v>68.3</v>
      </c>
      <c r="X23" s="73" t="n">
        <f aca="false">IF(V23="*","*",V23-W23)</f>
        <v>-1.3</v>
      </c>
      <c r="Y23" s="75" t="n">
        <v>70</v>
      </c>
      <c r="Z23" s="69" t="n">
        <v>44</v>
      </c>
      <c r="AA23" s="69" t="n">
        <v>47</v>
      </c>
      <c r="AB23" s="76" t="s">
        <v>58</v>
      </c>
      <c r="AC23" s="76" t="s">
        <v>49</v>
      </c>
      <c r="AD23" s="76" t="s">
        <v>49</v>
      </c>
      <c r="AE23" s="76" t="s">
        <v>58</v>
      </c>
      <c r="AF23" s="76" t="s">
        <v>49</v>
      </c>
      <c r="AG23" s="76" t="s">
        <v>49</v>
      </c>
      <c r="AH23" s="70" t="n">
        <f aca="false">IF(ISERROR(VLOOKUP(AB23,Methodology!$H$26:$I$37,2,FALSE())),"",VLOOKUP(AB23,Methodology!$H$26:$I$37,2,FALSE()))</f>
        <v>8</v>
      </c>
      <c r="AI23" s="70" t="n">
        <f aca="false">IF(ISERROR(VLOOKUP(AC23,Methodology!$H$26:$I$37,2,FALSE())),"",VLOOKUP(AC23,Methodology!$H$26:$I$37,2,FALSE()))</f>
        <v>9</v>
      </c>
      <c r="AJ23" s="76" t="n">
        <f aca="false">IF(ISERROR(VLOOKUP(AD23,Methodology!$H$26:$I$37,2,FALSE())),"",VLOOKUP(AD23,Methodology!$H$26:$I$37,2,FALSE()))</f>
        <v>9</v>
      </c>
      <c r="AK23" s="70" t="n">
        <f aca="false">IF(ISERROR(VLOOKUP(AE23,Methodology!$H$26:$I$37,2,FALSE())),"",VLOOKUP(AE23,Methodology!$H$26:$I$37,2,FALSE()))</f>
        <v>8</v>
      </c>
      <c r="AL23" s="70" t="n">
        <f aca="false">IF(ISERROR(VLOOKUP(AF23,Methodology!$H$26:$I$37,2,FALSE())),"",VLOOKUP(AF23,Methodology!$H$26:$I$37,2,FALSE()))</f>
        <v>9</v>
      </c>
      <c r="AM23" s="76" t="n">
        <f aca="false">IF(ISERROR(VLOOKUP(AG23,Methodology!$H$26:$I$37,2,FALSE())),"",VLOOKUP(AG23,Methodology!$H$26:$I$37,2,FALSE()))</f>
        <v>9</v>
      </c>
      <c r="AN23" s="77" t="n">
        <f aca="false">SUM(AH23:AJ23)/3</f>
        <v>8.66666666666667</v>
      </c>
      <c r="AO23" s="78" t="n">
        <f aca="false">SUM(AK23:AM23)/3</f>
        <v>8.66666666666667</v>
      </c>
      <c r="AP23" s="80" t="s">
        <v>64</v>
      </c>
    </row>
    <row r="24" customFormat="false" ht="12.75" hidden="false" customHeight="false" outlineLevel="0" collapsed="false">
      <c r="B24" s="63" t="s">
        <v>127</v>
      </c>
      <c r="C24" s="64" t="s">
        <v>128</v>
      </c>
      <c r="D24" s="65" t="s">
        <v>129</v>
      </c>
      <c r="E24" s="66" t="n">
        <v>3</v>
      </c>
      <c r="F24" s="66" t="n">
        <v>3</v>
      </c>
      <c r="G24" s="67" t="n">
        <f aca="false">+E24-F24</f>
        <v>0</v>
      </c>
      <c r="H24" s="68" t="n">
        <f aca="false">(VLOOKUP(B24,'[1]New Ratings'!$A$3:$I$195,5,FALSE()))</f>
        <v>4</v>
      </c>
      <c r="I24" s="69" t="s">
        <v>62</v>
      </c>
      <c r="J24" s="83" t="s">
        <v>130</v>
      </c>
      <c r="K24" s="70" t="s">
        <v>131</v>
      </c>
      <c r="L24" s="69" t="s">
        <v>45</v>
      </c>
      <c r="M24" s="70" t="s">
        <v>58</v>
      </c>
      <c r="N24" s="69" t="s">
        <v>58</v>
      </c>
      <c r="O24" s="71" t="n">
        <v>72.07</v>
      </c>
      <c r="P24" s="72" t="n">
        <v>32</v>
      </c>
      <c r="Q24" s="73" t="str">
        <f aca="false">IF(R24&lt;=20,"A",IF(R24&lt;=40,"B",IF(R24&lt;=60,"C",IF(R24&lt;=80,"D",IF(R24&lt;=100,"E","*")))))</f>
        <v>B</v>
      </c>
      <c r="R24" s="70" t="n">
        <v>35</v>
      </c>
      <c r="S24" s="73" t="n">
        <v>36</v>
      </c>
      <c r="T24" s="74" t="n">
        <f aca="false">IF(R24="*","*",R24-S24)</f>
        <v>-1</v>
      </c>
      <c r="U24" s="70" t="n">
        <v>36</v>
      </c>
      <c r="V24" s="69" t="n">
        <v>60.2</v>
      </c>
      <c r="W24" s="73" t="n">
        <v>64.9</v>
      </c>
      <c r="X24" s="73" t="n">
        <f aca="false">IF(V24="*","*",V24-W24)</f>
        <v>-4.7</v>
      </c>
      <c r="Y24" s="75" t="n">
        <v>75</v>
      </c>
      <c r="Z24" s="69" t="n">
        <v>37.5</v>
      </c>
      <c r="AA24" s="69" t="n">
        <v>36.5</v>
      </c>
      <c r="AB24" s="76" t="s">
        <v>49</v>
      </c>
      <c r="AC24" s="76" t="s">
        <v>49</v>
      </c>
      <c r="AD24" s="76" t="s">
        <v>58</v>
      </c>
      <c r="AE24" s="76" t="s">
        <v>58</v>
      </c>
      <c r="AF24" s="76" t="s">
        <v>58</v>
      </c>
      <c r="AG24" s="76" t="s">
        <v>48</v>
      </c>
      <c r="AH24" s="70" t="n">
        <f aca="false">IF(ISERROR(VLOOKUP(AB24,Methodology!$H$26:$I$37,2,FALSE())),"",VLOOKUP(AB24,Methodology!$H$26:$I$37,2,FALSE()))</f>
        <v>9</v>
      </c>
      <c r="AI24" s="70" t="n">
        <f aca="false">IF(ISERROR(VLOOKUP(AC24,Methodology!$H$26:$I$37,2,FALSE())),"",VLOOKUP(AC24,Methodology!$H$26:$I$37,2,FALSE()))</f>
        <v>9</v>
      </c>
      <c r="AJ24" s="76" t="n">
        <f aca="false">IF(ISERROR(VLOOKUP(AD24,Methodology!$H$26:$I$37,2,FALSE())),"",VLOOKUP(AD24,Methodology!$H$26:$I$37,2,FALSE()))</f>
        <v>8</v>
      </c>
      <c r="AK24" s="70" t="n">
        <f aca="false">IF(ISERROR(VLOOKUP(AE24,Methodology!$H$26:$I$37,2,FALSE())),"",VLOOKUP(AE24,Methodology!$H$26:$I$37,2,FALSE()))</f>
        <v>8</v>
      </c>
      <c r="AL24" s="70" t="n">
        <f aca="false">IF(ISERROR(VLOOKUP(AF24,Methodology!$H$26:$I$37,2,FALSE())),"",VLOOKUP(AF24,Methodology!$H$26:$I$37,2,FALSE()))</f>
        <v>8</v>
      </c>
      <c r="AM24" s="76" t="n">
        <f aca="false">IF(ISERROR(VLOOKUP(AG24,Methodology!$H$26:$I$37,2,FALSE())),"",VLOOKUP(AG24,Methodology!$H$26:$I$37,2,FALSE()))</f>
        <v>7</v>
      </c>
      <c r="AN24" s="77" t="n">
        <f aca="false">SUM(AH24:AJ24)/3</f>
        <v>8.66666666666667</v>
      </c>
      <c r="AO24" s="78" t="n">
        <f aca="false">SUM(AK24:AM24)/3</f>
        <v>7.66666666666667</v>
      </c>
      <c r="AP24" s="80" t="s">
        <v>132</v>
      </c>
    </row>
    <row r="25" customFormat="false" ht="12.75" hidden="false" customHeight="false" outlineLevel="0" collapsed="false">
      <c r="B25" s="63" t="s">
        <v>133</v>
      </c>
      <c r="C25" s="64" t="s">
        <v>134</v>
      </c>
      <c r="D25" s="65" t="s">
        <v>135</v>
      </c>
      <c r="E25" s="66"/>
      <c r="F25" s="66" t="n">
        <v>2</v>
      </c>
      <c r="G25" s="67" t="n">
        <f aca="false">+E25-F25</f>
        <v>-2</v>
      </c>
      <c r="H25" s="68" t="n">
        <f aca="false">(VLOOKUP(B25,'[1]New Ratings'!$A$3:$I$195,5,FALSE()))</f>
        <v>2</v>
      </c>
      <c r="I25" s="69" t="s">
        <v>43</v>
      </c>
      <c r="J25" s="69" t="s">
        <v>136</v>
      </c>
      <c r="K25" s="70" t="s">
        <v>136</v>
      </c>
      <c r="L25" s="69" t="s">
        <v>45</v>
      </c>
      <c r="M25" s="70" t="s">
        <v>78</v>
      </c>
      <c r="N25" s="69" t="s">
        <v>78</v>
      </c>
      <c r="O25" s="71" t="n">
        <v>86.52</v>
      </c>
      <c r="P25" s="72" t="n">
        <v>21</v>
      </c>
      <c r="Q25" s="73" t="str">
        <f aca="false">IF(R25&lt;=20,"A",IF(R25&lt;=40,"B",IF(R25&lt;=60,"C",IF(R25&lt;=80,"D",IF(R25&lt;=100,"E","*")))))</f>
        <v>B</v>
      </c>
      <c r="R25" s="70" t="n">
        <v>30</v>
      </c>
      <c r="S25" s="73" t="n">
        <v>30</v>
      </c>
      <c r="T25" s="74" t="n">
        <f aca="false">IF(R25="*","*",R25-S25)</f>
        <v>0</v>
      </c>
      <c r="U25" s="70" t="n">
        <v>24</v>
      </c>
      <c r="V25" s="69" t="n">
        <v>73.3</v>
      </c>
      <c r="W25" s="73" t="n">
        <v>73.7</v>
      </c>
      <c r="X25" s="73" t="n">
        <f aca="false">IF(V25="*","*",V25-W25)</f>
        <v>-0.400000000000006</v>
      </c>
      <c r="Y25" s="75" t="n">
        <v>89</v>
      </c>
      <c r="Z25" s="69" t="n">
        <v>31.5</v>
      </c>
      <c r="AA25" s="69" t="n">
        <v>35.5</v>
      </c>
      <c r="AB25" s="76"/>
      <c r="AC25" s="76"/>
      <c r="AD25" s="76"/>
      <c r="AE25" s="76"/>
      <c r="AF25" s="76"/>
      <c r="AG25" s="76"/>
      <c r="AH25" s="70" t="str">
        <f aca="false">IF(ISERROR(VLOOKUP(AB25,Methodology!$H$26:$I$37,2,FALSE())),"",VLOOKUP(AB25,Methodology!$H$26:$I$37,2,FALSE()))</f>
        <v/>
      </c>
      <c r="AI25" s="70" t="str">
        <f aca="false">IF(ISERROR(VLOOKUP(AC25,Methodology!$H$26:$I$37,2,FALSE())),"",VLOOKUP(AC25,Methodology!$H$26:$I$37,2,FALSE()))</f>
        <v/>
      </c>
      <c r="AJ25" s="76" t="str">
        <f aca="false">IF(ISERROR(VLOOKUP(AD25,Methodology!$H$26:$I$37,2,FALSE())),"",VLOOKUP(AD25,Methodology!$H$26:$I$37,2,FALSE()))</f>
        <v/>
      </c>
      <c r="AK25" s="70" t="str">
        <f aca="false">IF(ISERROR(VLOOKUP(AE25,Methodology!$H$26:$I$37,2,FALSE())),"",VLOOKUP(AE25,Methodology!$H$26:$I$37,2,FALSE()))</f>
        <v/>
      </c>
      <c r="AL25" s="70" t="str">
        <f aca="false">IF(ISERROR(VLOOKUP(AF25,Methodology!$H$26:$I$37,2,FALSE())),"",VLOOKUP(AF25,Methodology!$H$26:$I$37,2,FALSE()))</f>
        <v/>
      </c>
      <c r="AM25" s="76" t="str">
        <f aca="false">IF(ISERROR(VLOOKUP(AG25,Methodology!$H$26:$I$37,2,FALSE())),"",VLOOKUP(AG25,Methodology!$H$26:$I$37,2,FALSE()))</f>
        <v/>
      </c>
      <c r="AN25" s="77" t="n">
        <f aca="false">SUM(AH25:AJ25)/3</f>
        <v>0</v>
      </c>
      <c r="AO25" s="78" t="n">
        <f aca="false">SUM(AK25:AM25)/3</f>
        <v>0</v>
      </c>
      <c r="AP25" s="80" t="s">
        <v>137</v>
      </c>
    </row>
    <row r="26" customFormat="false" ht="12.75" hidden="false" customHeight="false" outlineLevel="0" collapsed="false">
      <c r="B26" s="63" t="s">
        <v>138</v>
      </c>
      <c r="C26" s="64" t="s">
        <v>139</v>
      </c>
      <c r="D26" s="65" t="s">
        <v>140</v>
      </c>
      <c r="E26" s="66"/>
      <c r="F26" s="66" t="n">
        <v>1</v>
      </c>
      <c r="G26" s="67" t="n">
        <f aca="false">+E26-F26</f>
        <v>-1</v>
      </c>
      <c r="H26" s="68" t="n">
        <f aca="false">(VLOOKUP(B26,'[1]New Ratings'!$A$3:$I$195,5,FALSE()))</f>
        <v>1</v>
      </c>
      <c r="I26" s="69" t="s">
        <v>62</v>
      </c>
      <c r="J26" s="69" t="s">
        <v>103</v>
      </c>
      <c r="K26" s="70" t="s">
        <v>103</v>
      </c>
      <c r="L26" s="69" t="s">
        <v>108</v>
      </c>
      <c r="M26" s="70" t="s">
        <v>55</v>
      </c>
      <c r="N26" s="69" t="s">
        <v>55</v>
      </c>
      <c r="O26" s="71" t="n">
        <v>91.47</v>
      </c>
      <c r="P26" s="72" t="n">
        <v>14</v>
      </c>
      <c r="Q26" s="73" t="str">
        <f aca="false">IF(R26&lt;=20,"A",IF(R26&lt;=40,"B",IF(R26&lt;=60,"C",IF(R26&lt;=80,"D",IF(R26&lt;=100,"E","*")))))</f>
        <v>B</v>
      </c>
      <c r="R26" s="70" t="n">
        <v>30</v>
      </c>
      <c r="S26" s="73" t="n">
        <v>30</v>
      </c>
      <c r="T26" s="74" t="n">
        <f aca="false">IF(R26="*","*",R26-S26)</f>
        <v>0</v>
      </c>
      <c r="U26" s="70" t="n">
        <v>17</v>
      </c>
      <c r="V26" s="69" t="n">
        <v>85.7</v>
      </c>
      <c r="W26" s="73" t="n">
        <v>88.5</v>
      </c>
      <c r="X26" s="73" t="n">
        <f aca="false">IF(V26="*","*",V26-W26)</f>
        <v>-2.8</v>
      </c>
      <c r="Y26" s="75" t="n">
        <v>87</v>
      </c>
      <c r="Z26" s="69" t="n">
        <v>41</v>
      </c>
      <c r="AA26" s="69" t="n">
        <v>45.5</v>
      </c>
      <c r="AB26" s="76" t="s">
        <v>49</v>
      </c>
      <c r="AC26" s="76" t="s">
        <v>49</v>
      </c>
      <c r="AD26" s="76" t="s">
        <v>57</v>
      </c>
      <c r="AE26" s="76" t="s">
        <v>49</v>
      </c>
      <c r="AF26" s="76" t="s">
        <v>49</v>
      </c>
      <c r="AG26" s="76" t="s">
        <v>49</v>
      </c>
      <c r="AH26" s="70" t="n">
        <f aca="false">IF(ISERROR(VLOOKUP(AB26,Methodology!$H$26:$I$37,2,FALSE())),"",VLOOKUP(AB26,Methodology!$H$26:$I$37,2,FALSE()))</f>
        <v>9</v>
      </c>
      <c r="AI26" s="70" t="n">
        <f aca="false">IF(ISERROR(VLOOKUP(AC26,Methodology!$H$26:$I$37,2,FALSE())),"",VLOOKUP(AC26,Methodology!$H$26:$I$37,2,FALSE()))</f>
        <v>9</v>
      </c>
      <c r="AJ26" s="76" t="n">
        <f aca="false">IF(ISERROR(VLOOKUP(AD26,Methodology!$H$26:$I$37,2,FALSE())),"",VLOOKUP(AD26,Methodology!$H$26:$I$37,2,FALSE()))</f>
        <v>10</v>
      </c>
      <c r="AK26" s="70" t="n">
        <f aca="false">IF(ISERROR(VLOOKUP(AE26,Methodology!$H$26:$I$37,2,FALSE())),"",VLOOKUP(AE26,Methodology!$H$26:$I$37,2,FALSE()))</f>
        <v>9</v>
      </c>
      <c r="AL26" s="70" t="n">
        <f aca="false">IF(ISERROR(VLOOKUP(AF26,Methodology!$H$26:$I$37,2,FALSE())),"",VLOOKUP(AF26,Methodology!$H$26:$I$37,2,FALSE()))</f>
        <v>9</v>
      </c>
      <c r="AM26" s="76" t="n">
        <f aca="false">IF(ISERROR(VLOOKUP(AG26,Methodology!$H$26:$I$37,2,FALSE())),"",VLOOKUP(AG26,Methodology!$H$26:$I$37,2,FALSE()))</f>
        <v>9</v>
      </c>
      <c r="AN26" s="77" t="n">
        <f aca="false">SUM(AH26:AJ26)/3</f>
        <v>9.33333333333333</v>
      </c>
      <c r="AO26" s="78" t="n">
        <f aca="false">SUM(AK26:AM26)/3</f>
        <v>9</v>
      </c>
      <c r="AP26" s="80" t="s">
        <v>59</v>
      </c>
    </row>
    <row r="27" customFormat="false" ht="12.75" hidden="false" customHeight="false" outlineLevel="0" collapsed="false">
      <c r="B27" s="63" t="s">
        <v>141</v>
      </c>
      <c r="C27" s="64" t="s">
        <v>142</v>
      </c>
      <c r="D27" s="65" t="s">
        <v>143</v>
      </c>
      <c r="E27" s="66"/>
      <c r="F27" s="66" t="n">
        <v>4</v>
      </c>
      <c r="G27" s="67" t="n">
        <f aca="false">+E27-F27</f>
        <v>-4</v>
      </c>
      <c r="H27" s="68" t="n">
        <f aca="false">(VLOOKUP(B27,'[1]New Ratings'!$A$3:$I$195,5,FALSE()))</f>
        <v>4</v>
      </c>
      <c r="I27" s="69" t="s">
        <v>62</v>
      </c>
      <c r="J27" s="69" t="s">
        <v>122</v>
      </c>
      <c r="K27" s="70" t="s">
        <v>122</v>
      </c>
      <c r="L27" s="69" t="s">
        <v>45</v>
      </c>
      <c r="M27" s="70" t="s">
        <v>58</v>
      </c>
      <c r="N27" s="69" t="s">
        <v>58</v>
      </c>
      <c r="O27" s="71" t="n">
        <v>74.97</v>
      </c>
      <c r="P27" s="72" t="n">
        <v>31</v>
      </c>
      <c r="Q27" s="73" t="str">
        <f aca="false">IF(R27&lt;=20,"A",IF(R27&lt;=40,"B",IF(R27&lt;=60,"C",IF(R27&lt;=80,"D",IF(R27&lt;=100,"E","*")))))</f>
        <v>B</v>
      </c>
      <c r="R27" s="70" t="n">
        <v>35</v>
      </c>
      <c r="S27" s="73" t="n">
        <v>33</v>
      </c>
      <c r="T27" s="74" t="n">
        <f aca="false">IF(R27="*","*",R27-S27)</f>
        <v>2</v>
      </c>
      <c r="U27" s="70" t="n">
        <v>34</v>
      </c>
      <c r="V27" s="69" t="n">
        <v>62.1</v>
      </c>
      <c r="W27" s="73" t="n">
        <v>64.4</v>
      </c>
      <c r="X27" s="73" t="n">
        <f aca="false">IF(V27="*","*",V27-W27)</f>
        <v>-2.3</v>
      </c>
      <c r="Y27" s="75" t="n">
        <v>57</v>
      </c>
      <c r="Z27" s="69" t="n">
        <v>39</v>
      </c>
      <c r="AA27" s="69" t="n">
        <v>38.5</v>
      </c>
      <c r="AB27" s="76" t="s">
        <v>48</v>
      </c>
      <c r="AC27" s="76" t="s">
        <v>144</v>
      </c>
      <c r="AD27" s="76" t="s">
        <v>48</v>
      </c>
      <c r="AE27" s="76" t="s">
        <v>145</v>
      </c>
      <c r="AF27" s="76" t="s">
        <v>144</v>
      </c>
      <c r="AG27" s="76" t="s">
        <v>144</v>
      </c>
      <c r="AH27" s="70" t="n">
        <f aca="false">IF(ISERROR(VLOOKUP(AB27,Methodology!$H$26:$I$37,2,FALSE())),"",VLOOKUP(AB27,Methodology!$H$26:$I$37,2,FALSE()))</f>
        <v>7</v>
      </c>
      <c r="AI27" s="70" t="n">
        <f aca="false">IF(ISERROR(VLOOKUP(AC27,Methodology!$H$26:$I$37,2,FALSE())),"",VLOOKUP(AC27,Methodology!$H$26:$I$37,2,FALSE()))</f>
        <v>5</v>
      </c>
      <c r="AJ27" s="76" t="n">
        <f aca="false">IF(ISERROR(VLOOKUP(AD27,Methodology!$H$26:$I$37,2,FALSE())),"",VLOOKUP(AD27,Methodology!$H$26:$I$37,2,FALSE()))</f>
        <v>7</v>
      </c>
      <c r="AK27" s="70" t="n">
        <f aca="false">IF(ISERROR(VLOOKUP(AE27,Methodology!$H$26:$I$37,2,FALSE())),"",VLOOKUP(AE27,Methodology!$H$26:$I$37,2,FALSE()))</f>
        <v>4</v>
      </c>
      <c r="AL27" s="70" t="n">
        <f aca="false">IF(ISERROR(VLOOKUP(AF27,Methodology!$H$26:$I$37,2,FALSE())),"",VLOOKUP(AF27,Methodology!$H$26:$I$37,2,FALSE()))</f>
        <v>5</v>
      </c>
      <c r="AM27" s="76" t="n">
        <f aca="false">IF(ISERROR(VLOOKUP(AG27,Methodology!$H$26:$I$37,2,FALSE())),"",VLOOKUP(AG27,Methodology!$H$26:$I$37,2,FALSE()))</f>
        <v>5</v>
      </c>
      <c r="AN27" s="77" t="n">
        <f aca="false">SUM(AH27:AJ27)/3</f>
        <v>6.33333333333333</v>
      </c>
      <c r="AO27" s="78" t="n">
        <f aca="false">SUM(AK27:AM27)/3</f>
        <v>4.66666666666667</v>
      </c>
      <c r="AP27" s="80" t="s">
        <v>132</v>
      </c>
    </row>
    <row r="28" customFormat="false" ht="12.75" hidden="false" customHeight="false" outlineLevel="0" collapsed="false">
      <c r="B28" s="63" t="s">
        <v>146</v>
      </c>
      <c r="C28" s="64" t="s">
        <v>147</v>
      </c>
      <c r="D28" s="65" t="s">
        <v>148</v>
      </c>
      <c r="E28" s="66" t="n">
        <v>2</v>
      </c>
      <c r="F28" s="66" t="n">
        <v>2</v>
      </c>
      <c r="G28" s="67" t="n">
        <f aca="false">+E28-F28</f>
        <v>0</v>
      </c>
      <c r="H28" s="68" t="n">
        <f aca="false">(VLOOKUP(B28,'[1]New Ratings'!$A$3:$I$195,5,FALSE()))</f>
        <v>2</v>
      </c>
      <c r="I28" s="69" t="s">
        <v>43</v>
      </c>
      <c r="J28" s="69" t="s">
        <v>149</v>
      </c>
      <c r="K28" s="70" t="s">
        <v>149</v>
      </c>
      <c r="L28" s="69" t="s">
        <v>45</v>
      </c>
      <c r="M28" s="70" t="s">
        <v>78</v>
      </c>
      <c r="N28" s="69" t="s">
        <v>78</v>
      </c>
      <c r="O28" s="71" t="n">
        <v>88.45</v>
      </c>
      <c r="P28" s="72" t="n">
        <v>18</v>
      </c>
      <c r="Q28" s="73" t="str">
        <f aca="false">IF(R28&lt;=20,"A",IF(R28&lt;=40,"B",IF(R28&lt;=60,"C",IF(R28&lt;=80,"D",IF(R28&lt;=100,"E","*")))))</f>
        <v>B</v>
      </c>
      <c r="R28" s="70" t="n">
        <v>22</v>
      </c>
      <c r="S28" s="73" t="n">
        <v>21</v>
      </c>
      <c r="T28" s="74" t="n">
        <f aca="false">IF(R28="*","*",R28-S28)</f>
        <v>1</v>
      </c>
      <c r="U28" s="70" t="n">
        <v>19</v>
      </c>
      <c r="V28" s="69" t="n">
        <v>84.2</v>
      </c>
      <c r="W28" s="73" t="n">
        <v>84.2</v>
      </c>
      <c r="X28" s="73" t="n">
        <f aca="false">IF(V28="*","*",V28-W28)</f>
        <v>0</v>
      </c>
      <c r="Y28" s="75" t="n">
        <v>80</v>
      </c>
      <c r="Z28" s="69" t="n">
        <v>39</v>
      </c>
      <c r="AA28" s="69" t="n">
        <v>40.5</v>
      </c>
      <c r="AB28" s="76" t="s">
        <v>49</v>
      </c>
      <c r="AC28" s="76" t="s">
        <v>58</v>
      </c>
      <c r="AD28" s="76" t="s">
        <v>49</v>
      </c>
      <c r="AE28" s="76" t="s">
        <v>58</v>
      </c>
      <c r="AF28" s="76" t="s">
        <v>47</v>
      </c>
      <c r="AG28" s="76" t="s">
        <v>47</v>
      </c>
      <c r="AH28" s="70" t="n">
        <f aca="false">IF(ISERROR(VLOOKUP(AB28,Methodology!$H$26:$I$37,2,FALSE())),"",VLOOKUP(AB28,Methodology!$H$26:$I$37,2,FALSE()))</f>
        <v>9</v>
      </c>
      <c r="AI28" s="70" t="n">
        <f aca="false">IF(ISERROR(VLOOKUP(AC28,Methodology!$H$26:$I$37,2,FALSE())),"",VLOOKUP(AC28,Methodology!$H$26:$I$37,2,FALSE()))</f>
        <v>8</v>
      </c>
      <c r="AJ28" s="76" t="n">
        <f aca="false">IF(ISERROR(VLOOKUP(AD28,Methodology!$H$26:$I$37,2,FALSE())),"",VLOOKUP(AD28,Methodology!$H$26:$I$37,2,FALSE()))</f>
        <v>9</v>
      </c>
      <c r="AK28" s="70" t="n">
        <f aca="false">IF(ISERROR(VLOOKUP(AE28,Methodology!$H$26:$I$37,2,FALSE())),"",VLOOKUP(AE28,Methodology!$H$26:$I$37,2,FALSE()))</f>
        <v>8</v>
      </c>
      <c r="AL28" s="70" t="n">
        <f aca="false">IF(ISERROR(VLOOKUP(AF28,Methodology!$H$26:$I$37,2,FALSE())),"",VLOOKUP(AF28,Methodology!$H$26:$I$37,2,FALSE()))</f>
        <v>6</v>
      </c>
      <c r="AM28" s="76" t="n">
        <f aca="false">IF(ISERROR(VLOOKUP(AG28,Methodology!$H$26:$I$37,2,FALSE())),"",VLOOKUP(AG28,Methodology!$H$26:$I$37,2,FALSE()))</f>
        <v>6</v>
      </c>
      <c r="AN28" s="77" t="n">
        <f aca="false">SUM(AH28:AJ28)/3</f>
        <v>8.66666666666667</v>
      </c>
      <c r="AO28" s="78" t="n">
        <f aca="false">SUM(AK28:AM28)/3</f>
        <v>6.66666666666667</v>
      </c>
      <c r="AP28" s="80" t="s">
        <v>59</v>
      </c>
    </row>
    <row r="29" customFormat="false" ht="12.75" hidden="false" customHeight="false" outlineLevel="0" collapsed="false">
      <c r="B29" s="63" t="s">
        <v>150</v>
      </c>
      <c r="C29" s="64" t="s">
        <v>151</v>
      </c>
      <c r="D29" s="65" t="s">
        <v>152</v>
      </c>
      <c r="E29" s="84" t="n">
        <v>2</v>
      </c>
      <c r="F29" s="66" t="n">
        <v>1</v>
      </c>
      <c r="G29" s="67" t="n">
        <f aca="false">+E29-F29</f>
        <v>1</v>
      </c>
      <c r="H29" s="68" t="n">
        <f aca="false">(VLOOKUP(B29,'[1]New Ratings'!$A$3:$I$195,5,FALSE()))</f>
        <v>1</v>
      </c>
      <c r="I29" s="69" t="s">
        <v>43</v>
      </c>
      <c r="J29" s="84" t="s">
        <v>77</v>
      </c>
      <c r="K29" s="70" t="s">
        <v>153</v>
      </c>
      <c r="L29" s="69" t="s">
        <v>45</v>
      </c>
      <c r="M29" s="70" t="s">
        <v>86</v>
      </c>
      <c r="N29" s="69" t="s">
        <v>86</v>
      </c>
      <c r="O29" s="71" t="n">
        <v>90.58</v>
      </c>
      <c r="P29" s="72" t="n">
        <v>16</v>
      </c>
      <c r="Q29" s="73" t="str">
        <f aca="false">IF(R29&lt;=20,"A",IF(R29&lt;=40,"B",IF(R29&lt;=60,"C",IF(R29&lt;=80,"D",IF(R29&lt;=100,"E","*")))))</f>
        <v>A</v>
      </c>
      <c r="R29" s="70" t="n">
        <v>10</v>
      </c>
      <c r="S29" s="73" t="n">
        <v>10</v>
      </c>
      <c r="T29" s="74" t="n">
        <f aca="false">IF(R29="*","*",R29-S29)</f>
        <v>0</v>
      </c>
      <c r="U29" s="70" t="n">
        <v>13</v>
      </c>
      <c r="V29" s="69" t="n">
        <v>87.2</v>
      </c>
      <c r="W29" s="73" t="n">
        <v>87.7</v>
      </c>
      <c r="X29" s="73" t="n">
        <f aca="false">IF(V29="*","*",V29-W29)</f>
        <v>-0.5</v>
      </c>
      <c r="Y29" s="75" t="n">
        <v>80</v>
      </c>
      <c r="Z29" s="69" t="n">
        <v>48</v>
      </c>
      <c r="AA29" s="69" t="n">
        <v>39</v>
      </c>
      <c r="AB29" s="76" t="s">
        <v>49</v>
      </c>
      <c r="AC29" s="76" t="s">
        <v>58</v>
      </c>
      <c r="AD29" s="76" t="s">
        <v>49</v>
      </c>
      <c r="AE29" s="76" t="s">
        <v>57</v>
      </c>
      <c r="AF29" s="76" t="s">
        <v>49</v>
      </c>
      <c r="AG29" s="76" t="s">
        <v>49</v>
      </c>
      <c r="AH29" s="70" t="n">
        <f aca="false">IF(ISERROR(VLOOKUP(AB29,Methodology!$H$26:$I$37,2,FALSE())),"",VLOOKUP(AB29,Methodology!$H$26:$I$37,2,FALSE()))</f>
        <v>9</v>
      </c>
      <c r="AI29" s="70" t="n">
        <f aca="false">IF(ISERROR(VLOOKUP(AC29,Methodology!$H$26:$I$37,2,FALSE())),"",VLOOKUP(AC29,Methodology!$H$26:$I$37,2,FALSE()))</f>
        <v>8</v>
      </c>
      <c r="AJ29" s="76" t="n">
        <f aca="false">IF(ISERROR(VLOOKUP(AD29,Methodology!$H$26:$I$37,2,FALSE())),"",VLOOKUP(AD29,Methodology!$H$26:$I$37,2,FALSE()))</f>
        <v>9</v>
      </c>
      <c r="AK29" s="70" t="n">
        <f aca="false">IF(ISERROR(VLOOKUP(AE29,Methodology!$H$26:$I$37,2,FALSE())),"",VLOOKUP(AE29,Methodology!$H$26:$I$37,2,FALSE()))</f>
        <v>10</v>
      </c>
      <c r="AL29" s="70" t="n">
        <f aca="false">IF(ISERROR(VLOOKUP(AF29,Methodology!$H$26:$I$37,2,FALSE())),"",VLOOKUP(AF29,Methodology!$H$26:$I$37,2,FALSE()))</f>
        <v>9</v>
      </c>
      <c r="AM29" s="76" t="n">
        <f aca="false">IF(ISERROR(VLOOKUP(AG29,Methodology!$H$26:$I$37,2,FALSE())),"",VLOOKUP(AG29,Methodology!$H$26:$I$37,2,FALSE()))</f>
        <v>9</v>
      </c>
      <c r="AN29" s="77" t="n">
        <f aca="false">SUM(AH29:AJ29)/3</f>
        <v>8.66666666666667</v>
      </c>
      <c r="AO29" s="78" t="n">
        <f aca="false">SUM(AK29:AM29)/3</f>
        <v>9.33333333333333</v>
      </c>
      <c r="AP29" s="80" t="s">
        <v>50</v>
      </c>
    </row>
    <row r="30" customFormat="false" ht="12.75" hidden="false" customHeight="false" outlineLevel="0" collapsed="false">
      <c r="B30" s="63" t="s">
        <v>154</v>
      </c>
      <c r="C30" s="64" t="s">
        <v>155</v>
      </c>
      <c r="D30" s="65" t="s">
        <v>156</v>
      </c>
      <c r="E30" s="66" t="n">
        <v>4</v>
      </c>
      <c r="F30" s="66" t="n">
        <v>4</v>
      </c>
      <c r="G30" s="67" t="n">
        <f aca="false">+E30-F30</f>
        <v>0</v>
      </c>
      <c r="H30" s="68" t="n">
        <f aca="false">(VLOOKUP(B30,'[1]New Ratings'!$A$3:$I$195,5,FALSE()))</f>
        <v>4</v>
      </c>
      <c r="I30" s="69" t="s">
        <v>62</v>
      </c>
      <c r="J30" s="69" t="s">
        <v>157</v>
      </c>
      <c r="K30" s="70" t="s">
        <v>157</v>
      </c>
      <c r="L30" s="69" t="s">
        <v>108</v>
      </c>
      <c r="M30" s="70" t="s">
        <v>98</v>
      </c>
      <c r="N30" s="69" t="s">
        <v>98</v>
      </c>
      <c r="O30" s="71" t="n">
        <v>62.53</v>
      </c>
      <c r="P30" s="72" t="n">
        <v>47</v>
      </c>
      <c r="Q30" s="73" t="str">
        <f aca="false">IF(R30&lt;=20,"A",IF(R30&lt;=40,"B",IF(R30&lt;=60,"C",IF(R30&lt;=80,"D",IF(R30&lt;=100,"E","*")))))</f>
        <v>B</v>
      </c>
      <c r="R30" s="70" t="n">
        <v>29</v>
      </c>
      <c r="S30" s="73" t="n">
        <v>26</v>
      </c>
      <c r="T30" s="74" t="n">
        <f aca="false">IF(R30="*","*",R30-S30)</f>
        <v>3</v>
      </c>
      <c r="U30" s="70" t="n">
        <v>33</v>
      </c>
      <c r="V30" s="69" t="n">
        <v>62.4</v>
      </c>
      <c r="W30" s="73" t="n">
        <v>63.3</v>
      </c>
      <c r="X30" s="73" t="n">
        <f aca="false">IF(V30="*","*",V30-W30)</f>
        <v>-0.899999999999999</v>
      </c>
      <c r="Y30" s="75" t="n">
        <v>75.5</v>
      </c>
      <c r="Z30" s="69" t="n">
        <v>39</v>
      </c>
      <c r="AA30" s="69" t="n">
        <v>44.5</v>
      </c>
      <c r="AB30" s="76" t="s">
        <v>48</v>
      </c>
      <c r="AC30" s="76" t="s">
        <v>48</v>
      </c>
      <c r="AD30" s="76" t="s">
        <v>48</v>
      </c>
      <c r="AE30" s="76" t="s">
        <v>48</v>
      </c>
      <c r="AF30" s="76" t="s">
        <v>58</v>
      </c>
      <c r="AG30" s="76" t="s">
        <v>48</v>
      </c>
      <c r="AH30" s="70" t="n">
        <f aca="false">IF(ISERROR(VLOOKUP(AB30,Methodology!$H$26:$I$37,2,FALSE())),"",VLOOKUP(AB30,Methodology!$H$26:$I$37,2,FALSE()))</f>
        <v>7</v>
      </c>
      <c r="AI30" s="70" t="n">
        <f aca="false">IF(ISERROR(VLOOKUP(AC30,Methodology!$H$26:$I$37,2,FALSE())),"",VLOOKUP(AC30,Methodology!$H$26:$I$37,2,FALSE()))</f>
        <v>7</v>
      </c>
      <c r="AJ30" s="76" t="n">
        <f aca="false">IF(ISERROR(VLOOKUP(AD30,Methodology!$H$26:$I$37,2,FALSE())),"",VLOOKUP(AD30,Methodology!$H$26:$I$37,2,FALSE()))</f>
        <v>7</v>
      </c>
      <c r="AK30" s="70" t="n">
        <f aca="false">IF(ISERROR(VLOOKUP(AE30,Methodology!$H$26:$I$37,2,FALSE())),"",VLOOKUP(AE30,Methodology!$H$26:$I$37,2,FALSE()))</f>
        <v>7</v>
      </c>
      <c r="AL30" s="70" t="n">
        <f aca="false">IF(ISERROR(VLOOKUP(AF30,Methodology!$H$26:$I$37,2,FALSE())),"",VLOOKUP(AF30,Methodology!$H$26:$I$37,2,FALSE()))</f>
        <v>8</v>
      </c>
      <c r="AM30" s="76" t="n">
        <f aca="false">IF(ISERROR(VLOOKUP(AG30,Methodology!$H$26:$I$37,2,FALSE())),"",VLOOKUP(AG30,Methodology!$H$26:$I$37,2,FALSE()))</f>
        <v>7</v>
      </c>
      <c r="AN30" s="77" t="n">
        <f aca="false">SUM(AH30:AJ30)/3</f>
        <v>7</v>
      </c>
      <c r="AO30" s="78" t="n">
        <f aca="false">SUM(AK30:AM30)/3</f>
        <v>7.33333333333333</v>
      </c>
      <c r="AP30" s="80" t="s">
        <v>50</v>
      </c>
    </row>
    <row r="31" customFormat="false" ht="12.75" hidden="false" customHeight="false" outlineLevel="0" collapsed="false">
      <c r="B31" s="63" t="s">
        <v>158</v>
      </c>
      <c r="C31" s="64" t="s">
        <v>66</v>
      </c>
      <c r="D31" s="65" t="s">
        <v>159</v>
      </c>
      <c r="E31" s="66"/>
      <c r="F31" s="66" t="n">
        <v>4</v>
      </c>
      <c r="G31" s="67" t="n">
        <f aca="false">+E31-F31</f>
        <v>-4</v>
      </c>
      <c r="H31" s="68" t="n">
        <f aca="false">(VLOOKUP(B31,'[1]New Ratings'!$A$3:$I$195,5,FALSE()))</f>
        <v>4</v>
      </c>
      <c r="I31" s="69" t="s">
        <v>62</v>
      </c>
      <c r="J31" s="69" t="s">
        <v>160</v>
      </c>
      <c r="K31" s="70" t="s">
        <v>160</v>
      </c>
      <c r="L31" s="69" t="s">
        <v>45</v>
      </c>
      <c r="M31" s="70" t="s">
        <v>49</v>
      </c>
      <c r="N31" s="69" t="s">
        <v>49</v>
      </c>
      <c r="O31" s="71" t="n">
        <v>77.19</v>
      </c>
      <c r="P31" s="72" t="n">
        <v>29</v>
      </c>
      <c r="Q31" s="73" t="str">
        <f aca="false">IF(R31&lt;=20,"A",IF(R31&lt;=40,"B",IF(R31&lt;=60,"C",IF(R31&lt;=80,"D",IF(R31&lt;=100,"E","*")))))</f>
        <v>B</v>
      </c>
      <c r="R31" s="70" t="n">
        <v>33</v>
      </c>
      <c r="S31" s="73" t="n">
        <v>33</v>
      </c>
      <c r="T31" s="74" t="n">
        <f aca="false">IF(R31="*","*",R31-S31)</f>
        <v>0</v>
      </c>
      <c r="U31" s="70" t="n">
        <v>31</v>
      </c>
      <c r="V31" s="69" t="n">
        <v>63.8</v>
      </c>
      <c r="W31" s="73" t="n">
        <v>64.4</v>
      </c>
      <c r="X31" s="73" t="n">
        <f aca="false">IF(V31="*","*",V31-W31)</f>
        <v>-0.600000000000009</v>
      </c>
      <c r="Y31" s="75" t="n">
        <v>68</v>
      </c>
      <c r="Z31" s="69" t="n">
        <v>48.5</v>
      </c>
      <c r="AA31" s="69" t="n">
        <v>44.5</v>
      </c>
      <c r="AB31" s="76" t="s">
        <v>49</v>
      </c>
      <c r="AC31" s="76" t="s">
        <v>47</v>
      </c>
      <c r="AD31" s="76" t="s">
        <v>49</v>
      </c>
      <c r="AE31" s="76" t="s">
        <v>49</v>
      </c>
      <c r="AF31" s="76" t="s">
        <v>47</v>
      </c>
      <c r="AG31" s="76" t="s">
        <v>58</v>
      </c>
      <c r="AH31" s="70" t="n">
        <f aca="false">IF(ISERROR(VLOOKUP(AB31,Methodology!$H$26:$I$37,2,FALSE())),"",VLOOKUP(AB31,Methodology!$H$26:$I$37,2,FALSE()))</f>
        <v>9</v>
      </c>
      <c r="AI31" s="70" t="n">
        <f aca="false">IF(ISERROR(VLOOKUP(AC31,Methodology!$H$26:$I$37,2,FALSE())),"",VLOOKUP(AC31,Methodology!$H$26:$I$37,2,FALSE()))</f>
        <v>6</v>
      </c>
      <c r="AJ31" s="76" t="n">
        <f aca="false">IF(ISERROR(VLOOKUP(AD31,Methodology!$H$26:$I$37,2,FALSE())),"",VLOOKUP(AD31,Methodology!$H$26:$I$37,2,FALSE()))</f>
        <v>9</v>
      </c>
      <c r="AK31" s="70" t="n">
        <f aca="false">IF(ISERROR(VLOOKUP(AE31,Methodology!$H$26:$I$37,2,FALSE())),"",VLOOKUP(AE31,Methodology!$H$26:$I$37,2,FALSE()))</f>
        <v>9</v>
      </c>
      <c r="AL31" s="70" t="n">
        <f aca="false">IF(ISERROR(VLOOKUP(AF31,Methodology!$H$26:$I$37,2,FALSE())),"",VLOOKUP(AF31,Methodology!$H$26:$I$37,2,FALSE()))</f>
        <v>6</v>
      </c>
      <c r="AM31" s="76" t="n">
        <f aca="false">IF(ISERROR(VLOOKUP(AG31,Methodology!$H$26:$I$37,2,FALSE())),"",VLOOKUP(AG31,Methodology!$H$26:$I$37,2,FALSE()))</f>
        <v>8</v>
      </c>
      <c r="AN31" s="77" t="n">
        <f aca="false">SUM(AH31:AJ31)/3</f>
        <v>8</v>
      </c>
      <c r="AO31" s="78" t="n">
        <f aca="false">SUM(AK31:AM31)/3</f>
        <v>7.66666666666667</v>
      </c>
      <c r="AP31" s="80" t="s">
        <v>137</v>
      </c>
    </row>
    <row r="32" customFormat="false" ht="12.75" hidden="false" customHeight="false" outlineLevel="0" collapsed="false">
      <c r="B32" s="63" t="s">
        <v>161</v>
      </c>
      <c r="C32" s="64" t="s">
        <v>162</v>
      </c>
      <c r="D32" s="65" t="s">
        <v>163</v>
      </c>
      <c r="E32" s="66" t="n">
        <v>4</v>
      </c>
      <c r="F32" s="66" t="n">
        <v>4</v>
      </c>
      <c r="G32" s="67" t="n">
        <f aca="false">+E32-F32</f>
        <v>0</v>
      </c>
      <c r="H32" s="68" t="n">
        <f aca="false">(VLOOKUP(B32,'[1]New Ratings'!$A$3:$I$195,5,FALSE()))</f>
        <v>5</v>
      </c>
      <c r="I32" s="69" t="s">
        <v>62</v>
      </c>
      <c r="J32" s="69" t="s">
        <v>157</v>
      </c>
      <c r="K32" s="70" t="s">
        <v>157</v>
      </c>
      <c r="L32" s="69" t="s">
        <v>45</v>
      </c>
      <c r="M32" s="70" t="s">
        <v>109</v>
      </c>
      <c r="N32" s="69" t="s">
        <v>109</v>
      </c>
      <c r="O32" s="71" t="n">
        <v>54.48</v>
      </c>
      <c r="P32" s="72" t="n">
        <v>61</v>
      </c>
      <c r="Q32" s="73" t="str">
        <f aca="false">IF(R32&lt;=20,"A",IF(R32&lt;=40,"B",IF(R32&lt;=60,"C",IF(R32&lt;=80,"D",IF(R32&lt;=100,"E","*")))))</f>
        <v>C</v>
      </c>
      <c r="R32" s="70" t="n">
        <v>50</v>
      </c>
      <c r="S32" s="73" t="n">
        <v>50</v>
      </c>
      <c r="T32" s="74" t="n">
        <f aca="false">IF(R32="*","*",R32-S32)</f>
        <v>0</v>
      </c>
      <c r="U32" s="70" t="n">
        <v>57</v>
      </c>
      <c r="V32" s="69" t="n">
        <v>45.8</v>
      </c>
      <c r="W32" s="73" t="n">
        <v>47.9</v>
      </c>
      <c r="X32" s="73" t="n">
        <f aca="false">IF(V32="*","*",V32-W32)</f>
        <v>-2.1</v>
      </c>
      <c r="Y32" s="75" t="n">
        <v>68</v>
      </c>
      <c r="Z32" s="69" t="n">
        <v>39.5</v>
      </c>
      <c r="AA32" s="69" t="n">
        <v>35.5</v>
      </c>
      <c r="AB32" s="76"/>
      <c r="AC32" s="76"/>
      <c r="AD32" s="76"/>
      <c r="AE32" s="76"/>
      <c r="AF32" s="76"/>
      <c r="AG32" s="76"/>
      <c r="AH32" s="70" t="str">
        <f aca="false">IF(ISERROR(VLOOKUP(AB32,Methodology!$H$26:$I$37,2,FALSE())),"",VLOOKUP(AB32,Methodology!$H$26:$I$37,2,FALSE()))</f>
        <v/>
      </c>
      <c r="AI32" s="70" t="str">
        <f aca="false">IF(ISERROR(VLOOKUP(AC32,Methodology!$H$26:$I$37,2,FALSE())),"",VLOOKUP(AC32,Methodology!$H$26:$I$37,2,FALSE()))</f>
        <v/>
      </c>
      <c r="AJ32" s="76" t="str">
        <f aca="false">IF(ISERROR(VLOOKUP(AD32,Methodology!$H$26:$I$37,2,FALSE())),"",VLOOKUP(AD32,Methodology!$H$26:$I$37,2,FALSE()))</f>
        <v/>
      </c>
      <c r="AK32" s="70" t="str">
        <f aca="false">IF(ISERROR(VLOOKUP(AE32,Methodology!$H$26:$I$37,2,FALSE())),"",VLOOKUP(AE32,Methodology!$H$26:$I$37,2,FALSE()))</f>
        <v/>
      </c>
      <c r="AL32" s="70" t="str">
        <f aca="false">IF(ISERROR(VLOOKUP(AF32,Methodology!$H$26:$I$37,2,FALSE())),"",VLOOKUP(AF32,Methodology!$H$26:$I$37,2,FALSE()))</f>
        <v/>
      </c>
      <c r="AM32" s="76" t="str">
        <f aca="false">IF(ISERROR(VLOOKUP(AG32,Methodology!$H$26:$I$37,2,FALSE())),"",VLOOKUP(AG32,Methodology!$H$26:$I$37,2,FALSE()))</f>
        <v/>
      </c>
      <c r="AN32" s="77" t="n">
        <f aca="false">SUM(AH32:AJ32)/3</f>
        <v>0</v>
      </c>
      <c r="AO32" s="78" t="n">
        <f aca="false">SUM(AK32:AM32)/3</f>
        <v>0</v>
      </c>
      <c r="AP32" s="80" t="s">
        <v>70</v>
      </c>
    </row>
    <row r="33" customFormat="false" ht="12.75" hidden="false" customHeight="false" outlineLevel="0" collapsed="false">
      <c r="B33" s="63" t="s">
        <v>164</v>
      </c>
      <c r="C33" s="64" t="s">
        <v>165</v>
      </c>
      <c r="D33" s="65" t="s">
        <v>166</v>
      </c>
      <c r="E33" s="66"/>
      <c r="F33" s="66" t="n">
        <v>1</v>
      </c>
      <c r="G33" s="67" t="n">
        <f aca="false">+E33-F33</f>
        <v>-1</v>
      </c>
      <c r="H33" s="68" t="e">
        <f aca="false">(VLOOKUP(B33,'[1]New Ratings'!$A$3:$I$195,5,FALSE()))</f>
        <v>#N/A</v>
      </c>
      <c r="I33" s="69" t="s">
        <v>43</v>
      </c>
      <c r="J33" s="69" t="s">
        <v>54</v>
      </c>
      <c r="K33" s="70" t="s">
        <v>54</v>
      </c>
      <c r="L33" s="69" t="s">
        <v>45</v>
      </c>
      <c r="M33" s="70" t="s">
        <v>56</v>
      </c>
      <c r="N33" s="69"/>
      <c r="O33" s="71"/>
      <c r="P33" s="72" t="s">
        <v>56</v>
      </c>
      <c r="Q33" s="73" t="str">
        <f aca="false">IF(R33&lt;=20,"A",IF(R33&lt;=40,"B",IF(R33&lt;=60,"C",IF(R33&lt;=80,"D",IF(R33&lt;=100,"E","*")))))</f>
        <v>*</v>
      </c>
      <c r="R33" s="70" t="s">
        <v>56</v>
      </c>
      <c r="S33" s="73"/>
      <c r="T33" s="74"/>
      <c r="U33" s="70" t="s">
        <v>56</v>
      </c>
      <c r="V33" s="69" t="s">
        <v>56</v>
      </c>
      <c r="W33" s="73" t="s">
        <v>56</v>
      </c>
      <c r="X33" s="73"/>
      <c r="Y33" s="75" t="s">
        <v>56</v>
      </c>
      <c r="Z33" s="69" t="s">
        <v>56</v>
      </c>
      <c r="AA33" s="69" t="s">
        <v>56</v>
      </c>
      <c r="AB33" s="76"/>
      <c r="AC33" s="76"/>
      <c r="AD33" s="76"/>
      <c r="AE33" s="76"/>
      <c r="AF33" s="76"/>
      <c r="AG33" s="76"/>
      <c r="AH33" s="70" t="str">
        <f aca="false">IF(ISERROR(VLOOKUP(AB33,Methodology!$H$26:$I$37,2,FALSE())),"",VLOOKUP(AB33,Methodology!$H$26:$I$37,2,FALSE()))</f>
        <v/>
      </c>
      <c r="AI33" s="70" t="str">
        <f aca="false">IF(ISERROR(VLOOKUP(AC33,Methodology!$H$26:$I$37,2,FALSE())),"",VLOOKUP(AC33,Methodology!$H$26:$I$37,2,FALSE()))</f>
        <v/>
      </c>
      <c r="AJ33" s="76" t="str">
        <f aca="false">IF(ISERROR(VLOOKUP(AD33,Methodology!$H$26:$I$37,2,FALSE())),"",VLOOKUP(AD33,Methodology!$H$26:$I$37,2,FALSE()))</f>
        <v/>
      </c>
      <c r="AK33" s="70" t="str">
        <f aca="false">IF(ISERROR(VLOOKUP(AE33,Methodology!$H$26:$I$37,2,FALSE())),"",VLOOKUP(AE33,Methodology!$H$26:$I$37,2,FALSE()))</f>
        <v/>
      </c>
      <c r="AL33" s="70" t="str">
        <f aca="false">IF(ISERROR(VLOOKUP(AF33,Methodology!$H$26:$I$37,2,FALSE())),"",VLOOKUP(AF33,Methodology!$H$26:$I$37,2,FALSE()))</f>
        <v/>
      </c>
      <c r="AM33" s="76" t="str">
        <f aca="false">IF(ISERROR(VLOOKUP(AG33,Methodology!$H$26:$I$37,2,FALSE())),"",VLOOKUP(AG33,Methodology!$H$26:$I$37,2,FALSE()))</f>
        <v/>
      </c>
      <c r="AN33" s="77" t="n">
        <f aca="false">SUM(AH33:AJ33)/3</f>
        <v>0</v>
      </c>
      <c r="AO33" s="78" t="n">
        <f aca="false">SUM(AK33:AM33)/3</f>
        <v>0</v>
      </c>
      <c r="AP33" s="80" t="s">
        <v>167</v>
      </c>
    </row>
    <row r="34" customFormat="false" ht="12.75" hidden="false" customHeight="false" outlineLevel="0" collapsed="false">
      <c r="B34" s="63" t="s">
        <v>168</v>
      </c>
      <c r="C34" s="64" t="s">
        <v>169</v>
      </c>
      <c r="D34" s="65" t="s">
        <v>170</v>
      </c>
      <c r="E34" s="66" t="n">
        <v>5</v>
      </c>
      <c r="F34" s="66" t="n">
        <v>6</v>
      </c>
      <c r="G34" s="67" t="n">
        <f aca="false">+E34-F34</f>
        <v>-1</v>
      </c>
      <c r="H34" s="68" t="n">
        <f aca="false">(VLOOKUP(B34,'[1]New Ratings'!$A$3:$I$195,5,FALSE()))</f>
        <v>6</v>
      </c>
      <c r="I34" s="69" t="s">
        <v>62</v>
      </c>
      <c r="J34" s="69" t="s">
        <v>171</v>
      </c>
      <c r="K34" s="70" t="s">
        <v>171</v>
      </c>
      <c r="L34" s="69" t="s">
        <v>45</v>
      </c>
      <c r="M34" s="70" t="s">
        <v>172</v>
      </c>
      <c r="N34" s="69" t="s">
        <v>69</v>
      </c>
      <c r="O34" s="71" t="n">
        <v>52.98</v>
      </c>
      <c r="P34" s="72" t="n">
        <v>67</v>
      </c>
      <c r="Q34" s="73" t="str">
        <f aca="false">IF(R34&lt;=20,"A",IF(R34&lt;=40,"B",IF(R34&lt;=60,"C",IF(R34&lt;=80,"D",IF(R34&lt;=100,"E","*")))))</f>
        <v>C</v>
      </c>
      <c r="R34" s="70" t="n">
        <v>53</v>
      </c>
      <c r="S34" s="73" t="n">
        <v>55</v>
      </c>
      <c r="T34" s="74" t="n">
        <f aca="false">IF(R34="*","*",R34-S34)</f>
        <v>-2</v>
      </c>
      <c r="U34" s="70" t="n">
        <v>62</v>
      </c>
      <c r="V34" s="69" t="n">
        <v>44</v>
      </c>
      <c r="W34" s="73" t="n">
        <v>43.7</v>
      </c>
      <c r="X34" s="73" t="n">
        <f aca="false">IF(V34="*","*",V34-W34)</f>
        <v>0.299999999999997</v>
      </c>
      <c r="Y34" s="75" t="n">
        <v>66</v>
      </c>
      <c r="Z34" s="69" t="n">
        <v>40.5</v>
      </c>
      <c r="AA34" s="69" t="n">
        <v>37</v>
      </c>
      <c r="AB34" s="76"/>
      <c r="AC34" s="76"/>
      <c r="AD34" s="76"/>
      <c r="AE34" s="76"/>
      <c r="AF34" s="76"/>
      <c r="AG34" s="76"/>
      <c r="AH34" s="70" t="str">
        <f aca="false">IF(ISERROR(VLOOKUP(AB34,Methodology!$H$26:$I$37,2,FALSE())),"",VLOOKUP(AB34,Methodology!$H$26:$I$37,2,FALSE()))</f>
        <v/>
      </c>
      <c r="AI34" s="70" t="str">
        <f aca="false">IF(ISERROR(VLOOKUP(AC34,Methodology!$H$26:$I$37,2,FALSE())),"",VLOOKUP(AC34,Methodology!$H$26:$I$37,2,FALSE()))</f>
        <v/>
      </c>
      <c r="AJ34" s="76" t="str">
        <f aca="false">IF(ISERROR(VLOOKUP(AD34,Methodology!$H$26:$I$37,2,FALSE())),"",VLOOKUP(AD34,Methodology!$H$26:$I$37,2,FALSE()))</f>
        <v/>
      </c>
      <c r="AK34" s="70" t="str">
        <f aca="false">IF(ISERROR(VLOOKUP(AE34,Methodology!$H$26:$I$37,2,FALSE())),"",VLOOKUP(AE34,Methodology!$H$26:$I$37,2,FALSE()))</f>
        <v/>
      </c>
      <c r="AL34" s="70" t="str">
        <f aca="false">IF(ISERROR(VLOOKUP(AF34,Methodology!$H$26:$I$37,2,FALSE())),"",VLOOKUP(AF34,Methodology!$H$26:$I$37,2,FALSE()))</f>
        <v/>
      </c>
      <c r="AM34" s="76" t="str">
        <f aca="false">IF(ISERROR(VLOOKUP(AG34,Methodology!$H$26:$I$37,2,FALSE())),"",VLOOKUP(AG34,Methodology!$H$26:$I$37,2,FALSE()))</f>
        <v/>
      </c>
      <c r="AN34" s="77" t="n">
        <f aca="false">SUM(AH34:AJ34)/3</f>
        <v>0</v>
      </c>
      <c r="AO34" s="78" t="n">
        <f aca="false">SUM(AK34:AM34)/3</f>
        <v>0</v>
      </c>
      <c r="AP34" s="80" t="s">
        <v>64</v>
      </c>
    </row>
    <row r="35" customFormat="false" ht="12.75" hidden="false" customHeight="false" outlineLevel="0" collapsed="false">
      <c r="B35" s="63" t="s">
        <v>173</v>
      </c>
      <c r="C35" s="64" t="s">
        <v>174</v>
      </c>
      <c r="D35" s="65" t="s">
        <v>175</v>
      </c>
      <c r="E35" s="66"/>
      <c r="F35" s="66" t="n">
        <v>1</v>
      </c>
      <c r="G35" s="67" t="n">
        <f aca="false">+E35-F35</f>
        <v>-1</v>
      </c>
      <c r="H35" s="68" t="n">
        <f aca="false">(VLOOKUP(B35,'[1]New Ratings'!$A$3:$I$195,5,FALSE()))</f>
        <v>1</v>
      </c>
      <c r="I35" s="69" t="s">
        <v>43</v>
      </c>
      <c r="J35" s="69" t="s">
        <v>54</v>
      </c>
      <c r="K35" s="70" t="s">
        <v>54</v>
      </c>
      <c r="L35" s="69" t="s">
        <v>45</v>
      </c>
      <c r="M35" s="70" t="s">
        <v>55</v>
      </c>
      <c r="N35" s="69" t="s">
        <v>55</v>
      </c>
      <c r="O35" s="71" t="n">
        <v>99.75</v>
      </c>
      <c r="P35" s="72" t="n">
        <v>1</v>
      </c>
      <c r="Q35" s="73" t="str">
        <f aca="false">IF(R35&lt;=20,"A",IF(R35&lt;=40,"B",IF(R35&lt;=60,"C",IF(R35&lt;=80,"D",IF(R35&lt;=100,"E","*")))))</f>
        <v>A</v>
      </c>
      <c r="R35" s="70" t="n">
        <v>10</v>
      </c>
      <c r="S35" s="73" t="n">
        <v>10</v>
      </c>
      <c r="T35" s="74" t="n">
        <f aca="false">IF(R35="*","*",R35-S35)</f>
        <v>0</v>
      </c>
      <c r="U35" s="70" t="n">
        <v>3</v>
      </c>
      <c r="V35" s="69" t="n">
        <v>93.4</v>
      </c>
      <c r="W35" s="73" t="n">
        <v>93.9</v>
      </c>
      <c r="X35" s="73" t="n">
        <f aca="false">IF(V35="*","*",V35-W35)</f>
        <v>-0.5</v>
      </c>
      <c r="Y35" s="75" t="n">
        <v>92</v>
      </c>
      <c r="Z35" s="69" t="n">
        <v>41</v>
      </c>
      <c r="AA35" s="69" t="n">
        <v>46</v>
      </c>
      <c r="AB35" s="76"/>
      <c r="AC35" s="76"/>
      <c r="AD35" s="76"/>
      <c r="AE35" s="76"/>
      <c r="AF35" s="76"/>
      <c r="AG35" s="76"/>
      <c r="AH35" s="70" t="str">
        <f aca="false">IF(ISERROR(VLOOKUP(AB35,Methodology!$H$26:$I$37,2,FALSE())),"",VLOOKUP(AB35,Methodology!$H$26:$I$37,2,FALSE()))</f>
        <v/>
      </c>
      <c r="AI35" s="70" t="str">
        <f aca="false">IF(ISERROR(VLOOKUP(AC35,Methodology!$H$26:$I$37,2,FALSE())),"",VLOOKUP(AC35,Methodology!$H$26:$I$37,2,FALSE()))</f>
        <v/>
      </c>
      <c r="AJ35" s="76" t="str">
        <f aca="false">IF(ISERROR(VLOOKUP(AD35,Methodology!$H$26:$I$37,2,FALSE())),"",VLOOKUP(AD35,Methodology!$H$26:$I$37,2,FALSE()))</f>
        <v/>
      </c>
      <c r="AK35" s="70" t="str">
        <f aca="false">IF(ISERROR(VLOOKUP(AE35,Methodology!$H$26:$I$37,2,FALSE())),"",VLOOKUP(AE35,Methodology!$H$26:$I$37,2,FALSE()))</f>
        <v/>
      </c>
      <c r="AL35" s="70" t="str">
        <f aca="false">IF(ISERROR(VLOOKUP(AF35,Methodology!$H$26:$I$37,2,FALSE())),"",VLOOKUP(AF35,Methodology!$H$26:$I$37,2,FALSE()))</f>
        <v/>
      </c>
      <c r="AM35" s="76" t="str">
        <f aca="false">IF(ISERROR(VLOOKUP(AG35,Methodology!$H$26:$I$37,2,FALSE())),"",VLOOKUP(AG35,Methodology!$H$26:$I$37,2,FALSE()))</f>
        <v/>
      </c>
      <c r="AN35" s="77" t="n">
        <f aca="false">SUM(AH35:AJ35)/3</f>
        <v>0</v>
      </c>
      <c r="AO35" s="78" t="n">
        <f aca="false">SUM(AK35:AM35)/3</f>
        <v>0</v>
      </c>
      <c r="AP35" s="80" t="s">
        <v>59</v>
      </c>
    </row>
    <row r="36" customFormat="false" ht="12.75" hidden="false" customHeight="false" outlineLevel="0" collapsed="false">
      <c r="B36" s="63" t="s">
        <v>176</v>
      </c>
      <c r="C36" s="64" t="s">
        <v>177</v>
      </c>
      <c r="D36" s="65" t="s">
        <v>178</v>
      </c>
      <c r="E36" s="66"/>
      <c r="F36" s="66" t="n">
        <v>4</v>
      </c>
      <c r="G36" s="67" t="n">
        <f aca="false">+E36-F36</f>
        <v>-4</v>
      </c>
      <c r="H36" s="68" t="n">
        <f aca="false">(VLOOKUP(B36,'[1]New Ratings'!$A$3:$I$195,5,FALSE()))</f>
        <v>5</v>
      </c>
      <c r="I36" s="69" t="s">
        <v>62</v>
      </c>
      <c r="J36" s="69" t="s">
        <v>157</v>
      </c>
      <c r="K36" s="70" t="s">
        <v>157</v>
      </c>
      <c r="L36" s="69" t="s">
        <v>45</v>
      </c>
      <c r="M36" s="70" t="s">
        <v>109</v>
      </c>
      <c r="N36" s="69" t="s">
        <v>109</v>
      </c>
      <c r="O36" s="71" t="n">
        <v>63.78</v>
      </c>
      <c r="P36" s="72" t="n">
        <v>43</v>
      </c>
      <c r="Q36" s="73" t="str">
        <f aca="false">IF(R36&lt;=20,"A",IF(R36&lt;=40,"B",IF(R36&lt;=60,"C",IF(R36&lt;=80,"D",IF(R36&lt;=100,"E","*")))))</f>
        <v>B</v>
      </c>
      <c r="R36" s="70" t="n">
        <v>30</v>
      </c>
      <c r="S36" s="73" t="n">
        <v>28</v>
      </c>
      <c r="T36" s="74" t="n">
        <f aca="false">IF(R36="*","*",R36-S36)</f>
        <v>2</v>
      </c>
      <c r="U36" s="70" t="n">
        <v>39</v>
      </c>
      <c r="V36" s="69" t="n">
        <v>58.9</v>
      </c>
      <c r="W36" s="73" t="n">
        <v>59.5</v>
      </c>
      <c r="X36" s="73" t="n">
        <f aca="false">IF(V36="*","*",V36-W36)</f>
        <v>-0.600000000000001</v>
      </c>
      <c r="Y36" s="75" t="n">
        <v>66</v>
      </c>
      <c r="Z36" s="69" t="n">
        <v>42</v>
      </c>
      <c r="AA36" s="69" t="n">
        <v>42</v>
      </c>
      <c r="AB36" s="76" t="s">
        <v>144</v>
      </c>
      <c r="AC36" s="76" t="s">
        <v>48</v>
      </c>
      <c r="AD36" s="76" t="s">
        <v>47</v>
      </c>
      <c r="AE36" s="76" t="s">
        <v>48</v>
      </c>
      <c r="AF36" s="76" t="s">
        <v>49</v>
      </c>
      <c r="AG36" s="76" t="s">
        <v>58</v>
      </c>
      <c r="AH36" s="70" t="n">
        <f aca="false">IF(ISERROR(VLOOKUP(AB36,Methodology!$H$26:$I$37,2,FALSE())),"",VLOOKUP(AB36,Methodology!$H$26:$I$37,2,FALSE()))</f>
        <v>5</v>
      </c>
      <c r="AI36" s="70" t="n">
        <f aca="false">IF(ISERROR(VLOOKUP(AC36,Methodology!$H$26:$I$37,2,FALSE())),"",VLOOKUP(AC36,Methodology!$H$26:$I$37,2,FALSE()))</f>
        <v>7</v>
      </c>
      <c r="AJ36" s="76" t="n">
        <f aca="false">IF(ISERROR(VLOOKUP(AD36,Methodology!$H$26:$I$37,2,FALSE())),"",VLOOKUP(AD36,Methodology!$H$26:$I$37,2,FALSE()))</f>
        <v>6</v>
      </c>
      <c r="AK36" s="70" t="n">
        <f aca="false">IF(ISERROR(VLOOKUP(AE36,Methodology!$H$26:$I$37,2,FALSE())),"",VLOOKUP(AE36,Methodology!$H$26:$I$37,2,FALSE()))</f>
        <v>7</v>
      </c>
      <c r="AL36" s="70" t="n">
        <f aca="false">IF(ISERROR(VLOOKUP(AF36,Methodology!$H$26:$I$37,2,FALSE())),"",VLOOKUP(AF36,Methodology!$H$26:$I$37,2,FALSE()))</f>
        <v>9</v>
      </c>
      <c r="AM36" s="76" t="n">
        <f aca="false">IF(ISERROR(VLOOKUP(AG36,Methodology!$H$26:$I$37,2,FALSE())),"",VLOOKUP(AG36,Methodology!$H$26:$I$37,2,FALSE()))</f>
        <v>8</v>
      </c>
      <c r="AN36" s="77" t="n">
        <f aca="false">SUM(AH36:AJ36)/3</f>
        <v>6</v>
      </c>
      <c r="AO36" s="78" t="n">
        <f aca="false">SUM(AK36:AM36)/3</f>
        <v>8</v>
      </c>
      <c r="AP36" s="80" t="s">
        <v>64</v>
      </c>
    </row>
    <row r="37" customFormat="false" ht="12.75" hidden="false" customHeight="false" outlineLevel="0" collapsed="false">
      <c r="B37" s="63" t="s">
        <v>179</v>
      </c>
      <c r="C37" s="64" t="s">
        <v>180</v>
      </c>
      <c r="D37" s="65" t="s">
        <v>181</v>
      </c>
      <c r="E37" s="66"/>
      <c r="F37" s="66" t="n">
        <v>3</v>
      </c>
      <c r="G37" s="67" t="n">
        <f aca="false">+E37-F37</f>
        <v>-3</v>
      </c>
      <c r="H37" s="68" t="n">
        <f aca="false">(VLOOKUP(B37,'[1]New Ratings'!$A$3:$I$195,5,FALSE()))</f>
        <v>4</v>
      </c>
      <c r="I37" s="69" t="s">
        <v>62</v>
      </c>
      <c r="J37" s="69" t="s">
        <v>126</v>
      </c>
      <c r="K37" s="70" t="s">
        <v>126</v>
      </c>
      <c r="L37" s="69" t="s">
        <v>45</v>
      </c>
      <c r="M37" s="70" t="s">
        <v>49</v>
      </c>
      <c r="N37" s="69" t="s">
        <v>49</v>
      </c>
      <c r="O37" s="71" t="n">
        <v>70</v>
      </c>
      <c r="P37" s="72" t="n">
        <v>35</v>
      </c>
      <c r="Q37" s="73" t="str">
        <f aca="false">IF(R37&lt;=20,"A",IF(R37&lt;=40,"B",IF(R37&lt;=60,"C",IF(R37&lt;=80,"D",IF(R37&lt;=100,"E","*")))))</f>
        <v>*</v>
      </c>
      <c r="R37" s="70" t="s">
        <v>56</v>
      </c>
      <c r="S37" s="73" t="s">
        <v>56</v>
      </c>
      <c r="T37" s="74" t="str">
        <f aca="false">IF(R37="*","*",R37-S37)</f>
        <v>*</v>
      </c>
      <c r="U37" s="70" t="n">
        <v>29</v>
      </c>
      <c r="V37" s="69" t="n">
        <v>65.1</v>
      </c>
      <c r="W37" s="73" t="n">
        <v>64.3</v>
      </c>
      <c r="X37" s="73" t="n">
        <f aca="false">IF(V37="*","*",V37-W37)</f>
        <v>0.799999999999997</v>
      </c>
      <c r="Y37" s="75" t="n">
        <v>86</v>
      </c>
      <c r="Z37" s="69" t="n">
        <v>37</v>
      </c>
      <c r="AA37" s="69" t="n">
        <v>35.5</v>
      </c>
      <c r="AB37" s="76"/>
      <c r="AC37" s="76"/>
      <c r="AD37" s="76"/>
      <c r="AE37" s="76"/>
      <c r="AF37" s="76"/>
      <c r="AG37" s="76"/>
      <c r="AH37" s="70" t="str">
        <f aca="false">IF(ISERROR(VLOOKUP(AB37,Methodology!$H$26:$I$37,2,FALSE())),"",VLOOKUP(AB37,Methodology!$H$26:$I$37,2,FALSE()))</f>
        <v/>
      </c>
      <c r="AI37" s="70" t="str">
        <f aca="false">IF(ISERROR(VLOOKUP(AC37,Methodology!$H$26:$I$37,2,FALSE())),"",VLOOKUP(AC37,Methodology!$H$26:$I$37,2,FALSE()))</f>
        <v/>
      </c>
      <c r="AJ37" s="76" t="str">
        <f aca="false">IF(ISERROR(VLOOKUP(AD37,Methodology!$H$26:$I$37,2,FALSE())),"",VLOOKUP(AD37,Methodology!$H$26:$I$37,2,FALSE()))</f>
        <v/>
      </c>
      <c r="AK37" s="70" t="str">
        <f aca="false">IF(ISERROR(VLOOKUP(AE37,Methodology!$H$26:$I$37,2,FALSE())),"",VLOOKUP(AE37,Methodology!$H$26:$I$37,2,FALSE()))</f>
        <v/>
      </c>
      <c r="AL37" s="70" t="str">
        <f aca="false">IF(ISERROR(VLOOKUP(AF37,Methodology!$H$26:$I$37,2,FALSE())),"",VLOOKUP(AF37,Methodology!$H$26:$I$37,2,FALSE()))</f>
        <v/>
      </c>
      <c r="AM37" s="76" t="str">
        <f aca="false">IF(ISERROR(VLOOKUP(AG37,Methodology!$H$26:$I$37,2,FALSE())),"",VLOOKUP(AG37,Methodology!$H$26:$I$37,2,FALSE()))</f>
        <v/>
      </c>
      <c r="AN37" s="77" t="n">
        <f aca="false">SUM(AH37:AJ37)/3</f>
        <v>0</v>
      </c>
      <c r="AO37" s="78" t="n">
        <f aca="false">SUM(AK37:AM37)/3</f>
        <v>0</v>
      </c>
      <c r="AP37" s="80" t="s">
        <v>182</v>
      </c>
    </row>
    <row r="38" customFormat="false" ht="12.75" hidden="false" customHeight="false" outlineLevel="0" collapsed="false">
      <c r="B38" s="81" t="s">
        <v>183</v>
      </c>
      <c r="C38" s="64" t="s">
        <v>184</v>
      </c>
      <c r="D38" s="65" t="s">
        <v>185</v>
      </c>
      <c r="E38" s="66"/>
      <c r="F38" s="66" t="n">
        <v>4</v>
      </c>
      <c r="G38" s="67" t="n">
        <f aca="false">+E38-F38</f>
        <v>-4</v>
      </c>
      <c r="H38" s="68" t="n">
        <f aca="false">(VLOOKUP(B38,'[1]New Ratings'!$A$3:$I$195,5,FALSE()))</f>
        <v>5</v>
      </c>
      <c r="I38" s="69" t="s">
        <v>62</v>
      </c>
      <c r="J38" s="69" t="s">
        <v>186</v>
      </c>
      <c r="K38" s="70" t="s">
        <v>186</v>
      </c>
      <c r="L38" s="69" t="s">
        <v>45</v>
      </c>
      <c r="M38" s="70" t="s">
        <v>56</v>
      </c>
      <c r="N38" s="69" t="s">
        <v>56</v>
      </c>
      <c r="O38" s="71" t="n">
        <v>56.59</v>
      </c>
      <c r="P38" s="72" t="n">
        <v>54</v>
      </c>
      <c r="Q38" s="73" t="str">
        <f aca="false">IF(R38&lt;=20,"A",IF(R38&lt;=40,"B",IF(R38&lt;=60,"C",IF(R38&lt;=80,"D",IF(R38&lt;=100,"E","*")))))</f>
        <v>B</v>
      </c>
      <c r="R38" s="70" t="n">
        <v>34</v>
      </c>
      <c r="S38" s="73" t="n">
        <v>35</v>
      </c>
      <c r="T38" s="74" t="s">
        <v>56</v>
      </c>
      <c r="U38" s="70" t="n">
        <v>49</v>
      </c>
      <c r="V38" s="69" t="n">
        <v>52.2</v>
      </c>
      <c r="W38" s="73" t="n">
        <v>54.6</v>
      </c>
      <c r="X38" s="73" t="n">
        <f aca="false">IF(V38="*","*",V38-W38)</f>
        <v>-2.4</v>
      </c>
      <c r="Y38" s="75" t="s">
        <v>56</v>
      </c>
      <c r="Z38" s="69" t="s">
        <v>56</v>
      </c>
      <c r="AA38" s="69" t="s">
        <v>56</v>
      </c>
      <c r="AB38" s="76"/>
      <c r="AC38" s="76"/>
      <c r="AD38" s="76"/>
      <c r="AE38" s="76"/>
      <c r="AF38" s="76"/>
      <c r="AG38" s="76"/>
      <c r="AH38" s="70" t="str">
        <f aca="false">IF(ISERROR(VLOOKUP(AB38,Methodology!$H$26:$I$37,2,FALSE())),"",VLOOKUP(AB38,Methodology!$H$26:$I$37,2,FALSE()))</f>
        <v/>
      </c>
      <c r="AI38" s="70" t="str">
        <f aca="false">IF(ISERROR(VLOOKUP(AC38,Methodology!$H$26:$I$37,2,FALSE())),"",VLOOKUP(AC38,Methodology!$H$26:$I$37,2,FALSE()))</f>
        <v/>
      </c>
      <c r="AJ38" s="76" t="str">
        <f aca="false">IF(ISERROR(VLOOKUP(AD38,Methodology!$H$26:$I$37,2,FALSE())),"",VLOOKUP(AD38,Methodology!$H$26:$I$37,2,FALSE()))</f>
        <v/>
      </c>
      <c r="AK38" s="70" t="str">
        <f aca="false">IF(ISERROR(VLOOKUP(AE38,Methodology!$H$26:$I$37,2,FALSE())),"",VLOOKUP(AE38,Methodology!$H$26:$I$37,2,FALSE()))</f>
        <v/>
      </c>
      <c r="AL38" s="70" t="str">
        <f aca="false">IF(ISERROR(VLOOKUP(AF38,Methodology!$H$26:$I$37,2,FALSE())),"",VLOOKUP(AF38,Methodology!$H$26:$I$37,2,FALSE()))</f>
        <v/>
      </c>
      <c r="AM38" s="76" t="str">
        <f aca="false">IF(ISERROR(VLOOKUP(AG38,Methodology!$H$26:$I$37,2,FALSE())),"",VLOOKUP(AG38,Methodology!$H$26:$I$37,2,FALSE()))</f>
        <v/>
      </c>
      <c r="AN38" s="77" t="n">
        <f aca="false">SUM(AH38:AJ38)/3</f>
        <v>0</v>
      </c>
      <c r="AO38" s="78" t="n">
        <f aca="false">SUM(AK38:AM38)/3</f>
        <v>0</v>
      </c>
      <c r="AP38" s="80" t="s">
        <v>50</v>
      </c>
    </row>
    <row r="39" customFormat="false" ht="12.75" hidden="false" customHeight="false" outlineLevel="0" collapsed="false">
      <c r="B39" s="63" t="s">
        <v>187</v>
      </c>
      <c r="C39" s="64" t="s">
        <v>88</v>
      </c>
      <c r="D39" s="65" t="s">
        <v>188</v>
      </c>
      <c r="E39" s="66" t="n">
        <v>5</v>
      </c>
      <c r="F39" s="66" t="n">
        <v>5</v>
      </c>
      <c r="G39" s="67" t="n">
        <f aca="false">+E39-F39</f>
        <v>0</v>
      </c>
      <c r="H39" s="68" t="n">
        <f aca="false">(VLOOKUP(B39,'[1]New Ratings'!$A$3:$I$195,5,FALSE()))</f>
        <v>5</v>
      </c>
      <c r="I39" s="69" t="s">
        <v>62</v>
      </c>
      <c r="J39" s="69" t="s">
        <v>189</v>
      </c>
      <c r="K39" s="70" t="s">
        <v>189</v>
      </c>
      <c r="L39" s="69" t="s">
        <v>108</v>
      </c>
      <c r="M39" s="70" t="s">
        <v>172</v>
      </c>
      <c r="N39" s="69" t="s">
        <v>172</v>
      </c>
      <c r="O39" s="71" t="n">
        <v>63.83</v>
      </c>
      <c r="P39" s="72" t="n">
        <v>42</v>
      </c>
      <c r="Q39" s="73" t="str">
        <f aca="false">IF(R39&lt;=20,"A",IF(R39&lt;=40,"B",IF(R39&lt;=60,"C",IF(R39&lt;=80,"D",IF(R39&lt;=100,"E","*")))))</f>
        <v>C</v>
      </c>
      <c r="R39" s="70" t="n">
        <v>51</v>
      </c>
      <c r="S39" s="73" t="n">
        <v>51</v>
      </c>
      <c r="T39" s="74" t="n">
        <f aca="false">IF(R39="*","*",R39-S39)</f>
        <v>0</v>
      </c>
      <c r="U39" s="70" t="n">
        <v>41</v>
      </c>
      <c r="V39" s="69" t="n">
        <v>57.3</v>
      </c>
      <c r="W39" s="73" t="n">
        <v>56.7</v>
      </c>
      <c r="X39" s="73" t="n">
        <f aca="false">IF(V39="*","*",V39-W39)</f>
        <v>0.599999999999994</v>
      </c>
      <c r="Y39" s="75" t="n">
        <v>72</v>
      </c>
      <c r="Z39" s="69" t="n">
        <v>36.5</v>
      </c>
      <c r="AA39" s="69" t="n">
        <v>36.5</v>
      </c>
      <c r="AB39" s="76" t="s">
        <v>58</v>
      </c>
      <c r="AC39" s="76" t="s">
        <v>58</v>
      </c>
      <c r="AD39" s="76" t="s">
        <v>58</v>
      </c>
      <c r="AE39" s="76" t="s">
        <v>48</v>
      </c>
      <c r="AF39" s="76" t="s">
        <v>49</v>
      </c>
      <c r="AG39" s="76" t="s">
        <v>58</v>
      </c>
      <c r="AH39" s="70" t="n">
        <f aca="false">IF(ISERROR(VLOOKUP(AB39,Methodology!$H$26:$I$37,2,FALSE())),"",VLOOKUP(AB39,Methodology!$H$26:$I$37,2,FALSE()))</f>
        <v>8</v>
      </c>
      <c r="AI39" s="70" t="n">
        <f aca="false">IF(ISERROR(VLOOKUP(AC39,Methodology!$H$26:$I$37,2,FALSE())),"",VLOOKUP(AC39,Methodology!$H$26:$I$37,2,FALSE()))</f>
        <v>8</v>
      </c>
      <c r="AJ39" s="76" t="n">
        <f aca="false">IF(ISERROR(VLOOKUP(AD39,Methodology!$H$26:$I$37,2,FALSE())),"",VLOOKUP(AD39,Methodology!$H$26:$I$37,2,FALSE()))</f>
        <v>8</v>
      </c>
      <c r="AK39" s="70" t="n">
        <f aca="false">IF(ISERROR(VLOOKUP(AE39,Methodology!$H$26:$I$37,2,FALSE())),"",VLOOKUP(AE39,Methodology!$H$26:$I$37,2,FALSE()))</f>
        <v>7</v>
      </c>
      <c r="AL39" s="70" t="n">
        <f aca="false">IF(ISERROR(VLOOKUP(AF39,Methodology!$H$26:$I$37,2,FALSE())),"",VLOOKUP(AF39,Methodology!$H$26:$I$37,2,FALSE()))</f>
        <v>9</v>
      </c>
      <c r="AM39" s="76" t="n">
        <f aca="false">IF(ISERROR(VLOOKUP(AG39,Methodology!$H$26:$I$37,2,FALSE())),"",VLOOKUP(AG39,Methodology!$H$26:$I$37,2,FALSE()))</f>
        <v>8</v>
      </c>
      <c r="AN39" s="77" t="n">
        <f aca="false">SUM(AH39:AJ39)/3</f>
        <v>8</v>
      </c>
      <c r="AO39" s="78" t="n">
        <f aca="false">SUM(AK39:AM39)/3</f>
        <v>8</v>
      </c>
      <c r="AP39" s="80" t="s">
        <v>50</v>
      </c>
    </row>
    <row r="40" customFormat="false" ht="12.75" hidden="false" customHeight="false" outlineLevel="0" collapsed="false">
      <c r="B40" s="81" t="s">
        <v>190</v>
      </c>
      <c r="C40" s="64" t="s">
        <v>191</v>
      </c>
      <c r="D40" s="65" t="s">
        <v>115</v>
      </c>
      <c r="E40" s="66"/>
      <c r="F40" s="66" t="n">
        <v>1</v>
      </c>
      <c r="G40" s="67" t="n">
        <f aca="false">+E40-F40</f>
        <v>-1</v>
      </c>
      <c r="H40" s="68" t="e">
        <f aca="false">(VLOOKUP(B40,'[1]New Ratings'!$A$3:$I$195,5,FALSE()))</f>
        <v>#N/A</v>
      </c>
      <c r="I40" s="69" t="s">
        <v>43</v>
      </c>
      <c r="J40" s="69" t="s">
        <v>56</v>
      </c>
      <c r="K40" s="70" t="s">
        <v>56</v>
      </c>
      <c r="L40" s="69" t="s">
        <v>56</v>
      </c>
      <c r="M40" s="70" t="s">
        <v>56</v>
      </c>
      <c r="N40" s="69"/>
      <c r="O40" s="71"/>
      <c r="P40" s="72" t="s">
        <v>56</v>
      </c>
      <c r="Q40" s="73" t="str">
        <f aca="false">IF(R40&lt;=20,"A",IF(R40&lt;=40,"B",IF(R40&lt;=60,"C",IF(R40&lt;=80,"D",IF(R40&lt;=100,"E","*")))))</f>
        <v>*</v>
      </c>
      <c r="R40" s="70" t="s">
        <v>56</v>
      </c>
      <c r="S40" s="73"/>
      <c r="T40" s="74"/>
      <c r="U40" s="70" t="s">
        <v>56</v>
      </c>
      <c r="V40" s="69" t="s">
        <v>56</v>
      </c>
      <c r="W40" s="73"/>
      <c r="X40" s="73"/>
      <c r="Y40" s="75" t="s">
        <v>56</v>
      </c>
      <c r="Z40" s="69" t="s">
        <v>56</v>
      </c>
      <c r="AA40" s="69" t="s">
        <v>56</v>
      </c>
      <c r="AB40" s="76"/>
      <c r="AC40" s="76"/>
      <c r="AD40" s="76"/>
      <c r="AE40" s="76"/>
      <c r="AF40" s="76"/>
      <c r="AG40" s="76"/>
      <c r="AH40" s="70" t="str">
        <f aca="false">IF(ISERROR(VLOOKUP(AB40,Methodology!$H$26:$I$37,2,FALSE())),"",VLOOKUP(AB40,Methodology!$H$26:$I$37,2,FALSE()))</f>
        <v/>
      </c>
      <c r="AI40" s="70" t="str">
        <f aca="false">IF(ISERROR(VLOOKUP(AC40,Methodology!$H$26:$I$37,2,FALSE())),"",VLOOKUP(AC40,Methodology!$H$26:$I$37,2,FALSE()))</f>
        <v/>
      </c>
      <c r="AJ40" s="76" t="str">
        <f aca="false">IF(ISERROR(VLOOKUP(AD40,Methodology!$H$26:$I$37,2,FALSE())),"",VLOOKUP(AD40,Methodology!$H$26:$I$37,2,FALSE()))</f>
        <v/>
      </c>
      <c r="AK40" s="70" t="str">
        <f aca="false">IF(ISERROR(VLOOKUP(AE40,Methodology!$H$26:$I$37,2,FALSE())),"",VLOOKUP(AE40,Methodology!$H$26:$I$37,2,FALSE()))</f>
        <v/>
      </c>
      <c r="AL40" s="70" t="str">
        <f aca="false">IF(ISERROR(VLOOKUP(AF40,Methodology!$H$26:$I$37,2,FALSE())),"",VLOOKUP(AF40,Methodology!$H$26:$I$37,2,FALSE()))</f>
        <v/>
      </c>
      <c r="AM40" s="76" t="str">
        <f aca="false">IF(ISERROR(VLOOKUP(AG40,Methodology!$H$26:$I$37,2,FALSE())),"",VLOOKUP(AG40,Methodology!$H$26:$I$37,2,FALSE()))</f>
        <v/>
      </c>
      <c r="AN40" s="77" t="n">
        <f aca="false">SUM(AH40:AJ40)/3</f>
        <v>0</v>
      </c>
      <c r="AO40" s="78" t="n">
        <f aca="false">SUM(AK40:AM40)/3</f>
        <v>0</v>
      </c>
      <c r="AP40" s="80" t="s">
        <v>59</v>
      </c>
    </row>
    <row r="41" customFormat="false" ht="12.75" hidden="false" customHeight="false" outlineLevel="0" collapsed="false">
      <c r="B41" s="63" t="s">
        <v>192</v>
      </c>
      <c r="C41" s="64" t="s">
        <v>193</v>
      </c>
      <c r="D41" s="65" t="s">
        <v>194</v>
      </c>
      <c r="E41" s="66"/>
      <c r="F41" s="66" t="n">
        <v>1</v>
      </c>
      <c r="G41" s="67" t="n">
        <f aca="false">+E41-F41</f>
        <v>-1</v>
      </c>
      <c r="H41" s="68" t="n">
        <f aca="false">(VLOOKUP(B41,'[1]New Ratings'!$A$3:$I$195,5,FALSE()))</f>
        <v>1</v>
      </c>
      <c r="I41" s="69" t="s">
        <v>43</v>
      </c>
      <c r="J41" s="69" t="s">
        <v>54</v>
      </c>
      <c r="K41" s="70" t="s">
        <v>54</v>
      </c>
      <c r="L41" s="69" t="s">
        <v>45</v>
      </c>
      <c r="M41" s="70" t="s">
        <v>55</v>
      </c>
      <c r="N41" s="69" t="s">
        <v>55</v>
      </c>
      <c r="O41" s="71" t="n">
        <v>94.26</v>
      </c>
      <c r="P41" s="72" t="n">
        <v>7</v>
      </c>
      <c r="Q41" s="73" t="str">
        <f aca="false">IF(R41&lt;=20,"A",IF(R41&lt;=40,"B",IF(R41&lt;=60,"C",IF(R41&lt;=80,"D",IF(R41&lt;=100,"E","*")))))</f>
        <v>*</v>
      </c>
      <c r="R41" s="70" t="s">
        <v>56</v>
      </c>
      <c r="S41" s="73" t="s">
        <v>56</v>
      </c>
      <c r="T41" s="74" t="str">
        <f aca="false">IF(R41="*","*",R41-S41)</f>
        <v>*</v>
      </c>
      <c r="U41" s="70" t="n">
        <v>4</v>
      </c>
      <c r="V41" s="69" t="n">
        <v>93.4</v>
      </c>
      <c r="W41" s="73" t="n">
        <v>92.1</v>
      </c>
      <c r="X41" s="73" t="n">
        <f aca="false">IF(V41="*","*",V41-W41)</f>
        <v>1.30000000000001</v>
      </c>
      <c r="Y41" s="75" t="n">
        <v>97</v>
      </c>
      <c r="Z41" s="69" t="n">
        <v>37</v>
      </c>
      <c r="AA41" s="69" t="n">
        <v>44</v>
      </c>
      <c r="AB41" s="76" t="s">
        <v>57</v>
      </c>
      <c r="AC41" s="76" t="s">
        <v>58</v>
      </c>
      <c r="AD41" s="76" t="s">
        <v>49</v>
      </c>
      <c r="AE41" s="76" t="s">
        <v>58</v>
      </c>
      <c r="AF41" s="76" t="s">
        <v>49</v>
      </c>
      <c r="AG41" s="76" t="s">
        <v>48</v>
      </c>
      <c r="AH41" s="70" t="n">
        <f aca="false">IF(ISERROR(VLOOKUP(AB41,Methodology!$H$26:$I$37,2,FALSE())),"",VLOOKUP(AB41,Methodology!$H$26:$I$37,2,FALSE()))</f>
        <v>10</v>
      </c>
      <c r="AI41" s="70" t="n">
        <f aca="false">IF(ISERROR(VLOOKUP(AC41,Methodology!$H$26:$I$37,2,FALSE())),"",VLOOKUP(AC41,Methodology!$H$26:$I$37,2,FALSE()))</f>
        <v>8</v>
      </c>
      <c r="AJ41" s="76" t="n">
        <f aca="false">IF(ISERROR(VLOOKUP(AD41,Methodology!$H$26:$I$37,2,FALSE())),"",VLOOKUP(AD41,Methodology!$H$26:$I$37,2,FALSE()))</f>
        <v>9</v>
      </c>
      <c r="AK41" s="70" t="n">
        <f aca="false">IF(ISERROR(VLOOKUP(AE41,Methodology!$H$26:$I$37,2,FALSE())),"",VLOOKUP(AE41,Methodology!$H$26:$I$37,2,FALSE()))</f>
        <v>8</v>
      </c>
      <c r="AL41" s="70" t="n">
        <f aca="false">IF(ISERROR(VLOOKUP(AF41,Methodology!$H$26:$I$37,2,FALSE())),"",VLOOKUP(AF41,Methodology!$H$26:$I$37,2,FALSE()))</f>
        <v>9</v>
      </c>
      <c r="AM41" s="76" t="n">
        <f aca="false">IF(ISERROR(VLOOKUP(AG41,Methodology!$H$26:$I$37,2,FALSE())),"",VLOOKUP(AG41,Methodology!$H$26:$I$37,2,FALSE()))</f>
        <v>7</v>
      </c>
      <c r="AN41" s="77" t="n">
        <f aca="false">SUM(AH41:AJ41)/3</f>
        <v>9</v>
      </c>
      <c r="AO41" s="78" t="n">
        <f aca="false">SUM(AK41:AM41)/3</f>
        <v>8</v>
      </c>
      <c r="AP41" s="80" t="s">
        <v>59</v>
      </c>
    </row>
    <row r="42" customFormat="false" ht="12.75" hidden="false" customHeight="false" outlineLevel="0" collapsed="false">
      <c r="B42" s="63" t="s">
        <v>195</v>
      </c>
      <c r="C42" s="64" t="s">
        <v>41</v>
      </c>
      <c r="D42" s="65" t="s">
        <v>196</v>
      </c>
      <c r="E42" s="66"/>
      <c r="F42" s="66" t="n">
        <v>1</v>
      </c>
      <c r="G42" s="67" t="n">
        <f aca="false">+E42-F42</f>
        <v>-1</v>
      </c>
      <c r="H42" s="68" t="n">
        <f aca="false">(VLOOKUP(B42,'[1]New Ratings'!$A$3:$I$195,5,FALSE()))</f>
        <v>1</v>
      </c>
      <c r="I42" s="69" t="s">
        <v>43</v>
      </c>
      <c r="J42" s="69" t="s">
        <v>44</v>
      </c>
      <c r="K42" s="70" t="s">
        <v>44</v>
      </c>
      <c r="L42" s="69" t="s">
        <v>45</v>
      </c>
      <c r="M42" s="70" t="s">
        <v>56</v>
      </c>
      <c r="N42" s="69" t="s">
        <v>56</v>
      </c>
      <c r="O42" s="71" t="n">
        <v>85.95</v>
      </c>
      <c r="P42" s="72" t="n">
        <v>23</v>
      </c>
      <c r="Q42" s="73" t="str">
        <f aca="false">IF(R42&lt;=20,"A",IF(R42&lt;=40,"B",IF(R42&lt;=60,"C",IF(R42&lt;=80,"D",IF(R42&lt;=100,"E","*")))))</f>
        <v>B</v>
      </c>
      <c r="R42" s="70" t="n">
        <v>30</v>
      </c>
      <c r="S42" s="73" t="n">
        <v>28</v>
      </c>
      <c r="T42" s="74" t="n">
        <f aca="false">IF(R42="*","*",R42-S42)</f>
        <v>2</v>
      </c>
      <c r="U42" s="70" t="n">
        <v>22</v>
      </c>
      <c r="V42" s="69" t="n">
        <v>76.9</v>
      </c>
      <c r="W42" s="73" t="n">
        <v>75.5</v>
      </c>
      <c r="X42" s="73" t="n">
        <f aca="false">IF(V42="*","*",V42-W42)</f>
        <v>1.40000000000001</v>
      </c>
      <c r="Y42" s="75" t="n">
        <v>88</v>
      </c>
      <c r="Z42" s="69" t="n">
        <v>28.5</v>
      </c>
      <c r="AA42" s="69" t="n">
        <v>40</v>
      </c>
      <c r="AB42" s="76" t="s">
        <v>48</v>
      </c>
      <c r="AC42" s="76" t="s">
        <v>49</v>
      </c>
      <c r="AD42" s="76" t="s">
        <v>58</v>
      </c>
      <c r="AE42" s="76" t="s">
        <v>144</v>
      </c>
      <c r="AF42" s="76" t="s">
        <v>49</v>
      </c>
      <c r="AG42" s="76" t="s">
        <v>48</v>
      </c>
      <c r="AH42" s="70" t="n">
        <f aca="false">IF(ISERROR(VLOOKUP(AB42,Methodology!$H$26:$I$37,2,FALSE())),"",VLOOKUP(AB42,Methodology!$H$26:$I$37,2,FALSE()))</f>
        <v>7</v>
      </c>
      <c r="AI42" s="70" t="n">
        <f aca="false">IF(ISERROR(VLOOKUP(AC42,Methodology!$H$26:$I$37,2,FALSE())),"",VLOOKUP(AC42,Methodology!$H$26:$I$37,2,FALSE()))</f>
        <v>9</v>
      </c>
      <c r="AJ42" s="76" t="n">
        <f aca="false">IF(ISERROR(VLOOKUP(AD42,Methodology!$H$26:$I$37,2,FALSE())),"",VLOOKUP(AD42,Methodology!$H$26:$I$37,2,FALSE()))</f>
        <v>8</v>
      </c>
      <c r="AK42" s="70" t="n">
        <f aca="false">IF(ISERROR(VLOOKUP(AE42,Methodology!$H$26:$I$37,2,FALSE())),"",VLOOKUP(AE42,Methodology!$H$26:$I$37,2,FALSE()))</f>
        <v>5</v>
      </c>
      <c r="AL42" s="70" t="n">
        <f aca="false">IF(ISERROR(VLOOKUP(AF42,Methodology!$H$26:$I$37,2,FALSE())),"",VLOOKUP(AF42,Methodology!$H$26:$I$37,2,FALSE()))</f>
        <v>9</v>
      </c>
      <c r="AM42" s="76" t="n">
        <f aca="false">IF(ISERROR(VLOOKUP(AG42,Methodology!$H$26:$I$37,2,FALSE())),"",VLOOKUP(AG42,Methodology!$H$26:$I$37,2,FALSE()))</f>
        <v>7</v>
      </c>
      <c r="AN42" s="77" t="n">
        <f aca="false">SUM(AH42:AJ42)/3</f>
        <v>8</v>
      </c>
      <c r="AO42" s="78" t="n">
        <f aca="false">SUM(AK42:AM42)/3</f>
        <v>7</v>
      </c>
      <c r="AP42" s="80" t="s">
        <v>50</v>
      </c>
    </row>
    <row r="43" customFormat="false" ht="12.75" hidden="false" customHeight="false" outlineLevel="0" collapsed="false">
      <c r="B43" s="63" t="s">
        <v>197</v>
      </c>
      <c r="C43" s="64" t="s">
        <v>198</v>
      </c>
      <c r="D43" s="65" t="s">
        <v>199</v>
      </c>
      <c r="E43" s="66"/>
      <c r="F43" s="66" t="n">
        <v>1</v>
      </c>
      <c r="G43" s="67" t="n">
        <f aca="false">+E43-F43</f>
        <v>-1</v>
      </c>
      <c r="H43" s="68" t="n">
        <f aca="false">(VLOOKUP(B43,'[1]New Ratings'!$A$3:$I$195,5,FALSE()))</f>
        <v>1</v>
      </c>
      <c r="I43" s="69" t="s">
        <v>43</v>
      </c>
      <c r="J43" s="69" t="s">
        <v>54</v>
      </c>
      <c r="K43" s="70" t="s">
        <v>54</v>
      </c>
      <c r="L43" s="69" t="s">
        <v>45</v>
      </c>
      <c r="M43" s="70" t="s">
        <v>55</v>
      </c>
      <c r="N43" s="69" t="s">
        <v>55</v>
      </c>
      <c r="O43" s="71" t="n">
        <v>95.68</v>
      </c>
      <c r="P43" s="72" t="n">
        <v>3</v>
      </c>
      <c r="Q43" s="73" t="str">
        <f aca="false">IF(R43&lt;=20,"A",IF(R43&lt;=40,"B",IF(R43&lt;=60,"C",IF(R43&lt;=80,"D",IF(R43&lt;=100,"E","*")))))</f>
        <v>A</v>
      </c>
      <c r="R43" s="70" t="n">
        <v>20</v>
      </c>
      <c r="S43" s="73" t="n">
        <v>20</v>
      </c>
      <c r="T43" s="74" t="n">
        <f aca="false">IF(R43="*","*",R43-S43)</f>
        <v>0</v>
      </c>
      <c r="U43" s="70" t="n">
        <v>8</v>
      </c>
      <c r="V43" s="69" t="n">
        <v>90.8</v>
      </c>
      <c r="W43" s="73" t="n">
        <v>89.5</v>
      </c>
      <c r="X43" s="73" t="n">
        <f aca="false">IF(V43="*","*",V43-W43)</f>
        <v>1.3</v>
      </c>
      <c r="Y43" s="75" t="n">
        <v>90</v>
      </c>
      <c r="Z43" s="69" t="n">
        <v>46.5</v>
      </c>
      <c r="AA43" s="69" t="n">
        <v>46.5</v>
      </c>
      <c r="AB43" s="76" t="s">
        <v>57</v>
      </c>
      <c r="AC43" s="76" t="s">
        <v>48</v>
      </c>
      <c r="AD43" s="76" t="s">
        <v>57</v>
      </c>
      <c r="AE43" s="76" t="s">
        <v>57</v>
      </c>
      <c r="AF43" s="76" t="s">
        <v>48</v>
      </c>
      <c r="AG43" s="76" t="s">
        <v>57</v>
      </c>
      <c r="AH43" s="70" t="n">
        <f aca="false">IF(ISERROR(VLOOKUP(AB43,Methodology!$H$26:$I$37,2,FALSE())),"",VLOOKUP(AB43,Methodology!$H$26:$I$37,2,FALSE()))</f>
        <v>10</v>
      </c>
      <c r="AI43" s="70" t="n">
        <f aca="false">IF(ISERROR(VLOOKUP(AC43,Methodology!$H$26:$I$37,2,FALSE())),"",VLOOKUP(AC43,Methodology!$H$26:$I$37,2,FALSE()))</f>
        <v>7</v>
      </c>
      <c r="AJ43" s="76" t="n">
        <f aca="false">IF(ISERROR(VLOOKUP(AD43,Methodology!$H$26:$I$37,2,FALSE())),"",VLOOKUP(AD43,Methodology!$H$26:$I$37,2,FALSE()))</f>
        <v>10</v>
      </c>
      <c r="AK43" s="70" t="n">
        <f aca="false">IF(ISERROR(VLOOKUP(AE43,Methodology!$H$26:$I$37,2,FALSE())),"",VLOOKUP(AE43,Methodology!$H$26:$I$37,2,FALSE()))</f>
        <v>10</v>
      </c>
      <c r="AL43" s="70" t="n">
        <f aca="false">IF(ISERROR(VLOOKUP(AF43,Methodology!$H$26:$I$37,2,FALSE())),"",VLOOKUP(AF43,Methodology!$H$26:$I$37,2,FALSE()))</f>
        <v>7</v>
      </c>
      <c r="AM43" s="76" t="n">
        <f aca="false">IF(ISERROR(VLOOKUP(AG43,Methodology!$H$26:$I$37,2,FALSE())),"",VLOOKUP(AG43,Methodology!$H$26:$I$37,2,FALSE()))</f>
        <v>10</v>
      </c>
      <c r="AN43" s="77" t="n">
        <f aca="false">SUM(AH43:AJ43)/3</f>
        <v>9</v>
      </c>
      <c r="AO43" s="78" t="n">
        <f aca="false">SUM(AK43:AM43)/3</f>
        <v>9</v>
      </c>
      <c r="AP43" s="80" t="s">
        <v>99</v>
      </c>
    </row>
    <row r="44" customFormat="false" ht="12.75" hidden="false" customHeight="false" outlineLevel="0" collapsed="false">
      <c r="B44" s="63" t="s">
        <v>200</v>
      </c>
      <c r="C44" s="64" t="s">
        <v>201</v>
      </c>
      <c r="D44" s="65" t="s">
        <v>202</v>
      </c>
      <c r="E44" s="66"/>
      <c r="F44" s="66" t="n">
        <v>4</v>
      </c>
      <c r="G44" s="67" t="n">
        <f aca="false">+E44-F44</f>
        <v>-4</v>
      </c>
      <c r="H44" s="68" t="n">
        <f aca="false">(VLOOKUP(B44,'[1]New Ratings'!$A$3:$I$195,5,FALSE()))</f>
        <v>4</v>
      </c>
      <c r="I44" s="69" t="s">
        <v>62</v>
      </c>
      <c r="J44" s="83" t="s">
        <v>157</v>
      </c>
      <c r="K44" s="70" t="s">
        <v>203</v>
      </c>
      <c r="L44" s="69" t="s">
        <v>45</v>
      </c>
      <c r="M44" s="70" t="s">
        <v>56</v>
      </c>
      <c r="N44" s="69" t="s">
        <v>56</v>
      </c>
      <c r="O44" s="71" t="n">
        <v>61.23</v>
      </c>
      <c r="P44" s="72" t="n">
        <v>48</v>
      </c>
      <c r="Q44" s="73" t="str">
        <f aca="false">IF(R44&lt;=20,"A",IF(R44&lt;=40,"B",IF(R44&lt;=60,"C",IF(R44&lt;=80,"D",IF(R44&lt;=100,"E","*")))))</f>
        <v>B</v>
      </c>
      <c r="R44" s="70" t="n">
        <v>35</v>
      </c>
      <c r="S44" s="73" t="n">
        <v>42</v>
      </c>
      <c r="T44" s="74" t="n">
        <f aca="false">IF(R44="*","*",R44-S44)</f>
        <v>-7</v>
      </c>
      <c r="U44" s="70" t="n">
        <v>43</v>
      </c>
      <c r="V44" s="69" t="n">
        <v>56.9</v>
      </c>
      <c r="W44" s="73" t="n">
        <v>50.9</v>
      </c>
      <c r="X44" s="73" t="n">
        <f aca="false">IF(V44="*","*",V44-W44)</f>
        <v>6</v>
      </c>
      <c r="Y44" s="75" t="n">
        <v>76</v>
      </c>
      <c r="Z44" s="69" t="n">
        <v>41</v>
      </c>
      <c r="AA44" s="69" t="n">
        <v>43</v>
      </c>
      <c r="AB44" s="76" t="s">
        <v>58</v>
      </c>
      <c r="AC44" s="76" t="s">
        <v>49</v>
      </c>
      <c r="AD44" s="76" t="s">
        <v>49</v>
      </c>
      <c r="AE44" s="76" t="s">
        <v>58</v>
      </c>
      <c r="AF44" s="76" t="s">
        <v>48</v>
      </c>
      <c r="AG44" s="76" t="s">
        <v>48</v>
      </c>
      <c r="AH44" s="70" t="n">
        <f aca="false">IF(ISERROR(VLOOKUP(AB44,Methodology!$H$26:$I$37,2,FALSE())),"",VLOOKUP(AB44,Methodology!$H$26:$I$37,2,FALSE()))</f>
        <v>8</v>
      </c>
      <c r="AI44" s="70" t="n">
        <f aca="false">IF(ISERROR(VLOOKUP(AC44,Methodology!$H$26:$I$37,2,FALSE())),"",VLOOKUP(AC44,Methodology!$H$26:$I$37,2,FALSE()))</f>
        <v>9</v>
      </c>
      <c r="AJ44" s="76" t="n">
        <f aca="false">IF(ISERROR(VLOOKUP(AD44,Methodology!$H$26:$I$37,2,FALSE())),"",VLOOKUP(AD44,Methodology!$H$26:$I$37,2,FALSE()))</f>
        <v>9</v>
      </c>
      <c r="AK44" s="70" t="n">
        <f aca="false">IF(ISERROR(VLOOKUP(AE44,Methodology!$H$26:$I$37,2,FALSE())),"",VLOOKUP(AE44,Methodology!$H$26:$I$37,2,FALSE()))</f>
        <v>8</v>
      </c>
      <c r="AL44" s="70" t="n">
        <f aca="false">IF(ISERROR(VLOOKUP(AF44,Methodology!$H$26:$I$37,2,FALSE())),"",VLOOKUP(AF44,Methodology!$H$26:$I$37,2,FALSE()))</f>
        <v>7</v>
      </c>
      <c r="AM44" s="76" t="n">
        <f aca="false">IF(ISERROR(VLOOKUP(AG44,Methodology!$H$26:$I$37,2,FALSE())),"",VLOOKUP(AG44,Methodology!$H$26:$I$37,2,FALSE()))</f>
        <v>7</v>
      </c>
      <c r="AN44" s="77" t="n">
        <f aca="false">SUM(AH44:AJ44)/3</f>
        <v>8.66666666666667</v>
      </c>
      <c r="AO44" s="78" t="n">
        <f aca="false">SUM(AK44:AM44)/3</f>
        <v>7.33333333333333</v>
      </c>
      <c r="AP44" s="80" t="s">
        <v>64</v>
      </c>
    </row>
    <row r="45" customFormat="false" ht="12.75" hidden="false" customHeight="false" outlineLevel="0" collapsed="false">
      <c r="B45" s="63" t="s">
        <v>204</v>
      </c>
      <c r="C45" s="64" t="s">
        <v>205</v>
      </c>
      <c r="D45" s="65" t="s">
        <v>206</v>
      </c>
      <c r="E45" s="66" t="n">
        <v>4</v>
      </c>
      <c r="F45" s="66" t="n">
        <v>4</v>
      </c>
      <c r="G45" s="67" t="n">
        <f aca="false">+E45-F45</f>
        <v>0</v>
      </c>
      <c r="H45" s="68" t="n">
        <f aca="false">(VLOOKUP(B45,'[1]New Ratings'!$A$3:$I$195,5,FALSE()))</f>
        <v>4</v>
      </c>
      <c r="I45" s="69" t="s">
        <v>62</v>
      </c>
      <c r="J45" s="69" t="s">
        <v>107</v>
      </c>
      <c r="K45" s="70" t="s">
        <v>107</v>
      </c>
      <c r="L45" s="69" t="s">
        <v>45</v>
      </c>
      <c r="M45" s="70" t="s">
        <v>98</v>
      </c>
      <c r="N45" s="69" t="s">
        <v>98</v>
      </c>
      <c r="O45" s="71" t="n">
        <v>63.4</v>
      </c>
      <c r="P45" s="72" t="n">
        <v>45</v>
      </c>
      <c r="Q45" s="73" t="str">
        <f aca="false">IF(R45&lt;=20,"A",IF(R45&lt;=40,"B",IF(R45&lt;=60,"C",IF(R45&lt;=80,"D",IF(R45&lt;=100,"E","*")))))</f>
        <v>B</v>
      </c>
      <c r="R45" s="70" t="n">
        <v>39</v>
      </c>
      <c r="S45" s="73" t="n">
        <v>37</v>
      </c>
      <c r="T45" s="74" t="n">
        <f aca="false">IF(R45="*","*",R45-S45)</f>
        <v>2</v>
      </c>
      <c r="U45" s="70" t="n">
        <v>38</v>
      </c>
      <c r="V45" s="69" t="n">
        <v>59.3</v>
      </c>
      <c r="W45" s="73" t="n">
        <v>58.5</v>
      </c>
      <c r="X45" s="73" t="n">
        <f aca="false">IF(V45="*","*",V45-W45)</f>
        <v>0.799999999999997</v>
      </c>
      <c r="Y45" s="75" t="n">
        <v>76</v>
      </c>
      <c r="Z45" s="69" t="n">
        <v>38</v>
      </c>
      <c r="AA45" s="69" t="n">
        <v>35</v>
      </c>
      <c r="AB45" s="76" t="s">
        <v>48</v>
      </c>
      <c r="AC45" s="76" t="s">
        <v>57</v>
      </c>
      <c r="AD45" s="76" t="s">
        <v>58</v>
      </c>
      <c r="AE45" s="76" t="s">
        <v>47</v>
      </c>
      <c r="AF45" s="76" t="s">
        <v>49</v>
      </c>
      <c r="AG45" s="76" t="s">
        <v>58</v>
      </c>
      <c r="AH45" s="70" t="n">
        <f aca="false">IF(ISERROR(VLOOKUP(AB45,Methodology!$H$26:$I$37,2,FALSE())),"",VLOOKUP(AB45,Methodology!$H$26:$I$37,2,FALSE()))</f>
        <v>7</v>
      </c>
      <c r="AI45" s="70" t="n">
        <f aca="false">IF(ISERROR(VLOOKUP(AC45,Methodology!$H$26:$I$37,2,FALSE())),"",VLOOKUP(AC45,Methodology!$H$26:$I$37,2,FALSE()))</f>
        <v>10</v>
      </c>
      <c r="AJ45" s="76" t="n">
        <f aca="false">IF(ISERROR(VLOOKUP(AD45,Methodology!$H$26:$I$37,2,FALSE())),"",VLOOKUP(AD45,Methodology!$H$26:$I$37,2,FALSE()))</f>
        <v>8</v>
      </c>
      <c r="AK45" s="70" t="n">
        <f aca="false">IF(ISERROR(VLOOKUP(AE45,Methodology!$H$26:$I$37,2,FALSE())),"",VLOOKUP(AE45,Methodology!$H$26:$I$37,2,FALSE()))</f>
        <v>6</v>
      </c>
      <c r="AL45" s="70" t="n">
        <f aca="false">IF(ISERROR(VLOOKUP(AF45,Methodology!$H$26:$I$37,2,FALSE())),"",VLOOKUP(AF45,Methodology!$H$26:$I$37,2,FALSE()))</f>
        <v>9</v>
      </c>
      <c r="AM45" s="76" t="n">
        <f aca="false">IF(ISERROR(VLOOKUP(AG45,Methodology!$H$26:$I$37,2,FALSE())),"",VLOOKUP(AG45,Methodology!$H$26:$I$37,2,FALSE()))</f>
        <v>8</v>
      </c>
      <c r="AN45" s="77" t="n">
        <f aca="false">SUM(AH45:AJ45)/3</f>
        <v>8.33333333333333</v>
      </c>
      <c r="AO45" s="78" t="n">
        <f aca="false">SUM(AK45:AM45)/3</f>
        <v>7.66666666666667</v>
      </c>
      <c r="AP45" s="80" t="s">
        <v>50</v>
      </c>
    </row>
    <row r="46" customFormat="false" ht="12.75" hidden="false" customHeight="false" outlineLevel="0" collapsed="false">
      <c r="B46" s="63" t="s">
        <v>207</v>
      </c>
      <c r="C46" s="64" t="s">
        <v>208</v>
      </c>
      <c r="D46" s="65" t="s">
        <v>209</v>
      </c>
      <c r="E46" s="66"/>
      <c r="F46" s="66" t="n">
        <v>2</v>
      </c>
      <c r="G46" s="67" t="n">
        <f aca="false">+E46-F46</f>
        <v>-2</v>
      </c>
      <c r="H46" s="68" t="n">
        <f aca="false">(VLOOKUP(B46,'[1]New Ratings'!$A$3:$I$195,5,FALSE()))</f>
        <v>2</v>
      </c>
      <c r="I46" s="69" t="s">
        <v>62</v>
      </c>
      <c r="J46" s="69" t="s">
        <v>210</v>
      </c>
      <c r="K46" s="70" t="s">
        <v>210</v>
      </c>
      <c r="L46" s="69" t="s">
        <v>45</v>
      </c>
      <c r="M46" s="70" t="s">
        <v>46</v>
      </c>
      <c r="N46" s="69" t="s">
        <v>46</v>
      </c>
      <c r="O46" s="71" t="n">
        <v>86.1</v>
      </c>
      <c r="P46" s="72" t="n">
        <v>22</v>
      </c>
      <c r="Q46" s="73" t="str">
        <f aca="false">IF(R46&lt;=20,"A",IF(R46&lt;=40,"B",IF(R46&lt;=60,"C",IF(R46&lt;=80,"D",IF(R46&lt;=100,"E","*")))))</f>
        <v>A</v>
      </c>
      <c r="R46" s="70" t="n">
        <v>20</v>
      </c>
      <c r="S46" s="73" t="n">
        <v>20</v>
      </c>
      <c r="T46" s="74" t="n">
        <f aca="false">IF(R46="*","*",R46-S46)</f>
        <v>0</v>
      </c>
      <c r="U46" s="70" t="n">
        <v>20</v>
      </c>
      <c r="V46" s="69" t="n">
        <v>81.5</v>
      </c>
      <c r="W46" s="73" t="n">
        <v>79.7</v>
      </c>
      <c r="X46" s="73" t="n">
        <f aca="false">IF(V46="*","*",V46-W46)</f>
        <v>1.8</v>
      </c>
      <c r="Y46" s="75" t="n">
        <v>89</v>
      </c>
      <c r="Z46" s="69" t="n">
        <v>33.5</v>
      </c>
      <c r="AA46" s="69" t="n">
        <v>36.5</v>
      </c>
      <c r="AB46" s="76" t="s">
        <v>58</v>
      </c>
      <c r="AC46" s="76" t="s">
        <v>49</v>
      </c>
      <c r="AD46" s="76" t="s">
        <v>58</v>
      </c>
      <c r="AE46" s="76" t="s">
        <v>48</v>
      </c>
      <c r="AF46" s="76" t="s">
        <v>49</v>
      </c>
      <c r="AG46" s="76" t="s">
        <v>48</v>
      </c>
      <c r="AH46" s="70" t="n">
        <f aca="false">IF(ISERROR(VLOOKUP(AB46,Methodology!$H$26:$I$37,2,FALSE())),"",VLOOKUP(AB46,Methodology!$H$26:$I$37,2,FALSE()))</f>
        <v>8</v>
      </c>
      <c r="AI46" s="70" t="n">
        <f aca="false">IF(ISERROR(VLOOKUP(AC46,Methodology!$H$26:$I$37,2,FALSE())),"",VLOOKUP(AC46,Methodology!$H$26:$I$37,2,FALSE()))</f>
        <v>9</v>
      </c>
      <c r="AJ46" s="76" t="n">
        <f aca="false">IF(ISERROR(VLOOKUP(AD46,Methodology!$H$26:$I$37,2,FALSE())),"",VLOOKUP(AD46,Methodology!$H$26:$I$37,2,FALSE()))</f>
        <v>8</v>
      </c>
      <c r="AK46" s="70" t="n">
        <f aca="false">IF(ISERROR(VLOOKUP(AE46,Methodology!$H$26:$I$37,2,FALSE())),"",VLOOKUP(AE46,Methodology!$H$26:$I$37,2,FALSE()))</f>
        <v>7</v>
      </c>
      <c r="AL46" s="70" t="n">
        <f aca="false">IF(ISERROR(VLOOKUP(AF46,Methodology!$H$26:$I$37,2,FALSE())),"",VLOOKUP(AF46,Methodology!$H$26:$I$37,2,FALSE()))</f>
        <v>9</v>
      </c>
      <c r="AM46" s="76" t="n">
        <f aca="false">IF(ISERROR(VLOOKUP(AG46,Methodology!$H$26:$I$37,2,FALSE())),"",VLOOKUP(AG46,Methodology!$H$26:$I$37,2,FALSE()))</f>
        <v>7</v>
      </c>
      <c r="AN46" s="77" t="n">
        <f aca="false">SUM(AH46:AJ46)/3</f>
        <v>8.33333333333333</v>
      </c>
      <c r="AO46" s="78" t="n">
        <f aca="false">SUM(AK46:AM46)/3</f>
        <v>7.66666666666667</v>
      </c>
      <c r="AP46" s="80" t="s">
        <v>59</v>
      </c>
    </row>
    <row r="47" customFormat="false" ht="13.5" hidden="false" customHeight="true" outlineLevel="0" collapsed="false">
      <c r="B47" s="63" t="s">
        <v>211</v>
      </c>
      <c r="C47" s="64" t="s">
        <v>212</v>
      </c>
      <c r="D47" s="65" t="s">
        <v>213</v>
      </c>
      <c r="E47" s="66"/>
      <c r="F47" s="66" t="n">
        <v>4</v>
      </c>
      <c r="G47" s="67" t="n">
        <f aca="false">+E47-F47</f>
        <v>-4</v>
      </c>
      <c r="H47" s="68" t="n">
        <f aca="false">(VLOOKUP(B47,'[1]New Ratings'!$A$3:$I$195,5,FALSE()))</f>
        <v>4</v>
      </c>
      <c r="I47" s="69" t="s">
        <v>43</v>
      </c>
      <c r="J47" s="69" t="s">
        <v>214</v>
      </c>
      <c r="K47" s="70" t="s">
        <v>157</v>
      </c>
      <c r="L47" s="69" t="s">
        <v>108</v>
      </c>
      <c r="M47" s="70" t="s">
        <v>56</v>
      </c>
      <c r="N47" s="69" t="s">
        <v>56</v>
      </c>
      <c r="O47" s="71" t="n">
        <v>71.06</v>
      </c>
      <c r="P47" s="72" t="n">
        <v>34</v>
      </c>
      <c r="Q47" s="73" t="str">
        <f aca="false">IF(R47&lt;=20,"A",IF(R47&lt;=40,"B",IF(R47&lt;=60,"C",IF(R47&lt;=80,"D",IF(R47&lt;=100,"E","*")))))</f>
        <v>B</v>
      </c>
      <c r="R47" s="70" t="n">
        <v>31</v>
      </c>
      <c r="S47" s="73" t="n">
        <v>34</v>
      </c>
      <c r="T47" s="74" t="n">
        <f aca="false">IF(R47="*","*",R47-S47)</f>
        <v>-3</v>
      </c>
      <c r="U47" s="70" t="n">
        <v>44</v>
      </c>
      <c r="V47" s="69" t="n">
        <v>56.4</v>
      </c>
      <c r="W47" s="73" t="n">
        <v>53.3</v>
      </c>
      <c r="X47" s="73" t="n">
        <f aca="false">IF(V47="*","*",V47-W47)</f>
        <v>3.1</v>
      </c>
      <c r="Y47" s="75" t="n">
        <v>75</v>
      </c>
      <c r="Z47" s="69" t="n">
        <v>29</v>
      </c>
      <c r="AA47" s="69" t="n">
        <v>36</v>
      </c>
      <c r="AB47" s="76"/>
      <c r="AC47" s="76"/>
      <c r="AD47" s="76"/>
      <c r="AE47" s="76"/>
      <c r="AF47" s="76"/>
      <c r="AG47" s="76"/>
      <c r="AH47" s="70" t="str">
        <f aca="false">IF(ISERROR(VLOOKUP(AB47,Methodology!$H$26:$I$37,2,FALSE())),"",VLOOKUP(AB47,Methodology!$H$26:$I$37,2,FALSE()))</f>
        <v/>
      </c>
      <c r="AI47" s="70" t="str">
        <f aca="false">IF(ISERROR(VLOOKUP(AC47,Methodology!$H$26:$I$37,2,FALSE())),"",VLOOKUP(AC47,Methodology!$H$26:$I$37,2,FALSE()))</f>
        <v/>
      </c>
      <c r="AJ47" s="76" t="str">
        <f aca="false">IF(ISERROR(VLOOKUP(AD47,Methodology!$H$26:$I$37,2,FALSE())),"",VLOOKUP(AD47,Methodology!$H$26:$I$37,2,FALSE()))</f>
        <v/>
      </c>
      <c r="AK47" s="70" t="str">
        <f aca="false">IF(ISERROR(VLOOKUP(AE47,Methodology!$H$26:$I$37,2,FALSE())),"",VLOOKUP(AE47,Methodology!$H$26:$I$37,2,FALSE()))</f>
        <v/>
      </c>
      <c r="AL47" s="70" t="str">
        <f aca="false">IF(ISERROR(VLOOKUP(AF47,Methodology!$H$26:$I$37,2,FALSE())),"",VLOOKUP(AF47,Methodology!$H$26:$I$37,2,FALSE()))</f>
        <v/>
      </c>
      <c r="AM47" s="76" t="str">
        <f aca="false">IF(ISERROR(VLOOKUP(AG47,Methodology!$H$26:$I$37,2,FALSE())),"",VLOOKUP(AG47,Methodology!$H$26:$I$37,2,FALSE()))</f>
        <v/>
      </c>
      <c r="AN47" s="77" t="n">
        <f aca="false">SUM(AH47:AJ47)/3</f>
        <v>0</v>
      </c>
      <c r="AO47" s="78" t="n">
        <f aca="false">SUM(AK47:AM47)/3</f>
        <v>0</v>
      </c>
      <c r="AP47" s="80" t="s">
        <v>70</v>
      </c>
    </row>
    <row r="48" customFormat="false" ht="13.5" hidden="false" customHeight="true" outlineLevel="0" collapsed="false">
      <c r="B48" s="81" t="s">
        <v>215</v>
      </c>
      <c r="C48" s="64" t="s">
        <v>216</v>
      </c>
      <c r="D48" s="80" t="s">
        <v>148</v>
      </c>
      <c r="E48" s="69"/>
      <c r="F48" s="69" t="n">
        <v>10</v>
      </c>
      <c r="G48" s="85" t="n">
        <v>-10</v>
      </c>
      <c r="H48" s="85" t="e">
        <f aca="false">NA()</f>
        <v>#N/A</v>
      </c>
      <c r="I48" s="69" t="s">
        <v>43</v>
      </c>
      <c r="J48" s="75" t="s">
        <v>56</v>
      </c>
      <c r="K48" s="73" t="s">
        <v>56</v>
      </c>
      <c r="L48" s="74" t="s">
        <v>56</v>
      </c>
      <c r="M48" s="73" t="s">
        <v>56</v>
      </c>
      <c r="N48" s="74"/>
      <c r="O48" s="73"/>
      <c r="P48" s="74" t="s">
        <v>56</v>
      </c>
      <c r="Q48" s="70" t="s">
        <v>56</v>
      </c>
      <c r="R48" s="73" t="s">
        <v>56</v>
      </c>
      <c r="S48" s="73"/>
      <c r="T48" s="74"/>
      <c r="U48" s="73" t="s">
        <v>56</v>
      </c>
      <c r="V48" s="74" t="s">
        <v>56</v>
      </c>
      <c r="W48" s="73"/>
      <c r="X48" s="73"/>
      <c r="Y48" s="86" t="s">
        <v>56</v>
      </c>
      <c r="Z48" s="74" t="s">
        <v>56</v>
      </c>
      <c r="AA48" s="74" t="s">
        <v>56</v>
      </c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 t="n">
        <v>0</v>
      </c>
      <c r="AO48" s="73" t="n">
        <v>0</v>
      </c>
      <c r="AP48" s="65" t="s">
        <v>59</v>
      </c>
    </row>
    <row r="49" customFormat="false" ht="12.75" hidden="false" customHeight="false" outlineLevel="0" collapsed="false">
      <c r="B49" s="81" t="s">
        <v>217</v>
      </c>
      <c r="C49" s="64" t="s">
        <v>212</v>
      </c>
      <c r="D49" s="65" t="s">
        <v>218</v>
      </c>
      <c r="E49" s="66"/>
      <c r="F49" s="66" t="n">
        <v>4</v>
      </c>
      <c r="G49" s="67" t="n">
        <f aca="false">+E49-F49</f>
        <v>-4</v>
      </c>
      <c r="H49" s="68" t="n">
        <f aca="false">(VLOOKUP(B49,'[1]New Ratings'!$A$3:$I$195,5,FALSE()))</f>
        <v>4</v>
      </c>
      <c r="I49" s="69" t="s">
        <v>43</v>
      </c>
      <c r="J49" s="69" t="s">
        <v>219</v>
      </c>
      <c r="K49" s="70" t="s">
        <v>219</v>
      </c>
      <c r="L49" s="69" t="s">
        <v>45</v>
      </c>
      <c r="M49" s="70" t="s">
        <v>56</v>
      </c>
      <c r="N49" s="69" t="s">
        <v>56</v>
      </c>
      <c r="O49" s="71" t="n">
        <v>68.55</v>
      </c>
      <c r="P49" s="72" t="n">
        <v>37</v>
      </c>
      <c r="Q49" s="73" t="str">
        <f aca="false">IF(R49&lt;=20,"A",IF(R49&lt;=40,"B",IF(R49&lt;=60,"C",IF(R49&lt;=80,"D",IF(R49&lt;=100,"E","*")))))</f>
        <v>B</v>
      </c>
      <c r="R49" s="70" t="n">
        <v>37</v>
      </c>
      <c r="S49" s="73" t="n">
        <v>39</v>
      </c>
      <c r="T49" s="74" t="n">
        <f aca="false">IF(R49="*","*",R49-S49)</f>
        <v>-2</v>
      </c>
      <c r="U49" s="70" t="n">
        <v>37</v>
      </c>
      <c r="V49" s="69" t="n">
        <v>59.7</v>
      </c>
      <c r="W49" s="73" t="n">
        <v>55.1</v>
      </c>
      <c r="X49" s="73" t="n">
        <f aca="false">IF(V49="*","*",V49-W49)</f>
        <v>4.6</v>
      </c>
      <c r="Y49" s="75" t="n">
        <v>66</v>
      </c>
      <c r="Z49" s="69" t="n">
        <v>45.5</v>
      </c>
      <c r="AA49" s="69" t="n">
        <v>42</v>
      </c>
      <c r="AB49" s="76" t="s">
        <v>48</v>
      </c>
      <c r="AC49" s="76" t="s">
        <v>48</v>
      </c>
      <c r="AD49" s="76" t="s">
        <v>58</v>
      </c>
      <c r="AE49" s="76" t="s">
        <v>58</v>
      </c>
      <c r="AF49" s="76" t="s">
        <v>144</v>
      </c>
      <c r="AG49" s="76" t="s">
        <v>47</v>
      </c>
      <c r="AH49" s="70" t="n">
        <f aca="false">IF(ISERROR(VLOOKUP(AB49,Methodology!$H$26:$I$37,2,FALSE())),"",VLOOKUP(AB49,Methodology!$H$26:$I$37,2,FALSE()))</f>
        <v>7</v>
      </c>
      <c r="AI49" s="70" t="n">
        <f aca="false">IF(ISERROR(VLOOKUP(AC49,Methodology!$H$26:$I$37,2,FALSE())),"",VLOOKUP(AC49,Methodology!$H$26:$I$37,2,FALSE()))</f>
        <v>7</v>
      </c>
      <c r="AJ49" s="76" t="n">
        <f aca="false">IF(ISERROR(VLOOKUP(AD49,Methodology!$H$26:$I$37,2,FALSE())),"",VLOOKUP(AD49,Methodology!$H$26:$I$37,2,FALSE()))</f>
        <v>8</v>
      </c>
      <c r="AK49" s="70" t="n">
        <f aca="false">IF(ISERROR(VLOOKUP(AE49,Methodology!$H$26:$I$37,2,FALSE())),"",VLOOKUP(AE49,Methodology!$H$26:$I$37,2,FALSE()))</f>
        <v>8</v>
      </c>
      <c r="AL49" s="70" t="n">
        <f aca="false">IF(ISERROR(VLOOKUP(AF49,Methodology!$H$26:$I$37,2,FALSE())),"",VLOOKUP(AF49,Methodology!$H$26:$I$37,2,FALSE()))</f>
        <v>5</v>
      </c>
      <c r="AM49" s="76" t="n">
        <f aca="false">IF(ISERROR(VLOOKUP(AG49,Methodology!$H$26:$I$37,2,FALSE())),"",VLOOKUP(AG49,Methodology!$H$26:$I$37,2,FALSE()))</f>
        <v>6</v>
      </c>
      <c r="AN49" s="77" t="n">
        <f aca="false">SUM(AH49:AJ49)/3</f>
        <v>7.33333333333333</v>
      </c>
      <c r="AO49" s="78" t="n">
        <f aca="false">SUM(AK49:AM49)/3</f>
        <v>6.33333333333333</v>
      </c>
      <c r="AP49" s="80" t="s">
        <v>70</v>
      </c>
    </row>
    <row r="50" customFormat="false" ht="12.75" hidden="false" customHeight="false" outlineLevel="0" collapsed="false">
      <c r="B50" s="63" t="s">
        <v>220</v>
      </c>
      <c r="C50" s="64" t="s">
        <v>41</v>
      </c>
      <c r="D50" s="65" t="s">
        <v>221</v>
      </c>
      <c r="E50" s="66" t="n">
        <v>1</v>
      </c>
      <c r="F50" s="66" t="n">
        <v>1</v>
      </c>
      <c r="G50" s="67" t="n">
        <f aca="false">+E50-F50</f>
        <v>0</v>
      </c>
      <c r="H50" s="68" t="n">
        <f aca="false">(VLOOKUP(B50,'[1]New Ratings'!$A$3:$I$195,5,FALSE()))</f>
        <v>1</v>
      </c>
      <c r="I50" s="69" t="s">
        <v>62</v>
      </c>
      <c r="J50" s="69" t="s">
        <v>153</v>
      </c>
      <c r="K50" s="70" t="s">
        <v>153</v>
      </c>
      <c r="L50" s="69" t="s">
        <v>45</v>
      </c>
      <c r="M50" s="70" t="s">
        <v>86</v>
      </c>
      <c r="N50" s="69" t="s">
        <v>86</v>
      </c>
      <c r="O50" s="71" t="n">
        <v>92.68</v>
      </c>
      <c r="P50" s="72" t="n">
        <v>13</v>
      </c>
      <c r="Q50" s="73" t="str">
        <f aca="false">IF(R50&lt;=20,"A",IF(R50&lt;=40,"B",IF(R50&lt;=60,"C",IF(R50&lt;=80,"D",IF(R50&lt;=100,"E","*")))))</f>
        <v>A</v>
      </c>
      <c r="R50" s="70" t="n">
        <v>11</v>
      </c>
      <c r="S50" s="73" t="n">
        <v>12</v>
      </c>
      <c r="T50" s="74" t="n">
        <f aca="false">IF(R50="*","*",R50-S50)</f>
        <v>-1</v>
      </c>
      <c r="U50" s="70" t="n">
        <v>16</v>
      </c>
      <c r="V50" s="69" t="n">
        <v>85.8</v>
      </c>
      <c r="W50" s="73" t="n">
        <v>80.4</v>
      </c>
      <c r="X50" s="73" t="n">
        <f aca="false">IF(V50="*","*",V50-W50)</f>
        <v>5.39999999999999</v>
      </c>
      <c r="Y50" s="75" t="n">
        <v>86</v>
      </c>
      <c r="Z50" s="69" t="n">
        <v>45.5</v>
      </c>
      <c r="AA50" s="69" t="n">
        <v>49</v>
      </c>
      <c r="AB50" s="76" t="s">
        <v>57</v>
      </c>
      <c r="AC50" s="76" t="s">
        <v>58</v>
      </c>
      <c r="AD50" s="76" t="s">
        <v>57</v>
      </c>
      <c r="AE50" s="76" t="s">
        <v>57</v>
      </c>
      <c r="AF50" s="76" t="s">
        <v>58</v>
      </c>
      <c r="AG50" s="76" t="s">
        <v>49</v>
      </c>
      <c r="AH50" s="70" t="n">
        <f aca="false">IF(ISERROR(VLOOKUP(AB50,Methodology!$H$26:$I$37,2,FALSE())),"",VLOOKUP(AB50,Methodology!$H$26:$I$37,2,FALSE()))</f>
        <v>10</v>
      </c>
      <c r="AI50" s="70" t="n">
        <f aca="false">IF(ISERROR(VLOOKUP(AC50,Methodology!$H$26:$I$37,2,FALSE())),"",VLOOKUP(AC50,Methodology!$H$26:$I$37,2,FALSE()))</f>
        <v>8</v>
      </c>
      <c r="AJ50" s="76" t="n">
        <f aca="false">IF(ISERROR(VLOOKUP(AD50,Methodology!$H$26:$I$37,2,FALSE())),"",VLOOKUP(AD50,Methodology!$H$26:$I$37,2,FALSE()))</f>
        <v>10</v>
      </c>
      <c r="AK50" s="70" t="n">
        <f aca="false">IF(ISERROR(VLOOKUP(AE50,Methodology!$H$26:$I$37,2,FALSE())),"",VLOOKUP(AE50,Methodology!$H$26:$I$37,2,FALSE()))</f>
        <v>10</v>
      </c>
      <c r="AL50" s="70" t="n">
        <f aca="false">IF(ISERROR(VLOOKUP(AF50,Methodology!$H$26:$I$37,2,FALSE())),"",VLOOKUP(AF50,Methodology!$H$26:$I$37,2,FALSE()))</f>
        <v>8</v>
      </c>
      <c r="AM50" s="76" t="n">
        <f aca="false">IF(ISERROR(VLOOKUP(AG50,Methodology!$H$26:$I$37,2,FALSE())),"",VLOOKUP(AG50,Methodology!$H$26:$I$37,2,FALSE()))</f>
        <v>9</v>
      </c>
      <c r="AN50" s="77" t="n">
        <f aca="false">SUM(AH50:AJ50)/3</f>
        <v>9.33333333333333</v>
      </c>
      <c r="AO50" s="78" t="n">
        <f aca="false">SUM(AK50:AM50)/3</f>
        <v>9</v>
      </c>
      <c r="AP50" s="80" t="s">
        <v>99</v>
      </c>
    </row>
    <row r="51" customFormat="false" ht="12.75" hidden="false" customHeight="false" outlineLevel="0" collapsed="false">
      <c r="B51" s="63" t="s">
        <v>222</v>
      </c>
      <c r="C51" s="64" t="s">
        <v>223</v>
      </c>
      <c r="D51" s="65" t="s">
        <v>224</v>
      </c>
      <c r="E51" s="66" t="n">
        <v>3</v>
      </c>
      <c r="F51" s="66" t="n">
        <v>3</v>
      </c>
      <c r="G51" s="67" t="n">
        <f aca="false">+E51-F51</f>
        <v>0</v>
      </c>
      <c r="H51" s="68" t="n">
        <f aca="false">(VLOOKUP(B51,'[1]New Ratings'!$A$3:$I$195,5,FALSE()))</f>
        <v>3</v>
      </c>
      <c r="I51" s="69" t="s">
        <v>62</v>
      </c>
      <c r="J51" s="69" t="s">
        <v>94</v>
      </c>
      <c r="K51" s="70" t="s">
        <v>94</v>
      </c>
      <c r="L51" s="69" t="s">
        <v>45</v>
      </c>
      <c r="M51" s="70" t="s">
        <v>49</v>
      </c>
      <c r="N51" s="69" t="s">
        <v>49</v>
      </c>
      <c r="O51" s="71" t="n">
        <v>71.83</v>
      </c>
      <c r="P51" s="72" t="n">
        <v>33</v>
      </c>
      <c r="Q51" s="73" t="str">
        <f aca="false">IF(R51&lt;=20,"A",IF(R51&lt;=40,"B",IF(R51&lt;=60,"C",IF(R51&lt;=80,"D",IF(R51&lt;=100,"E","*")))))</f>
        <v>B</v>
      </c>
      <c r="R51" s="70" t="n">
        <v>33</v>
      </c>
      <c r="S51" s="73" t="n">
        <v>35</v>
      </c>
      <c r="T51" s="74" t="n">
        <f aca="false">IF(R51="*","*",R51-S51)</f>
        <v>-2</v>
      </c>
      <c r="U51" s="70" t="n">
        <v>30</v>
      </c>
      <c r="V51" s="69" t="n">
        <v>64</v>
      </c>
      <c r="W51" s="73" t="n">
        <v>63.1</v>
      </c>
      <c r="X51" s="73" t="n">
        <f aca="false">IF(V51="*","*",V51-W51)</f>
        <v>0.899999999999999</v>
      </c>
      <c r="Y51" s="75" t="n">
        <v>80</v>
      </c>
      <c r="Z51" s="69" t="n">
        <v>39</v>
      </c>
      <c r="AA51" s="69" t="n">
        <v>35</v>
      </c>
      <c r="AB51" s="76"/>
      <c r="AC51" s="76"/>
      <c r="AD51" s="76"/>
      <c r="AE51" s="76"/>
      <c r="AF51" s="76"/>
      <c r="AG51" s="76"/>
      <c r="AH51" s="70" t="str">
        <f aca="false">IF(ISERROR(VLOOKUP(AB51,Methodology!$H$26:$I$37,2,FALSE())),"",VLOOKUP(AB51,Methodology!$H$26:$I$37,2,FALSE()))</f>
        <v/>
      </c>
      <c r="AI51" s="70" t="str">
        <f aca="false">IF(ISERROR(VLOOKUP(AC51,Methodology!$H$26:$I$37,2,FALSE())),"",VLOOKUP(AC51,Methodology!$H$26:$I$37,2,FALSE()))</f>
        <v/>
      </c>
      <c r="AJ51" s="76" t="str">
        <f aca="false">IF(ISERROR(VLOOKUP(AD51,Methodology!$H$26:$I$37,2,FALSE())),"",VLOOKUP(AD51,Methodology!$H$26:$I$37,2,FALSE()))</f>
        <v/>
      </c>
      <c r="AK51" s="70" t="str">
        <f aca="false">IF(ISERROR(VLOOKUP(AE51,Methodology!$H$26:$I$37,2,FALSE())),"",VLOOKUP(AE51,Methodology!$H$26:$I$37,2,FALSE()))</f>
        <v/>
      </c>
      <c r="AL51" s="70" t="str">
        <f aca="false">IF(ISERROR(VLOOKUP(AF51,Methodology!$H$26:$I$37,2,FALSE())),"",VLOOKUP(AF51,Methodology!$H$26:$I$37,2,FALSE()))</f>
        <v/>
      </c>
      <c r="AM51" s="76" t="str">
        <f aca="false">IF(ISERROR(VLOOKUP(AG51,Methodology!$H$26:$I$37,2,FALSE())),"",VLOOKUP(AG51,Methodology!$H$26:$I$37,2,FALSE()))</f>
        <v/>
      </c>
      <c r="AN51" s="77" t="n">
        <f aca="false">SUM(AH51:AJ51)/3</f>
        <v>0</v>
      </c>
      <c r="AO51" s="78" t="n">
        <f aca="false">SUM(AK51:AM51)/3</f>
        <v>0</v>
      </c>
      <c r="AP51" s="80" t="s">
        <v>99</v>
      </c>
    </row>
    <row r="52" customFormat="false" ht="12.75" hidden="false" customHeight="false" outlineLevel="0" collapsed="false">
      <c r="B52" s="63" t="s">
        <v>225</v>
      </c>
      <c r="C52" s="64" t="s">
        <v>226</v>
      </c>
      <c r="D52" s="65" t="s">
        <v>227</v>
      </c>
      <c r="E52" s="66"/>
      <c r="F52" s="66" t="n">
        <v>5</v>
      </c>
      <c r="G52" s="67" t="n">
        <f aca="false">+E52-F52</f>
        <v>-5</v>
      </c>
      <c r="H52" s="68" t="n">
        <f aca="false">(VLOOKUP(B52,'[1]New Ratings'!$A$3:$I$195,5,FALSE()))</f>
        <v>5</v>
      </c>
      <c r="I52" s="69" t="s">
        <v>62</v>
      </c>
      <c r="J52" s="69" t="s">
        <v>228</v>
      </c>
      <c r="K52" s="70" t="s">
        <v>228</v>
      </c>
      <c r="L52" s="69" t="s">
        <v>45</v>
      </c>
      <c r="M52" s="70" t="s">
        <v>69</v>
      </c>
      <c r="N52" s="69" t="s">
        <v>69</v>
      </c>
      <c r="O52" s="71" t="n">
        <v>59.14</v>
      </c>
      <c r="P52" s="72" t="n">
        <v>50</v>
      </c>
      <c r="Q52" s="73" t="str">
        <f aca="false">IF(R52&lt;=20,"A",IF(R52&lt;=40,"B",IF(R52&lt;=60,"C",IF(R52&lt;=80,"D",IF(R52&lt;=100,"E","*")))))</f>
        <v>C</v>
      </c>
      <c r="R52" s="70" t="n">
        <v>43</v>
      </c>
      <c r="S52" s="73" t="n">
        <v>44</v>
      </c>
      <c r="T52" s="74" t="n">
        <f aca="false">IF(R52="*","*",R52-S52)</f>
        <v>-1</v>
      </c>
      <c r="U52" s="70" t="n">
        <v>53</v>
      </c>
      <c r="V52" s="69" t="n">
        <v>50.6</v>
      </c>
      <c r="W52" s="73" t="n">
        <v>45.2</v>
      </c>
      <c r="X52" s="73" t="n">
        <f aca="false">IF(V52="*","*",V52-W52)</f>
        <v>5.4</v>
      </c>
      <c r="Y52" s="75" t="n">
        <v>65</v>
      </c>
      <c r="Z52" s="69" t="n">
        <v>36</v>
      </c>
      <c r="AA52" s="69" t="n">
        <v>37</v>
      </c>
      <c r="AB52" s="76" t="s">
        <v>58</v>
      </c>
      <c r="AC52" s="76" t="s">
        <v>48</v>
      </c>
      <c r="AD52" s="76" t="s">
        <v>58</v>
      </c>
      <c r="AE52" s="76" t="s">
        <v>48</v>
      </c>
      <c r="AF52" s="76" t="s">
        <v>48</v>
      </c>
      <c r="AG52" s="76" t="s">
        <v>48</v>
      </c>
      <c r="AH52" s="70" t="n">
        <f aca="false">IF(ISERROR(VLOOKUP(AB52,Methodology!$H$26:$I$37,2,FALSE())),"",VLOOKUP(AB52,Methodology!$H$26:$I$37,2,FALSE()))</f>
        <v>8</v>
      </c>
      <c r="AI52" s="70" t="n">
        <f aca="false">IF(ISERROR(VLOOKUP(AC52,Methodology!$H$26:$I$37,2,FALSE())),"",VLOOKUP(AC52,Methodology!$H$26:$I$37,2,FALSE()))</f>
        <v>7</v>
      </c>
      <c r="AJ52" s="76" t="n">
        <f aca="false">IF(ISERROR(VLOOKUP(AD52,Methodology!$H$26:$I$37,2,FALSE())),"",VLOOKUP(AD52,Methodology!$H$26:$I$37,2,FALSE()))</f>
        <v>8</v>
      </c>
      <c r="AK52" s="70" t="n">
        <f aca="false">IF(ISERROR(VLOOKUP(AE52,Methodology!$H$26:$I$37,2,FALSE())),"",VLOOKUP(AE52,Methodology!$H$26:$I$37,2,FALSE()))</f>
        <v>7</v>
      </c>
      <c r="AL52" s="70" t="n">
        <f aca="false">IF(ISERROR(VLOOKUP(AF52,Methodology!$H$26:$I$37,2,FALSE())),"",VLOOKUP(AF52,Methodology!$H$26:$I$37,2,FALSE()))</f>
        <v>7</v>
      </c>
      <c r="AM52" s="76" t="n">
        <f aca="false">IF(ISERROR(VLOOKUP(AG52,Methodology!$H$26:$I$37,2,FALSE())),"",VLOOKUP(AG52,Methodology!$H$26:$I$37,2,FALSE()))</f>
        <v>7</v>
      </c>
      <c r="AN52" s="77" t="n">
        <f aca="false">SUM(AH52:AJ52)/3</f>
        <v>7.66666666666667</v>
      </c>
      <c r="AO52" s="78" t="n">
        <f aca="false">SUM(AK52:AM52)/3</f>
        <v>7</v>
      </c>
      <c r="AP52" s="80" t="s">
        <v>50</v>
      </c>
    </row>
    <row r="53" customFormat="false" ht="12.75" hidden="false" customHeight="false" outlineLevel="0" collapsed="false">
      <c r="B53" s="63" t="s">
        <v>229</v>
      </c>
      <c r="C53" s="64" t="s">
        <v>230</v>
      </c>
      <c r="D53" s="65" t="s">
        <v>231</v>
      </c>
      <c r="E53" s="66"/>
      <c r="F53" s="66" t="n">
        <v>2</v>
      </c>
      <c r="G53" s="67" t="n">
        <f aca="false">+E53-F53</f>
        <v>-2</v>
      </c>
      <c r="H53" s="68" t="n">
        <f aca="false">(VLOOKUP(B53,'[1]New Ratings'!$A$3:$I$195,5,FALSE()))</f>
        <v>2</v>
      </c>
      <c r="I53" s="69" t="s">
        <v>43</v>
      </c>
      <c r="J53" s="69" t="s">
        <v>44</v>
      </c>
      <c r="K53" s="70" t="s">
        <v>44</v>
      </c>
      <c r="L53" s="69" t="s">
        <v>45</v>
      </c>
      <c r="M53" s="70" t="s">
        <v>86</v>
      </c>
      <c r="N53" s="69" t="s">
        <v>86</v>
      </c>
      <c r="O53" s="71" t="n">
        <v>88.52</v>
      </c>
      <c r="P53" s="72" t="n">
        <v>17</v>
      </c>
      <c r="Q53" s="73" t="str">
        <f aca="false">IF(R53&lt;=20,"A",IF(R53&lt;=40,"B",IF(R53&lt;=60,"C",IF(R53&lt;=80,"D",IF(R53&lt;=100,"E","*")))))</f>
        <v>A</v>
      </c>
      <c r="R53" s="70" t="n">
        <v>19</v>
      </c>
      <c r="S53" s="73" t="n">
        <v>19</v>
      </c>
      <c r="T53" s="74" t="n">
        <f aca="false">IF(R53="*","*",R53-S53)</f>
        <v>0</v>
      </c>
      <c r="U53" s="70" t="n">
        <v>18</v>
      </c>
      <c r="V53" s="69" t="n">
        <v>84.5</v>
      </c>
      <c r="W53" s="73" t="n">
        <v>80.4</v>
      </c>
      <c r="X53" s="73" t="n">
        <f aca="false">IF(V53="*","*",V53-W53)</f>
        <v>4.09999999999999</v>
      </c>
      <c r="Y53" s="75" t="n">
        <v>82</v>
      </c>
      <c r="Z53" s="69" t="n">
        <v>37.5</v>
      </c>
      <c r="AA53" s="69" t="n">
        <v>40</v>
      </c>
      <c r="AB53" s="76" t="s">
        <v>49</v>
      </c>
      <c r="AC53" s="76" t="s">
        <v>58</v>
      </c>
      <c r="AD53" s="76" t="s">
        <v>58</v>
      </c>
      <c r="AE53" s="76" t="s">
        <v>47</v>
      </c>
      <c r="AF53" s="76" t="s">
        <v>48</v>
      </c>
      <c r="AG53" s="76" t="s">
        <v>47</v>
      </c>
      <c r="AH53" s="70" t="n">
        <f aca="false">IF(ISERROR(VLOOKUP(AB53,Methodology!$H$26:$I$37,2,FALSE())),"",VLOOKUP(AB53,Methodology!$H$26:$I$37,2,FALSE()))</f>
        <v>9</v>
      </c>
      <c r="AI53" s="70" t="n">
        <f aca="false">IF(ISERROR(VLOOKUP(AC53,Methodology!$H$26:$I$37,2,FALSE())),"",VLOOKUP(AC53,Methodology!$H$26:$I$37,2,FALSE()))</f>
        <v>8</v>
      </c>
      <c r="AJ53" s="76" t="n">
        <f aca="false">IF(ISERROR(VLOOKUP(AD53,Methodology!$H$26:$I$37,2,FALSE())),"",VLOOKUP(AD53,Methodology!$H$26:$I$37,2,FALSE()))</f>
        <v>8</v>
      </c>
      <c r="AK53" s="70" t="n">
        <f aca="false">IF(ISERROR(VLOOKUP(AE53,Methodology!$H$26:$I$37,2,FALSE())),"",VLOOKUP(AE53,Methodology!$H$26:$I$37,2,FALSE()))</f>
        <v>6</v>
      </c>
      <c r="AL53" s="70" t="n">
        <f aca="false">IF(ISERROR(VLOOKUP(AF53,Methodology!$H$26:$I$37,2,FALSE())),"",VLOOKUP(AF53,Methodology!$H$26:$I$37,2,FALSE()))</f>
        <v>7</v>
      </c>
      <c r="AM53" s="76" t="n">
        <f aca="false">IF(ISERROR(VLOOKUP(AG53,Methodology!$H$26:$I$37,2,FALSE())),"",VLOOKUP(AG53,Methodology!$H$26:$I$37,2,FALSE()))</f>
        <v>6</v>
      </c>
      <c r="AN53" s="77" t="n">
        <f aca="false">SUM(AH53:AJ53)/3</f>
        <v>8.33333333333333</v>
      </c>
      <c r="AO53" s="78" t="n">
        <f aca="false">SUM(AK53:AM53)/3</f>
        <v>6.33333333333333</v>
      </c>
      <c r="AP53" s="80" t="s">
        <v>59</v>
      </c>
    </row>
    <row r="54" customFormat="false" ht="12.75" hidden="false" customHeight="false" outlineLevel="0" collapsed="false">
      <c r="B54" s="63" t="s">
        <v>232</v>
      </c>
      <c r="C54" s="64" t="s">
        <v>134</v>
      </c>
      <c r="D54" s="65" t="s">
        <v>233</v>
      </c>
      <c r="E54" s="66" t="n">
        <v>1</v>
      </c>
      <c r="F54" s="66" t="n">
        <v>1</v>
      </c>
      <c r="G54" s="67" t="n">
        <f aca="false">+E54-F54</f>
        <v>0</v>
      </c>
      <c r="H54" s="68" t="n">
        <f aca="false">(VLOOKUP(B54,'[1]New Ratings'!$A$3:$I$195,5,FALSE()))</f>
        <v>1</v>
      </c>
      <c r="I54" s="69" t="s">
        <v>43</v>
      </c>
      <c r="J54" s="69" t="s">
        <v>77</v>
      </c>
      <c r="K54" s="70" t="s">
        <v>77</v>
      </c>
      <c r="L54" s="69" t="s">
        <v>45</v>
      </c>
      <c r="M54" s="70" t="s">
        <v>46</v>
      </c>
      <c r="N54" s="69" t="s">
        <v>46</v>
      </c>
      <c r="O54" s="71" t="n">
        <v>93.21</v>
      </c>
      <c r="P54" s="72" t="n">
        <v>12</v>
      </c>
      <c r="Q54" s="73" t="str">
        <f aca="false">IF(R54&lt;=20,"A",IF(R54&lt;=40,"B",IF(R54&lt;=60,"C",IF(R54&lt;=80,"D",IF(R54&lt;=100,"E","*")))))</f>
        <v>*</v>
      </c>
      <c r="R54" s="70" t="s">
        <v>56</v>
      </c>
      <c r="S54" s="73" t="s">
        <v>56</v>
      </c>
      <c r="T54" s="74" t="str">
        <f aca="false">IF(R54="*","*",R54-S54)</f>
        <v>*</v>
      </c>
      <c r="U54" s="70" t="n">
        <v>15</v>
      </c>
      <c r="V54" s="69" t="n">
        <v>86.5</v>
      </c>
      <c r="W54" s="73" t="n">
        <v>83.9</v>
      </c>
      <c r="X54" s="73" t="n">
        <f aca="false">IF(V54="*","*",V54-W54)</f>
        <v>2.59999999999999</v>
      </c>
      <c r="Y54" s="75" t="n">
        <v>88</v>
      </c>
      <c r="Z54" s="69" t="n">
        <v>35</v>
      </c>
      <c r="AA54" s="69" t="n">
        <v>46</v>
      </c>
      <c r="AB54" s="76" t="s">
        <v>49</v>
      </c>
      <c r="AC54" s="76" t="s">
        <v>58</v>
      </c>
      <c r="AD54" s="76" t="s">
        <v>49</v>
      </c>
      <c r="AE54" s="76" t="s">
        <v>49</v>
      </c>
      <c r="AF54" s="76" t="s">
        <v>49</v>
      </c>
      <c r="AG54" s="76" t="s">
        <v>49</v>
      </c>
      <c r="AH54" s="70" t="n">
        <f aca="false">IF(ISERROR(VLOOKUP(AB54,Methodology!$H$26:$I$37,2,FALSE())),"",VLOOKUP(AB54,Methodology!$H$26:$I$37,2,FALSE()))</f>
        <v>9</v>
      </c>
      <c r="AI54" s="70" t="n">
        <f aca="false">IF(ISERROR(VLOOKUP(AC54,Methodology!$H$26:$I$37,2,FALSE())),"",VLOOKUP(AC54,Methodology!$H$26:$I$37,2,FALSE()))</f>
        <v>8</v>
      </c>
      <c r="AJ54" s="76" t="n">
        <f aca="false">IF(ISERROR(VLOOKUP(AD54,Methodology!$H$26:$I$37,2,FALSE())),"",VLOOKUP(AD54,Methodology!$H$26:$I$37,2,FALSE()))</f>
        <v>9</v>
      </c>
      <c r="AK54" s="70" t="n">
        <f aca="false">IF(ISERROR(VLOOKUP(AE54,Methodology!$H$26:$I$37,2,FALSE())),"",VLOOKUP(AE54,Methodology!$H$26:$I$37,2,FALSE()))</f>
        <v>9</v>
      </c>
      <c r="AL54" s="70" t="n">
        <f aca="false">IF(ISERROR(VLOOKUP(AF54,Methodology!$H$26:$I$37,2,FALSE())),"",VLOOKUP(AF54,Methodology!$H$26:$I$37,2,FALSE()))</f>
        <v>9</v>
      </c>
      <c r="AM54" s="76" t="n">
        <f aca="false">IF(ISERROR(VLOOKUP(AG54,Methodology!$H$26:$I$37,2,FALSE())),"",VLOOKUP(AG54,Methodology!$H$26:$I$37,2,FALSE()))</f>
        <v>9</v>
      </c>
      <c r="AN54" s="77" t="n">
        <f aca="false">SUM(AH54:AJ54)/3</f>
        <v>8.66666666666667</v>
      </c>
      <c r="AO54" s="78" t="n">
        <f aca="false">SUM(AK54:AM54)/3</f>
        <v>9</v>
      </c>
      <c r="AP54" s="80" t="s">
        <v>50</v>
      </c>
    </row>
    <row r="55" customFormat="false" ht="12.75" hidden="false" customHeight="false" outlineLevel="0" collapsed="false">
      <c r="B55" s="63" t="s">
        <v>234</v>
      </c>
      <c r="C55" s="64" t="s">
        <v>191</v>
      </c>
      <c r="D55" s="65" t="s">
        <v>166</v>
      </c>
      <c r="E55" s="66" t="n">
        <v>1</v>
      </c>
      <c r="F55" s="66" t="n">
        <v>1</v>
      </c>
      <c r="G55" s="67" t="n">
        <f aca="false">+E55-F55</f>
        <v>0</v>
      </c>
      <c r="H55" s="68" t="n">
        <f aca="false">(VLOOKUP(B55,'[1]New Ratings'!$A$3:$I$195,5,FALSE()))</f>
        <v>1</v>
      </c>
      <c r="I55" s="69" t="s">
        <v>43</v>
      </c>
      <c r="J55" s="69" t="s">
        <v>54</v>
      </c>
      <c r="K55" s="70" t="s">
        <v>54</v>
      </c>
      <c r="L55" s="69" t="s">
        <v>45</v>
      </c>
      <c r="M55" s="70" t="s">
        <v>55</v>
      </c>
      <c r="N55" s="69" t="s">
        <v>55</v>
      </c>
      <c r="O55" s="71" t="n">
        <v>96.75</v>
      </c>
      <c r="P55" s="72" t="n">
        <v>2</v>
      </c>
      <c r="Q55" s="73" t="str">
        <f aca="false">IF(R55&lt;=20,"A",IF(R55&lt;=40,"B",IF(R55&lt;=60,"C",IF(R55&lt;=80,"D",IF(R55&lt;=100,"E","*")))))</f>
        <v>A</v>
      </c>
      <c r="R55" s="70" t="n">
        <v>20</v>
      </c>
      <c r="S55" s="73" t="n">
        <v>20</v>
      </c>
      <c r="T55" s="74" t="n">
        <f aca="false">IF(R55="*","*",R55-S55)</f>
        <v>0</v>
      </c>
      <c r="U55" s="70" t="n">
        <v>1</v>
      </c>
      <c r="V55" s="69" t="n">
        <v>95.1</v>
      </c>
      <c r="W55" s="73" t="n">
        <v>93.8</v>
      </c>
      <c r="X55" s="73" t="n">
        <f aca="false">IF(V55="*","*",V55-W55)</f>
        <v>1.3</v>
      </c>
      <c r="Y55" s="75" t="n">
        <v>90</v>
      </c>
      <c r="Z55" s="69" t="n">
        <v>41.5</v>
      </c>
      <c r="AA55" s="69" t="n">
        <v>45</v>
      </c>
      <c r="AB55" s="76" t="s">
        <v>49</v>
      </c>
      <c r="AC55" s="76" t="s">
        <v>48</v>
      </c>
      <c r="AD55" s="76" t="s">
        <v>57</v>
      </c>
      <c r="AE55" s="76" t="s">
        <v>49</v>
      </c>
      <c r="AF55" s="76" t="s">
        <v>58</v>
      </c>
      <c r="AG55" s="76" t="s">
        <v>58</v>
      </c>
      <c r="AH55" s="70" t="n">
        <f aca="false">IF(ISERROR(VLOOKUP(AB55,Methodology!$H$26:$I$37,2,FALSE())),"",VLOOKUP(AB55,Methodology!$H$26:$I$37,2,FALSE()))</f>
        <v>9</v>
      </c>
      <c r="AI55" s="70" t="n">
        <f aca="false">IF(ISERROR(VLOOKUP(AC55,Methodology!$H$26:$I$37,2,FALSE())),"",VLOOKUP(AC55,Methodology!$H$26:$I$37,2,FALSE()))</f>
        <v>7</v>
      </c>
      <c r="AJ55" s="76" t="n">
        <f aca="false">IF(ISERROR(VLOOKUP(AD55,Methodology!$H$26:$I$37,2,FALSE())),"",VLOOKUP(AD55,Methodology!$H$26:$I$37,2,FALSE()))</f>
        <v>10</v>
      </c>
      <c r="AK55" s="70" t="n">
        <f aca="false">IF(ISERROR(VLOOKUP(AE55,Methodology!$H$26:$I$37,2,FALSE())),"",VLOOKUP(AE55,Methodology!$H$26:$I$37,2,FALSE()))</f>
        <v>9</v>
      </c>
      <c r="AL55" s="70" t="n">
        <f aca="false">IF(ISERROR(VLOOKUP(AF55,Methodology!$H$26:$I$37,2,FALSE())),"",VLOOKUP(AF55,Methodology!$H$26:$I$37,2,FALSE()))</f>
        <v>8</v>
      </c>
      <c r="AM55" s="76" t="n">
        <f aca="false">IF(ISERROR(VLOOKUP(AG55,Methodology!$H$26:$I$37,2,FALSE())),"",VLOOKUP(AG55,Methodology!$H$26:$I$37,2,FALSE()))</f>
        <v>8</v>
      </c>
      <c r="AN55" s="77" t="n">
        <f aca="false">SUM(AH55:AJ55)/3</f>
        <v>8.66666666666667</v>
      </c>
      <c r="AO55" s="78" t="n">
        <f aca="false">SUM(AK55:AM55)/3</f>
        <v>8.33333333333333</v>
      </c>
      <c r="AP55" s="80" t="s">
        <v>50</v>
      </c>
    </row>
    <row r="56" customFormat="false" ht="12.75" hidden="false" customHeight="false" outlineLevel="0" collapsed="false">
      <c r="B56" s="63" t="s">
        <v>235</v>
      </c>
      <c r="C56" s="64" t="s">
        <v>41</v>
      </c>
      <c r="D56" s="65" t="s">
        <v>236</v>
      </c>
      <c r="E56" s="66"/>
      <c r="F56" s="66" t="n">
        <v>2</v>
      </c>
      <c r="G56" s="67" t="n">
        <f aca="false">+E56-F56</f>
        <v>-2</v>
      </c>
      <c r="H56" s="68" t="n">
        <f aca="false">(VLOOKUP(B56,'[1]New Ratings'!$A$3:$I$195,5,FALSE()))</f>
        <v>2</v>
      </c>
      <c r="I56" s="69" t="s">
        <v>62</v>
      </c>
      <c r="J56" s="69" t="s">
        <v>237</v>
      </c>
      <c r="K56" s="70" t="s">
        <v>237</v>
      </c>
      <c r="L56" s="69" t="s">
        <v>238</v>
      </c>
      <c r="M56" s="70" t="s">
        <v>56</v>
      </c>
      <c r="N56" s="69" t="s">
        <v>56</v>
      </c>
      <c r="O56" s="71" t="n">
        <v>81.58</v>
      </c>
      <c r="P56" s="72" t="n">
        <v>26</v>
      </c>
      <c r="Q56" s="73" t="str">
        <f aca="false">IF(R56&lt;=20,"A",IF(R56&lt;=40,"B",IF(R56&lt;=60,"C",IF(R56&lt;=80,"D",IF(R56&lt;=100,"E","*")))))</f>
        <v>B</v>
      </c>
      <c r="R56" s="70" t="n">
        <v>27</v>
      </c>
      <c r="S56" s="73" t="n">
        <v>23</v>
      </c>
      <c r="T56" s="74" t="n">
        <f aca="false">IF(R56="*","*",R56-S56)</f>
        <v>4</v>
      </c>
      <c r="U56" s="70" t="n">
        <v>23</v>
      </c>
      <c r="V56" s="69" t="n">
        <v>76.1</v>
      </c>
      <c r="W56" s="73" t="n">
        <v>76.2</v>
      </c>
      <c r="X56" s="73" t="n">
        <f aca="false">IF(V56="*","*",V56-W56)</f>
        <v>-0.100000000000009</v>
      </c>
      <c r="Y56" s="75" t="n">
        <v>76</v>
      </c>
      <c r="Z56" s="69" t="n">
        <v>44.5</v>
      </c>
      <c r="AA56" s="69" t="n">
        <v>42.5</v>
      </c>
      <c r="AB56" s="76" t="s">
        <v>58</v>
      </c>
      <c r="AC56" s="76" t="s">
        <v>58</v>
      </c>
      <c r="AD56" s="76" t="s">
        <v>58</v>
      </c>
      <c r="AE56" s="76" t="s">
        <v>58</v>
      </c>
      <c r="AF56" s="76" t="s">
        <v>58</v>
      </c>
      <c r="AG56" s="76" t="s">
        <v>58</v>
      </c>
      <c r="AH56" s="70" t="n">
        <f aca="false">IF(ISERROR(VLOOKUP(AB56,Methodology!$H$26:$I$37,2,FALSE())),"",VLOOKUP(AB56,Methodology!$H$26:$I$37,2,FALSE()))</f>
        <v>8</v>
      </c>
      <c r="AI56" s="70" t="n">
        <f aca="false">IF(ISERROR(VLOOKUP(AC56,Methodology!$H$26:$I$37,2,FALSE())),"",VLOOKUP(AC56,Methodology!$H$26:$I$37,2,FALSE()))</f>
        <v>8</v>
      </c>
      <c r="AJ56" s="76" t="n">
        <f aca="false">IF(ISERROR(VLOOKUP(AD56,Methodology!$H$26:$I$37,2,FALSE())),"",VLOOKUP(AD56,Methodology!$H$26:$I$37,2,FALSE()))</f>
        <v>8</v>
      </c>
      <c r="AK56" s="70" t="n">
        <f aca="false">IF(ISERROR(VLOOKUP(AE56,Methodology!$H$26:$I$37,2,FALSE())),"",VLOOKUP(AE56,Methodology!$H$26:$I$37,2,FALSE()))</f>
        <v>8</v>
      </c>
      <c r="AL56" s="70" t="n">
        <f aca="false">IF(ISERROR(VLOOKUP(AF56,Methodology!$H$26:$I$37,2,FALSE())),"",VLOOKUP(AF56,Methodology!$H$26:$I$37,2,FALSE()))</f>
        <v>8</v>
      </c>
      <c r="AM56" s="76" t="n">
        <f aca="false">IF(ISERROR(VLOOKUP(AG56,Methodology!$H$26:$I$37,2,FALSE())),"",VLOOKUP(AG56,Methodology!$H$26:$I$37,2,FALSE()))</f>
        <v>8</v>
      </c>
      <c r="AN56" s="77" t="n">
        <f aca="false">SUM(AH56:AJ56)/3</f>
        <v>8</v>
      </c>
      <c r="AO56" s="78" t="n">
        <f aca="false">SUM(AK56:AM56)/3</f>
        <v>8</v>
      </c>
      <c r="AP56" s="80" t="s">
        <v>64</v>
      </c>
    </row>
    <row r="57" customFormat="false" ht="12.75" hidden="false" customHeight="false" outlineLevel="0" collapsed="false">
      <c r="B57" s="63" t="s">
        <v>239</v>
      </c>
      <c r="C57" s="64" t="s">
        <v>240</v>
      </c>
      <c r="D57" s="65" t="s">
        <v>241</v>
      </c>
      <c r="E57" s="66"/>
      <c r="F57" s="66" t="n">
        <v>5</v>
      </c>
      <c r="G57" s="67" t="n">
        <f aca="false">+E57-F57</f>
        <v>-5</v>
      </c>
      <c r="H57" s="68" t="n">
        <f aca="false">(VLOOKUP(B57,'[1]New Ratings'!$A$3:$I$195,5,FALSE()))</f>
        <v>6</v>
      </c>
      <c r="I57" s="69" t="s">
        <v>62</v>
      </c>
      <c r="J57" s="69" t="s">
        <v>228</v>
      </c>
      <c r="K57" s="70" t="s">
        <v>228</v>
      </c>
      <c r="L57" s="69" t="s">
        <v>45</v>
      </c>
      <c r="M57" s="70" t="s">
        <v>69</v>
      </c>
      <c r="N57" s="69" t="s">
        <v>69</v>
      </c>
      <c r="O57" s="71" t="n">
        <v>59.66</v>
      </c>
      <c r="P57" s="72" t="n">
        <v>49</v>
      </c>
      <c r="Q57" s="73" t="str">
        <f aca="false">IF(R57&lt;=20,"A",IF(R57&lt;=40,"B",IF(R57&lt;=60,"C",IF(R57&lt;=80,"D",IF(R57&lt;=100,"E","*")))))</f>
        <v>C</v>
      </c>
      <c r="R57" s="70" t="n">
        <v>41</v>
      </c>
      <c r="S57" s="73" t="n">
        <v>36</v>
      </c>
      <c r="T57" s="74" t="n">
        <f aca="false">IF(R57="*","*",R57-S57)</f>
        <v>5</v>
      </c>
      <c r="U57" s="70" t="n">
        <v>54</v>
      </c>
      <c r="V57" s="69" t="n">
        <v>50.2</v>
      </c>
      <c r="W57" s="73" t="n">
        <v>48.8</v>
      </c>
      <c r="X57" s="73" t="n">
        <f aca="false">IF(V57="*","*",V57-W57)</f>
        <v>1.40000000000001</v>
      </c>
      <c r="Y57" s="75" t="n">
        <v>70</v>
      </c>
      <c r="Z57" s="69" t="n">
        <v>38</v>
      </c>
      <c r="AA57" s="69" t="n">
        <v>39</v>
      </c>
      <c r="AB57" s="76" t="s">
        <v>47</v>
      </c>
      <c r="AC57" s="76" t="s">
        <v>47</v>
      </c>
      <c r="AD57" s="76" t="s">
        <v>48</v>
      </c>
      <c r="AE57" s="76" t="s">
        <v>58</v>
      </c>
      <c r="AF57" s="76" t="s">
        <v>48</v>
      </c>
      <c r="AG57" s="76" t="s">
        <v>48</v>
      </c>
      <c r="AH57" s="70" t="n">
        <f aca="false">IF(ISERROR(VLOOKUP(AB57,Methodology!$H$26:$I$37,2,FALSE())),"",VLOOKUP(AB57,Methodology!$H$26:$I$37,2,FALSE()))</f>
        <v>6</v>
      </c>
      <c r="AI57" s="70" t="n">
        <f aca="false">IF(ISERROR(VLOOKUP(AC57,Methodology!$H$26:$I$37,2,FALSE())),"",VLOOKUP(AC57,Methodology!$H$26:$I$37,2,FALSE()))</f>
        <v>6</v>
      </c>
      <c r="AJ57" s="76" t="n">
        <f aca="false">IF(ISERROR(VLOOKUP(AD57,Methodology!$H$26:$I$37,2,FALSE())),"",VLOOKUP(AD57,Methodology!$H$26:$I$37,2,FALSE()))</f>
        <v>7</v>
      </c>
      <c r="AK57" s="70" t="n">
        <f aca="false">IF(ISERROR(VLOOKUP(AE57,Methodology!$H$26:$I$37,2,FALSE())),"",VLOOKUP(AE57,Methodology!$H$26:$I$37,2,FALSE()))</f>
        <v>8</v>
      </c>
      <c r="AL57" s="70" t="n">
        <f aca="false">IF(ISERROR(VLOOKUP(AF57,Methodology!$H$26:$I$37,2,FALSE())),"",VLOOKUP(AF57,Methodology!$H$26:$I$37,2,FALSE()))</f>
        <v>7</v>
      </c>
      <c r="AM57" s="76" t="n">
        <f aca="false">IF(ISERROR(VLOOKUP(AG57,Methodology!$H$26:$I$37,2,FALSE())),"",VLOOKUP(AG57,Methodology!$H$26:$I$37,2,FALSE()))</f>
        <v>7</v>
      </c>
      <c r="AN57" s="77" t="n">
        <f aca="false">SUM(AH57:AJ57)/3</f>
        <v>6.33333333333333</v>
      </c>
      <c r="AO57" s="78" t="n">
        <f aca="false">SUM(AK57:AM57)/3</f>
        <v>7.33333333333333</v>
      </c>
      <c r="AP57" s="80" t="s">
        <v>50</v>
      </c>
    </row>
    <row r="58" customFormat="false" ht="12.75" hidden="false" customHeight="false" outlineLevel="0" collapsed="false">
      <c r="B58" s="63" t="s">
        <v>242</v>
      </c>
      <c r="C58" s="64" t="s">
        <v>243</v>
      </c>
      <c r="D58" s="65" t="s">
        <v>244</v>
      </c>
      <c r="E58" s="66"/>
      <c r="F58" s="66" t="n">
        <v>5</v>
      </c>
      <c r="G58" s="67" t="n">
        <f aca="false">+E58-F58</f>
        <v>-5</v>
      </c>
      <c r="H58" s="68" t="n">
        <f aca="false">(VLOOKUP(B58,'[1]New Ratings'!$A$3:$I$195,5,FALSE()))</f>
        <v>5</v>
      </c>
      <c r="I58" s="69" t="s">
        <v>62</v>
      </c>
      <c r="J58" s="69" t="s">
        <v>228</v>
      </c>
      <c r="K58" s="70" t="s">
        <v>228</v>
      </c>
      <c r="L58" s="69" t="s">
        <v>45</v>
      </c>
      <c r="M58" s="70" t="s">
        <v>56</v>
      </c>
      <c r="N58" s="69" t="s">
        <v>56</v>
      </c>
      <c r="O58" s="71" t="n">
        <v>52.55</v>
      </c>
      <c r="P58" s="72" t="n">
        <v>68</v>
      </c>
      <c r="Q58" s="73" t="str">
        <f aca="false">IF(R58&lt;=20,"A",IF(R58&lt;=40,"B",IF(R58&lt;=60,"C",IF(R58&lt;=80,"D",IF(R58&lt;=100,"E","*")))))</f>
        <v>B</v>
      </c>
      <c r="R58" s="70" t="n">
        <v>35</v>
      </c>
      <c r="S58" s="73" t="n">
        <v>35</v>
      </c>
      <c r="T58" s="74" t="n">
        <f aca="false">IF(R58="*","*",R58-S58)</f>
        <v>0</v>
      </c>
      <c r="U58" s="70" t="n">
        <v>51</v>
      </c>
      <c r="V58" s="69" t="n">
        <v>51.2</v>
      </c>
      <c r="W58" s="73" t="n">
        <v>47.2</v>
      </c>
      <c r="X58" s="73" t="n">
        <f aca="false">IF(V58="*","*",V58-W58)</f>
        <v>4</v>
      </c>
      <c r="Y58" s="75" t="n">
        <v>71</v>
      </c>
      <c r="Z58" s="69" t="n">
        <v>40</v>
      </c>
      <c r="AA58" s="69" t="n">
        <v>37</v>
      </c>
      <c r="AB58" s="76" t="s">
        <v>49</v>
      </c>
      <c r="AC58" s="76" t="s">
        <v>48</v>
      </c>
      <c r="AD58" s="76" t="s">
        <v>58</v>
      </c>
      <c r="AE58" s="76" t="s">
        <v>48</v>
      </c>
      <c r="AF58" s="76" t="s">
        <v>47</v>
      </c>
      <c r="AG58" s="76" t="s">
        <v>48</v>
      </c>
      <c r="AH58" s="70" t="n">
        <f aca="false">IF(ISERROR(VLOOKUP(AB58,Methodology!$H$26:$I$37,2,FALSE())),"",VLOOKUP(AB58,Methodology!$H$26:$I$37,2,FALSE()))</f>
        <v>9</v>
      </c>
      <c r="AI58" s="70" t="n">
        <f aca="false">IF(ISERROR(VLOOKUP(AC58,Methodology!$H$26:$I$37,2,FALSE())),"",VLOOKUP(AC58,Methodology!$H$26:$I$37,2,FALSE()))</f>
        <v>7</v>
      </c>
      <c r="AJ58" s="76" t="n">
        <f aca="false">IF(ISERROR(VLOOKUP(AD58,Methodology!$H$26:$I$37,2,FALSE())),"",VLOOKUP(AD58,Methodology!$H$26:$I$37,2,FALSE()))</f>
        <v>8</v>
      </c>
      <c r="AK58" s="70" t="n">
        <f aca="false">IF(ISERROR(VLOOKUP(AE58,Methodology!$H$26:$I$37,2,FALSE())),"",VLOOKUP(AE58,Methodology!$H$26:$I$37,2,FALSE()))</f>
        <v>7</v>
      </c>
      <c r="AL58" s="70" t="n">
        <f aca="false">IF(ISERROR(VLOOKUP(AF58,Methodology!$H$26:$I$37,2,FALSE())),"",VLOOKUP(AF58,Methodology!$H$26:$I$37,2,FALSE()))</f>
        <v>6</v>
      </c>
      <c r="AM58" s="76" t="n">
        <f aca="false">IF(ISERROR(VLOOKUP(AG58,Methodology!$H$26:$I$37,2,FALSE())),"",VLOOKUP(AG58,Methodology!$H$26:$I$37,2,FALSE()))</f>
        <v>7</v>
      </c>
      <c r="AN58" s="77" t="n">
        <f aca="false">SUM(AH58:AJ58)/3</f>
        <v>8</v>
      </c>
      <c r="AO58" s="78" t="n">
        <f aca="false">SUM(AK58:AM58)/3</f>
        <v>6.66666666666667</v>
      </c>
      <c r="AP58" s="80" t="s">
        <v>64</v>
      </c>
    </row>
    <row r="59" customFormat="false" ht="12.75" hidden="false" customHeight="false" outlineLevel="0" collapsed="false">
      <c r="B59" s="63" t="s">
        <v>245</v>
      </c>
      <c r="C59" s="64" t="s">
        <v>66</v>
      </c>
      <c r="D59" s="65" t="s">
        <v>246</v>
      </c>
      <c r="E59" s="66"/>
      <c r="F59" s="66" t="n">
        <v>5</v>
      </c>
      <c r="G59" s="67" t="n">
        <f aca="false">+E59-F59</f>
        <v>-5</v>
      </c>
      <c r="H59" s="68" t="n">
        <f aca="false">(VLOOKUP(B59,'[1]New Ratings'!$A$3:$I$195,5,FALSE()))</f>
        <v>5</v>
      </c>
      <c r="I59" s="69" t="s">
        <v>62</v>
      </c>
      <c r="J59" s="69" t="s">
        <v>247</v>
      </c>
      <c r="K59" s="70" t="s">
        <v>247</v>
      </c>
      <c r="L59" s="69" t="s">
        <v>45</v>
      </c>
      <c r="M59" s="70" t="s">
        <v>69</v>
      </c>
      <c r="N59" s="69" t="s">
        <v>109</v>
      </c>
      <c r="O59" s="71" t="n">
        <v>58.29</v>
      </c>
      <c r="P59" s="72" t="n">
        <v>52</v>
      </c>
      <c r="Q59" s="73" t="str">
        <f aca="false">IF(R59&lt;=20,"A",IF(R59&lt;=40,"B",IF(R59&lt;=60,"C",IF(R59&lt;=80,"D",IF(R59&lt;=100,"E","*")))))</f>
        <v>B</v>
      </c>
      <c r="R59" s="70" t="n">
        <v>39</v>
      </c>
      <c r="S59" s="73" t="n">
        <v>39</v>
      </c>
      <c r="T59" s="74" t="n">
        <f aca="false">IF(R59="*","*",R59-S59)</f>
        <v>0</v>
      </c>
      <c r="U59" s="70" t="n">
        <v>50</v>
      </c>
      <c r="V59" s="69" t="n">
        <v>51.9</v>
      </c>
      <c r="W59" s="73" t="n">
        <v>49.7</v>
      </c>
      <c r="X59" s="73" t="n">
        <f aca="false">IF(V59="*","*",V59-W59)</f>
        <v>2.2</v>
      </c>
      <c r="Y59" s="75" t="n">
        <v>75</v>
      </c>
      <c r="Z59" s="69" t="n">
        <v>35</v>
      </c>
      <c r="AA59" s="69" t="n">
        <v>36.5</v>
      </c>
      <c r="AB59" s="76" t="s">
        <v>144</v>
      </c>
      <c r="AC59" s="76" t="s">
        <v>47</v>
      </c>
      <c r="AD59" s="76" t="s">
        <v>47</v>
      </c>
      <c r="AE59" s="76" t="s">
        <v>47</v>
      </c>
      <c r="AF59" s="76" t="s">
        <v>49</v>
      </c>
      <c r="AG59" s="76" t="s">
        <v>48</v>
      </c>
      <c r="AH59" s="70" t="n">
        <f aca="false">IF(ISERROR(VLOOKUP(AB59,Methodology!$H$26:$I$37,2,FALSE())),"",VLOOKUP(AB59,Methodology!$H$26:$I$37,2,FALSE()))</f>
        <v>5</v>
      </c>
      <c r="AI59" s="70" t="n">
        <f aca="false">IF(ISERROR(VLOOKUP(AC59,Methodology!$H$26:$I$37,2,FALSE())),"",VLOOKUP(AC59,Methodology!$H$26:$I$37,2,FALSE()))</f>
        <v>6</v>
      </c>
      <c r="AJ59" s="76" t="n">
        <f aca="false">IF(ISERROR(VLOOKUP(AD59,Methodology!$H$26:$I$37,2,FALSE())),"",VLOOKUP(AD59,Methodology!$H$26:$I$37,2,FALSE()))</f>
        <v>6</v>
      </c>
      <c r="AK59" s="70" t="n">
        <f aca="false">IF(ISERROR(VLOOKUP(AE59,Methodology!$H$26:$I$37,2,FALSE())),"",VLOOKUP(AE59,Methodology!$H$26:$I$37,2,FALSE()))</f>
        <v>6</v>
      </c>
      <c r="AL59" s="70" t="n">
        <f aca="false">IF(ISERROR(VLOOKUP(AF59,Methodology!$H$26:$I$37,2,FALSE())),"",VLOOKUP(AF59,Methodology!$H$26:$I$37,2,FALSE()))</f>
        <v>9</v>
      </c>
      <c r="AM59" s="76" t="n">
        <f aca="false">IF(ISERROR(VLOOKUP(AG59,Methodology!$H$26:$I$37,2,FALSE())),"",VLOOKUP(AG59,Methodology!$H$26:$I$37,2,FALSE()))</f>
        <v>7</v>
      </c>
      <c r="AN59" s="77" t="n">
        <f aca="false">SUM(AH59:AJ59)/3</f>
        <v>5.66666666666667</v>
      </c>
      <c r="AO59" s="78" t="n">
        <f aca="false">SUM(AK59:AM59)/3</f>
        <v>7.33333333333333</v>
      </c>
      <c r="AP59" s="80" t="s">
        <v>248</v>
      </c>
    </row>
    <row r="60" customFormat="false" ht="12.75" hidden="false" customHeight="false" outlineLevel="0" collapsed="false">
      <c r="B60" s="87" t="s">
        <v>249</v>
      </c>
      <c r="C60" s="64" t="s">
        <v>250</v>
      </c>
      <c r="D60" s="65" t="s">
        <v>251</v>
      </c>
      <c r="E60" s="66" t="n">
        <v>3</v>
      </c>
      <c r="F60" s="66" t="n">
        <v>3</v>
      </c>
      <c r="G60" s="67" t="n">
        <f aca="false">+E60-F60</f>
        <v>0</v>
      </c>
      <c r="H60" s="68" t="n">
        <f aca="false">(VLOOKUP(B60,'[1]New Ratings'!$A$3:$I$195,5,FALSE()))</f>
        <v>3</v>
      </c>
      <c r="I60" s="69" t="s">
        <v>43</v>
      </c>
      <c r="J60" s="69" t="s">
        <v>252</v>
      </c>
      <c r="K60" s="70" t="s">
        <v>252</v>
      </c>
      <c r="L60" s="69" t="s">
        <v>45</v>
      </c>
      <c r="M60" s="70" t="s">
        <v>56</v>
      </c>
      <c r="N60" s="69" t="s">
        <v>56</v>
      </c>
      <c r="O60" s="71" t="n">
        <v>81.04</v>
      </c>
      <c r="P60" s="72" t="n">
        <v>27</v>
      </c>
      <c r="Q60" s="73" t="str">
        <f aca="false">IF(R60&lt;=20,"A",IF(R60&lt;=40,"B",IF(R60&lt;=60,"C",IF(R60&lt;=80,"D",IF(R60&lt;=100,"E","*")))))</f>
        <v>B</v>
      </c>
      <c r="R60" s="70" t="n">
        <v>27</v>
      </c>
      <c r="S60" s="73" t="n">
        <v>30</v>
      </c>
      <c r="T60" s="74" t="n">
        <f aca="false">IF(R60="*","*",R60-S60)</f>
        <v>-3</v>
      </c>
      <c r="U60" s="70" t="n">
        <v>26</v>
      </c>
      <c r="V60" s="69" t="n">
        <v>67.6</v>
      </c>
      <c r="W60" s="73" t="n">
        <v>62.4</v>
      </c>
      <c r="X60" s="73" t="n">
        <f aca="false">IF(V60="*","*",V60-W60)</f>
        <v>5.2</v>
      </c>
      <c r="Y60" s="75" t="n">
        <v>72</v>
      </c>
      <c r="Z60" s="69" t="n">
        <v>45.5</v>
      </c>
      <c r="AA60" s="69" t="n">
        <v>45.5</v>
      </c>
      <c r="AB60" s="76" t="s">
        <v>49</v>
      </c>
      <c r="AC60" s="76" t="s">
        <v>48</v>
      </c>
      <c r="AD60" s="76" t="s">
        <v>57</v>
      </c>
      <c r="AE60" s="76" t="s">
        <v>57</v>
      </c>
      <c r="AF60" s="76" t="s">
        <v>47</v>
      </c>
      <c r="AG60" s="76" t="s">
        <v>48</v>
      </c>
      <c r="AH60" s="70" t="n">
        <f aca="false">IF(ISERROR(VLOOKUP(AB60,Methodology!$H$26:$I$37,2,FALSE())),"",VLOOKUP(AB60,Methodology!$H$26:$I$37,2,FALSE()))</f>
        <v>9</v>
      </c>
      <c r="AI60" s="70" t="n">
        <f aca="false">IF(ISERROR(VLOOKUP(AC60,Methodology!$H$26:$I$37,2,FALSE())),"",VLOOKUP(AC60,Methodology!$H$26:$I$37,2,FALSE()))</f>
        <v>7</v>
      </c>
      <c r="AJ60" s="76" t="n">
        <f aca="false">IF(ISERROR(VLOOKUP(AD60,Methodology!$H$26:$I$37,2,FALSE())),"",VLOOKUP(AD60,Methodology!$H$26:$I$37,2,FALSE()))</f>
        <v>10</v>
      </c>
      <c r="AK60" s="70" t="n">
        <f aca="false">IF(ISERROR(VLOOKUP(AE60,Methodology!$H$26:$I$37,2,FALSE())),"",VLOOKUP(AE60,Methodology!$H$26:$I$37,2,FALSE()))</f>
        <v>10</v>
      </c>
      <c r="AL60" s="70" t="n">
        <f aca="false">IF(ISERROR(VLOOKUP(AF60,Methodology!$H$26:$I$37,2,FALSE())),"",VLOOKUP(AF60,Methodology!$H$26:$I$37,2,FALSE()))</f>
        <v>6</v>
      </c>
      <c r="AM60" s="76" t="n">
        <f aca="false">IF(ISERROR(VLOOKUP(AG60,Methodology!$H$26:$I$37,2,FALSE())),"",VLOOKUP(AG60,Methodology!$H$26:$I$37,2,FALSE()))</f>
        <v>7</v>
      </c>
      <c r="AN60" s="77" t="n">
        <f aca="false">SUM(AH60:AJ60)/3</f>
        <v>8.66666666666667</v>
      </c>
      <c r="AO60" s="78" t="n">
        <f aca="false">SUM(AK60:AM60)/3</f>
        <v>7.66666666666667</v>
      </c>
      <c r="AP60" s="80" t="s">
        <v>70</v>
      </c>
    </row>
    <row r="61" customFormat="false" ht="12.75" hidden="false" customHeight="false" outlineLevel="0" collapsed="false">
      <c r="B61" s="63" t="s">
        <v>253</v>
      </c>
      <c r="C61" s="64" t="s">
        <v>254</v>
      </c>
      <c r="D61" s="65" t="s">
        <v>255</v>
      </c>
      <c r="E61" s="66" t="n">
        <v>1</v>
      </c>
      <c r="F61" s="66" t="n">
        <v>1</v>
      </c>
      <c r="G61" s="67" t="n">
        <f aca="false">+E61-F61</f>
        <v>0</v>
      </c>
      <c r="H61" s="68" t="n">
        <f aca="false">(VLOOKUP(B61,'[1]New Ratings'!$A$3:$I$195,5,FALSE()))</f>
        <v>1</v>
      </c>
      <c r="I61" s="69" t="s">
        <v>43</v>
      </c>
      <c r="J61" s="69" t="s">
        <v>54</v>
      </c>
      <c r="K61" s="70" t="s">
        <v>54</v>
      </c>
      <c r="L61" s="69" t="s">
        <v>45</v>
      </c>
      <c r="M61" s="70" t="s">
        <v>55</v>
      </c>
      <c r="N61" s="69" t="s">
        <v>55</v>
      </c>
      <c r="O61" s="71" t="n">
        <v>93.31</v>
      </c>
      <c r="P61" s="72" t="n">
        <v>11</v>
      </c>
      <c r="Q61" s="73" t="str">
        <f aca="false">IF(R61&lt;=20,"A",IF(R61&lt;=40,"B",IF(R61&lt;=60,"C",IF(R61&lt;=80,"D",IF(R61&lt;=100,"E","*")))))</f>
        <v>B</v>
      </c>
      <c r="R61" s="70" t="n">
        <v>33</v>
      </c>
      <c r="S61" s="73" t="n">
        <v>33</v>
      </c>
      <c r="T61" s="74" t="n">
        <f aca="false">IF(R61="*","*",R61-S61)</f>
        <v>0</v>
      </c>
      <c r="U61" s="70" t="n">
        <v>7</v>
      </c>
      <c r="V61" s="69" t="n">
        <v>92.3</v>
      </c>
      <c r="W61" s="73" t="n">
        <v>91.1</v>
      </c>
      <c r="X61" s="73" t="n">
        <f aca="false">IF(V61="*","*",V61-W61)</f>
        <v>1.2</v>
      </c>
      <c r="Y61" s="75" t="n">
        <v>90</v>
      </c>
      <c r="Z61" s="69" t="n">
        <v>35.5</v>
      </c>
      <c r="AA61" s="69" t="n">
        <v>41</v>
      </c>
      <c r="AB61" s="76" t="s">
        <v>49</v>
      </c>
      <c r="AC61" s="76" t="s">
        <v>49</v>
      </c>
      <c r="AD61" s="76" t="s">
        <v>57</v>
      </c>
      <c r="AE61" s="76" t="s">
        <v>49</v>
      </c>
      <c r="AF61" s="76" t="s">
        <v>49</v>
      </c>
      <c r="AG61" s="76" t="s">
        <v>49</v>
      </c>
      <c r="AH61" s="70" t="n">
        <f aca="false">IF(ISERROR(VLOOKUP(AB61,Methodology!$H$26:$I$37,2,FALSE())),"",VLOOKUP(AB61,Methodology!$H$26:$I$37,2,FALSE()))</f>
        <v>9</v>
      </c>
      <c r="AI61" s="70" t="n">
        <f aca="false">IF(ISERROR(VLOOKUP(AC61,Methodology!$H$26:$I$37,2,FALSE())),"",VLOOKUP(AC61,Methodology!$H$26:$I$37,2,FALSE()))</f>
        <v>9</v>
      </c>
      <c r="AJ61" s="76" t="n">
        <f aca="false">IF(ISERROR(VLOOKUP(AD61,Methodology!$H$26:$I$37,2,FALSE())),"",VLOOKUP(AD61,Methodology!$H$26:$I$37,2,FALSE()))</f>
        <v>10</v>
      </c>
      <c r="AK61" s="70" t="n">
        <f aca="false">IF(ISERROR(VLOOKUP(AE61,Methodology!$H$26:$I$37,2,FALSE())),"",VLOOKUP(AE61,Methodology!$H$26:$I$37,2,FALSE()))</f>
        <v>9</v>
      </c>
      <c r="AL61" s="70" t="n">
        <f aca="false">IF(ISERROR(VLOOKUP(AF61,Methodology!$H$26:$I$37,2,FALSE())),"",VLOOKUP(AF61,Methodology!$H$26:$I$37,2,FALSE()))</f>
        <v>9</v>
      </c>
      <c r="AM61" s="76" t="n">
        <f aca="false">IF(ISERROR(VLOOKUP(AG61,Methodology!$H$26:$I$37,2,FALSE())),"",VLOOKUP(AG61,Methodology!$H$26:$I$37,2,FALSE()))</f>
        <v>9</v>
      </c>
      <c r="AN61" s="77" t="n">
        <f aca="false">SUM(AH61:AJ61)/3</f>
        <v>9.33333333333333</v>
      </c>
      <c r="AO61" s="78" t="n">
        <f aca="false">SUM(AK61:AM61)/3</f>
        <v>9</v>
      </c>
      <c r="AP61" s="80" t="s">
        <v>50</v>
      </c>
    </row>
    <row r="62" customFormat="false" ht="12.75" hidden="false" customHeight="false" outlineLevel="0" collapsed="false">
      <c r="B62" s="63" t="s">
        <v>256</v>
      </c>
      <c r="C62" s="64" t="s">
        <v>41</v>
      </c>
      <c r="D62" s="65" t="s">
        <v>257</v>
      </c>
      <c r="E62" s="66"/>
      <c r="F62" s="66" t="n">
        <v>1</v>
      </c>
      <c r="G62" s="67" t="n">
        <f aca="false">+E62-F62</f>
        <v>-1</v>
      </c>
      <c r="H62" s="68" t="n">
        <f aca="false">(VLOOKUP(B62,'[1]New Ratings'!$A$3:$I$195,5,FALSE()))</f>
        <v>1</v>
      </c>
      <c r="I62" s="69" t="s">
        <v>43</v>
      </c>
      <c r="J62" s="69" t="s">
        <v>54</v>
      </c>
      <c r="K62" s="70" t="s">
        <v>54</v>
      </c>
      <c r="L62" s="69" t="s">
        <v>45</v>
      </c>
      <c r="M62" s="70" t="s">
        <v>55</v>
      </c>
      <c r="N62" s="69" t="s">
        <v>55</v>
      </c>
      <c r="O62" s="71" t="n">
        <v>94.42</v>
      </c>
      <c r="P62" s="72" t="n">
        <v>5</v>
      </c>
      <c r="Q62" s="73" t="str">
        <f aca="false">IF(R62&lt;=20,"A",IF(R62&lt;=40,"B",IF(R62&lt;=60,"C",IF(R62&lt;=80,"D",IF(R62&lt;=100,"E","*")))))</f>
        <v>A</v>
      </c>
      <c r="R62" s="70" t="n">
        <v>20</v>
      </c>
      <c r="S62" s="73" t="n">
        <v>20</v>
      </c>
      <c r="T62" s="74" t="n">
        <f aca="false">IF(R62="*","*",R62-S62)</f>
        <v>0</v>
      </c>
      <c r="U62" s="70" t="n">
        <v>6</v>
      </c>
      <c r="V62" s="69" t="n">
        <v>92.7</v>
      </c>
      <c r="W62" s="73" t="n">
        <v>92.9</v>
      </c>
      <c r="X62" s="73" t="n">
        <f aca="false">IF(V62="*","*",V62-W62)</f>
        <v>-0.200000000000003</v>
      </c>
      <c r="Y62" s="75" t="n">
        <v>87</v>
      </c>
      <c r="Z62" s="69" t="n">
        <v>36.5</v>
      </c>
      <c r="AA62" s="69" t="n">
        <v>40</v>
      </c>
      <c r="AB62" s="76" t="s">
        <v>48</v>
      </c>
      <c r="AC62" s="76" t="s">
        <v>49</v>
      </c>
      <c r="AD62" s="76" t="s">
        <v>58</v>
      </c>
      <c r="AE62" s="76" t="s">
        <v>47</v>
      </c>
      <c r="AF62" s="76" t="s">
        <v>58</v>
      </c>
      <c r="AG62" s="76" t="s">
        <v>47</v>
      </c>
      <c r="AH62" s="70" t="n">
        <f aca="false">IF(ISERROR(VLOOKUP(AB62,Methodology!$H$26:$I$37,2,FALSE())),"",VLOOKUP(AB62,Methodology!$H$26:$I$37,2,FALSE()))</f>
        <v>7</v>
      </c>
      <c r="AI62" s="70" t="n">
        <f aca="false">IF(ISERROR(VLOOKUP(AC62,Methodology!$H$26:$I$37,2,FALSE())),"",VLOOKUP(AC62,Methodology!$H$26:$I$37,2,FALSE()))</f>
        <v>9</v>
      </c>
      <c r="AJ62" s="76" t="n">
        <f aca="false">IF(ISERROR(VLOOKUP(AD62,Methodology!$H$26:$I$37,2,FALSE())),"",VLOOKUP(AD62,Methodology!$H$26:$I$37,2,FALSE()))</f>
        <v>8</v>
      </c>
      <c r="AK62" s="70" t="n">
        <f aca="false">IF(ISERROR(VLOOKUP(AE62,Methodology!$H$26:$I$37,2,FALSE())),"",VLOOKUP(AE62,Methodology!$H$26:$I$37,2,FALSE()))</f>
        <v>6</v>
      </c>
      <c r="AL62" s="70" t="n">
        <f aca="false">IF(ISERROR(VLOOKUP(AF62,Methodology!$H$26:$I$37,2,FALSE())),"",VLOOKUP(AF62,Methodology!$H$26:$I$37,2,FALSE()))</f>
        <v>8</v>
      </c>
      <c r="AM62" s="76" t="n">
        <f aca="false">IF(ISERROR(VLOOKUP(AG62,Methodology!$H$26:$I$37,2,FALSE())),"",VLOOKUP(AG62,Methodology!$H$26:$I$37,2,FALSE()))</f>
        <v>6</v>
      </c>
      <c r="AN62" s="77" t="n">
        <f aca="false">SUM(AH62:AJ62)/3</f>
        <v>8</v>
      </c>
      <c r="AO62" s="78" t="n">
        <f aca="false">SUM(AK62:AM62)/3</f>
        <v>6.66666666666667</v>
      </c>
      <c r="AP62" s="80" t="s">
        <v>50</v>
      </c>
    </row>
    <row r="63" customFormat="false" ht="12.75" hidden="false" customHeight="false" outlineLevel="0" collapsed="false">
      <c r="B63" s="63" t="s">
        <v>258</v>
      </c>
      <c r="C63" s="64" t="s">
        <v>88</v>
      </c>
      <c r="D63" s="65" t="s">
        <v>259</v>
      </c>
      <c r="E63" s="66"/>
      <c r="F63" s="66" t="n">
        <v>5</v>
      </c>
      <c r="G63" s="67" t="n">
        <f aca="false">+E63-F63</f>
        <v>-5</v>
      </c>
      <c r="H63" s="68" t="n">
        <f aca="false">(VLOOKUP(B63,'[1]New Ratings'!$A$3:$I$195,5,FALSE()))</f>
        <v>5</v>
      </c>
      <c r="I63" s="69" t="s">
        <v>62</v>
      </c>
      <c r="J63" s="69" t="s">
        <v>228</v>
      </c>
      <c r="K63" s="70" t="s">
        <v>228</v>
      </c>
      <c r="L63" s="69" t="s">
        <v>45</v>
      </c>
      <c r="M63" s="70" t="s">
        <v>69</v>
      </c>
      <c r="N63" s="69" t="s">
        <v>69</v>
      </c>
      <c r="O63" s="71" t="n">
        <v>59.08</v>
      </c>
      <c r="P63" s="72" t="n">
        <v>51</v>
      </c>
      <c r="Q63" s="73" t="str">
        <f aca="false">IF(R63&lt;=20,"A",IF(R63&lt;=40,"B",IF(R63&lt;=60,"C",IF(R63&lt;=80,"D",IF(R63&lt;=100,"E","*")))))</f>
        <v>C</v>
      </c>
      <c r="R63" s="70" t="n">
        <v>43</v>
      </c>
      <c r="S63" s="73" t="n">
        <v>42</v>
      </c>
      <c r="T63" s="74" t="n">
        <f aca="false">IF(R63="*","*",R63-S63)</f>
        <v>1</v>
      </c>
      <c r="U63" s="70" t="n">
        <v>52</v>
      </c>
      <c r="V63" s="69" t="n">
        <v>51</v>
      </c>
      <c r="W63" s="73" t="n">
        <v>49.1</v>
      </c>
      <c r="X63" s="73" t="n">
        <f aca="false">IF(V63="*","*",V63-W63)</f>
        <v>1.9</v>
      </c>
      <c r="Y63" s="75" t="n">
        <v>74</v>
      </c>
      <c r="Z63" s="69" t="n">
        <v>36</v>
      </c>
      <c r="AA63" s="69" t="n">
        <v>38</v>
      </c>
      <c r="AB63" s="76" t="s">
        <v>58</v>
      </c>
      <c r="AC63" s="76" t="s">
        <v>49</v>
      </c>
      <c r="AD63" s="76" t="s">
        <v>49</v>
      </c>
      <c r="AE63" s="76" t="s">
        <v>48</v>
      </c>
      <c r="AF63" s="76" t="s">
        <v>47</v>
      </c>
      <c r="AG63" s="76" t="s">
        <v>48</v>
      </c>
      <c r="AH63" s="70" t="n">
        <f aca="false">IF(ISERROR(VLOOKUP(AB63,Methodology!$H$26:$I$37,2,FALSE())),"",VLOOKUP(AB63,Methodology!$H$26:$I$37,2,FALSE()))</f>
        <v>8</v>
      </c>
      <c r="AI63" s="70" t="n">
        <f aca="false">IF(ISERROR(VLOOKUP(AC63,Methodology!$H$26:$I$37,2,FALSE())),"",VLOOKUP(AC63,Methodology!$H$26:$I$37,2,FALSE()))</f>
        <v>9</v>
      </c>
      <c r="AJ63" s="76" t="n">
        <f aca="false">IF(ISERROR(VLOOKUP(AD63,Methodology!$H$26:$I$37,2,FALSE())),"",VLOOKUP(AD63,Methodology!$H$26:$I$37,2,FALSE()))</f>
        <v>9</v>
      </c>
      <c r="AK63" s="70" t="n">
        <f aca="false">IF(ISERROR(VLOOKUP(AE63,Methodology!$H$26:$I$37,2,FALSE())),"",VLOOKUP(AE63,Methodology!$H$26:$I$37,2,FALSE()))</f>
        <v>7</v>
      </c>
      <c r="AL63" s="70" t="n">
        <f aca="false">IF(ISERROR(VLOOKUP(AF63,Methodology!$H$26:$I$37,2,FALSE())),"",VLOOKUP(AF63,Methodology!$H$26:$I$37,2,FALSE()))</f>
        <v>6</v>
      </c>
      <c r="AM63" s="76" t="n">
        <f aca="false">IF(ISERROR(VLOOKUP(AG63,Methodology!$H$26:$I$37,2,FALSE())),"",VLOOKUP(AG63,Methodology!$H$26:$I$37,2,FALSE()))</f>
        <v>7</v>
      </c>
      <c r="AN63" s="77" t="n">
        <f aca="false">SUM(AH63:AJ63)/3</f>
        <v>8.66666666666667</v>
      </c>
      <c r="AO63" s="78" t="n">
        <f aca="false">SUM(AK63:AM63)/3</f>
        <v>6.66666666666667</v>
      </c>
      <c r="AP63" s="80" t="s">
        <v>132</v>
      </c>
    </row>
    <row r="64" customFormat="false" ht="13.5" hidden="false" customHeight="false" outlineLevel="0" collapsed="false">
      <c r="A64" s="88"/>
      <c r="B64" s="81" t="s">
        <v>260</v>
      </c>
      <c r="C64" s="89" t="s">
        <v>180</v>
      </c>
      <c r="D64" s="80" t="s">
        <v>148</v>
      </c>
      <c r="E64" s="66"/>
      <c r="F64" s="66" t="n">
        <v>1</v>
      </c>
      <c r="G64" s="66" t="n">
        <f aca="false">+E64-F64</f>
        <v>-1</v>
      </c>
      <c r="H64" s="68" t="e">
        <f aca="false">(VLOOKUP(B64,'[1]New Ratings'!$A$3:$I$195,5,FALSE()))</f>
        <v>#N/A</v>
      </c>
      <c r="I64" s="69" t="s">
        <v>43</v>
      </c>
      <c r="J64" s="69" t="s">
        <v>56</v>
      </c>
      <c r="K64" s="70" t="s">
        <v>56</v>
      </c>
      <c r="L64" s="69" t="s">
        <v>56</v>
      </c>
      <c r="M64" s="70" t="s">
        <v>56</v>
      </c>
      <c r="N64" s="69"/>
      <c r="O64" s="71"/>
      <c r="P64" s="72" t="s">
        <v>56</v>
      </c>
      <c r="Q64" s="70" t="str">
        <f aca="false">IF(R64&lt;=20,"A",IF(R64&lt;=40,"B",IF(R64&lt;=60,"C",IF(R64&lt;=80,"D",IF(R64&lt;=100,"E","*")))))</f>
        <v>*</v>
      </c>
      <c r="R64" s="70" t="s">
        <v>56</v>
      </c>
      <c r="S64" s="70"/>
      <c r="T64" s="69"/>
      <c r="U64" s="70" t="s">
        <v>56</v>
      </c>
      <c r="V64" s="69" t="s">
        <v>56</v>
      </c>
      <c r="W64" s="70"/>
      <c r="X64" s="70"/>
      <c r="Y64" s="75" t="s">
        <v>56</v>
      </c>
      <c r="Z64" s="69" t="s">
        <v>56</v>
      </c>
      <c r="AA64" s="69" t="s">
        <v>56</v>
      </c>
      <c r="AB64" s="76"/>
      <c r="AC64" s="76"/>
      <c r="AD64" s="76"/>
      <c r="AE64" s="76"/>
      <c r="AF64" s="76"/>
      <c r="AG64" s="76"/>
      <c r="AH64" s="70" t="str">
        <f aca="false">IF(ISERROR(VLOOKUP(AB64,Methodology!$H$26:$I$37,2,FALSE())),"",VLOOKUP(AB64,Methodology!$H$26:$I$37,2,FALSE()))</f>
        <v/>
      </c>
      <c r="AI64" s="70" t="str">
        <f aca="false">IF(ISERROR(VLOOKUP(AC64,Methodology!$H$26:$I$37,2,FALSE())),"",VLOOKUP(AC64,Methodology!$H$26:$I$37,2,FALSE()))</f>
        <v/>
      </c>
      <c r="AJ64" s="76" t="str">
        <f aca="false">IF(ISERROR(VLOOKUP(AD64,Methodology!$H$26:$I$37,2,FALSE())),"",VLOOKUP(AD64,Methodology!$H$26:$I$37,2,FALSE()))</f>
        <v/>
      </c>
      <c r="AK64" s="70" t="str">
        <f aca="false">IF(ISERROR(VLOOKUP(AE64,Methodology!$H$26:$I$37,2,FALSE())),"",VLOOKUP(AE64,Methodology!$H$26:$I$37,2,FALSE()))</f>
        <v/>
      </c>
      <c r="AL64" s="70" t="str">
        <f aca="false">IF(ISERROR(VLOOKUP(AF64,Methodology!$H$26:$I$37,2,FALSE())),"",VLOOKUP(AF64,Methodology!$H$26:$I$37,2,FALSE()))</f>
        <v/>
      </c>
      <c r="AM64" s="76" t="str">
        <f aca="false">IF(ISERROR(VLOOKUP(AG64,Methodology!$H$26:$I$37,2,FALSE())),"",VLOOKUP(AG64,Methodology!$H$26:$I$37,2,FALSE()))</f>
        <v/>
      </c>
      <c r="AN64" s="77" t="n">
        <f aca="false">SUM(AH64:AJ64)/3</f>
        <v>0</v>
      </c>
      <c r="AO64" s="78" t="n">
        <f aca="false">SUM(AK64:AM64)/3</f>
        <v>0</v>
      </c>
      <c r="AP64" s="80" t="s">
        <v>59</v>
      </c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</row>
    <row r="65" customFormat="false" ht="13.5" hidden="false" customHeight="false" outlineLevel="0" collapsed="false">
      <c r="A65" s="88"/>
      <c r="B65" s="90" t="s">
        <v>261</v>
      </c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</row>
    <row r="66" customFormat="false" ht="12.75" hidden="false" customHeight="false" outlineLevel="0" collapsed="false">
      <c r="B66" s="64" t="s">
        <v>262</v>
      </c>
      <c r="C66" s="91" t="s">
        <v>263</v>
      </c>
      <c r="D66" s="80" t="s">
        <v>264</v>
      </c>
      <c r="E66" s="69"/>
      <c r="F66" s="69" t="n">
        <v>9</v>
      </c>
      <c r="G66" s="85" t="n">
        <f aca="false">+E66-F66</f>
        <v>-9</v>
      </c>
      <c r="H66" s="85" t="n">
        <f aca="false">(VLOOKUP(B66,'[1]New Ratings'!$A$3:$I$195,5,FALSE()))</f>
        <v>9</v>
      </c>
      <c r="I66" s="69" t="s">
        <v>62</v>
      </c>
      <c r="J66" s="75" t="s">
        <v>56</v>
      </c>
      <c r="K66" s="70" t="s">
        <v>56</v>
      </c>
      <c r="L66" s="74" t="s">
        <v>56</v>
      </c>
      <c r="M66" s="73" t="s">
        <v>56</v>
      </c>
      <c r="N66" s="74" t="s">
        <v>56</v>
      </c>
      <c r="O66" s="73" t="n">
        <v>23.61</v>
      </c>
      <c r="P66" s="74" t="n">
        <v>166</v>
      </c>
      <c r="Q66" s="70" t="s">
        <v>56</v>
      </c>
      <c r="R66" s="73" t="s">
        <v>56</v>
      </c>
      <c r="S66" s="73" t="s">
        <v>56</v>
      </c>
      <c r="T66" s="74" t="s">
        <v>56</v>
      </c>
      <c r="U66" s="73" t="s">
        <v>56</v>
      </c>
      <c r="V66" s="74" t="s">
        <v>56</v>
      </c>
      <c r="W66" s="73" t="s">
        <v>56</v>
      </c>
      <c r="X66" s="73" t="s">
        <v>56</v>
      </c>
      <c r="Y66" s="86" t="s">
        <v>56</v>
      </c>
      <c r="Z66" s="74" t="s">
        <v>56</v>
      </c>
      <c r="AA66" s="74" t="s">
        <v>56</v>
      </c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 t="n">
        <v>0</v>
      </c>
      <c r="AO66" s="73" t="n">
        <v>0</v>
      </c>
      <c r="AP66" s="65" t="s">
        <v>64</v>
      </c>
      <c r="AQ66" s="5"/>
      <c r="AR66" s="5"/>
      <c r="AS66" s="5"/>
      <c r="AT66" s="5"/>
      <c r="AU66" s="5"/>
      <c r="AV66" s="5"/>
      <c r="AW66" s="5"/>
      <c r="AX66" s="5"/>
      <c r="AY66" s="5"/>
      <c r="AZ66" s="92"/>
      <c r="BA66" s="5"/>
      <c r="BB66" s="93"/>
      <c r="BC66" s="93"/>
      <c r="BD66" s="93"/>
    </row>
    <row r="67" customFormat="false" ht="12.75" hidden="false" customHeight="false" outlineLevel="0" collapsed="false">
      <c r="B67" s="64" t="s">
        <v>265</v>
      </c>
      <c r="C67" s="64" t="s">
        <v>88</v>
      </c>
      <c r="D67" s="80" t="s">
        <v>266</v>
      </c>
      <c r="E67" s="69" t="n">
        <v>9</v>
      </c>
      <c r="F67" s="69" t="n">
        <v>9</v>
      </c>
      <c r="G67" s="85" t="n">
        <f aca="false">+E67-F67</f>
        <v>0</v>
      </c>
      <c r="H67" s="85" t="n">
        <f aca="false">(VLOOKUP(B67,'[1]New Ratings'!$A$3:$I$195,5,FALSE()))</f>
        <v>9</v>
      </c>
      <c r="I67" s="69" t="s">
        <v>62</v>
      </c>
      <c r="J67" s="94" t="s">
        <v>267</v>
      </c>
      <c r="K67" s="70" t="s">
        <v>268</v>
      </c>
      <c r="L67" s="74" t="s">
        <v>238</v>
      </c>
      <c r="M67" s="73" t="s">
        <v>269</v>
      </c>
      <c r="N67" s="74" t="s">
        <v>48</v>
      </c>
      <c r="O67" s="73" t="n">
        <v>53.18</v>
      </c>
      <c r="P67" s="74" t="n">
        <v>66</v>
      </c>
      <c r="Q67" s="70" t="s">
        <v>270</v>
      </c>
      <c r="R67" s="73" t="n">
        <v>50</v>
      </c>
      <c r="S67" s="73" t="n">
        <v>53</v>
      </c>
      <c r="T67" s="74" t="n">
        <v>-3</v>
      </c>
      <c r="U67" s="73" t="n">
        <v>68</v>
      </c>
      <c r="V67" s="74" t="n">
        <v>39.8</v>
      </c>
      <c r="W67" s="73" t="n">
        <v>45.8</v>
      </c>
      <c r="X67" s="73" t="n">
        <v>-6</v>
      </c>
      <c r="Y67" s="86" t="n">
        <v>72</v>
      </c>
      <c r="Z67" s="74" t="n">
        <v>28.5</v>
      </c>
      <c r="AA67" s="74" t="n">
        <v>38</v>
      </c>
      <c r="AB67" s="73" t="s">
        <v>48</v>
      </c>
      <c r="AC67" s="73" t="s">
        <v>48</v>
      </c>
      <c r="AD67" s="73" t="s">
        <v>144</v>
      </c>
      <c r="AE67" s="73" t="s">
        <v>48</v>
      </c>
      <c r="AF67" s="73" t="s">
        <v>47</v>
      </c>
      <c r="AG67" s="73" t="s">
        <v>48</v>
      </c>
      <c r="AH67" s="73" t="n">
        <v>7</v>
      </c>
      <c r="AI67" s="73" t="n">
        <v>7</v>
      </c>
      <c r="AJ67" s="73" t="n">
        <v>5</v>
      </c>
      <c r="AK67" s="73" t="n">
        <v>7</v>
      </c>
      <c r="AL67" s="73" t="n">
        <v>6</v>
      </c>
      <c r="AM67" s="73" t="n">
        <v>7</v>
      </c>
      <c r="AN67" s="73" t="n">
        <v>6.33333333333333</v>
      </c>
      <c r="AO67" s="73" t="n">
        <v>6.66666666666667</v>
      </c>
      <c r="AP67" s="65" t="s">
        <v>64</v>
      </c>
      <c r="AQ67" s="5"/>
      <c r="AR67" s="5"/>
      <c r="AS67" s="5"/>
      <c r="AT67" s="5"/>
      <c r="AU67" s="5"/>
      <c r="AV67" s="5"/>
      <c r="AW67" s="5"/>
      <c r="AX67" s="5"/>
      <c r="AY67" s="5"/>
      <c r="AZ67" s="92"/>
      <c r="BA67" s="5"/>
      <c r="BB67" s="93"/>
      <c r="BC67" s="93"/>
      <c r="BD67" s="93"/>
    </row>
    <row r="68" customFormat="false" ht="12.75" hidden="false" customHeight="false" outlineLevel="0" collapsed="false">
      <c r="B68" s="64" t="s">
        <v>271</v>
      </c>
      <c r="C68" s="91" t="s">
        <v>41</v>
      </c>
      <c r="D68" s="80" t="s">
        <v>272</v>
      </c>
      <c r="E68" s="69"/>
      <c r="F68" s="69" t="n">
        <v>7</v>
      </c>
      <c r="G68" s="85" t="n">
        <f aca="false">+E68-F68</f>
        <v>-7</v>
      </c>
      <c r="H68" s="85" t="n">
        <f aca="false">(VLOOKUP(B68,'[1]New Ratings'!$A$3:$I$195,5,FALSE()))</f>
        <v>8</v>
      </c>
      <c r="I68" s="69" t="s">
        <v>62</v>
      </c>
      <c r="J68" s="75" t="s">
        <v>273</v>
      </c>
      <c r="K68" s="70" t="s">
        <v>274</v>
      </c>
      <c r="L68" s="74" t="s">
        <v>45</v>
      </c>
      <c r="M68" s="73" t="s">
        <v>56</v>
      </c>
      <c r="N68" s="74" t="s">
        <v>56</v>
      </c>
      <c r="O68" s="73" t="n">
        <v>40.74</v>
      </c>
      <c r="P68" s="74" t="n">
        <v>84</v>
      </c>
      <c r="Q68" s="70" t="s">
        <v>56</v>
      </c>
      <c r="R68" s="73" t="s">
        <v>56</v>
      </c>
      <c r="S68" s="73" t="s">
        <v>56</v>
      </c>
      <c r="T68" s="74" t="s">
        <v>56</v>
      </c>
      <c r="U68" s="73" t="s">
        <v>56</v>
      </c>
      <c r="V68" s="74" t="s">
        <v>56</v>
      </c>
      <c r="W68" s="73" t="s">
        <v>56</v>
      </c>
      <c r="X68" s="73" t="s">
        <v>56</v>
      </c>
      <c r="Y68" s="86" t="s">
        <v>56</v>
      </c>
      <c r="Z68" s="74" t="s">
        <v>56</v>
      </c>
      <c r="AA68" s="74" t="s">
        <v>56</v>
      </c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 t="n">
        <v>0</v>
      </c>
      <c r="AO68" s="73" t="n">
        <v>0</v>
      </c>
      <c r="AP68" s="65" t="s">
        <v>64</v>
      </c>
      <c r="AQ68" s="5"/>
      <c r="AR68" s="5"/>
      <c r="AS68" s="5"/>
      <c r="AT68" s="5"/>
      <c r="AU68" s="5"/>
      <c r="AV68" s="5"/>
      <c r="AW68" s="5"/>
      <c r="AX68" s="5"/>
      <c r="AY68" s="5"/>
      <c r="AZ68" s="92"/>
      <c r="BA68" s="5"/>
      <c r="BB68" s="93"/>
      <c r="BC68" s="93"/>
      <c r="BD68" s="93"/>
    </row>
    <row r="69" customFormat="false" ht="12.75" hidden="false" customHeight="false" outlineLevel="0" collapsed="false">
      <c r="B69" s="64" t="s">
        <v>275</v>
      </c>
      <c r="C69" s="91" t="s">
        <v>276</v>
      </c>
      <c r="D69" s="80" t="s">
        <v>277</v>
      </c>
      <c r="E69" s="69" t="n">
        <v>9</v>
      </c>
      <c r="F69" s="69" t="n">
        <v>9</v>
      </c>
      <c r="G69" s="85" t="n">
        <f aca="false">+E69-F69</f>
        <v>0</v>
      </c>
      <c r="H69" s="85" t="n">
        <f aca="false">(VLOOKUP(B69,'[1]New Ratings'!$A$3:$I$195,5,FALSE()))</f>
        <v>8</v>
      </c>
      <c r="I69" s="69" t="s">
        <v>62</v>
      </c>
      <c r="J69" s="75" t="s">
        <v>278</v>
      </c>
      <c r="K69" s="70" t="s">
        <v>278</v>
      </c>
      <c r="L69" s="74" t="s">
        <v>45</v>
      </c>
      <c r="M69" s="73" t="s">
        <v>56</v>
      </c>
      <c r="N69" s="74" t="s">
        <v>56</v>
      </c>
      <c r="O69" s="73" t="n">
        <v>42.3</v>
      </c>
      <c r="P69" s="74" t="n">
        <v>81</v>
      </c>
      <c r="Q69" s="70" t="s">
        <v>270</v>
      </c>
      <c r="R69" s="73" t="n">
        <v>52</v>
      </c>
      <c r="S69" s="73" t="n">
        <v>51</v>
      </c>
      <c r="T69" s="74" t="n">
        <v>1</v>
      </c>
      <c r="U69" s="73" t="n">
        <v>84</v>
      </c>
      <c r="V69" s="74" t="n">
        <v>29</v>
      </c>
      <c r="W69" s="73" t="n">
        <v>28.6</v>
      </c>
      <c r="X69" s="73" t="n">
        <v>0.399999999999999</v>
      </c>
      <c r="Y69" s="86" t="n">
        <v>70</v>
      </c>
      <c r="Z69" s="74" t="n">
        <v>35</v>
      </c>
      <c r="AA69" s="74" t="n">
        <v>33</v>
      </c>
      <c r="AB69" s="73" t="s">
        <v>48</v>
      </c>
      <c r="AC69" s="73" t="s">
        <v>49</v>
      </c>
      <c r="AD69" s="73" t="s">
        <v>144</v>
      </c>
      <c r="AE69" s="73" t="s">
        <v>279</v>
      </c>
      <c r="AF69" s="73" t="s">
        <v>47</v>
      </c>
      <c r="AG69" s="73" t="s">
        <v>270</v>
      </c>
      <c r="AH69" s="73" t="n">
        <v>7</v>
      </c>
      <c r="AI69" s="73" t="n">
        <v>9</v>
      </c>
      <c r="AJ69" s="73" t="n">
        <v>5</v>
      </c>
      <c r="AK69" s="73" t="n">
        <v>2</v>
      </c>
      <c r="AL69" s="73" t="n">
        <v>6</v>
      </c>
      <c r="AM69" s="73" t="n">
        <v>3</v>
      </c>
      <c r="AN69" s="73" t="n">
        <v>7</v>
      </c>
      <c r="AO69" s="73" t="n">
        <v>3.66666666666667</v>
      </c>
      <c r="AP69" s="65" t="s">
        <v>248</v>
      </c>
      <c r="AQ69" s="5"/>
      <c r="AR69" s="5"/>
      <c r="AS69" s="5"/>
      <c r="AT69" s="5"/>
      <c r="AU69" s="5"/>
      <c r="AV69" s="5"/>
      <c r="AW69" s="5"/>
      <c r="AX69" s="5"/>
      <c r="AY69" s="5"/>
      <c r="AZ69" s="92"/>
      <c r="BA69" s="5"/>
      <c r="BB69" s="93"/>
      <c r="BC69" s="93"/>
      <c r="BD69" s="93"/>
    </row>
    <row r="70" customFormat="false" ht="12.75" hidden="false" customHeight="false" outlineLevel="0" collapsed="false">
      <c r="B70" s="64" t="s">
        <v>280</v>
      </c>
      <c r="C70" s="91" t="s">
        <v>281</v>
      </c>
      <c r="D70" s="80" t="s">
        <v>282</v>
      </c>
      <c r="E70" s="69"/>
      <c r="F70" s="69" t="n">
        <v>9</v>
      </c>
      <c r="G70" s="85" t="n">
        <f aca="false">+E70-F70</f>
        <v>-9</v>
      </c>
      <c r="H70" s="85" t="n">
        <f aca="false">(VLOOKUP(B70,'[1]New Ratings'!$A$3:$I$195,5,FALSE()))</f>
        <v>9</v>
      </c>
      <c r="I70" s="69" t="s">
        <v>62</v>
      </c>
      <c r="J70" s="75" t="s">
        <v>94</v>
      </c>
      <c r="K70" s="70" t="s">
        <v>56</v>
      </c>
      <c r="L70" s="74" t="s">
        <v>45</v>
      </c>
      <c r="M70" s="73" t="s">
        <v>56</v>
      </c>
      <c r="N70" s="74" t="s">
        <v>56</v>
      </c>
      <c r="O70" s="73" t="n">
        <v>54.64</v>
      </c>
      <c r="P70" s="74" t="n">
        <v>58</v>
      </c>
      <c r="Q70" s="70" t="s">
        <v>47</v>
      </c>
      <c r="R70" s="73" t="n">
        <v>27</v>
      </c>
      <c r="S70" s="73" t="n">
        <v>29</v>
      </c>
      <c r="T70" s="74" t="n">
        <v>-2</v>
      </c>
      <c r="U70" s="73" t="n">
        <v>48</v>
      </c>
      <c r="V70" s="74" t="n">
        <v>52.4</v>
      </c>
      <c r="W70" s="73" t="n">
        <v>56.1</v>
      </c>
      <c r="X70" s="73" t="n">
        <v>-3.7</v>
      </c>
      <c r="Y70" s="86" t="n">
        <v>77</v>
      </c>
      <c r="Z70" s="74" t="n">
        <v>42.5</v>
      </c>
      <c r="AA70" s="74" t="n">
        <v>38.5</v>
      </c>
      <c r="AB70" s="73" t="s">
        <v>48</v>
      </c>
      <c r="AC70" s="73" t="s">
        <v>58</v>
      </c>
      <c r="AD70" s="73" t="s">
        <v>58</v>
      </c>
      <c r="AE70" s="73" t="s">
        <v>47</v>
      </c>
      <c r="AF70" s="73" t="s">
        <v>48</v>
      </c>
      <c r="AG70" s="73" t="s">
        <v>47</v>
      </c>
      <c r="AH70" s="73" t="n">
        <v>7</v>
      </c>
      <c r="AI70" s="73" t="n">
        <v>8</v>
      </c>
      <c r="AJ70" s="73" t="n">
        <v>8</v>
      </c>
      <c r="AK70" s="73" t="n">
        <v>6</v>
      </c>
      <c r="AL70" s="73" t="n">
        <v>7</v>
      </c>
      <c r="AM70" s="73" t="n">
        <v>6</v>
      </c>
      <c r="AN70" s="73" t="n">
        <v>7.66666666666667</v>
      </c>
      <c r="AO70" s="73" t="n">
        <v>6.33333333333333</v>
      </c>
      <c r="AP70" s="65" t="s">
        <v>283</v>
      </c>
      <c r="AQ70" s="5"/>
      <c r="AR70" s="5"/>
      <c r="AS70" s="5"/>
      <c r="AT70" s="5"/>
      <c r="AU70" s="5"/>
      <c r="AV70" s="5"/>
      <c r="AW70" s="5"/>
      <c r="AX70" s="5"/>
      <c r="AY70" s="5"/>
      <c r="AZ70" s="92"/>
      <c r="BA70" s="5"/>
      <c r="BB70" s="93"/>
      <c r="BC70" s="93"/>
      <c r="BD70" s="93"/>
    </row>
    <row r="71" customFormat="false" ht="12.75" hidden="false" customHeight="false" outlineLevel="0" collapsed="false">
      <c r="B71" s="64" t="s">
        <v>284</v>
      </c>
      <c r="C71" s="91" t="s">
        <v>285</v>
      </c>
      <c r="D71" s="80" t="s">
        <v>286</v>
      </c>
      <c r="E71" s="94" t="n">
        <v>9</v>
      </c>
      <c r="F71" s="69" t="n">
        <v>8</v>
      </c>
      <c r="G71" s="85" t="n">
        <f aca="false">+E71-F71</f>
        <v>1</v>
      </c>
      <c r="H71" s="85" t="n">
        <f aca="false">(VLOOKUP(B71,'[1]New Ratings'!$A$3:$I$195,5,FALSE()))</f>
        <v>9</v>
      </c>
      <c r="I71" s="69" t="s">
        <v>62</v>
      </c>
      <c r="J71" s="94" t="s">
        <v>268</v>
      </c>
      <c r="K71" s="70" t="s">
        <v>278</v>
      </c>
      <c r="L71" s="74" t="s">
        <v>45</v>
      </c>
      <c r="M71" s="73" t="s">
        <v>287</v>
      </c>
      <c r="N71" s="74" t="s">
        <v>287</v>
      </c>
      <c r="O71" s="73" t="n">
        <v>53.37</v>
      </c>
      <c r="P71" s="74" t="n">
        <v>64</v>
      </c>
      <c r="Q71" s="70" t="s">
        <v>270</v>
      </c>
      <c r="R71" s="73" t="n">
        <v>52</v>
      </c>
      <c r="S71" s="73" t="n">
        <v>56</v>
      </c>
      <c r="T71" s="74" t="n">
        <v>-4</v>
      </c>
      <c r="U71" s="73" t="n">
        <v>63</v>
      </c>
      <c r="V71" s="74" t="n">
        <v>43.7</v>
      </c>
      <c r="W71" s="73" t="n">
        <v>45</v>
      </c>
      <c r="X71" s="73" t="n">
        <v>-1.3</v>
      </c>
      <c r="Y71" s="86" t="n">
        <v>62</v>
      </c>
      <c r="Z71" s="74" t="n">
        <v>29.5</v>
      </c>
      <c r="AA71" s="74" t="n">
        <v>35.5</v>
      </c>
      <c r="AB71" s="73" t="s">
        <v>145</v>
      </c>
      <c r="AC71" s="73" t="s">
        <v>48</v>
      </c>
      <c r="AD71" s="73" t="s">
        <v>47</v>
      </c>
      <c r="AE71" s="73" t="s">
        <v>47</v>
      </c>
      <c r="AF71" s="73" t="s">
        <v>48</v>
      </c>
      <c r="AG71" s="73" t="s">
        <v>47</v>
      </c>
      <c r="AH71" s="73" t="n">
        <v>4</v>
      </c>
      <c r="AI71" s="73" t="n">
        <v>7</v>
      </c>
      <c r="AJ71" s="73" t="n">
        <v>6</v>
      </c>
      <c r="AK71" s="73" t="n">
        <v>6</v>
      </c>
      <c r="AL71" s="73" t="n">
        <v>7</v>
      </c>
      <c r="AM71" s="73" t="n">
        <v>6</v>
      </c>
      <c r="AN71" s="73" t="n">
        <v>5.66666666666667</v>
      </c>
      <c r="AO71" s="73" t="n">
        <v>6.33333333333333</v>
      </c>
      <c r="AP71" s="65" t="s">
        <v>50</v>
      </c>
      <c r="AQ71" s="5"/>
      <c r="AR71" s="5"/>
      <c r="AS71" s="5"/>
      <c r="AT71" s="5"/>
      <c r="AU71" s="5"/>
      <c r="AV71" s="5"/>
      <c r="AW71" s="5"/>
      <c r="AX71" s="5"/>
      <c r="AY71" s="5"/>
      <c r="AZ71" s="92"/>
      <c r="BA71" s="5"/>
      <c r="BB71" s="93"/>
      <c r="BC71" s="93"/>
      <c r="BD71" s="93"/>
    </row>
    <row r="72" customFormat="false" ht="12.75" hidden="false" customHeight="false" outlineLevel="0" collapsed="false">
      <c r="B72" s="64" t="s">
        <v>288</v>
      </c>
      <c r="C72" s="91" t="s">
        <v>289</v>
      </c>
      <c r="D72" s="80" t="s">
        <v>290</v>
      </c>
      <c r="E72" s="69" t="n">
        <v>9</v>
      </c>
      <c r="F72" s="69" t="n">
        <v>9</v>
      </c>
      <c r="G72" s="85" t="n">
        <f aca="false">+E72-F72</f>
        <v>0</v>
      </c>
      <c r="H72" s="85" t="n">
        <f aca="false">(VLOOKUP(B72,'[1]New Ratings'!$A$3:$I$195,5,FALSE()))</f>
        <v>9</v>
      </c>
      <c r="I72" s="69" t="s">
        <v>62</v>
      </c>
      <c r="J72" s="75" t="s">
        <v>291</v>
      </c>
      <c r="K72" s="70" t="s">
        <v>291</v>
      </c>
      <c r="L72" s="74" t="s">
        <v>108</v>
      </c>
      <c r="M72" s="73" t="s">
        <v>48</v>
      </c>
      <c r="N72" s="74" t="s">
        <v>48</v>
      </c>
      <c r="O72" s="73" t="n">
        <v>46.32</v>
      </c>
      <c r="P72" s="74" t="n">
        <v>76</v>
      </c>
      <c r="Q72" s="70" t="s">
        <v>270</v>
      </c>
      <c r="R72" s="73" t="n">
        <v>43</v>
      </c>
      <c r="S72" s="73" t="n">
        <v>45</v>
      </c>
      <c r="T72" s="74" t="n">
        <v>-2</v>
      </c>
      <c r="U72" s="73" t="n">
        <v>74</v>
      </c>
      <c r="V72" s="74" t="n">
        <v>35</v>
      </c>
      <c r="W72" s="73" t="n">
        <v>37.1</v>
      </c>
      <c r="X72" s="73" t="n">
        <v>-2.1</v>
      </c>
      <c r="Y72" s="86" t="n">
        <v>65.5</v>
      </c>
      <c r="Z72" s="74" t="n">
        <v>35.5</v>
      </c>
      <c r="AA72" s="74" t="n">
        <v>35</v>
      </c>
      <c r="AB72" s="73" t="s">
        <v>49</v>
      </c>
      <c r="AC72" s="73" t="s">
        <v>57</v>
      </c>
      <c r="AD72" s="73" t="s">
        <v>57</v>
      </c>
      <c r="AE72" s="73" t="s">
        <v>48</v>
      </c>
      <c r="AF72" s="73" t="s">
        <v>49</v>
      </c>
      <c r="AG72" s="73" t="s">
        <v>48</v>
      </c>
      <c r="AH72" s="73" t="n">
        <v>9</v>
      </c>
      <c r="AI72" s="73" t="n">
        <v>10</v>
      </c>
      <c r="AJ72" s="73" t="n">
        <v>10</v>
      </c>
      <c r="AK72" s="73" t="n">
        <v>7</v>
      </c>
      <c r="AL72" s="73" t="n">
        <v>9</v>
      </c>
      <c r="AM72" s="73" t="n">
        <v>7</v>
      </c>
      <c r="AN72" s="73" t="n">
        <v>9.66666666666667</v>
      </c>
      <c r="AO72" s="73" t="n">
        <v>7.66666666666667</v>
      </c>
      <c r="AP72" s="65" t="s">
        <v>110</v>
      </c>
      <c r="AQ72" s="5"/>
      <c r="AR72" s="5"/>
      <c r="AS72" s="5"/>
      <c r="AT72" s="5"/>
      <c r="AU72" s="5"/>
      <c r="AV72" s="5"/>
      <c r="AW72" s="5"/>
      <c r="AX72" s="5"/>
      <c r="AY72" s="5"/>
      <c r="AZ72" s="92"/>
      <c r="BA72" s="5"/>
      <c r="BB72" s="93"/>
      <c r="BC72" s="93"/>
      <c r="BD72" s="93"/>
    </row>
    <row r="73" customFormat="false" ht="12.75" hidden="false" customHeight="false" outlineLevel="0" collapsed="false">
      <c r="B73" s="64" t="s">
        <v>292</v>
      </c>
      <c r="C73" s="64" t="s">
        <v>293</v>
      </c>
      <c r="D73" s="80" t="s">
        <v>294</v>
      </c>
      <c r="E73" s="69" t="n">
        <v>7</v>
      </c>
      <c r="F73" s="69" t="n">
        <v>7</v>
      </c>
      <c r="G73" s="85" t="n">
        <f aca="false">+E73-F73</f>
        <v>0</v>
      </c>
      <c r="H73" s="85" t="n">
        <f aca="false">(VLOOKUP(B73,'[1]New Ratings'!$A$3:$I$195,5,FALSE()))</f>
        <v>7</v>
      </c>
      <c r="I73" s="69" t="s">
        <v>43</v>
      </c>
      <c r="J73" s="75" t="s">
        <v>295</v>
      </c>
      <c r="K73" s="70" t="s">
        <v>295</v>
      </c>
      <c r="L73" s="74" t="s">
        <v>45</v>
      </c>
      <c r="M73" s="73" t="s">
        <v>58</v>
      </c>
      <c r="N73" s="74" t="s">
        <v>58</v>
      </c>
      <c r="O73" s="73" t="n">
        <v>62.99</v>
      </c>
      <c r="P73" s="74" t="n">
        <v>46</v>
      </c>
      <c r="Q73" s="70" t="s">
        <v>47</v>
      </c>
      <c r="R73" s="73" t="n">
        <v>40</v>
      </c>
      <c r="S73" s="73" t="n">
        <v>39</v>
      </c>
      <c r="T73" s="74" t="n">
        <v>1</v>
      </c>
      <c r="U73" s="73" t="n">
        <v>40</v>
      </c>
      <c r="V73" s="74" t="n">
        <v>58.6</v>
      </c>
      <c r="W73" s="73" t="n">
        <v>60.6</v>
      </c>
      <c r="X73" s="73" t="n">
        <v>-2</v>
      </c>
      <c r="Y73" s="86" t="n">
        <v>63</v>
      </c>
      <c r="Z73" s="74" t="n">
        <v>45.5</v>
      </c>
      <c r="AA73" s="74" t="n">
        <v>39</v>
      </c>
      <c r="AB73" s="73" t="s">
        <v>145</v>
      </c>
      <c r="AC73" s="73" t="s">
        <v>47</v>
      </c>
      <c r="AD73" s="73" t="s">
        <v>144</v>
      </c>
      <c r="AE73" s="73" t="s">
        <v>47</v>
      </c>
      <c r="AF73" s="73" t="s">
        <v>144</v>
      </c>
      <c r="AG73" s="73" t="s">
        <v>144</v>
      </c>
      <c r="AH73" s="73" t="n">
        <v>4</v>
      </c>
      <c r="AI73" s="73" t="n">
        <v>6</v>
      </c>
      <c r="AJ73" s="73" t="n">
        <v>5</v>
      </c>
      <c r="AK73" s="73" t="n">
        <v>6</v>
      </c>
      <c r="AL73" s="73" t="n">
        <v>5</v>
      </c>
      <c r="AM73" s="73" t="n">
        <v>5</v>
      </c>
      <c r="AN73" s="73" t="n">
        <v>5</v>
      </c>
      <c r="AO73" s="73" t="n">
        <v>5.33333333333333</v>
      </c>
      <c r="AP73" s="65" t="s">
        <v>283</v>
      </c>
      <c r="AQ73" s="5"/>
      <c r="AR73" s="5"/>
      <c r="AS73" s="5"/>
      <c r="AT73" s="5"/>
      <c r="AU73" s="5"/>
      <c r="AV73" s="5"/>
      <c r="AW73" s="5"/>
      <c r="AX73" s="5"/>
      <c r="AY73" s="5"/>
      <c r="AZ73" s="92"/>
      <c r="BA73" s="5"/>
      <c r="BB73" s="93"/>
      <c r="BC73" s="93"/>
      <c r="BD73" s="93"/>
    </row>
    <row r="74" customFormat="false" ht="12.75" hidden="false" customHeight="false" outlineLevel="0" collapsed="false">
      <c r="B74" s="64" t="s">
        <v>296</v>
      </c>
      <c r="C74" s="91" t="s">
        <v>88</v>
      </c>
      <c r="D74" s="80" t="s">
        <v>297</v>
      </c>
      <c r="E74" s="69" t="n">
        <v>8</v>
      </c>
      <c r="F74" s="69" t="n">
        <v>8</v>
      </c>
      <c r="G74" s="85" t="n">
        <f aca="false">+E74-F74</f>
        <v>0</v>
      </c>
      <c r="H74" s="85" t="n">
        <f aca="false">(VLOOKUP(B74,'[1]New Ratings'!$A$3:$I$195,5,FALSE()))</f>
        <v>7</v>
      </c>
      <c r="I74" s="69" t="s">
        <v>62</v>
      </c>
      <c r="J74" s="75" t="s">
        <v>273</v>
      </c>
      <c r="K74" s="70" t="s">
        <v>273</v>
      </c>
      <c r="L74" s="74" t="s">
        <v>238</v>
      </c>
      <c r="M74" s="73" t="s">
        <v>172</v>
      </c>
      <c r="N74" s="74" t="s">
        <v>172</v>
      </c>
      <c r="O74" s="73" t="n">
        <v>50.84</v>
      </c>
      <c r="P74" s="74" t="n">
        <v>70</v>
      </c>
      <c r="Q74" s="70" t="s">
        <v>270</v>
      </c>
      <c r="R74" s="73" t="n">
        <v>55</v>
      </c>
      <c r="S74" s="73" t="n">
        <v>54</v>
      </c>
      <c r="T74" s="74" t="n">
        <v>1</v>
      </c>
      <c r="U74" s="73" t="n">
        <v>67</v>
      </c>
      <c r="V74" s="74" t="n">
        <v>40.5</v>
      </c>
      <c r="W74" s="73" t="n">
        <v>44</v>
      </c>
      <c r="X74" s="73" t="n">
        <v>-3.5</v>
      </c>
      <c r="Y74" s="86" t="n">
        <v>46</v>
      </c>
      <c r="Z74" s="74" t="n">
        <v>37</v>
      </c>
      <c r="AA74" s="74" t="n">
        <v>34.5</v>
      </c>
      <c r="AB74" s="73" t="s">
        <v>58</v>
      </c>
      <c r="AC74" s="73" t="s">
        <v>47</v>
      </c>
      <c r="AD74" s="73" t="s">
        <v>144</v>
      </c>
      <c r="AE74" s="73" t="s">
        <v>270</v>
      </c>
      <c r="AF74" s="73" t="s">
        <v>144</v>
      </c>
      <c r="AG74" s="73" t="s">
        <v>145</v>
      </c>
      <c r="AH74" s="73" t="n">
        <v>8</v>
      </c>
      <c r="AI74" s="73" t="n">
        <v>6</v>
      </c>
      <c r="AJ74" s="73" t="n">
        <v>5</v>
      </c>
      <c r="AK74" s="73" t="n">
        <v>3</v>
      </c>
      <c r="AL74" s="73" t="n">
        <v>5</v>
      </c>
      <c r="AM74" s="73" t="n">
        <v>4</v>
      </c>
      <c r="AN74" s="73" t="n">
        <v>6.33333333333333</v>
      </c>
      <c r="AO74" s="73" t="n">
        <v>4</v>
      </c>
      <c r="AP74" s="65" t="s">
        <v>50</v>
      </c>
      <c r="AQ74" s="5"/>
      <c r="AR74" s="5"/>
      <c r="AS74" s="5"/>
      <c r="AT74" s="5"/>
      <c r="AU74" s="5"/>
      <c r="AV74" s="5"/>
      <c r="AW74" s="5"/>
      <c r="AX74" s="5"/>
      <c r="AY74" s="5"/>
      <c r="AZ74" s="92"/>
      <c r="BA74" s="5"/>
      <c r="BB74" s="93"/>
      <c r="BC74" s="93"/>
      <c r="BD74" s="93"/>
    </row>
    <row r="75" customFormat="false" ht="12.75" hidden="false" customHeight="false" outlineLevel="0" collapsed="false">
      <c r="B75" s="64" t="s">
        <v>298</v>
      </c>
      <c r="C75" s="91" t="s">
        <v>299</v>
      </c>
      <c r="D75" s="80" t="s">
        <v>300</v>
      </c>
      <c r="E75" s="69"/>
      <c r="F75" s="69" t="n">
        <v>6</v>
      </c>
      <c r="G75" s="85" t="n">
        <f aca="false">+E75-F75</f>
        <v>-6</v>
      </c>
      <c r="H75" s="85" t="n">
        <f aca="false">(VLOOKUP(B75,'[1]New Ratings'!$A$3:$I$195,5,FALSE()))</f>
        <v>6</v>
      </c>
      <c r="I75" s="69" t="s">
        <v>62</v>
      </c>
      <c r="J75" s="75" t="s">
        <v>301</v>
      </c>
      <c r="K75" s="70" t="s">
        <v>301</v>
      </c>
      <c r="L75" s="74" t="s">
        <v>108</v>
      </c>
      <c r="M75" s="73" t="s">
        <v>269</v>
      </c>
      <c r="N75" s="74" t="s">
        <v>269</v>
      </c>
      <c r="O75" s="73" t="n">
        <v>53.67</v>
      </c>
      <c r="P75" s="74" t="n">
        <v>62</v>
      </c>
      <c r="Q75" s="70" t="s">
        <v>270</v>
      </c>
      <c r="R75" s="73" t="n">
        <v>42</v>
      </c>
      <c r="S75" s="73" t="n">
        <v>42</v>
      </c>
      <c r="T75" s="74" t="n">
        <v>0</v>
      </c>
      <c r="U75" s="73" t="n">
        <v>60</v>
      </c>
      <c r="V75" s="74" t="n">
        <v>44.4</v>
      </c>
      <c r="W75" s="73" t="n">
        <v>47.5</v>
      </c>
      <c r="X75" s="73" t="n">
        <v>-3.1</v>
      </c>
      <c r="Y75" s="86" t="n">
        <v>81</v>
      </c>
      <c r="Z75" s="74" t="n">
        <v>38</v>
      </c>
      <c r="AA75" s="74" t="n">
        <v>34</v>
      </c>
      <c r="AB75" s="73" t="s">
        <v>48</v>
      </c>
      <c r="AC75" s="73" t="s">
        <v>58</v>
      </c>
      <c r="AD75" s="73" t="s">
        <v>58</v>
      </c>
      <c r="AE75" s="73" t="s">
        <v>48</v>
      </c>
      <c r="AF75" s="73" t="s">
        <v>58</v>
      </c>
      <c r="AG75" s="73" t="s">
        <v>58</v>
      </c>
      <c r="AH75" s="73" t="n">
        <v>7</v>
      </c>
      <c r="AI75" s="73" t="n">
        <v>8</v>
      </c>
      <c r="AJ75" s="73" t="n">
        <v>8</v>
      </c>
      <c r="AK75" s="73" t="n">
        <v>7</v>
      </c>
      <c r="AL75" s="73" t="n">
        <v>8</v>
      </c>
      <c r="AM75" s="73" t="n">
        <v>8</v>
      </c>
      <c r="AN75" s="73" t="n">
        <v>7.66666666666667</v>
      </c>
      <c r="AO75" s="73" t="n">
        <v>7.66666666666667</v>
      </c>
      <c r="AP75" s="65" t="s">
        <v>248</v>
      </c>
      <c r="AQ75" s="5"/>
      <c r="AR75" s="5"/>
      <c r="AS75" s="5"/>
      <c r="AT75" s="5"/>
      <c r="AU75" s="5"/>
      <c r="AV75" s="5"/>
      <c r="AW75" s="5"/>
      <c r="AX75" s="5"/>
      <c r="AY75" s="5"/>
      <c r="AZ75" s="92"/>
      <c r="BA75" s="5"/>
      <c r="BB75" s="93"/>
      <c r="BC75" s="93"/>
      <c r="BD75" s="93"/>
    </row>
    <row r="76" customFormat="false" ht="12.75" hidden="false" customHeight="false" outlineLevel="0" collapsed="false">
      <c r="B76" s="42" t="s">
        <v>302</v>
      </c>
      <c r="C76" s="95" t="s">
        <v>303</v>
      </c>
      <c r="D76" s="65" t="s">
        <v>304</v>
      </c>
      <c r="E76" s="66" t="n">
        <v>5</v>
      </c>
      <c r="F76" s="66" t="n">
        <v>5</v>
      </c>
      <c r="G76" s="67" t="n">
        <f aca="false">+E76-F76</f>
        <v>0</v>
      </c>
      <c r="H76" s="68" t="n">
        <f aca="false">(VLOOKUP(B76,'[1]New Ratings'!$A$3:$I$195,5,FALSE()))</f>
        <v>5</v>
      </c>
      <c r="I76" s="69" t="s">
        <v>62</v>
      </c>
      <c r="J76" s="69" t="s">
        <v>228</v>
      </c>
      <c r="K76" s="70" t="s">
        <v>228</v>
      </c>
      <c r="L76" s="69" t="s">
        <v>45</v>
      </c>
      <c r="M76" s="70" t="s">
        <v>172</v>
      </c>
      <c r="N76" s="69" t="s">
        <v>172</v>
      </c>
      <c r="O76" s="71" t="n">
        <v>55.52</v>
      </c>
      <c r="P76" s="72" t="n">
        <v>55</v>
      </c>
      <c r="Q76" s="73" t="str">
        <f aca="false">IF(R76&lt;=20,"A",IF(R76&lt;=40,"B",IF(R76&lt;=60,"C",IF(R76&lt;=80,"D",IF(R76&lt;=100,"E","*")))))</f>
        <v>C</v>
      </c>
      <c r="R76" s="70" t="n">
        <v>47</v>
      </c>
      <c r="S76" s="73" t="n">
        <v>54</v>
      </c>
      <c r="T76" s="74" t="n">
        <f aca="false">IF(R76="*","*",R76-S76)</f>
        <v>-7</v>
      </c>
      <c r="U76" s="70" t="n">
        <v>65</v>
      </c>
      <c r="V76" s="69" t="n">
        <v>43.2</v>
      </c>
      <c r="W76" s="73" t="n">
        <v>45.8</v>
      </c>
      <c r="X76" s="73" t="n">
        <f aca="false">IF(V76="*","*",V76-W76)</f>
        <v>-2.59999999999999</v>
      </c>
      <c r="Y76" s="75" t="n">
        <v>71</v>
      </c>
      <c r="Z76" s="69" t="n">
        <v>37.5</v>
      </c>
      <c r="AA76" s="69" t="n">
        <v>36.5</v>
      </c>
      <c r="AB76" s="76"/>
      <c r="AC76" s="76"/>
      <c r="AD76" s="76"/>
      <c r="AE76" s="76"/>
      <c r="AF76" s="76"/>
      <c r="AG76" s="76"/>
      <c r="AH76" s="70" t="str">
        <f aca="false">IF(ISERROR(VLOOKUP(AB76,Methodology!$H$26:$I$37,2,FALSE())),"",VLOOKUP(AB76,Methodology!$H$26:$I$37,2,FALSE()))</f>
        <v/>
      </c>
      <c r="AI76" s="70" t="str">
        <f aca="false">IF(ISERROR(VLOOKUP(AC76,Methodology!$H$26:$I$37,2,FALSE())),"",VLOOKUP(AC76,Methodology!$H$26:$I$37,2,FALSE()))</f>
        <v/>
      </c>
      <c r="AJ76" s="76" t="str">
        <f aca="false">IF(ISERROR(VLOOKUP(AD76,Methodology!$H$26:$I$37,2,FALSE())),"",VLOOKUP(AD76,Methodology!$H$26:$I$37,2,FALSE()))</f>
        <v/>
      </c>
      <c r="AK76" s="70" t="str">
        <f aca="false">IF(ISERROR(VLOOKUP(AE76,Methodology!$H$26:$I$37,2,FALSE())),"",VLOOKUP(AE76,Methodology!$H$26:$I$37,2,FALSE()))</f>
        <v/>
      </c>
      <c r="AL76" s="70" t="str">
        <f aca="false">IF(ISERROR(VLOOKUP(AF76,Methodology!$H$26:$I$37,2,FALSE())),"",VLOOKUP(AF76,Methodology!$H$26:$I$37,2,FALSE()))</f>
        <v/>
      </c>
      <c r="AM76" s="76" t="str">
        <f aca="false">IF(ISERROR(VLOOKUP(AG76,Methodology!$H$26:$I$37,2,FALSE())),"",VLOOKUP(AG76,Methodology!$H$26:$I$37,2,FALSE()))</f>
        <v/>
      </c>
      <c r="AN76" s="77" t="n">
        <f aca="false">SUM(AH76:AJ76)/3</f>
        <v>0</v>
      </c>
      <c r="AO76" s="78" t="n">
        <f aca="false">SUM(AK76:AM76)/3</f>
        <v>0</v>
      </c>
      <c r="AP76" s="80" t="s">
        <v>99</v>
      </c>
    </row>
    <row r="77" customFormat="false" ht="12.75" hidden="false" customHeight="false" outlineLevel="0" collapsed="false">
      <c r="B77" s="64" t="s">
        <v>305</v>
      </c>
      <c r="C77" s="91" t="s">
        <v>306</v>
      </c>
      <c r="D77" s="80" t="s">
        <v>307</v>
      </c>
      <c r="E77" s="69"/>
      <c r="F77" s="69" t="n">
        <v>6</v>
      </c>
      <c r="G77" s="85" t="n">
        <f aca="false">+E77-F77</f>
        <v>-6</v>
      </c>
      <c r="H77" s="85" t="n">
        <f aca="false">(VLOOKUP(B77,'[1]New Ratings'!$A$3:$I$195,5,FALSE()))</f>
        <v>6</v>
      </c>
      <c r="I77" s="69" t="s">
        <v>62</v>
      </c>
      <c r="J77" s="75" t="s">
        <v>171</v>
      </c>
      <c r="K77" s="70" t="s">
        <v>171</v>
      </c>
      <c r="L77" s="74" t="s">
        <v>238</v>
      </c>
      <c r="M77" s="73" t="s">
        <v>69</v>
      </c>
      <c r="N77" s="74" t="s">
        <v>69</v>
      </c>
      <c r="O77" s="73" t="n">
        <v>54.52</v>
      </c>
      <c r="P77" s="74" t="n">
        <v>60</v>
      </c>
      <c r="Q77" s="70" t="s">
        <v>47</v>
      </c>
      <c r="R77" s="73" t="n">
        <v>40</v>
      </c>
      <c r="S77" s="73" t="n">
        <v>40</v>
      </c>
      <c r="T77" s="74" t="n">
        <v>0</v>
      </c>
      <c r="U77" s="73" t="n">
        <v>56</v>
      </c>
      <c r="V77" s="74" t="n">
        <v>47.5</v>
      </c>
      <c r="W77" s="73" t="n">
        <v>51</v>
      </c>
      <c r="X77" s="73" t="n">
        <v>-3.5</v>
      </c>
      <c r="Y77" s="86" t="n">
        <v>66</v>
      </c>
      <c r="Z77" s="74" t="n">
        <v>37.5</v>
      </c>
      <c r="AA77" s="74" t="n">
        <v>35.5</v>
      </c>
      <c r="AB77" s="73" t="s">
        <v>47</v>
      </c>
      <c r="AC77" s="73" t="s">
        <v>144</v>
      </c>
      <c r="AD77" s="73" t="s">
        <v>47</v>
      </c>
      <c r="AE77" s="73" t="s">
        <v>47</v>
      </c>
      <c r="AF77" s="73" t="s">
        <v>144</v>
      </c>
      <c r="AG77" s="73" t="s">
        <v>144</v>
      </c>
      <c r="AH77" s="73" t="n">
        <v>6</v>
      </c>
      <c r="AI77" s="73" t="n">
        <v>5</v>
      </c>
      <c r="AJ77" s="73" t="n">
        <v>6</v>
      </c>
      <c r="AK77" s="73" t="n">
        <v>6</v>
      </c>
      <c r="AL77" s="73" t="n">
        <v>5</v>
      </c>
      <c r="AM77" s="73" t="n">
        <v>5</v>
      </c>
      <c r="AN77" s="73" t="n">
        <v>5.66666666666667</v>
      </c>
      <c r="AO77" s="73" t="n">
        <v>5.33333333333333</v>
      </c>
      <c r="AP77" s="65" t="s">
        <v>64</v>
      </c>
      <c r="AQ77" s="5"/>
      <c r="AR77" s="5"/>
      <c r="AS77" s="5"/>
      <c r="AT77" s="5"/>
      <c r="AU77" s="5"/>
      <c r="AV77" s="5"/>
      <c r="AW77" s="5"/>
      <c r="AX77" s="5"/>
      <c r="AY77" s="5"/>
      <c r="AZ77" s="92"/>
      <c r="BA77" s="5"/>
      <c r="BB77" s="93"/>
      <c r="BC77" s="93"/>
      <c r="BD77" s="93"/>
    </row>
    <row r="78" customFormat="false" ht="12.75" hidden="false" customHeight="false" outlineLevel="0" collapsed="false">
      <c r="B78" s="64" t="s">
        <v>308</v>
      </c>
      <c r="C78" s="64" t="s">
        <v>299</v>
      </c>
      <c r="D78" s="80" t="s">
        <v>309</v>
      </c>
      <c r="E78" s="69"/>
      <c r="F78" s="69" t="n">
        <v>6</v>
      </c>
      <c r="G78" s="85" t="n">
        <f aca="false">+E78-F78</f>
        <v>-6</v>
      </c>
      <c r="H78" s="85" t="n">
        <f aca="false">(VLOOKUP(B78,'[1]New Ratings'!$A$3:$I$195,5,FALSE()))</f>
        <v>6</v>
      </c>
      <c r="I78" s="69" t="s">
        <v>62</v>
      </c>
      <c r="J78" s="75" t="s">
        <v>189</v>
      </c>
      <c r="K78" s="70" t="s">
        <v>189</v>
      </c>
      <c r="L78" s="74" t="s">
        <v>45</v>
      </c>
      <c r="M78" s="73" t="s">
        <v>172</v>
      </c>
      <c r="N78" s="74" t="s">
        <v>172</v>
      </c>
      <c r="O78" s="73" t="n">
        <v>50.15</v>
      </c>
      <c r="P78" s="74" t="n">
        <v>71</v>
      </c>
      <c r="Q78" s="70" t="s">
        <v>47</v>
      </c>
      <c r="R78" s="73" t="n">
        <v>40</v>
      </c>
      <c r="S78" s="73" t="n">
        <v>40</v>
      </c>
      <c r="T78" s="74" t="n">
        <v>0</v>
      </c>
      <c r="U78" s="73" t="n">
        <v>69</v>
      </c>
      <c r="V78" s="74" t="n">
        <v>38.7</v>
      </c>
      <c r="W78" s="73" t="n">
        <v>46.3</v>
      </c>
      <c r="X78" s="73" t="n">
        <v>-7.59999999999999</v>
      </c>
      <c r="Y78" s="86" t="n">
        <v>70</v>
      </c>
      <c r="Z78" s="74" t="n">
        <v>41.5</v>
      </c>
      <c r="AA78" s="74" t="n">
        <v>35.5</v>
      </c>
      <c r="AB78" s="73" t="s">
        <v>48</v>
      </c>
      <c r="AC78" s="73" t="s">
        <v>47</v>
      </c>
      <c r="AD78" s="73" t="s">
        <v>48</v>
      </c>
      <c r="AE78" s="73" t="s">
        <v>48</v>
      </c>
      <c r="AF78" s="73" t="s">
        <v>144</v>
      </c>
      <c r="AG78" s="73" t="s">
        <v>47</v>
      </c>
      <c r="AH78" s="73" t="n">
        <v>7</v>
      </c>
      <c r="AI78" s="73" t="n">
        <v>6</v>
      </c>
      <c r="AJ78" s="73" t="n">
        <v>7</v>
      </c>
      <c r="AK78" s="73" t="n">
        <v>7</v>
      </c>
      <c r="AL78" s="73" t="n">
        <v>5</v>
      </c>
      <c r="AM78" s="73" t="n">
        <v>6</v>
      </c>
      <c r="AN78" s="73" t="n">
        <v>6.66666666666667</v>
      </c>
      <c r="AO78" s="73" t="n">
        <v>6</v>
      </c>
      <c r="AP78" s="65" t="s">
        <v>99</v>
      </c>
      <c r="AQ78" s="5"/>
      <c r="AR78" s="5"/>
      <c r="AS78" s="5"/>
      <c r="AT78" s="5"/>
      <c r="AU78" s="5"/>
      <c r="AV78" s="5"/>
      <c r="AW78" s="5"/>
      <c r="AX78" s="5"/>
      <c r="AY78" s="5"/>
      <c r="AZ78" s="92"/>
      <c r="BA78" s="5"/>
      <c r="BB78" s="93"/>
      <c r="BC78" s="93"/>
      <c r="BD78" s="93"/>
    </row>
    <row r="79" customFormat="false" ht="12.75" hidden="false" customHeight="false" outlineLevel="0" collapsed="false">
      <c r="B79" s="64" t="s">
        <v>310</v>
      </c>
      <c r="C79" s="91" t="s">
        <v>41</v>
      </c>
      <c r="D79" s="80" t="s">
        <v>311</v>
      </c>
      <c r="E79" s="69"/>
      <c r="F79" s="69" t="n">
        <v>7</v>
      </c>
      <c r="G79" s="85" t="n">
        <f aca="false">+E79-F79</f>
        <v>-7</v>
      </c>
      <c r="H79" s="85" t="n">
        <f aca="false">(VLOOKUP(B79,'[1]New Ratings'!$A$3:$I$195,5,FALSE()))</f>
        <v>6</v>
      </c>
      <c r="I79" s="69" t="s">
        <v>62</v>
      </c>
      <c r="J79" s="75" t="s">
        <v>274</v>
      </c>
      <c r="K79" s="70" t="s">
        <v>274</v>
      </c>
      <c r="L79" s="74" t="s">
        <v>56</v>
      </c>
      <c r="M79" s="73" t="s">
        <v>56</v>
      </c>
      <c r="N79" s="74" t="s">
        <v>56</v>
      </c>
      <c r="O79" s="73" t="n">
        <v>39.08</v>
      </c>
      <c r="P79" s="74" t="n">
        <v>90</v>
      </c>
      <c r="Q79" s="70" t="s">
        <v>56</v>
      </c>
      <c r="R79" s="73" t="s">
        <v>56</v>
      </c>
      <c r="S79" s="73" t="s">
        <v>56</v>
      </c>
      <c r="T79" s="74" t="s">
        <v>56</v>
      </c>
      <c r="U79" s="73" t="s">
        <v>56</v>
      </c>
      <c r="V79" s="74" t="s">
        <v>56</v>
      </c>
      <c r="W79" s="73" t="s">
        <v>56</v>
      </c>
      <c r="X79" s="73" t="s">
        <v>56</v>
      </c>
      <c r="Y79" s="86" t="s">
        <v>56</v>
      </c>
      <c r="Z79" s="74" t="s">
        <v>56</v>
      </c>
      <c r="AA79" s="74" t="s">
        <v>56</v>
      </c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 t="n">
        <v>0</v>
      </c>
      <c r="AO79" s="73" t="n">
        <v>0</v>
      </c>
      <c r="AP79" s="65" t="s">
        <v>137</v>
      </c>
      <c r="AQ79" s="5"/>
      <c r="AR79" s="5"/>
      <c r="AS79" s="5"/>
      <c r="AT79" s="5"/>
      <c r="AU79" s="5"/>
      <c r="AV79" s="5"/>
      <c r="AW79" s="5"/>
      <c r="AX79" s="5"/>
      <c r="AY79" s="5"/>
      <c r="AZ79" s="92"/>
      <c r="BA79" s="5"/>
      <c r="BB79" s="93"/>
      <c r="BC79" s="93"/>
      <c r="BD79" s="93"/>
    </row>
    <row r="80" customFormat="false" ht="12.75" hidden="false" customHeight="false" outlineLevel="0" collapsed="false">
      <c r="B80" s="64" t="s">
        <v>312</v>
      </c>
      <c r="C80" s="64" t="s">
        <v>313</v>
      </c>
      <c r="D80" s="80" t="s">
        <v>314</v>
      </c>
      <c r="E80" s="69"/>
      <c r="F80" s="69" t="n">
        <v>10</v>
      </c>
      <c r="G80" s="85" t="n">
        <f aca="false">+E80-F80</f>
        <v>-10</v>
      </c>
      <c r="H80" s="85" t="n">
        <f aca="false">(VLOOKUP(B80,'[1]New Ratings'!$A$3:$I$195,5,FALSE()))</f>
        <v>10</v>
      </c>
      <c r="I80" s="69" t="s">
        <v>62</v>
      </c>
      <c r="J80" s="75" t="s">
        <v>56</v>
      </c>
      <c r="K80" s="70" t="s">
        <v>56</v>
      </c>
      <c r="L80" s="74" t="s">
        <v>56</v>
      </c>
      <c r="M80" s="73" t="s">
        <v>56</v>
      </c>
      <c r="N80" s="74" t="s">
        <v>56</v>
      </c>
      <c r="O80" s="73" t="n">
        <v>32.7</v>
      </c>
      <c r="P80" s="74" t="n">
        <v>115</v>
      </c>
      <c r="Q80" s="70" t="s">
        <v>270</v>
      </c>
      <c r="R80" s="73" t="n">
        <v>50</v>
      </c>
      <c r="S80" s="73" t="n">
        <v>53</v>
      </c>
      <c r="T80" s="74" t="n">
        <v>-3</v>
      </c>
      <c r="U80" s="73" t="n">
        <v>102</v>
      </c>
      <c r="V80" s="74" t="n">
        <v>22.4</v>
      </c>
      <c r="W80" s="73" t="n">
        <v>23.8</v>
      </c>
      <c r="X80" s="73" t="n">
        <v>-1.4</v>
      </c>
      <c r="Y80" s="86" t="n">
        <v>62</v>
      </c>
      <c r="Z80" s="74" t="n">
        <v>35.5</v>
      </c>
      <c r="AA80" s="74" t="n">
        <v>38</v>
      </c>
      <c r="AB80" s="73" t="s">
        <v>145</v>
      </c>
      <c r="AC80" s="73" t="s">
        <v>47</v>
      </c>
      <c r="AD80" s="73" t="s">
        <v>145</v>
      </c>
      <c r="AE80" s="73" t="s">
        <v>145</v>
      </c>
      <c r="AF80" s="73" t="s">
        <v>144</v>
      </c>
      <c r="AG80" s="73" t="s">
        <v>144</v>
      </c>
      <c r="AH80" s="73" t="n">
        <v>4</v>
      </c>
      <c r="AI80" s="73" t="n">
        <v>6</v>
      </c>
      <c r="AJ80" s="73" t="n">
        <v>4</v>
      </c>
      <c r="AK80" s="73" t="n">
        <v>4</v>
      </c>
      <c r="AL80" s="73" t="n">
        <v>5</v>
      </c>
      <c r="AM80" s="73" t="n">
        <v>5</v>
      </c>
      <c r="AN80" s="73" t="n">
        <v>4.66666666666667</v>
      </c>
      <c r="AO80" s="73" t="n">
        <v>4.66666666666667</v>
      </c>
      <c r="AP80" s="65" t="s">
        <v>59</v>
      </c>
      <c r="AQ80" s="5"/>
      <c r="AR80" s="5"/>
      <c r="AS80" s="5"/>
      <c r="AT80" s="5"/>
      <c r="AU80" s="5"/>
      <c r="AV80" s="5"/>
      <c r="AW80" s="5"/>
      <c r="AX80" s="5"/>
      <c r="AY80" s="5"/>
      <c r="AZ80" s="92"/>
      <c r="BA80" s="5"/>
      <c r="BB80" s="93"/>
      <c r="BC80" s="93"/>
      <c r="BD80" s="93"/>
    </row>
    <row r="81" customFormat="false" ht="12.75" hidden="false" customHeight="false" outlineLevel="0" collapsed="false">
      <c r="B81" s="64" t="s">
        <v>315</v>
      </c>
      <c r="C81" s="64" t="s">
        <v>316</v>
      </c>
      <c r="D81" s="80" t="s">
        <v>317</v>
      </c>
      <c r="E81" s="69"/>
      <c r="F81" s="69" t="n">
        <v>9</v>
      </c>
      <c r="G81" s="85" t="n">
        <f aca="false">+E81-F81</f>
        <v>-9</v>
      </c>
      <c r="H81" s="85" t="n">
        <f aca="false">(VLOOKUP(B81,'[1]New Ratings'!$A$3:$I$195,5,FALSE()))</f>
        <v>9</v>
      </c>
      <c r="I81" s="69" t="s">
        <v>62</v>
      </c>
      <c r="J81" s="75" t="s">
        <v>56</v>
      </c>
      <c r="K81" s="73" t="s">
        <v>56</v>
      </c>
      <c r="L81" s="74" t="s">
        <v>56</v>
      </c>
      <c r="M81" s="73" t="s">
        <v>56</v>
      </c>
      <c r="N81" s="74" t="s">
        <v>56</v>
      </c>
      <c r="O81" s="73" t="n">
        <v>38.15</v>
      </c>
      <c r="P81" s="74" t="n">
        <v>93</v>
      </c>
      <c r="Q81" s="70" t="s">
        <v>270</v>
      </c>
      <c r="R81" s="73" t="n">
        <v>60</v>
      </c>
      <c r="S81" s="73" t="n">
        <v>62</v>
      </c>
      <c r="T81" s="74" t="n">
        <v>-2</v>
      </c>
      <c r="U81" s="73" t="n">
        <v>92</v>
      </c>
      <c r="V81" s="74" t="n">
        <v>27.2</v>
      </c>
      <c r="W81" s="73" t="n">
        <v>29.5</v>
      </c>
      <c r="X81" s="73" t="n">
        <v>-2.3</v>
      </c>
      <c r="Y81" s="86" t="n">
        <v>65</v>
      </c>
      <c r="Z81" s="74" t="n">
        <v>21</v>
      </c>
      <c r="AA81" s="74" t="n">
        <v>26.5</v>
      </c>
      <c r="AB81" s="73" t="s">
        <v>270</v>
      </c>
      <c r="AC81" s="73" t="s">
        <v>48</v>
      </c>
      <c r="AD81" s="73" t="s">
        <v>145</v>
      </c>
      <c r="AE81" s="73" t="s">
        <v>270</v>
      </c>
      <c r="AF81" s="73" t="s">
        <v>58</v>
      </c>
      <c r="AG81" s="73" t="s">
        <v>145</v>
      </c>
      <c r="AH81" s="73" t="n">
        <v>3</v>
      </c>
      <c r="AI81" s="73" t="n">
        <v>7</v>
      </c>
      <c r="AJ81" s="73" t="n">
        <v>4</v>
      </c>
      <c r="AK81" s="73" t="n">
        <v>3</v>
      </c>
      <c r="AL81" s="73" t="n">
        <v>8</v>
      </c>
      <c r="AM81" s="73" t="n">
        <v>4</v>
      </c>
      <c r="AN81" s="73" t="n">
        <v>4.66666666666667</v>
      </c>
      <c r="AO81" s="73" t="n">
        <v>5</v>
      </c>
      <c r="AP81" s="65" t="s">
        <v>50</v>
      </c>
      <c r="AQ81" s="5"/>
      <c r="AR81" s="5"/>
      <c r="AS81" s="5"/>
      <c r="AT81" s="5"/>
      <c r="AU81" s="5"/>
      <c r="AV81" s="5"/>
      <c r="AW81" s="5"/>
      <c r="AX81" s="5"/>
      <c r="AY81" s="5"/>
      <c r="AZ81" s="92"/>
      <c r="BA81" s="5"/>
      <c r="BB81" s="93"/>
      <c r="BC81" s="93"/>
      <c r="BD81" s="93"/>
    </row>
    <row r="82" customFormat="false" ht="12.75" hidden="false" customHeight="false" outlineLevel="0" collapsed="false">
      <c r="B82" s="64" t="s">
        <v>318</v>
      </c>
      <c r="C82" s="64" t="s">
        <v>319</v>
      </c>
      <c r="D82" s="80" t="s">
        <v>320</v>
      </c>
      <c r="E82" s="69" t="n">
        <v>7</v>
      </c>
      <c r="F82" s="69" t="n">
        <v>7</v>
      </c>
      <c r="G82" s="85" t="n">
        <f aca="false">+E82-F82</f>
        <v>0</v>
      </c>
      <c r="H82" s="85" t="n">
        <f aca="false">(VLOOKUP(B82,'[1]New Ratings'!$A$3:$I$195,5,FALSE()))</f>
        <v>7</v>
      </c>
      <c r="I82" s="69" t="s">
        <v>62</v>
      </c>
      <c r="J82" s="75" t="s">
        <v>274</v>
      </c>
      <c r="K82" s="73" t="s">
        <v>274</v>
      </c>
      <c r="L82" s="74" t="s">
        <v>45</v>
      </c>
      <c r="M82" s="73" t="s">
        <v>56</v>
      </c>
      <c r="N82" s="74" t="s">
        <v>56</v>
      </c>
      <c r="O82" s="73" t="n">
        <v>45.2</v>
      </c>
      <c r="P82" s="74" t="n">
        <v>78</v>
      </c>
      <c r="Q82" s="70" t="s">
        <v>270</v>
      </c>
      <c r="R82" s="73" t="n">
        <v>57</v>
      </c>
      <c r="S82" s="73" t="n">
        <v>57</v>
      </c>
      <c r="T82" s="74" t="n">
        <v>0</v>
      </c>
      <c r="U82" s="73" t="n">
        <v>78</v>
      </c>
      <c r="V82" s="74" t="n">
        <v>32.6</v>
      </c>
      <c r="W82" s="73" t="n">
        <v>37.1</v>
      </c>
      <c r="X82" s="73" t="n">
        <v>-4.5</v>
      </c>
      <c r="Y82" s="86" t="n">
        <v>64</v>
      </c>
      <c r="Z82" s="74" t="n">
        <v>40</v>
      </c>
      <c r="AA82" s="74" t="n">
        <v>35</v>
      </c>
      <c r="AB82" s="73" t="s">
        <v>58</v>
      </c>
      <c r="AC82" s="73" t="s">
        <v>48</v>
      </c>
      <c r="AD82" s="73" t="s">
        <v>48</v>
      </c>
      <c r="AE82" s="73" t="s">
        <v>145</v>
      </c>
      <c r="AF82" s="73" t="s">
        <v>144</v>
      </c>
      <c r="AG82" s="73" t="s">
        <v>145</v>
      </c>
      <c r="AH82" s="73" t="n">
        <v>8</v>
      </c>
      <c r="AI82" s="73" t="n">
        <v>7</v>
      </c>
      <c r="AJ82" s="73" t="n">
        <v>7</v>
      </c>
      <c r="AK82" s="73" t="n">
        <v>4</v>
      </c>
      <c r="AL82" s="73" t="n">
        <v>5</v>
      </c>
      <c r="AM82" s="73" t="n">
        <v>4</v>
      </c>
      <c r="AN82" s="73" t="n">
        <v>7.33333333333333</v>
      </c>
      <c r="AO82" s="73" t="n">
        <v>4.33333333333333</v>
      </c>
      <c r="AP82" s="65" t="s">
        <v>99</v>
      </c>
      <c r="AQ82" s="5"/>
      <c r="AR82" s="5"/>
      <c r="AS82" s="5"/>
      <c r="AT82" s="5"/>
      <c r="AU82" s="5"/>
      <c r="AV82" s="5"/>
      <c r="AW82" s="5"/>
      <c r="AX82" s="5"/>
      <c r="AY82" s="5"/>
      <c r="AZ82" s="92"/>
      <c r="BA82" s="5"/>
      <c r="BB82" s="93"/>
      <c r="BC82" s="93"/>
      <c r="BD82" s="93"/>
    </row>
    <row r="83" customFormat="false" ht="12.75" hidden="false" customHeight="false" outlineLevel="0" collapsed="false">
      <c r="B83" s="64" t="s">
        <v>321</v>
      </c>
      <c r="C83" s="64" t="s">
        <v>322</v>
      </c>
      <c r="D83" s="80" t="s">
        <v>323</v>
      </c>
      <c r="E83" s="69"/>
      <c r="F83" s="69" t="n">
        <v>9</v>
      </c>
      <c r="G83" s="85" t="n">
        <f aca="false">+E83-F83</f>
        <v>-9</v>
      </c>
      <c r="H83" s="85" t="n">
        <f aca="false">(VLOOKUP(B83,'[1]New Ratings'!$A$3:$I$195,5,FALSE()))</f>
        <v>12</v>
      </c>
      <c r="I83" s="69" t="s">
        <v>62</v>
      </c>
      <c r="J83" s="75" t="s">
        <v>324</v>
      </c>
      <c r="K83" s="73" t="s">
        <v>324</v>
      </c>
      <c r="L83" s="74" t="s">
        <v>45</v>
      </c>
      <c r="M83" s="73" t="s">
        <v>56</v>
      </c>
      <c r="N83" s="74" t="s">
        <v>56</v>
      </c>
      <c r="O83" s="73" t="n">
        <v>39.06</v>
      </c>
      <c r="P83" s="74" t="n">
        <v>91</v>
      </c>
      <c r="Q83" s="70" t="s">
        <v>270</v>
      </c>
      <c r="R83" s="73" t="n">
        <v>53</v>
      </c>
      <c r="S83" s="73" t="n">
        <v>53</v>
      </c>
      <c r="T83" s="74" t="n">
        <v>0</v>
      </c>
      <c r="U83" s="73" t="n">
        <v>100</v>
      </c>
      <c r="V83" s="74" t="n">
        <v>23.9</v>
      </c>
      <c r="W83" s="73" t="n">
        <v>26.6</v>
      </c>
      <c r="X83" s="73" t="n">
        <v>-2.7</v>
      </c>
      <c r="Y83" s="86" t="n">
        <v>60</v>
      </c>
      <c r="Z83" s="74" t="n">
        <v>35.5</v>
      </c>
      <c r="AA83" s="74" t="n">
        <v>30.5</v>
      </c>
      <c r="AB83" s="73" t="s">
        <v>144</v>
      </c>
      <c r="AC83" s="73" t="s">
        <v>58</v>
      </c>
      <c r="AD83" s="73" t="s">
        <v>47</v>
      </c>
      <c r="AE83" s="73" t="s">
        <v>144</v>
      </c>
      <c r="AF83" s="73" t="s">
        <v>48</v>
      </c>
      <c r="AG83" s="73" t="s">
        <v>47</v>
      </c>
      <c r="AH83" s="73" t="n">
        <v>5</v>
      </c>
      <c r="AI83" s="73" t="n">
        <v>8</v>
      </c>
      <c r="AJ83" s="73" t="n">
        <v>6</v>
      </c>
      <c r="AK83" s="73" t="n">
        <v>5</v>
      </c>
      <c r="AL83" s="73" t="n">
        <v>7</v>
      </c>
      <c r="AM83" s="73" t="n">
        <v>6</v>
      </c>
      <c r="AN83" s="73" t="n">
        <v>6.33333333333333</v>
      </c>
      <c r="AO83" s="73" t="n">
        <v>6</v>
      </c>
      <c r="AP83" s="65" t="s">
        <v>248</v>
      </c>
      <c r="AQ83" s="5"/>
      <c r="AR83" s="5"/>
      <c r="AS83" s="5"/>
      <c r="AT83" s="5"/>
      <c r="AU83" s="5"/>
      <c r="AV83" s="5"/>
      <c r="AW83" s="5"/>
      <c r="AX83" s="5"/>
      <c r="AY83" s="5"/>
      <c r="AZ83" s="92"/>
      <c r="BA83" s="5"/>
      <c r="BB83" s="93"/>
      <c r="BC83" s="93"/>
      <c r="BD83" s="93"/>
    </row>
    <row r="84" customFormat="false" ht="12.75" hidden="false" customHeight="false" outlineLevel="0" collapsed="false">
      <c r="B84" s="64" t="s">
        <v>325</v>
      </c>
      <c r="C84" s="64" t="s">
        <v>41</v>
      </c>
      <c r="D84" s="80" t="s">
        <v>326</v>
      </c>
      <c r="E84" s="69" t="n">
        <v>9</v>
      </c>
      <c r="F84" s="69" t="n">
        <v>9</v>
      </c>
      <c r="G84" s="85" t="n">
        <f aca="false">+E84-F84</f>
        <v>0</v>
      </c>
      <c r="H84" s="85" t="n">
        <f aca="false">(VLOOKUP(B84,'[1]New Ratings'!$A$3:$I$195,5,FALSE()))</f>
        <v>9</v>
      </c>
      <c r="I84" s="69" t="s">
        <v>62</v>
      </c>
      <c r="J84" s="96" t="s">
        <v>327</v>
      </c>
      <c r="K84" s="73" t="s">
        <v>328</v>
      </c>
      <c r="L84" s="74" t="s">
        <v>45</v>
      </c>
      <c r="M84" s="73" t="s">
        <v>56</v>
      </c>
      <c r="N84" s="74" t="s">
        <v>56</v>
      </c>
      <c r="O84" s="73" t="n">
        <v>39.32</v>
      </c>
      <c r="P84" s="74" t="n">
        <v>89</v>
      </c>
      <c r="Q84" s="70" t="s">
        <v>329</v>
      </c>
      <c r="R84" s="73" t="n">
        <v>64</v>
      </c>
      <c r="S84" s="73" t="n">
        <v>64</v>
      </c>
      <c r="T84" s="74" t="n">
        <v>0</v>
      </c>
      <c r="U84" s="73" t="n">
        <v>87</v>
      </c>
      <c r="V84" s="74" t="n">
        <v>28.5</v>
      </c>
      <c r="W84" s="73" t="n">
        <v>33.8</v>
      </c>
      <c r="X84" s="73" t="n">
        <v>-5.3</v>
      </c>
      <c r="Y84" s="86" t="n">
        <v>74</v>
      </c>
      <c r="Z84" s="74" t="n">
        <v>35</v>
      </c>
      <c r="AA84" s="74" t="n">
        <v>32.5</v>
      </c>
      <c r="AB84" s="73" t="s">
        <v>47</v>
      </c>
      <c r="AC84" s="73" t="s">
        <v>48</v>
      </c>
      <c r="AD84" s="73" t="s">
        <v>48</v>
      </c>
      <c r="AE84" s="73" t="s">
        <v>144</v>
      </c>
      <c r="AF84" s="73" t="s">
        <v>144</v>
      </c>
      <c r="AG84" s="73" t="s">
        <v>145</v>
      </c>
      <c r="AH84" s="73" t="n">
        <v>6</v>
      </c>
      <c r="AI84" s="73" t="n">
        <v>7</v>
      </c>
      <c r="AJ84" s="73" t="n">
        <v>7</v>
      </c>
      <c r="AK84" s="73" t="n">
        <v>5</v>
      </c>
      <c r="AL84" s="73" t="n">
        <v>5</v>
      </c>
      <c r="AM84" s="73" t="n">
        <v>4</v>
      </c>
      <c r="AN84" s="73" t="n">
        <v>6.66666666666667</v>
      </c>
      <c r="AO84" s="73" t="n">
        <v>4.66666666666667</v>
      </c>
      <c r="AP84" s="65" t="s">
        <v>99</v>
      </c>
      <c r="AQ84" s="5"/>
      <c r="AR84" s="5"/>
      <c r="AS84" s="5"/>
      <c r="AT84" s="5"/>
      <c r="AU84" s="5"/>
      <c r="AV84" s="5"/>
      <c r="AW84" s="5"/>
      <c r="AX84" s="5"/>
      <c r="AY84" s="5"/>
      <c r="AZ84" s="92"/>
      <c r="BA84" s="5"/>
      <c r="BB84" s="93"/>
      <c r="BC84" s="93"/>
      <c r="BD84" s="93"/>
    </row>
    <row r="85" customFormat="false" ht="12.75" hidden="false" customHeight="false" outlineLevel="0" collapsed="false">
      <c r="B85" s="64" t="s">
        <v>330</v>
      </c>
      <c r="C85" s="91" t="s">
        <v>66</v>
      </c>
      <c r="D85" s="80" t="s">
        <v>331</v>
      </c>
      <c r="E85" s="69"/>
      <c r="F85" s="69" t="n">
        <v>8</v>
      </c>
      <c r="G85" s="85" t="n">
        <f aca="false">+E85-F85</f>
        <v>-8</v>
      </c>
      <c r="H85" s="85" t="n">
        <f aca="false">(VLOOKUP(B85,'[1]New Ratings'!$A$3:$I$195,5,FALSE()))</f>
        <v>9</v>
      </c>
      <c r="I85" s="69" t="s">
        <v>62</v>
      </c>
      <c r="J85" s="75" t="s">
        <v>332</v>
      </c>
      <c r="K85" s="73" t="s">
        <v>332</v>
      </c>
      <c r="L85" s="74" t="s">
        <v>108</v>
      </c>
      <c r="M85" s="73" t="s">
        <v>56</v>
      </c>
      <c r="N85" s="74" t="s">
        <v>56</v>
      </c>
      <c r="O85" s="73" t="n">
        <v>49.23</v>
      </c>
      <c r="P85" s="74" t="n">
        <v>72</v>
      </c>
      <c r="Q85" s="70" t="s">
        <v>47</v>
      </c>
      <c r="R85" s="73" t="n">
        <v>38</v>
      </c>
      <c r="S85" s="73" t="n">
        <v>38</v>
      </c>
      <c r="T85" s="74" t="n">
        <v>0</v>
      </c>
      <c r="U85" s="73" t="n">
        <v>70</v>
      </c>
      <c r="V85" s="74" t="n">
        <v>38.5</v>
      </c>
      <c r="W85" s="73" t="n">
        <v>41.9</v>
      </c>
      <c r="X85" s="73" t="n">
        <v>-3.4</v>
      </c>
      <c r="Y85" s="86" t="n">
        <v>69</v>
      </c>
      <c r="Z85" s="74" t="n">
        <v>36.5</v>
      </c>
      <c r="AA85" s="74" t="n">
        <v>36</v>
      </c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 t="n">
        <v>0</v>
      </c>
      <c r="AO85" s="73" t="n">
        <v>0</v>
      </c>
      <c r="AP85" s="65" t="s">
        <v>70</v>
      </c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93"/>
      <c r="BC85" s="93"/>
      <c r="BD85" s="93"/>
    </row>
    <row r="86" customFormat="false" ht="12.75" hidden="false" customHeight="false" outlineLevel="0" collapsed="false">
      <c r="B86" s="64" t="s">
        <v>333</v>
      </c>
      <c r="C86" s="91" t="s">
        <v>334</v>
      </c>
      <c r="D86" s="80" t="s">
        <v>335</v>
      </c>
      <c r="E86" s="69" t="n">
        <v>9</v>
      </c>
      <c r="F86" s="69" t="n">
        <v>10</v>
      </c>
      <c r="G86" s="85" t="n">
        <f aca="false">+E86-F86</f>
        <v>-1</v>
      </c>
      <c r="H86" s="85" t="n">
        <f aca="false">(VLOOKUP(B86,'[1]New Ratings'!$A$3:$I$195,5,FALSE()))</f>
        <v>10</v>
      </c>
      <c r="I86" s="69" t="s">
        <v>62</v>
      </c>
      <c r="J86" s="96" t="s">
        <v>336</v>
      </c>
      <c r="K86" s="73" t="s">
        <v>268</v>
      </c>
      <c r="L86" s="74" t="s">
        <v>45</v>
      </c>
      <c r="M86" s="73" t="s">
        <v>287</v>
      </c>
      <c r="N86" s="74" t="s">
        <v>287</v>
      </c>
      <c r="O86" s="73" t="n">
        <v>47.26</v>
      </c>
      <c r="P86" s="74" t="n">
        <v>74</v>
      </c>
      <c r="Q86" s="70" t="s">
        <v>270</v>
      </c>
      <c r="R86" s="73" t="n">
        <v>46</v>
      </c>
      <c r="S86" s="73" t="n">
        <v>51</v>
      </c>
      <c r="T86" s="74" t="n">
        <v>-5</v>
      </c>
      <c r="U86" s="73" t="n">
        <v>79</v>
      </c>
      <c r="V86" s="74" t="n">
        <v>32.4</v>
      </c>
      <c r="W86" s="73" t="n">
        <v>34.4</v>
      </c>
      <c r="X86" s="73" t="n">
        <v>-2</v>
      </c>
      <c r="Y86" s="86" t="n">
        <v>68</v>
      </c>
      <c r="Z86" s="74" t="n">
        <v>39</v>
      </c>
      <c r="AA86" s="74" t="n">
        <v>37</v>
      </c>
      <c r="AB86" s="73" t="s">
        <v>144</v>
      </c>
      <c r="AC86" s="73" t="s">
        <v>48</v>
      </c>
      <c r="AD86" s="73" t="s">
        <v>144</v>
      </c>
      <c r="AE86" s="73" t="s">
        <v>144</v>
      </c>
      <c r="AF86" s="73" t="s">
        <v>47</v>
      </c>
      <c r="AG86" s="73" t="s">
        <v>145</v>
      </c>
      <c r="AH86" s="73" t="n">
        <v>5</v>
      </c>
      <c r="AI86" s="73" t="n">
        <v>7</v>
      </c>
      <c r="AJ86" s="73" t="n">
        <v>5</v>
      </c>
      <c r="AK86" s="73" t="n">
        <v>5</v>
      </c>
      <c r="AL86" s="73" t="n">
        <v>6</v>
      </c>
      <c r="AM86" s="73" t="n">
        <v>4</v>
      </c>
      <c r="AN86" s="73" t="n">
        <v>5.66666666666667</v>
      </c>
      <c r="AO86" s="73" t="n">
        <v>5</v>
      </c>
      <c r="AP86" s="65" t="s">
        <v>50</v>
      </c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93"/>
      <c r="BC86" s="93"/>
      <c r="BD86" s="93"/>
    </row>
    <row r="87" customFormat="false" ht="12.75" hidden="false" customHeight="false" outlineLevel="0" collapsed="false">
      <c r="B87" s="64" t="s">
        <v>337</v>
      </c>
      <c r="C87" s="91" t="s">
        <v>306</v>
      </c>
      <c r="D87" s="80" t="s">
        <v>338</v>
      </c>
      <c r="E87" s="97" t="n">
        <v>9</v>
      </c>
      <c r="F87" s="97" t="n">
        <v>9</v>
      </c>
      <c r="G87" s="98" t="n">
        <f aca="false">+E87-F87</f>
        <v>0</v>
      </c>
      <c r="H87" s="98" t="n">
        <f aca="false">(VLOOKUP(B87,'[1]New Ratings'!$A$3:$I$195,5,FALSE()))</f>
        <v>9</v>
      </c>
      <c r="I87" s="69" t="s">
        <v>62</v>
      </c>
      <c r="J87" s="75" t="s">
        <v>278</v>
      </c>
      <c r="K87" s="73" t="s">
        <v>278</v>
      </c>
      <c r="L87" s="74" t="s">
        <v>45</v>
      </c>
      <c r="M87" s="73" t="s">
        <v>287</v>
      </c>
      <c r="N87" s="74" t="s">
        <v>48</v>
      </c>
      <c r="O87" s="73" t="n">
        <v>46.34</v>
      </c>
      <c r="P87" s="74" t="n">
        <v>75</v>
      </c>
      <c r="Q87" s="70" t="s">
        <v>270</v>
      </c>
      <c r="R87" s="73" t="n">
        <v>58</v>
      </c>
      <c r="S87" s="73" t="n">
        <v>55</v>
      </c>
      <c r="T87" s="74" t="n">
        <v>3</v>
      </c>
      <c r="U87" s="73" t="n">
        <v>77</v>
      </c>
      <c r="V87" s="74" t="n">
        <v>33</v>
      </c>
      <c r="W87" s="73" t="n">
        <v>36.8</v>
      </c>
      <c r="X87" s="73" t="n">
        <v>-3.8</v>
      </c>
      <c r="Y87" s="86" t="n">
        <v>63</v>
      </c>
      <c r="Z87" s="74" t="n">
        <v>30.5</v>
      </c>
      <c r="AA87" s="74" t="n">
        <v>23.5</v>
      </c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 t="n">
        <v>0</v>
      </c>
      <c r="AO87" s="73" t="n">
        <v>0</v>
      </c>
      <c r="AP87" s="65" t="s">
        <v>50</v>
      </c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93"/>
      <c r="BC87" s="93"/>
      <c r="BD87" s="93"/>
    </row>
    <row r="88" customFormat="false" ht="12.75" hidden="false" customHeight="false" outlineLevel="0" collapsed="false">
      <c r="B88" s="64" t="s">
        <v>168</v>
      </c>
      <c r="C88" s="91" t="s">
        <v>169</v>
      </c>
      <c r="D88" s="80" t="s">
        <v>170</v>
      </c>
      <c r="E88" s="69" t="n">
        <v>5</v>
      </c>
      <c r="F88" s="69" t="n">
        <v>6</v>
      </c>
      <c r="G88" s="85" t="n">
        <f aca="false">+E88-F88</f>
        <v>-1</v>
      </c>
      <c r="H88" s="85" t="n">
        <f aca="false">(VLOOKUP(B88,'[1]New Ratings'!$A$3:$I$195,5,FALSE()))</f>
        <v>6</v>
      </c>
      <c r="I88" s="69" t="s">
        <v>62</v>
      </c>
      <c r="J88" s="75" t="s">
        <v>171</v>
      </c>
      <c r="K88" s="73" t="s">
        <v>171</v>
      </c>
      <c r="L88" s="74" t="s">
        <v>45</v>
      </c>
      <c r="M88" s="73" t="s">
        <v>172</v>
      </c>
      <c r="N88" s="74" t="s">
        <v>69</v>
      </c>
      <c r="O88" s="73" t="n">
        <v>52.98</v>
      </c>
      <c r="P88" s="74" t="n">
        <v>67</v>
      </c>
      <c r="Q88" s="70" t="s">
        <v>270</v>
      </c>
      <c r="R88" s="73" t="n">
        <v>53</v>
      </c>
      <c r="S88" s="73" t="n">
        <v>55</v>
      </c>
      <c r="T88" s="74" t="n">
        <v>-2</v>
      </c>
      <c r="U88" s="73" t="n">
        <v>62</v>
      </c>
      <c r="V88" s="74" t="n">
        <v>44</v>
      </c>
      <c r="W88" s="73" t="n">
        <v>43.7</v>
      </c>
      <c r="X88" s="73" t="n">
        <v>0.299999999999997</v>
      </c>
      <c r="Y88" s="86" t="n">
        <v>66</v>
      </c>
      <c r="Z88" s="74" t="n">
        <v>40.5</v>
      </c>
      <c r="AA88" s="74" t="n">
        <v>37</v>
      </c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 t="n">
        <v>0</v>
      </c>
      <c r="AO88" s="73" t="n">
        <v>0</v>
      </c>
      <c r="AP88" s="65" t="s">
        <v>64</v>
      </c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93"/>
      <c r="BC88" s="93"/>
      <c r="BD88" s="93"/>
    </row>
    <row r="89" customFormat="false" ht="12.75" hidden="false" customHeight="false" outlineLevel="0" collapsed="false">
      <c r="B89" s="64" t="s">
        <v>339</v>
      </c>
      <c r="C89" s="64" t="s">
        <v>340</v>
      </c>
      <c r="D89" s="80" t="s">
        <v>341</v>
      </c>
      <c r="E89" s="94" t="n">
        <v>9</v>
      </c>
      <c r="F89" s="69" t="n">
        <v>8</v>
      </c>
      <c r="G89" s="85" t="n">
        <f aca="false">+E89-F89</f>
        <v>1</v>
      </c>
      <c r="H89" s="85" t="e">
        <f aca="false">(VLOOKUP(B89,'[1]New Ratings'!$A$3:$I$195,5,FALSE()))</f>
        <v>#N/A</v>
      </c>
      <c r="I89" s="69" t="s">
        <v>62</v>
      </c>
      <c r="J89" s="75" t="s">
        <v>56</v>
      </c>
      <c r="K89" s="73" t="s">
        <v>56</v>
      </c>
      <c r="L89" s="74" t="s">
        <v>56</v>
      </c>
      <c r="M89" s="73" t="s">
        <v>56</v>
      </c>
      <c r="N89" s="74" t="s">
        <v>56</v>
      </c>
      <c r="O89" s="73" t="n">
        <v>35.14</v>
      </c>
      <c r="P89" s="74" t="n">
        <v>104</v>
      </c>
      <c r="Q89" s="70" t="s">
        <v>270</v>
      </c>
      <c r="R89" s="73" t="n">
        <v>59</v>
      </c>
      <c r="S89" s="73" t="n">
        <v>61</v>
      </c>
      <c r="T89" s="74" t="s">
        <v>56</v>
      </c>
      <c r="U89" s="73" t="s">
        <v>56</v>
      </c>
      <c r="V89" s="74" t="s">
        <v>56</v>
      </c>
      <c r="W89" s="73" t="s">
        <v>56</v>
      </c>
      <c r="X89" s="73" t="s">
        <v>56</v>
      </c>
      <c r="Y89" s="86" t="s">
        <v>56</v>
      </c>
      <c r="Z89" s="74" t="s">
        <v>56</v>
      </c>
      <c r="AA89" s="74" t="s">
        <v>56</v>
      </c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 t="n">
        <v>0</v>
      </c>
      <c r="AO89" s="73" t="n">
        <v>0</v>
      </c>
      <c r="AP89" s="65" t="s">
        <v>99</v>
      </c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93"/>
      <c r="BC89" s="93"/>
      <c r="BD89" s="93"/>
    </row>
    <row r="90" customFormat="false" ht="12.75" hidden="false" customHeight="false" outlineLevel="0" collapsed="false">
      <c r="B90" s="64" t="s">
        <v>342</v>
      </c>
      <c r="C90" s="91" t="s">
        <v>343</v>
      </c>
      <c r="D90" s="80" t="s">
        <v>344</v>
      </c>
      <c r="E90" s="69"/>
      <c r="F90" s="69" t="n">
        <v>10</v>
      </c>
      <c r="G90" s="85" t="n">
        <f aca="false">+E90-F90</f>
        <v>-10</v>
      </c>
      <c r="H90" s="85" t="n">
        <f aca="false">(VLOOKUP(B90,'[1]New Ratings'!$A$3:$I$195,5,FALSE()))</f>
        <v>10</v>
      </c>
      <c r="I90" s="69" t="s">
        <v>43</v>
      </c>
      <c r="J90" s="75" t="s">
        <v>56</v>
      </c>
      <c r="K90" s="73" t="s">
        <v>56</v>
      </c>
      <c r="L90" s="74" t="s">
        <v>56</v>
      </c>
      <c r="M90" s="73" t="s">
        <v>56</v>
      </c>
      <c r="N90" s="74" t="s">
        <v>56</v>
      </c>
      <c r="O90" s="73" t="n">
        <v>37.97</v>
      </c>
      <c r="P90" s="74" t="n">
        <v>95</v>
      </c>
      <c r="Q90" s="70" t="s">
        <v>56</v>
      </c>
      <c r="R90" s="73" t="s">
        <v>56</v>
      </c>
      <c r="S90" s="73" t="s">
        <v>56</v>
      </c>
      <c r="T90" s="74" t="s">
        <v>56</v>
      </c>
      <c r="U90" s="73" t="s">
        <v>56</v>
      </c>
      <c r="V90" s="74" t="s">
        <v>56</v>
      </c>
      <c r="W90" s="73" t="s">
        <v>56</v>
      </c>
      <c r="X90" s="73" t="s">
        <v>56</v>
      </c>
      <c r="Y90" s="86" t="s">
        <v>56</v>
      </c>
      <c r="Z90" s="74" t="s">
        <v>56</v>
      </c>
      <c r="AA90" s="74" t="s">
        <v>56</v>
      </c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 t="n">
        <v>0</v>
      </c>
      <c r="AO90" s="73" t="n">
        <v>0</v>
      </c>
      <c r="AP90" s="65" t="s">
        <v>137</v>
      </c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93"/>
      <c r="BC90" s="93"/>
      <c r="BD90" s="93"/>
    </row>
    <row r="91" customFormat="false" ht="12.75" hidden="false" customHeight="false" outlineLevel="0" collapsed="false">
      <c r="B91" s="64" t="s">
        <v>345</v>
      </c>
      <c r="C91" s="91" t="s">
        <v>346</v>
      </c>
      <c r="D91" s="80" t="s">
        <v>347</v>
      </c>
      <c r="E91" s="69"/>
      <c r="F91" s="69" t="n">
        <v>10</v>
      </c>
      <c r="G91" s="85" t="n">
        <f aca="false">+E91-F91</f>
        <v>-10</v>
      </c>
      <c r="H91" s="85" t="n">
        <f aca="false">(VLOOKUP(B91,'[1]New Ratings'!$A$3:$I$195,5,FALSE()))</f>
        <v>11</v>
      </c>
      <c r="I91" s="69" t="s">
        <v>62</v>
      </c>
      <c r="J91" s="75" t="s">
        <v>348</v>
      </c>
      <c r="K91" s="73" t="s">
        <v>348</v>
      </c>
      <c r="L91" s="74" t="s">
        <v>56</v>
      </c>
      <c r="M91" s="73" t="s">
        <v>144</v>
      </c>
      <c r="N91" s="74" t="s">
        <v>144</v>
      </c>
      <c r="O91" s="73" t="n">
        <v>29.88</v>
      </c>
      <c r="P91" s="74" t="n">
        <v>134</v>
      </c>
      <c r="Q91" s="70" t="s">
        <v>329</v>
      </c>
      <c r="R91" s="73" t="n">
        <v>62</v>
      </c>
      <c r="S91" s="73" t="n">
        <v>65</v>
      </c>
      <c r="T91" s="74" t="s">
        <v>56</v>
      </c>
      <c r="U91" s="73" t="n">
        <v>116</v>
      </c>
      <c r="V91" s="74" t="n">
        <v>17.6</v>
      </c>
      <c r="W91" s="73" t="n">
        <v>16</v>
      </c>
      <c r="X91" s="73" t="n">
        <v>1.6</v>
      </c>
      <c r="Y91" s="86" t="n">
        <v>59</v>
      </c>
      <c r="Z91" s="74" t="n">
        <v>28.5</v>
      </c>
      <c r="AA91" s="74" t="n">
        <v>31.5</v>
      </c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 t="n">
        <v>0</v>
      </c>
      <c r="AO91" s="73" t="n">
        <v>0</v>
      </c>
      <c r="AP91" s="65" t="s">
        <v>50</v>
      </c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93"/>
      <c r="BC91" s="93"/>
      <c r="BD91" s="93"/>
    </row>
    <row r="92" customFormat="false" ht="12.75" hidden="false" customHeight="false" outlineLevel="0" collapsed="false">
      <c r="B92" s="64" t="s">
        <v>349</v>
      </c>
      <c r="C92" s="64" t="s">
        <v>350</v>
      </c>
      <c r="D92" s="80" t="s">
        <v>351</v>
      </c>
      <c r="E92" s="69"/>
      <c r="F92" s="69" t="n">
        <v>10</v>
      </c>
      <c r="G92" s="85" t="n">
        <f aca="false">+E92-F92</f>
        <v>-10</v>
      </c>
      <c r="H92" s="85" t="n">
        <f aca="false">(VLOOKUP(B92,'[1]New Ratings'!$A$3:$I$195,5,FALSE()))</f>
        <v>11</v>
      </c>
      <c r="I92" s="69" t="s">
        <v>62</v>
      </c>
      <c r="J92" s="75" t="s">
        <v>352</v>
      </c>
      <c r="K92" s="73" t="s">
        <v>352</v>
      </c>
      <c r="L92" s="74" t="s">
        <v>45</v>
      </c>
      <c r="M92" s="73" t="s">
        <v>56</v>
      </c>
      <c r="N92" s="74" t="s">
        <v>56</v>
      </c>
      <c r="O92" s="73" t="n">
        <v>30.47</v>
      </c>
      <c r="P92" s="74" t="n">
        <v>129</v>
      </c>
      <c r="Q92" s="70" t="s">
        <v>56</v>
      </c>
      <c r="R92" s="73" t="s">
        <v>56</v>
      </c>
      <c r="S92" s="73" t="s">
        <v>56</v>
      </c>
      <c r="T92" s="74" t="s">
        <v>56</v>
      </c>
      <c r="U92" s="73" t="s">
        <v>56</v>
      </c>
      <c r="V92" s="74" t="s">
        <v>56</v>
      </c>
      <c r="W92" s="73" t="s">
        <v>56</v>
      </c>
      <c r="X92" s="73" t="s">
        <v>56</v>
      </c>
      <c r="Y92" s="86" t="n">
        <v>70</v>
      </c>
      <c r="Z92" s="74" t="n">
        <v>34</v>
      </c>
      <c r="AA92" s="74" t="n">
        <v>30</v>
      </c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 t="n">
        <v>0</v>
      </c>
      <c r="AO92" s="73" t="n">
        <v>0</v>
      </c>
      <c r="AP92" s="65" t="s">
        <v>50</v>
      </c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93"/>
      <c r="BC92" s="93"/>
      <c r="BD92" s="93"/>
    </row>
    <row r="93" customFormat="false" ht="12.75" hidden="false" customHeight="false" outlineLevel="0" collapsed="false">
      <c r="B93" s="64" t="s">
        <v>353</v>
      </c>
      <c r="C93" s="64" t="s">
        <v>184</v>
      </c>
      <c r="D93" s="80" t="s">
        <v>354</v>
      </c>
      <c r="E93" s="69"/>
      <c r="F93" s="69" t="n">
        <v>10</v>
      </c>
      <c r="G93" s="85" t="n">
        <f aca="false">+E93-F93</f>
        <v>-10</v>
      </c>
      <c r="H93" s="85" t="n">
        <f aca="false">(VLOOKUP(B93,'[1]New Ratings'!$A$3:$I$195,5,FALSE()))</f>
        <v>10</v>
      </c>
      <c r="I93" s="69" t="s">
        <v>62</v>
      </c>
      <c r="J93" s="75" t="s">
        <v>56</v>
      </c>
      <c r="K93" s="73" t="s">
        <v>56</v>
      </c>
      <c r="L93" s="74" t="s">
        <v>56</v>
      </c>
      <c r="M93" s="73" t="s">
        <v>56</v>
      </c>
      <c r="N93" s="74" t="s">
        <v>56</v>
      </c>
      <c r="O93" s="73" t="n">
        <v>31.91</v>
      </c>
      <c r="P93" s="74" t="n">
        <v>118</v>
      </c>
      <c r="Q93" s="70" t="s">
        <v>47</v>
      </c>
      <c r="R93" s="73" t="n">
        <v>40</v>
      </c>
      <c r="S93" s="73" t="n">
        <v>40</v>
      </c>
      <c r="T93" s="74" t="n">
        <v>0</v>
      </c>
      <c r="U93" s="73" t="n">
        <v>94</v>
      </c>
      <c r="V93" s="74" t="n">
        <v>26.9</v>
      </c>
      <c r="W93" s="73" t="n">
        <v>26.8</v>
      </c>
      <c r="X93" s="73" t="n">
        <v>0.0999999999999979</v>
      </c>
      <c r="Y93" s="86" t="s">
        <v>56</v>
      </c>
      <c r="Z93" s="74" t="s">
        <v>56</v>
      </c>
      <c r="AA93" s="74" t="s">
        <v>56</v>
      </c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 t="n">
        <v>0</v>
      </c>
      <c r="AO93" s="73" t="n">
        <v>0</v>
      </c>
      <c r="AP93" s="65" t="s">
        <v>355</v>
      </c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93"/>
      <c r="BC93" s="93"/>
      <c r="BD93" s="93"/>
    </row>
    <row r="94" customFormat="false" ht="12.75" hidden="false" customHeight="false" outlineLevel="0" collapsed="false">
      <c r="B94" s="64" t="s">
        <v>356</v>
      </c>
      <c r="C94" s="91" t="s">
        <v>357</v>
      </c>
      <c r="D94" s="80" t="s">
        <v>358</v>
      </c>
      <c r="E94" s="69" t="n">
        <v>6</v>
      </c>
      <c r="F94" s="69" t="n">
        <v>6</v>
      </c>
      <c r="G94" s="85" t="n">
        <f aca="false">+E94-F94</f>
        <v>0</v>
      </c>
      <c r="H94" s="85" t="n">
        <f aca="false">(VLOOKUP(B94,'[1]New Ratings'!$A$3:$I$195,5,FALSE()))</f>
        <v>6</v>
      </c>
      <c r="I94" s="69" t="s">
        <v>62</v>
      </c>
      <c r="J94" s="94" t="s">
        <v>359</v>
      </c>
      <c r="K94" s="73" t="s">
        <v>360</v>
      </c>
      <c r="L94" s="74" t="s">
        <v>45</v>
      </c>
      <c r="M94" s="73" t="s">
        <v>361</v>
      </c>
      <c r="N94" s="74" t="s">
        <v>361</v>
      </c>
      <c r="O94" s="73" t="n">
        <v>53.19</v>
      </c>
      <c r="P94" s="74" t="n">
        <v>65</v>
      </c>
      <c r="Q94" s="70" t="s">
        <v>270</v>
      </c>
      <c r="R94" s="73" t="n">
        <v>53</v>
      </c>
      <c r="S94" s="73" t="n">
        <v>52</v>
      </c>
      <c r="T94" s="74" t="n">
        <v>1</v>
      </c>
      <c r="U94" s="73" t="n">
        <v>59</v>
      </c>
      <c r="V94" s="74" t="n">
        <v>45.4</v>
      </c>
      <c r="W94" s="73" t="n">
        <v>42.7</v>
      </c>
      <c r="X94" s="73" t="n">
        <v>2.7</v>
      </c>
      <c r="Y94" s="86" t="n">
        <v>76</v>
      </c>
      <c r="Z94" s="74" t="n">
        <v>34.5</v>
      </c>
      <c r="AA94" s="74" t="n">
        <v>38.5</v>
      </c>
      <c r="AB94" s="73" t="s">
        <v>48</v>
      </c>
      <c r="AC94" s="73" t="s">
        <v>58</v>
      </c>
      <c r="AD94" s="73" t="s">
        <v>47</v>
      </c>
      <c r="AE94" s="73" t="s">
        <v>47</v>
      </c>
      <c r="AF94" s="73" t="s">
        <v>48</v>
      </c>
      <c r="AG94" s="73" t="s">
        <v>47</v>
      </c>
      <c r="AH94" s="73" t="n">
        <v>7</v>
      </c>
      <c r="AI94" s="73" t="n">
        <v>8</v>
      </c>
      <c r="AJ94" s="73" t="n">
        <v>6</v>
      </c>
      <c r="AK94" s="73" t="n">
        <v>6</v>
      </c>
      <c r="AL94" s="73" t="n">
        <v>7</v>
      </c>
      <c r="AM94" s="73" t="n">
        <v>6</v>
      </c>
      <c r="AN94" s="73" t="n">
        <v>7</v>
      </c>
      <c r="AO94" s="73" t="n">
        <v>6.33333333333333</v>
      </c>
      <c r="AP94" s="65" t="s">
        <v>64</v>
      </c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93"/>
      <c r="BC94" s="93"/>
      <c r="BD94" s="93"/>
    </row>
    <row r="95" customFormat="false" ht="12.75" hidden="false" customHeight="false" outlineLevel="0" collapsed="false">
      <c r="B95" s="64" t="s">
        <v>362</v>
      </c>
      <c r="C95" s="91" t="s">
        <v>363</v>
      </c>
      <c r="D95" s="80" t="s">
        <v>364</v>
      </c>
      <c r="E95" s="69"/>
      <c r="F95" s="69" t="n">
        <v>9</v>
      </c>
      <c r="G95" s="85" t="n">
        <f aca="false">+E95-F95</f>
        <v>-9</v>
      </c>
      <c r="H95" s="85" t="n">
        <f aca="false">(VLOOKUP(B95,'[1]New Ratings'!$A$3:$I$195,5,FALSE()))</f>
        <v>9</v>
      </c>
      <c r="I95" s="69" t="s">
        <v>62</v>
      </c>
      <c r="J95" s="75" t="s">
        <v>267</v>
      </c>
      <c r="K95" s="73" t="s">
        <v>267</v>
      </c>
      <c r="L95" s="74" t="s">
        <v>238</v>
      </c>
      <c r="M95" s="73" t="s">
        <v>56</v>
      </c>
      <c r="N95" s="74" t="s">
        <v>56</v>
      </c>
      <c r="O95" s="73" t="n">
        <v>41.29</v>
      </c>
      <c r="P95" s="74" t="n">
        <v>82</v>
      </c>
      <c r="Q95" s="70" t="s">
        <v>329</v>
      </c>
      <c r="R95" s="73" t="n">
        <v>70</v>
      </c>
      <c r="S95" s="73" t="n">
        <v>65</v>
      </c>
      <c r="T95" s="74" t="n">
        <v>5</v>
      </c>
      <c r="U95" s="73" t="n">
        <v>83</v>
      </c>
      <c r="V95" s="74" t="n">
        <v>30</v>
      </c>
      <c r="W95" s="73" t="n">
        <v>31.7</v>
      </c>
      <c r="X95" s="73" t="n">
        <v>-1.7</v>
      </c>
      <c r="Y95" s="86" t="n">
        <v>61</v>
      </c>
      <c r="Z95" s="74" t="n">
        <v>39.5</v>
      </c>
      <c r="AA95" s="74" t="n">
        <v>32</v>
      </c>
      <c r="AB95" s="73" t="s">
        <v>48</v>
      </c>
      <c r="AC95" s="73" t="s">
        <v>58</v>
      </c>
      <c r="AD95" s="73" t="s">
        <v>144</v>
      </c>
      <c r="AE95" s="73" t="s">
        <v>144</v>
      </c>
      <c r="AF95" s="73" t="s">
        <v>47</v>
      </c>
      <c r="AG95" s="73" t="s">
        <v>270</v>
      </c>
      <c r="AH95" s="73" t="n">
        <v>7</v>
      </c>
      <c r="AI95" s="73" t="n">
        <v>8</v>
      </c>
      <c r="AJ95" s="73" t="n">
        <v>5</v>
      </c>
      <c r="AK95" s="73" t="n">
        <v>5</v>
      </c>
      <c r="AL95" s="73" t="n">
        <v>6</v>
      </c>
      <c r="AM95" s="73" t="n">
        <v>3</v>
      </c>
      <c r="AN95" s="73" t="n">
        <v>6.66666666666667</v>
      </c>
      <c r="AO95" s="73" t="n">
        <v>4.66666666666667</v>
      </c>
      <c r="AP95" s="65" t="s">
        <v>99</v>
      </c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93"/>
      <c r="BC95" s="93"/>
      <c r="BD95" s="93"/>
    </row>
    <row r="96" customFormat="false" ht="12.75" hidden="false" customHeight="false" outlineLevel="0" collapsed="false">
      <c r="B96" s="64" t="s">
        <v>365</v>
      </c>
      <c r="C96" s="91" t="s">
        <v>366</v>
      </c>
      <c r="D96" s="80" t="s">
        <v>367</v>
      </c>
      <c r="E96" s="69"/>
      <c r="F96" s="69" t="n">
        <v>8</v>
      </c>
      <c r="G96" s="85" t="n">
        <f aca="false">+E96-F96</f>
        <v>-8</v>
      </c>
      <c r="H96" s="85" t="n">
        <f aca="false">(VLOOKUP(B96,'[1]New Ratings'!$A$3:$I$195,5,FALSE()))</f>
        <v>8</v>
      </c>
      <c r="I96" s="69" t="s">
        <v>62</v>
      </c>
      <c r="J96" s="94" t="s">
        <v>332</v>
      </c>
      <c r="K96" s="73" t="s">
        <v>368</v>
      </c>
      <c r="L96" s="74" t="s">
        <v>45</v>
      </c>
      <c r="M96" s="73" t="s">
        <v>287</v>
      </c>
      <c r="N96" s="74" t="s">
        <v>287</v>
      </c>
      <c r="O96" s="73" t="n">
        <v>49.09</v>
      </c>
      <c r="P96" s="74" t="n">
        <v>73</v>
      </c>
      <c r="Q96" s="70" t="s">
        <v>270</v>
      </c>
      <c r="R96" s="73" t="n">
        <v>56</v>
      </c>
      <c r="S96" s="73" t="n">
        <v>53</v>
      </c>
      <c r="T96" s="74" t="n">
        <v>3</v>
      </c>
      <c r="U96" s="73" t="n">
        <v>71</v>
      </c>
      <c r="V96" s="74" t="n">
        <v>38.5</v>
      </c>
      <c r="W96" s="73" t="n">
        <v>38.8</v>
      </c>
      <c r="X96" s="73" t="n">
        <v>-0.299999999999997</v>
      </c>
      <c r="Y96" s="86" t="n">
        <v>64</v>
      </c>
      <c r="Z96" s="74" t="n">
        <v>37.5</v>
      </c>
      <c r="AA96" s="74" t="n">
        <v>36</v>
      </c>
      <c r="AB96" s="73" t="s">
        <v>145</v>
      </c>
      <c r="AC96" s="73" t="s">
        <v>48</v>
      </c>
      <c r="AD96" s="73" t="s">
        <v>145</v>
      </c>
      <c r="AE96" s="73" t="s">
        <v>145</v>
      </c>
      <c r="AF96" s="73" t="s">
        <v>47</v>
      </c>
      <c r="AG96" s="73" t="s">
        <v>145</v>
      </c>
      <c r="AH96" s="73" t="n">
        <v>4</v>
      </c>
      <c r="AI96" s="73" t="n">
        <v>7</v>
      </c>
      <c r="AJ96" s="73" t="n">
        <v>4</v>
      </c>
      <c r="AK96" s="73" t="n">
        <v>4</v>
      </c>
      <c r="AL96" s="73" t="n">
        <v>6</v>
      </c>
      <c r="AM96" s="73" t="n">
        <v>4</v>
      </c>
      <c r="AN96" s="73" t="n">
        <v>5</v>
      </c>
      <c r="AO96" s="73" t="n">
        <v>4.66666666666667</v>
      </c>
      <c r="AP96" s="65" t="s">
        <v>50</v>
      </c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93"/>
      <c r="BC96" s="93"/>
      <c r="BD96" s="93"/>
    </row>
    <row r="97" customFormat="false" ht="12.75" hidden="false" customHeight="false" outlineLevel="0" collapsed="false">
      <c r="B97" s="64" t="s">
        <v>369</v>
      </c>
      <c r="C97" s="64" t="s">
        <v>88</v>
      </c>
      <c r="D97" s="80" t="s">
        <v>370</v>
      </c>
      <c r="E97" s="69" t="n">
        <v>7</v>
      </c>
      <c r="F97" s="69" t="n">
        <v>7</v>
      </c>
      <c r="G97" s="85" t="n">
        <f aca="false">+E97-F97</f>
        <v>0</v>
      </c>
      <c r="H97" s="85" t="n">
        <f aca="false">(VLOOKUP(B97,'[1]New Ratings'!$A$3:$I$195,5,FALSE()))</f>
        <v>6</v>
      </c>
      <c r="I97" s="69" t="s">
        <v>62</v>
      </c>
      <c r="J97" s="75" t="s">
        <v>359</v>
      </c>
      <c r="K97" s="73" t="s">
        <v>359</v>
      </c>
      <c r="L97" s="74" t="s">
        <v>238</v>
      </c>
      <c r="M97" s="73" t="s">
        <v>172</v>
      </c>
      <c r="N97" s="74" t="s">
        <v>172</v>
      </c>
      <c r="O97" s="73" t="n">
        <v>53.55</v>
      </c>
      <c r="P97" s="74" t="n">
        <v>63</v>
      </c>
      <c r="Q97" s="70" t="s">
        <v>270</v>
      </c>
      <c r="R97" s="73" t="n">
        <v>44</v>
      </c>
      <c r="S97" s="73" t="n">
        <v>44</v>
      </c>
      <c r="T97" s="74" t="n">
        <v>0</v>
      </c>
      <c r="U97" s="73" t="n">
        <v>66</v>
      </c>
      <c r="V97" s="74" t="n">
        <v>43.1</v>
      </c>
      <c r="W97" s="73" t="n">
        <v>46.7</v>
      </c>
      <c r="X97" s="73" t="n">
        <v>-3.6</v>
      </c>
      <c r="Y97" s="86" t="n">
        <v>60</v>
      </c>
      <c r="Z97" s="74" t="n">
        <v>35</v>
      </c>
      <c r="AA97" s="74" t="n">
        <v>37</v>
      </c>
      <c r="AB97" s="73" t="s">
        <v>47</v>
      </c>
      <c r="AC97" s="73" t="s">
        <v>48</v>
      </c>
      <c r="AD97" s="73" t="s">
        <v>48</v>
      </c>
      <c r="AE97" s="73" t="s">
        <v>47</v>
      </c>
      <c r="AF97" s="73" t="s">
        <v>47</v>
      </c>
      <c r="AG97" s="73" t="s">
        <v>144</v>
      </c>
      <c r="AH97" s="73" t="n">
        <v>6</v>
      </c>
      <c r="AI97" s="73" t="n">
        <v>7</v>
      </c>
      <c r="AJ97" s="73" t="n">
        <v>7</v>
      </c>
      <c r="AK97" s="73" t="n">
        <v>6</v>
      </c>
      <c r="AL97" s="73" t="n">
        <v>6</v>
      </c>
      <c r="AM97" s="73" t="n">
        <v>5</v>
      </c>
      <c r="AN97" s="73" t="n">
        <v>6.66666666666667</v>
      </c>
      <c r="AO97" s="73" t="n">
        <v>5.66666666666667</v>
      </c>
      <c r="AP97" s="65" t="s">
        <v>50</v>
      </c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93"/>
      <c r="BC97" s="93"/>
      <c r="BD97" s="93"/>
    </row>
    <row r="98" customFormat="false" ht="12.75" hidden="false" customHeight="false" outlineLevel="0" collapsed="false">
      <c r="B98" s="64" t="s">
        <v>371</v>
      </c>
      <c r="C98" s="91" t="s">
        <v>184</v>
      </c>
      <c r="D98" s="80" t="s">
        <v>372</v>
      </c>
      <c r="E98" s="69"/>
      <c r="F98" s="69" t="n">
        <v>9</v>
      </c>
      <c r="G98" s="85" t="n">
        <f aca="false">+E98-F98</f>
        <v>-9</v>
      </c>
      <c r="H98" s="85" t="n">
        <f aca="false">(VLOOKUP(B98,'[1]New Ratings'!$A$3:$I$195,5,FALSE()))</f>
        <v>11</v>
      </c>
      <c r="I98" s="69" t="s">
        <v>43</v>
      </c>
      <c r="J98" s="75" t="s">
        <v>56</v>
      </c>
      <c r="K98" s="73" t="s">
        <v>56</v>
      </c>
      <c r="L98" s="74" t="s">
        <v>56</v>
      </c>
      <c r="M98" s="73" t="s">
        <v>56</v>
      </c>
      <c r="N98" s="74" t="s">
        <v>56</v>
      </c>
      <c r="O98" s="73" t="n">
        <v>38</v>
      </c>
      <c r="P98" s="74" t="n">
        <v>94</v>
      </c>
      <c r="Q98" s="70" t="s">
        <v>270</v>
      </c>
      <c r="R98" s="73" t="n">
        <v>49</v>
      </c>
      <c r="S98" s="73" t="n">
        <v>49</v>
      </c>
      <c r="T98" s="74" t="n">
        <v>0</v>
      </c>
      <c r="U98" s="73" t="n">
        <v>85</v>
      </c>
      <c r="V98" s="74" t="n">
        <v>28.9</v>
      </c>
      <c r="W98" s="73" t="n">
        <v>31.9</v>
      </c>
      <c r="X98" s="73" t="n">
        <v>-3</v>
      </c>
      <c r="Y98" s="86" t="s">
        <v>56</v>
      </c>
      <c r="Z98" s="74" t="s">
        <v>56</v>
      </c>
      <c r="AA98" s="74" t="s">
        <v>56</v>
      </c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 t="n">
        <v>0</v>
      </c>
      <c r="AO98" s="73" t="n">
        <v>0</v>
      </c>
      <c r="AP98" s="65" t="s">
        <v>137</v>
      </c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93"/>
      <c r="BC98" s="93"/>
      <c r="BD98" s="93"/>
    </row>
    <row r="99" customFormat="false" ht="12.75" hidden="false" customHeight="false" outlineLevel="0" collapsed="false">
      <c r="B99" s="64" t="s">
        <v>373</v>
      </c>
      <c r="C99" s="91" t="s">
        <v>96</v>
      </c>
      <c r="D99" s="80" t="s">
        <v>374</v>
      </c>
      <c r="E99" s="69" t="n">
        <v>6</v>
      </c>
      <c r="F99" s="69" t="n">
        <v>6</v>
      </c>
      <c r="G99" s="85" t="n">
        <f aca="false">+E99-F99</f>
        <v>0</v>
      </c>
      <c r="H99" s="85" t="n">
        <f aca="false">(VLOOKUP(B99,'[1]New Ratings'!$A$3:$I$195,5,FALSE()))</f>
        <v>6</v>
      </c>
      <c r="I99" s="69" t="s">
        <v>62</v>
      </c>
      <c r="J99" s="75" t="s">
        <v>359</v>
      </c>
      <c r="K99" s="73" t="s">
        <v>359</v>
      </c>
      <c r="L99" s="74" t="s">
        <v>108</v>
      </c>
      <c r="M99" s="73" t="s">
        <v>172</v>
      </c>
      <c r="N99" s="74" t="s">
        <v>172</v>
      </c>
      <c r="O99" s="73" t="n">
        <v>56.91</v>
      </c>
      <c r="P99" s="74" t="n">
        <v>53</v>
      </c>
      <c r="Q99" s="70" t="s">
        <v>270</v>
      </c>
      <c r="R99" s="73" t="n">
        <v>45</v>
      </c>
      <c r="S99" s="73" t="n">
        <v>48</v>
      </c>
      <c r="T99" s="74" t="n">
        <v>-3</v>
      </c>
      <c r="U99" s="73" t="n">
        <v>58</v>
      </c>
      <c r="V99" s="74" t="n">
        <v>45.5</v>
      </c>
      <c r="W99" s="73" t="n">
        <v>42.9</v>
      </c>
      <c r="X99" s="73" t="n">
        <v>2.6</v>
      </c>
      <c r="Y99" s="86" t="n">
        <v>79</v>
      </c>
      <c r="Z99" s="74" t="n">
        <v>36.5</v>
      </c>
      <c r="AA99" s="74" t="n">
        <v>32.5</v>
      </c>
      <c r="AB99" s="73" t="s">
        <v>58</v>
      </c>
      <c r="AC99" s="73" t="s">
        <v>58</v>
      </c>
      <c r="AD99" s="73" t="s">
        <v>58</v>
      </c>
      <c r="AE99" s="73" t="s">
        <v>47</v>
      </c>
      <c r="AF99" s="73" t="s">
        <v>48</v>
      </c>
      <c r="AG99" s="73" t="s">
        <v>144</v>
      </c>
      <c r="AH99" s="73" t="n">
        <v>8</v>
      </c>
      <c r="AI99" s="73" t="n">
        <v>8</v>
      </c>
      <c r="AJ99" s="73" t="n">
        <v>8</v>
      </c>
      <c r="AK99" s="73" t="n">
        <v>6</v>
      </c>
      <c r="AL99" s="73" t="n">
        <v>7</v>
      </c>
      <c r="AM99" s="73" t="n">
        <v>5</v>
      </c>
      <c r="AN99" s="73" t="n">
        <v>8</v>
      </c>
      <c r="AO99" s="73" t="n">
        <v>6</v>
      </c>
      <c r="AP99" s="65" t="s">
        <v>99</v>
      </c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93"/>
      <c r="BC99" s="93"/>
      <c r="BD99" s="93"/>
    </row>
    <row r="100" customFormat="false" ht="12.75" hidden="false" customHeight="false" outlineLevel="0" collapsed="false">
      <c r="B100" s="64" t="s">
        <v>375</v>
      </c>
      <c r="C100" s="91" t="s">
        <v>184</v>
      </c>
      <c r="D100" s="80" t="s">
        <v>376</v>
      </c>
      <c r="E100" s="69"/>
      <c r="F100" s="69" t="n">
        <v>9</v>
      </c>
      <c r="G100" s="85" t="n">
        <f aca="false">+E100-F100</f>
        <v>-9</v>
      </c>
      <c r="H100" s="85" t="n">
        <f aca="false">(VLOOKUP(B100,'[1]New Ratings'!$A$3:$I$195,5,FALSE()))</f>
        <v>9</v>
      </c>
      <c r="I100" s="69" t="s">
        <v>62</v>
      </c>
      <c r="J100" s="75" t="s">
        <v>56</v>
      </c>
      <c r="K100" s="73" t="s">
        <v>56</v>
      </c>
      <c r="L100" s="74" t="s">
        <v>56</v>
      </c>
      <c r="M100" s="73" t="s">
        <v>56</v>
      </c>
      <c r="N100" s="74" t="s">
        <v>56</v>
      </c>
      <c r="O100" s="73" t="n">
        <v>39.58</v>
      </c>
      <c r="P100" s="74" t="n">
        <v>88</v>
      </c>
      <c r="Q100" s="70" t="s">
        <v>270</v>
      </c>
      <c r="R100" s="73" t="n">
        <v>49</v>
      </c>
      <c r="S100" s="73" t="n">
        <v>53</v>
      </c>
      <c r="T100" s="74" t="n">
        <v>-4</v>
      </c>
      <c r="U100" s="73" t="n">
        <v>75</v>
      </c>
      <c r="V100" s="74" t="n">
        <v>34.6</v>
      </c>
      <c r="W100" s="73" t="n">
        <v>35.4</v>
      </c>
      <c r="X100" s="73" t="n">
        <v>-0.799999999999997</v>
      </c>
      <c r="Y100" s="86" t="n">
        <v>52</v>
      </c>
      <c r="Z100" s="74" t="n">
        <v>33</v>
      </c>
      <c r="AA100" s="74" t="n">
        <v>32</v>
      </c>
      <c r="AB100" s="73" t="s">
        <v>144</v>
      </c>
      <c r="AC100" s="73" t="s">
        <v>48</v>
      </c>
      <c r="AD100" s="73" t="s">
        <v>144</v>
      </c>
      <c r="AE100" s="73" t="s">
        <v>270</v>
      </c>
      <c r="AF100" s="73" t="s">
        <v>144</v>
      </c>
      <c r="AG100" s="73" t="s">
        <v>145</v>
      </c>
      <c r="AH100" s="73" t="n">
        <v>5</v>
      </c>
      <c r="AI100" s="73" t="n">
        <v>7</v>
      </c>
      <c r="AJ100" s="73" t="n">
        <v>5</v>
      </c>
      <c r="AK100" s="73" t="n">
        <v>3</v>
      </c>
      <c r="AL100" s="73" t="n">
        <v>5</v>
      </c>
      <c r="AM100" s="73" t="n">
        <v>4</v>
      </c>
      <c r="AN100" s="73" t="n">
        <v>5.66666666666667</v>
      </c>
      <c r="AO100" s="73" t="n">
        <v>4</v>
      </c>
      <c r="AP100" s="65" t="s">
        <v>132</v>
      </c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93"/>
      <c r="BC100" s="93"/>
      <c r="BD100" s="93"/>
    </row>
    <row r="101" customFormat="false" ht="12.75" hidden="false" customHeight="false" outlineLevel="0" collapsed="false">
      <c r="B101" s="64" t="s">
        <v>377</v>
      </c>
      <c r="C101" s="91" t="s">
        <v>263</v>
      </c>
      <c r="D101" s="80" t="s">
        <v>264</v>
      </c>
      <c r="E101" s="69"/>
      <c r="F101" s="69" t="n">
        <v>9</v>
      </c>
      <c r="G101" s="85" t="n">
        <f aca="false">+E101-F101</f>
        <v>-9</v>
      </c>
      <c r="H101" s="85" t="n">
        <f aca="false">(VLOOKUP(B101,'[1]New Ratings'!$A$3:$I$195,5,FALSE()))</f>
        <v>9</v>
      </c>
      <c r="I101" s="69" t="s">
        <v>62</v>
      </c>
      <c r="J101" s="75" t="s">
        <v>56</v>
      </c>
      <c r="K101" s="73" t="s">
        <v>56</v>
      </c>
      <c r="L101" s="74" t="s">
        <v>56</v>
      </c>
      <c r="M101" s="73" t="s">
        <v>56</v>
      </c>
      <c r="N101" s="74" t="s">
        <v>56</v>
      </c>
      <c r="O101" s="73" t="n">
        <v>36.26</v>
      </c>
      <c r="P101" s="74" t="n">
        <v>100</v>
      </c>
      <c r="Q101" s="70" t="s">
        <v>56</v>
      </c>
      <c r="R101" s="73" t="s">
        <v>56</v>
      </c>
      <c r="S101" s="73" t="s">
        <v>56</v>
      </c>
      <c r="T101" s="74" t="s">
        <v>56</v>
      </c>
      <c r="U101" s="73" t="s">
        <v>56</v>
      </c>
      <c r="V101" s="74" t="s">
        <v>56</v>
      </c>
      <c r="W101" s="73" t="s">
        <v>56</v>
      </c>
      <c r="X101" s="73" t="s">
        <v>56</v>
      </c>
      <c r="Y101" s="86" t="s">
        <v>56</v>
      </c>
      <c r="Z101" s="74" t="s">
        <v>56</v>
      </c>
      <c r="AA101" s="74" t="s">
        <v>56</v>
      </c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 t="n">
        <v>0</v>
      </c>
      <c r="AO101" s="73" t="n">
        <v>0</v>
      </c>
      <c r="AP101" s="65" t="s">
        <v>64</v>
      </c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93"/>
      <c r="BC101" s="93"/>
      <c r="BD101" s="93"/>
    </row>
    <row r="102" customFormat="false" ht="12.75" hidden="false" customHeight="false" outlineLevel="0" collapsed="false">
      <c r="B102" s="64" t="s">
        <v>378</v>
      </c>
      <c r="C102" s="91" t="s">
        <v>263</v>
      </c>
      <c r="D102" s="80" t="s">
        <v>264</v>
      </c>
      <c r="E102" s="69"/>
      <c r="F102" s="69" t="n">
        <v>9</v>
      </c>
      <c r="G102" s="85" t="n">
        <f aca="false">+E102-F102</f>
        <v>-9</v>
      </c>
      <c r="H102" s="85" t="e">
        <f aca="false">(VLOOKUP(B102,'[1]New Ratings'!$A$3:$I$195,5,FALSE()))</f>
        <v>#N/A</v>
      </c>
      <c r="I102" s="69" t="s">
        <v>62</v>
      </c>
      <c r="J102" s="75" t="s">
        <v>56</v>
      </c>
      <c r="K102" s="73" t="s">
        <v>56</v>
      </c>
      <c r="L102" s="74" t="s">
        <v>56</v>
      </c>
      <c r="M102" s="73" t="s">
        <v>56</v>
      </c>
      <c r="N102" s="74" t="s">
        <v>56</v>
      </c>
      <c r="O102" s="73" t="n">
        <v>34.25</v>
      </c>
      <c r="P102" s="74" t="n">
        <v>106</v>
      </c>
      <c r="Q102" s="70" t="s">
        <v>56</v>
      </c>
      <c r="R102" s="73" t="s">
        <v>56</v>
      </c>
      <c r="S102" s="73" t="s">
        <v>56</v>
      </c>
      <c r="T102" s="74" t="s">
        <v>56</v>
      </c>
      <c r="U102" s="73" t="s">
        <v>56</v>
      </c>
      <c r="V102" s="74" t="s">
        <v>56</v>
      </c>
      <c r="W102" s="73" t="s">
        <v>56</v>
      </c>
      <c r="X102" s="73" t="s">
        <v>56</v>
      </c>
      <c r="Y102" s="86" t="s">
        <v>56</v>
      </c>
      <c r="Z102" s="74" t="s">
        <v>56</v>
      </c>
      <c r="AA102" s="74" t="s">
        <v>56</v>
      </c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 t="n">
        <v>0</v>
      </c>
      <c r="AO102" s="73" t="n">
        <v>0</v>
      </c>
      <c r="AP102" s="65" t="s">
        <v>64</v>
      </c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93"/>
      <c r="BC102" s="93"/>
      <c r="BD102" s="93"/>
    </row>
    <row r="103" customFormat="false" ht="12.75" hidden="false" customHeight="false" outlineLevel="0" collapsed="false">
      <c r="B103" s="64" t="s">
        <v>379</v>
      </c>
      <c r="C103" s="91" t="s">
        <v>180</v>
      </c>
      <c r="D103" s="80" t="s">
        <v>380</v>
      </c>
      <c r="E103" s="94" t="n">
        <v>10</v>
      </c>
      <c r="F103" s="69" t="n">
        <v>9</v>
      </c>
      <c r="G103" s="85" t="n">
        <f aca="false">+E103-F103</f>
        <v>1</v>
      </c>
      <c r="H103" s="85" t="n">
        <f aca="false">(VLOOKUP(B103,'[1]New Ratings'!$A$3:$I$195,5,FALSE()))</f>
        <v>9</v>
      </c>
      <c r="I103" s="69" t="s">
        <v>62</v>
      </c>
      <c r="J103" s="94" t="s">
        <v>381</v>
      </c>
      <c r="K103" s="73" t="s">
        <v>278</v>
      </c>
      <c r="L103" s="74" t="s">
        <v>45</v>
      </c>
      <c r="M103" s="73" t="s">
        <v>287</v>
      </c>
      <c r="N103" s="74" t="s">
        <v>48</v>
      </c>
      <c r="O103" s="73" t="n">
        <v>51.25</v>
      </c>
      <c r="P103" s="74" t="n">
        <v>69</v>
      </c>
      <c r="Q103" s="70" t="s">
        <v>270</v>
      </c>
      <c r="R103" s="73" t="n">
        <v>53</v>
      </c>
      <c r="S103" s="73" t="n">
        <v>55</v>
      </c>
      <c r="T103" s="74" t="n">
        <v>-2</v>
      </c>
      <c r="U103" s="73" t="n">
        <v>64</v>
      </c>
      <c r="V103" s="74" t="n">
        <v>43.7</v>
      </c>
      <c r="W103" s="73" t="n">
        <v>39</v>
      </c>
      <c r="X103" s="73" t="n">
        <v>4.7</v>
      </c>
      <c r="Y103" s="86" t="n">
        <v>53</v>
      </c>
      <c r="Z103" s="74" t="n">
        <v>26</v>
      </c>
      <c r="AA103" s="74" t="n">
        <v>31</v>
      </c>
      <c r="AB103" s="73" t="s">
        <v>47</v>
      </c>
      <c r="AC103" s="73" t="s">
        <v>48</v>
      </c>
      <c r="AD103" s="73" t="s">
        <v>47</v>
      </c>
      <c r="AE103" s="73" t="s">
        <v>145</v>
      </c>
      <c r="AF103" s="73" t="s">
        <v>144</v>
      </c>
      <c r="AG103" s="73" t="s">
        <v>145</v>
      </c>
      <c r="AH103" s="73" t="n">
        <v>6</v>
      </c>
      <c r="AI103" s="73" t="n">
        <v>7</v>
      </c>
      <c r="AJ103" s="73" t="n">
        <v>6</v>
      </c>
      <c r="AK103" s="73" t="n">
        <v>4</v>
      </c>
      <c r="AL103" s="73" t="n">
        <v>5</v>
      </c>
      <c r="AM103" s="73" t="n">
        <v>4</v>
      </c>
      <c r="AN103" s="73" t="n">
        <v>6.33333333333333</v>
      </c>
      <c r="AO103" s="73" t="n">
        <v>4.33333333333333</v>
      </c>
      <c r="AP103" s="65" t="s">
        <v>248</v>
      </c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93"/>
      <c r="BC103" s="93"/>
      <c r="BD103" s="93"/>
    </row>
    <row r="104" customFormat="false" ht="12.75" hidden="false" customHeight="false" outlineLevel="0" collapsed="false">
      <c r="B104" s="64" t="s">
        <v>382</v>
      </c>
      <c r="C104" s="91" t="s">
        <v>383</v>
      </c>
      <c r="D104" s="80" t="s">
        <v>384</v>
      </c>
      <c r="E104" s="69"/>
      <c r="F104" s="69" t="n">
        <v>10</v>
      </c>
      <c r="G104" s="85" t="n">
        <f aca="false">+E104-F104</f>
        <v>-10</v>
      </c>
      <c r="H104" s="85" t="n">
        <f aca="false">(VLOOKUP(B104,'[1]New Ratings'!$A$3:$I$195,5,FALSE()))</f>
        <v>10</v>
      </c>
      <c r="I104" s="69" t="s">
        <v>62</v>
      </c>
      <c r="J104" s="75" t="s">
        <v>56</v>
      </c>
      <c r="K104" s="73" t="s">
        <v>56</v>
      </c>
      <c r="L104" s="74" t="s">
        <v>56</v>
      </c>
      <c r="M104" s="73" t="s">
        <v>56</v>
      </c>
      <c r="N104" s="74" t="s">
        <v>56</v>
      </c>
      <c r="O104" s="73" t="n">
        <v>36.01</v>
      </c>
      <c r="P104" s="74" t="n">
        <v>101</v>
      </c>
      <c r="Q104" s="70" t="s">
        <v>270</v>
      </c>
      <c r="R104" s="73" t="n">
        <v>56</v>
      </c>
      <c r="S104" s="73" t="n">
        <v>56</v>
      </c>
      <c r="T104" s="74" t="s">
        <v>56</v>
      </c>
      <c r="U104" s="73" t="n">
        <v>103</v>
      </c>
      <c r="V104" s="74" t="n">
        <v>22.3</v>
      </c>
      <c r="W104" s="73" t="n">
        <v>22.9</v>
      </c>
      <c r="X104" s="73" t="n">
        <v>-0.599999999999998</v>
      </c>
      <c r="Y104" s="86" t="n">
        <v>61</v>
      </c>
      <c r="Z104" s="74" t="n">
        <v>37</v>
      </c>
      <c r="AA104" s="74" t="n">
        <v>33.5</v>
      </c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 t="n">
        <v>0</v>
      </c>
      <c r="AO104" s="73" t="n">
        <v>0</v>
      </c>
      <c r="AP104" s="65" t="s">
        <v>50</v>
      </c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93"/>
      <c r="BC104" s="93"/>
      <c r="BD104" s="93"/>
    </row>
    <row r="105" customFormat="false" ht="12.75" hidden="false" customHeight="false" outlineLevel="0" collapsed="false">
      <c r="B105" s="64" t="s">
        <v>385</v>
      </c>
      <c r="C105" s="91" t="s">
        <v>386</v>
      </c>
      <c r="D105" s="80" t="s">
        <v>387</v>
      </c>
      <c r="E105" s="69" t="n">
        <v>9</v>
      </c>
      <c r="F105" s="69" t="n">
        <v>9</v>
      </c>
      <c r="G105" s="85" t="n">
        <f aca="false">+E105-F105</f>
        <v>0</v>
      </c>
      <c r="H105" s="85" t="n">
        <f aca="false">(VLOOKUP(B105,'[1]New Ratings'!$A$3:$I$195,5,FALSE()))</f>
        <v>9</v>
      </c>
      <c r="I105" s="69" t="s">
        <v>62</v>
      </c>
      <c r="J105" s="75" t="s">
        <v>267</v>
      </c>
      <c r="K105" s="73" t="s">
        <v>267</v>
      </c>
      <c r="L105" s="74" t="s">
        <v>45</v>
      </c>
      <c r="M105" s="73" t="s">
        <v>287</v>
      </c>
      <c r="N105" s="74" t="s">
        <v>287</v>
      </c>
      <c r="O105" s="73" t="n">
        <v>46.09</v>
      </c>
      <c r="P105" s="74" t="n">
        <v>77</v>
      </c>
      <c r="Q105" s="70" t="s">
        <v>270</v>
      </c>
      <c r="R105" s="73" t="n">
        <v>51</v>
      </c>
      <c r="S105" s="73" t="n">
        <v>51</v>
      </c>
      <c r="T105" s="74" t="n">
        <v>0</v>
      </c>
      <c r="U105" s="73" t="n">
        <v>72</v>
      </c>
      <c r="V105" s="74" t="n">
        <v>37.9</v>
      </c>
      <c r="W105" s="73" t="n">
        <v>34.9</v>
      </c>
      <c r="X105" s="73" t="n">
        <v>3</v>
      </c>
      <c r="Y105" s="86" t="n">
        <v>56</v>
      </c>
      <c r="Z105" s="74" t="n">
        <v>43.5</v>
      </c>
      <c r="AA105" s="74" t="n">
        <v>37.5</v>
      </c>
      <c r="AB105" s="73" t="s">
        <v>144</v>
      </c>
      <c r="AC105" s="73" t="s">
        <v>144</v>
      </c>
      <c r="AD105" s="73" t="s">
        <v>144</v>
      </c>
      <c r="AE105" s="73" t="s">
        <v>144</v>
      </c>
      <c r="AF105" s="73" t="s">
        <v>270</v>
      </c>
      <c r="AG105" s="73" t="s">
        <v>145</v>
      </c>
      <c r="AH105" s="73" t="n">
        <v>5</v>
      </c>
      <c r="AI105" s="73" t="n">
        <v>5</v>
      </c>
      <c r="AJ105" s="73" t="n">
        <v>5</v>
      </c>
      <c r="AK105" s="73" t="n">
        <v>5</v>
      </c>
      <c r="AL105" s="73" t="n">
        <v>3</v>
      </c>
      <c r="AM105" s="73" t="n">
        <v>4</v>
      </c>
      <c r="AN105" s="73" t="n">
        <v>5</v>
      </c>
      <c r="AO105" s="73" t="n">
        <v>4</v>
      </c>
      <c r="AP105" s="65" t="s">
        <v>132</v>
      </c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93"/>
      <c r="BC105" s="93"/>
      <c r="BD105" s="93"/>
    </row>
    <row r="106" customFormat="false" ht="13.5" hidden="false" customHeight="false" outlineLevel="0" collapsed="false">
      <c r="B106" s="64" t="s">
        <v>388</v>
      </c>
      <c r="C106" s="91" t="s">
        <v>389</v>
      </c>
      <c r="D106" s="80" t="s">
        <v>390</v>
      </c>
      <c r="E106" s="69"/>
      <c r="F106" s="69" t="n">
        <v>10</v>
      </c>
      <c r="G106" s="85" t="n">
        <f aca="false">+E106-F106</f>
        <v>-10</v>
      </c>
      <c r="H106" s="85" t="n">
        <f aca="false">(VLOOKUP(B106,'[1]New Ratings'!$A$3:$I$195,5,FALSE()))</f>
        <v>10</v>
      </c>
      <c r="I106" s="69" t="s">
        <v>62</v>
      </c>
      <c r="J106" s="75" t="s">
        <v>391</v>
      </c>
      <c r="K106" s="73" t="s">
        <v>391</v>
      </c>
      <c r="L106" s="74" t="s">
        <v>45</v>
      </c>
      <c r="M106" s="73" t="s">
        <v>56</v>
      </c>
      <c r="N106" s="74" t="s">
        <v>56</v>
      </c>
      <c r="O106" s="73" t="n">
        <v>39.03</v>
      </c>
      <c r="P106" s="74" t="n">
        <v>92</v>
      </c>
      <c r="Q106" s="70" t="s">
        <v>270</v>
      </c>
      <c r="R106" s="73" t="n">
        <v>53</v>
      </c>
      <c r="S106" s="73" t="n">
        <v>52</v>
      </c>
      <c r="T106" s="74" t="n">
        <v>1</v>
      </c>
      <c r="U106" s="73" t="n">
        <v>88</v>
      </c>
      <c r="V106" s="74" t="n">
        <v>28.5</v>
      </c>
      <c r="W106" s="73" t="n">
        <v>29.1</v>
      </c>
      <c r="X106" s="73" t="n">
        <v>-0.600000000000001</v>
      </c>
      <c r="Y106" s="86" t="n">
        <v>67</v>
      </c>
      <c r="Z106" s="74" t="n">
        <v>36.5</v>
      </c>
      <c r="AA106" s="74" t="n">
        <v>39</v>
      </c>
      <c r="AB106" s="73" t="s">
        <v>145</v>
      </c>
      <c r="AC106" s="73" t="s">
        <v>145</v>
      </c>
      <c r="AD106" s="73" t="s">
        <v>144</v>
      </c>
      <c r="AE106" s="73" t="s">
        <v>58</v>
      </c>
      <c r="AF106" s="73" t="s">
        <v>144</v>
      </c>
      <c r="AG106" s="73" t="s">
        <v>47</v>
      </c>
      <c r="AH106" s="73" t="n">
        <v>4</v>
      </c>
      <c r="AI106" s="73" t="n">
        <v>4</v>
      </c>
      <c r="AJ106" s="73" t="n">
        <v>5</v>
      </c>
      <c r="AK106" s="73" t="n">
        <v>8</v>
      </c>
      <c r="AL106" s="73" t="n">
        <v>5</v>
      </c>
      <c r="AM106" s="73" t="n">
        <v>6</v>
      </c>
      <c r="AN106" s="73" t="n">
        <v>4.33333333333333</v>
      </c>
      <c r="AO106" s="73" t="n">
        <v>6.33333333333333</v>
      </c>
      <c r="AP106" s="65" t="s">
        <v>99</v>
      </c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93"/>
      <c r="BC106" s="93"/>
      <c r="BD106" s="93"/>
    </row>
    <row r="107" customFormat="false" ht="13.5" hidden="false" customHeight="false" outlineLevel="0" collapsed="false">
      <c r="B107" s="99" t="s">
        <v>392</v>
      </c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93"/>
      <c r="BC107" s="93"/>
      <c r="BD107" s="93"/>
    </row>
    <row r="108" customFormat="false" ht="12.75" hidden="false" customHeight="false" outlineLevel="0" collapsed="false">
      <c r="B108" s="100" t="s">
        <v>393</v>
      </c>
      <c r="C108" s="91" t="s">
        <v>394</v>
      </c>
      <c r="D108" s="80" t="s">
        <v>395</v>
      </c>
      <c r="E108" s="69"/>
      <c r="F108" s="69" t="n">
        <v>12</v>
      </c>
      <c r="G108" s="85" t="n">
        <f aca="false">+E108-F108</f>
        <v>-12</v>
      </c>
      <c r="H108" s="85" t="n">
        <f aca="false">(VLOOKUP(B108,'[1]New Ratings'!$A$3:$I$195,5,FALSE()))</f>
        <v>12</v>
      </c>
      <c r="I108" s="69" t="s">
        <v>43</v>
      </c>
      <c r="J108" s="75" t="s">
        <v>56</v>
      </c>
      <c r="K108" s="73" t="s">
        <v>56</v>
      </c>
      <c r="L108" s="74" t="s">
        <v>56</v>
      </c>
      <c r="M108" s="73" t="s">
        <v>56</v>
      </c>
      <c r="N108" s="74" t="s">
        <v>56</v>
      </c>
      <c r="O108" s="73" t="n">
        <v>4.55</v>
      </c>
      <c r="P108" s="74" t="n">
        <v>184</v>
      </c>
      <c r="Q108" s="70" t="s">
        <v>56</v>
      </c>
      <c r="R108" s="73" t="s">
        <v>56</v>
      </c>
      <c r="S108" s="73" t="s">
        <v>56</v>
      </c>
      <c r="T108" s="74" t="s">
        <v>56</v>
      </c>
      <c r="U108" s="73" t="n">
        <v>145</v>
      </c>
      <c r="V108" s="74" t="n">
        <v>7.8</v>
      </c>
      <c r="W108" s="73" t="n">
        <v>6.5</v>
      </c>
      <c r="X108" s="73" t="n">
        <v>1.3</v>
      </c>
      <c r="Y108" s="86" t="s">
        <v>56</v>
      </c>
      <c r="Z108" s="74" t="s">
        <v>56</v>
      </c>
      <c r="AA108" s="74" t="s">
        <v>56</v>
      </c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 t="n">
        <v>0</v>
      </c>
      <c r="AO108" s="73" t="n">
        <v>0</v>
      </c>
      <c r="AP108" s="65" t="s">
        <v>50</v>
      </c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93"/>
      <c r="BC108" s="93"/>
      <c r="BD108" s="93"/>
    </row>
    <row r="109" customFormat="false" ht="12.75" hidden="false" customHeight="false" outlineLevel="0" collapsed="false">
      <c r="B109" s="100" t="s">
        <v>396</v>
      </c>
      <c r="C109" s="91" t="s">
        <v>397</v>
      </c>
      <c r="D109" s="80" t="s">
        <v>398</v>
      </c>
      <c r="E109" s="69"/>
      <c r="F109" s="69" t="n">
        <v>11</v>
      </c>
      <c r="G109" s="85" t="n">
        <f aca="false">+E109-F109</f>
        <v>-11</v>
      </c>
      <c r="H109" s="85" t="n">
        <f aca="false">(VLOOKUP(B109,'[1]New Ratings'!$A$3:$I$195,5,FALSE()))</f>
        <v>11</v>
      </c>
      <c r="I109" s="69" t="s">
        <v>62</v>
      </c>
      <c r="J109" s="75" t="s">
        <v>56</v>
      </c>
      <c r="K109" s="73" t="s">
        <v>56</v>
      </c>
      <c r="L109" s="74" t="s">
        <v>56</v>
      </c>
      <c r="M109" s="73" t="s">
        <v>56</v>
      </c>
      <c r="N109" s="74" t="s">
        <v>56</v>
      </c>
      <c r="O109" s="73" t="n">
        <v>31.05</v>
      </c>
      <c r="P109" s="74" t="n">
        <v>125</v>
      </c>
      <c r="Q109" s="70" t="s">
        <v>56</v>
      </c>
      <c r="R109" s="73" t="s">
        <v>56</v>
      </c>
      <c r="S109" s="73" t="s">
        <v>56</v>
      </c>
      <c r="T109" s="74" t="s">
        <v>56</v>
      </c>
      <c r="U109" s="73" t="n">
        <v>128</v>
      </c>
      <c r="V109" s="74" t="n">
        <v>14.9</v>
      </c>
      <c r="W109" s="73" t="n">
        <v>15.8</v>
      </c>
      <c r="X109" s="73" t="n">
        <v>-0.9</v>
      </c>
      <c r="Y109" s="86" t="n">
        <v>59</v>
      </c>
      <c r="Z109" s="74" t="n">
        <v>33</v>
      </c>
      <c r="AA109" s="74" t="n">
        <v>32.5</v>
      </c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 t="n">
        <v>0</v>
      </c>
      <c r="AO109" s="73" t="n">
        <v>0</v>
      </c>
      <c r="AP109" s="65" t="s">
        <v>50</v>
      </c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93"/>
      <c r="BC109" s="93"/>
      <c r="BD109" s="93"/>
    </row>
    <row r="110" customFormat="false" ht="12.75" hidden="false" customHeight="false" outlineLevel="0" collapsed="false">
      <c r="B110" s="100" t="s">
        <v>399</v>
      </c>
      <c r="C110" s="91" t="s">
        <v>66</v>
      </c>
      <c r="D110" s="80" t="s">
        <v>400</v>
      </c>
      <c r="E110" s="69"/>
      <c r="F110" s="69" t="n">
        <v>11</v>
      </c>
      <c r="G110" s="85" t="n">
        <f aca="false">+E110-F110</f>
        <v>-11</v>
      </c>
      <c r="H110" s="85" t="n">
        <f aca="false">(VLOOKUP(B110,'[1]New Ratings'!$A$3:$I$195,5,FALSE()))</f>
        <v>11</v>
      </c>
      <c r="I110" s="69" t="s">
        <v>62</v>
      </c>
      <c r="J110" s="75" t="s">
        <v>56</v>
      </c>
      <c r="K110" s="73" t="s">
        <v>56</v>
      </c>
      <c r="L110" s="74" t="s">
        <v>56</v>
      </c>
      <c r="M110" s="73" t="s">
        <v>56</v>
      </c>
      <c r="N110" s="74" t="s">
        <v>56</v>
      </c>
      <c r="O110" s="73" t="n">
        <v>40.45</v>
      </c>
      <c r="P110" s="74" t="n">
        <v>85</v>
      </c>
      <c r="Q110" s="70" t="s">
        <v>270</v>
      </c>
      <c r="R110" s="73" t="n">
        <v>45</v>
      </c>
      <c r="S110" s="73" t="n">
        <v>48</v>
      </c>
      <c r="T110" s="74" t="n">
        <v>-3</v>
      </c>
      <c r="U110" s="73" t="n">
        <v>80</v>
      </c>
      <c r="V110" s="74" t="n">
        <v>31.6</v>
      </c>
      <c r="W110" s="73" t="n">
        <v>33.1</v>
      </c>
      <c r="X110" s="73" t="n">
        <v>-1.5</v>
      </c>
      <c r="Y110" s="86" t="n">
        <v>41</v>
      </c>
      <c r="Z110" s="74" t="n">
        <v>38.5</v>
      </c>
      <c r="AA110" s="74" t="n">
        <v>41</v>
      </c>
      <c r="AB110" s="73" t="s">
        <v>144</v>
      </c>
      <c r="AC110" s="73" t="s">
        <v>47</v>
      </c>
      <c r="AD110" s="73" t="s">
        <v>145</v>
      </c>
      <c r="AE110" s="73" t="s">
        <v>144</v>
      </c>
      <c r="AF110" s="73" t="s">
        <v>47</v>
      </c>
      <c r="AG110" s="73" t="s">
        <v>144</v>
      </c>
      <c r="AH110" s="73" t="n">
        <v>5</v>
      </c>
      <c r="AI110" s="73" t="n">
        <v>6</v>
      </c>
      <c r="AJ110" s="73" t="n">
        <v>4</v>
      </c>
      <c r="AK110" s="73" t="n">
        <v>5</v>
      </c>
      <c r="AL110" s="73" t="n">
        <v>6</v>
      </c>
      <c r="AM110" s="73" t="n">
        <v>5</v>
      </c>
      <c r="AN110" s="73" t="n">
        <v>5</v>
      </c>
      <c r="AO110" s="73" t="n">
        <v>5.33333333333333</v>
      </c>
      <c r="AP110" s="65" t="s">
        <v>99</v>
      </c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93"/>
      <c r="BC110" s="93"/>
      <c r="BD110" s="93"/>
    </row>
    <row r="111" customFormat="false" ht="12.75" hidden="false" customHeight="false" outlineLevel="0" collapsed="false">
      <c r="B111" s="100" t="s">
        <v>401</v>
      </c>
      <c r="C111" s="91" t="s">
        <v>402</v>
      </c>
      <c r="D111" s="80" t="s">
        <v>403</v>
      </c>
      <c r="E111" s="69"/>
      <c r="F111" s="69" t="n">
        <v>12</v>
      </c>
      <c r="G111" s="85" t="n">
        <f aca="false">+E111-F111</f>
        <v>-12</v>
      </c>
      <c r="H111" s="85" t="e">
        <f aca="false">(VLOOKUP(B111,'[1]New Ratings'!$A$3:$I$195,5,FALSE()))</f>
        <v>#N/A</v>
      </c>
      <c r="I111" s="69" t="s">
        <v>43</v>
      </c>
      <c r="J111" s="75"/>
      <c r="K111" s="73"/>
      <c r="L111" s="74" t="s">
        <v>56</v>
      </c>
      <c r="M111" s="73"/>
      <c r="N111" s="74"/>
      <c r="O111" s="73"/>
      <c r="P111" s="74" t="s">
        <v>56</v>
      </c>
      <c r="Q111" s="70" t="s">
        <v>56</v>
      </c>
      <c r="R111" s="73" t="s">
        <v>56</v>
      </c>
      <c r="S111" s="73"/>
      <c r="T111" s="74"/>
      <c r="U111" s="73" t="s">
        <v>56</v>
      </c>
      <c r="V111" s="74" t="s">
        <v>56</v>
      </c>
      <c r="W111" s="73" t="s">
        <v>56</v>
      </c>
      <c r="X111" s="73"/>
      <c r="Y111" s="86" t="s">
        <v>56</v>
      </c>
      <c r="Z111" s="74" t="s">
        <v>56</v>
      </c>
      <c r="AA111" s="74" t="s">
        <v>56</v>
      </c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 t="n">
        <v>0</v>
      </c>
      <c r="AO111" s="73" t="n">
        <v>0</v>
      </c>
      <c r="AP111" s="65" t="s">
        <v>59</v>
      </c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93"/>
      <c r="BC111" s="93"/>
      <c r="BD111" s="93"/>
    </row>
    <row r="112" customFormat="false" ht="12.75" hidden="false" customHeight="false" outlineLevel="0" collapsed="false">
      <c r="B112" s="100" t="s">
        <v>404</v>
      </c>
      <c r="C112" s="91" t="s">
        <v>405</v>
      </c>
      <c r="D112" s="80" t="s">
        <v>406</v>
      </c>
      <c r="E112" s="69"/>
      <c r="F112" s="69" t="n">
        <v>12</v>
      </c>
      <c r="G112" s="85" t="n">
        <f aca="false">+E112-F112</f>
        <v>-12</v>
      </c>
      <c r="H112" s="85" t="n">
        <f aca="false">(VLOOKUP(B112,'[1]New Ratings'!$A$3:$I$195,5,FALSE()))</f>
        <v>12</v>
      </c>
      <c r="I112" s="69" t="s">
        <v>62</v>
      </c>
      <c r="J112" s="75" t="s">
        <v>56</v>
      </c>
      <c r="K112" s="73" t="s">
        <v>56</v>
      </c>
      <c r="L112" s="74" t="s">
        <v>56</v>
      </c>
      <c r="M112" s="73" t="s">
        <v>56</v>
      </c>
      <c r="N112" s="74" t="s">
        <v>56</v>
      </c>
      <c r="O112" s="73" t="n">
        <v>25.13</v>
      </c>
      <c r="P112" s="74" t="n">
        <v>159</v>
      </c>
      <c r="Q112" s="70" t="s">
        <v>329</v>
      </c>
      <c r="R112" s="73" t="n">
        <v>79</v>
      </c>
      <c r="S112" s="73" t="n">
        <v>80</v>
      </c>
      <c r="T112" s="74" t="n">
        <v>-1</v>
      </c>
      <c r="U112" s="73" t="n">
        <v>133</v>
      </c>
      <c r="V112" s="74" t="n">
        <v>12.6</v>
      </c>
      <c r="W112" s="73" t="n">
        <v>11.9</v>
      </c>
      <c r="X112" s="73" t="n">
        <v>0.699999999999999</v>
      </c>
      <c r="Y112" s="86" t="n">
        <v>47</v>
      </c>
      <c r="Z112" s="74" t="n">
        <v>24</v>
      </c>
      <c r="AA112" s="74" t="n">
        <v>26.5</v>
      </c>
      <c r="AB112" s="73" t="s">
        <v>47</v>
      </c>
      <c r="AC112" s="73" t="s">
        <v>144</v>
      </c>
      <c r="AD112" s="73" t="s">
        <v>145</v>
      </c>
      <c r="AE112" s="73" t="s">
        <v>145</v>
      </c>
      <c r="AF112" s="73" t="s">
        <v>144</v>
      </c>
      <c r="AG112" s="73" t="s">
        <v>270</v>
      </c>
      <c r="AH112" s="73" t="n">
        <v>6</v>
      </c>
      <c r="AI112" s="73" t="n">
        <v>5</v>
      </c>
      <c r="AJ112" s="73" t="n">
        <v>4</v>
      </c>
      <c r="AK112" s="73" t="n">
        <v>4</v>
      </c>
      <c r="AL112" s="73" t="n">
        <v>5</v>
      </c>
      <c r="AM112" s="73" t="n">
        <v>3</v>
      </c>
      <c r="AN112" s="73" t="n">
        <v>5</v>
      </c>
      <c r="AO112" s="73" t="n">
        <v>4</v>
      </c>
      <c r="AP112" s="65" t="s">
        <v>50</v>
      </c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93"/>
      <c r="BC112" s="93"/>
      <c r="BD112" s="93"/>
    </row>
    <row r="113" customFormat="false" ht="12.75" hidden="false" customHeight="false" outlineLevel="0" collapsed="false">
      <c r="B113" s="100" t="s">
        <v>407</v>
      </c>
      <c r="C113" s="64" t="s">
        <v>408</v>
      </c>
      <c r="D113" s="65" t="s">
        <v>409</v>
      </c>
      <c r="E113" s="69"/>
      <c r="F113" s="69" t="n">
        <v>11</v>
      </c>
      <c r="G113" s="85" t="n">
        <f aca="false">+E113-F113</f>
        <v>-11</v>
      </c>
      <c r="H113" s="85" t="n">
        <f aca="false">(VLOOKUP(B113,'[1]New Ratings'!$A$3:$I$195,5,FALSE()))</f>
        <v>11</v>
      </c>
      <c r="I113" s="69" t="s">
        <v>62</v>
      </c>
      <c r="J113" s="75" t="s">
        <v>56</v>
      </c>
      <c r="K113" s="73" t="s">
        <v>56</v>
      </c>
      <c r="L113" s="74"/>
      <c r="M113" s="73" t="s">
        <v>56</v>
      </c>
      <c r="N113" s="74" t="s">
        <v>56</v>
      </c>
      <c r="O113" s="73" t="n">
        <v>32.77</v>
      </c>
      <c r="P113" s="74" t="n">
        <v>114</v>
      </c>
      <c r="Q113" s="70" t="s">
        <v>56</v>
      </c>
      <c r="R113" s="73" t="s">
        <v>56</v>
      </c>
      <c r="S113" s="73" t="s">
        <v>56</v>
      </c>
      <c r="T113" s="74" t="s">
        <v>56</v>
      </c>
      <c r="U113" s="73" t="s">
        <v>56</v>
      </c>
      <c r="V113" s="74" t="s">
        <v>56</v>
      </c>
      <c r="W113" s="73" t="s">
        <v>56</v>
      </c>
      <c r="X113" s="73" t="s">
        <v>56</v>
      </c>
      <c r="Y113" s="86" t="n">
        <v>55</v>
      </c>
      <c r="Z113" s="74" t="n">
        <v>31.5</v>
      </c>
      <c r="AA113" s="74" t="n">
        <v>31.5</v>
      </c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 t="n">
        <v>0</v>
      </c>
      <c r="AO113" s="73" t="n">
        <v>0</v>
      </c>
      <c r="AP113" s="65" t="s">
        <v>50</v>
      </c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93"/>
      <c r="BC113" s="93"/>
      <c r="BD113" s="93"/>
    </row>
    <row r="114" customFormat="false" ht="12.75" hidden="false" customHeight="false" outlineLevel="0" collapsed="false">
      <c r="B114" s="100" t="s">
        <v>410</v>
      </c>
      <c r="C114" s="64" t="s">
        <v>411</v>
      </c>
      <c r="D114" s="65" t="s">
        <v>412</v>
      </c>
      <c r="E114" s="69"/>
      <c r="F114" s="69" t="n">
        <v>11</v>
      </c>
      <c r="G114" s="85" t="n">
        <f aca="false">+E114-F114</f>
        <v>-11</v>
      </c>
      <c r="H114" s="85" t="n">
        <f aca="false">(VLOOKUP(B114,'[1]New Ratings'!$A$3:$I$195,5,FALSE()))</f>
        <v>11</v>
      </c>
      <c r="I114" s="69" t="s">
        <v>62</v>
      </c>
      <c r="J114" s="75" t="s">
        <v>56</v>
      </c>
      <c r="K114" s="73" t="s">
        <v>56</v>
      </c>
      <c r="L114" s="74" t="s">
        <v>56</v>
      </c>
      <c r="M114" s="73" t="s">
        <v>48</v>
      </c>
      <c r="N114" s="74" t="s">
        <v>56</v>
      </c>
      <c r="O114" s="73" t="n">
        <v>37.71</v>
      </c>
      <c r="P114" s="74" t="n">
        <v>96</v>
      </c>
      <c r="Q114" s="70" t="s">
        <v>270</v>
      </c>
      <c r="R114" s="73" t="n">
        <v>52</v>
      </c>
      <c r="S114" s="73" t="n">
        <v>52</v>
      </c>
      <c r="T114" s="74" t="n">
        <v>0</v>
      </c>
      <c r="U114" s="73" t="s">
        <v>56</v>
      </c>
      <c r="V114" s="74" t="s">
        <v>56</v>
      </c>
      <c r="W114" s="73" t="s">
        <v>56</v>
      </c>
      <c r="X114" s="73" t="s">
        <v>56</v>
      </c>
      <c r="Y114" s="86" t="n">
        <v>59</v>
      </c>
      <c r="Z114" s="74" t="n">
        <v>36.5</v>
      </c>
      <c r="AA114" s="74" t="n">
        <v>31.5</v>
      </c>
      <c r="AB114" s="73" t="s">
        <v>144</v>
      </c>
      <c r="AC114" s="73" t="s">
        <v>47</v>
      </c>
      <c r="AD114" s="73" t="s">
        <v>144</v>
      </c>
      <c r="AE114" s="73" t="s">
        <v>144</v>
      </c>
      <c r="AF114" s="73" t="s">
        <v>144</v>
      </c>
      <c r="AG114" s="73" t="s">
        <v>144</v>
      </c>
      <c r="AH114" s="73" t="n">
        <v>5</v>
      </c>
      <c r="AI114" s="73" t="n">
        <v>6</v>
      </c>
      <c r="AJ114" s="73" t="n">
        <v>5</v>
      </c>
      <c r="AK114" s="73" t="n">
        <v>5</v>
      </c>
      <c r="AL114" s="73" t="n">
        <v>5</v>
      </c>
      <c r="AM114" s="73" t="n">
        <v>5</v>
      </c>
      <c r="AN114" s="73" t="n">
        <v>5.33333333333333</v>
      </c>
      <c r="AO114" s="73" t="n">
        <v>5</v>
      </c>
      <c r="AP114" s="65" t="s">
        <v>182</v>
      </c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93"/>
      <c r="BC114" s="93"/>
      <c r="BD114" s="93"/>
    </row>
    <row r="115" customFormat="false" ht="12.75" hidden="false" customHeight="false" outlineLevel="0" collapsed="false">
      <c r="B115" s="100" t="s">
        <v>413</v>
      </c>
      <c r="C115" s="64" t="s">
        <v>414</v>
      </c>
      <c r="D115" s="65" t="s">
        <v>415</v>
      </c>
      <c r="E115" s="69"/>
      <c r="F115" s="69" t="n">
        <v>11</v>
      </c>
      <c r="G115" s="85" t="n">
        <f aca="false">+E115-F115</f>
        <v>-11</v>
      </c>
      <c r="H115" s="85" t="n">
        <f aca="false">(VLOOKUP(B115,'[1]New Ratings'!$A$3:$I$195,5,FALSE()))</f>
        <v>11</v>
      </c>
      <c r="I115" s="69" t="s">
        <v>62</v>
      </c>
      <c r="J115" s="75" t="s">
        <v>56</v>
      </c>
      <c r="K115" s="73" t="s">
        <v>56</v>
      </c>
      <c r="L115" s="74" t="s">
        <v>56</v>
      </c>
      <c r="M115" s="73" t="s">
        <v>56</v>
      </c>
      <c r="N115" s="74" t="s">
        <v>56</v>
      </c>
      <c r="O115" s="73" t="n">
        <v>35.02</v>
      </c>
      <c r="P115" s="74" t="n">
        <v>105</v>
      </c>
      <c r="Q115" s="70" t="s">
        <v>270</v>
      </c>
      <c r="R115" s="73" t="n">
        <v>57</v>
      </c>
      <c r="S115" s="73" t="n">
        <v>60</v>
      </c>
      <c r="T115" s="74" t="n">
        <v>-3</v>
      </c>
      <c r="U115" s="73" t="n">
        <v>91</v>
      </c>
      <c r="V115" s="74" t="n">
        <v>27.4</v>
      </c>
      <c r="W115" s="73" t="n">
        <v>28.4</v>
      </c>
      <c r="X115" s="73" t="n">
        <v>-1</v>
      </c>
      <c r="Y115" s="86" t="n">
        <v>53.5</v>
      </c>
      <c r="Z115" s="74" t="n">
        <v>36</v>
      </c>
      <c r="AA115" s="74" t="n">
        <v>33.5</v>
      </c>
      <c r="AB115" s="73" t="s">
        <v>47</v>
      </c>
      <c r="AC115" s="73" t="s">
        <v>47</v>
      </c>
      <c r="AD115" s="73" t="s">
        <v>47</v>
      </c>
      <c r="AE115" s="73" t="s">
        <v>47</v>
      </c>
      <c r="AF115" s="73" t="s">
        <v>145</v>
      </c>
      <c r="AG115" s="73" t="s">
        <v>144</v>
      </c>
      <c r="AH115" s="73" t="n">
        <v>6</v>
      </c>
      <c r="AI115" s="73" t="n">
        <v>6</v>
      </c>
      <c r="AJ115" s="73" t="n">
        <v>6</v>
      </c>
      <c r="AK115" s="73" t="n">
        <v>6</v>
      </c>
      <c r="AL115" s="73" t="n">
        <v>4</v>
      </c>
      <c r="AM115" s="73" t="n">
        <v>5</v>
      </c>
      <c r="AN115" s="73" t="n">
        <v>6</v>
      </c>
      <c r="AO115" s="73" t="n">
        <v>5</v>
      </c>
      <c r="AP115" s="65" t="s">
        <v>182</v>
      </c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93"/>
      <c r="BC115" s="93"/>
      <c r="BD115" s="93"/>
    </row>
    <row r="116" customFormat="false" ht="12.75" hidden="false" customHeight="false" outlineLevel="0" collapsed="false">
      <c r="B116" s="100" t="s">
        <v>416</v>
      </c>
      <c r="C116" s="64" t="s">
        <v>417</v>
      </c>
      <c r="D116" s="65" t="s">
        <v>418</v>
      </c>
      <c r="E116" s="69"/>
      <c r="F116" s="69" t="n">
        <v>12</v>
      </c>
      <c r="G116" s="85" t="n">
        <f aca="false">+E116-F116</f>
        <v>-12</v>
      </c>
      <c r="H116" s="85" t="n">
        <f aca="false">(VLOOKUP(B116,'[1]New Ratings'!$A$3:$I$195,5,FALSE()))</f>
        <v>12</v>
      </c>
      <c r="I116" s="69" t="s">
        <v>43</v>
      </c>
      <c r="J116" s="75" t="s">
        <v>56</v>
      </c>
      <c r="K116" s="73" t="s">
        <v>56</v>
      </c>
      <c r="L116" s="74" t="s">
        <v>56</v>
      </c>
      <c r="M116" s="73" t="s">
        <v>56</v>
      </c>
      <c r="N116" s="74" t="s">
        <v>56</v>
      </c>
      <c r="O116" s="73" t="n">
        <v>30.13</v>
      </c>
      <c r="P116" s="74" t="n">
        <v>131</v>
      </c>
      <c r="Q116" s="70" t="s">
        <v>56</v>
      </c>
      <c r="R116" s="73" t="s">
        <v>56</v>
      </c>
      <c r="S116" s="73" t="s">
        <v>56</v>
      </c>
      <c r="T116" s="74" t="s">
        <v>56</v>
      </c>
      <c r="U116" s="73" t="n">
        <v>130</v>
      </c>
      <c r="V116" s="74" t="n">
        <v>14</v>
      </c>
      <c r="W116" s="73" t="n">
        <v>14.4</v>
      </c>
      <c r="X116" s="73" t="n">
        <v>-0.4</v>
      </c>
      <c r="Y116" s="86" t="n">
        <v>56</v>
      </c>
      <c r="Z116" s="74" t="n">
        <v>33</v>
      </c>
      <c r="AA116" s="74" t="n">
        <v>29</v>
      </c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 t="n">
        <v>0</v>
      </c>
      <c r="AO116" s="73" t="n">
        <v>0</v>
      </c>
      <c r="AP116" s="65" t="s">
        <v>99</v>
      </c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93"/>
      <c r="BC116" s="93"/>
      <c r="BD116" s="93"/>
    </row>
    <row r="117" customFormat="false" ht="12.75" hidden="false" customHeight="false" outlineLevel="0" collapsed="false">
      <c r="B117" s="100" t="s">
        <v>419</v>
      </c>
      <c r="C117" s="64" t="s">
        <v>313</v>
      </c>
      <c r="D117" s="65" t="s">
        <v>420</v>
      </c>
      <c r="E117" s="69"/>
      <c r="F117" s="69" t="n">
        <v>11</v>
      </c>
      <c r="G117" s="85" t="n">
        <f aca="false">+E117-F117</f>
        <v>-11</v>
      </c>
      <c r="H117" s="85" t="n">
        <f aca="false">(VLOOKUP(B117,'[1]New Ratings'!$A$3:$I$195,5,FALSE()))</f>
        <v>11</v>
      </c>
      <c r="I117" s="69" t="s">
        <v>62</v>
      </c>
      <c r="J117" s="75" t="s">
        <v>56</v>
      </c>
      <c r="K117" s="73" t="s">
        <v>56</v>
      </c>
      <c r="L117" s="74" t="s">
        <v>56</v>
      </c>
      <c r="M117" s="73" t="s">
        <v>56</v>
      </c>
      <c r="N117" s="74" t="s">
        <v>56</v>
      </c>
      <c r="O117" s="73" t="n">
        <v>26.66</v>
      </c>
      <c r="P117" s="74" t="n">
        <v>151</v>
      </c>
      <c r="Q117" s="70" t="s">
        <v>56</v>
      </c>
      <c r="R117" s="73" t="s">
        <v>56</v>
      </c>
      <c r="S117" s="73" t="s">
        <v>56</v>
      </c>
      <c r="T117" s="74" t="s">
        <v>56</v>
      </c>
      <c r="U117" s="73" t="n">
        <v>118</v>
      </c>
      <c r="V117" s="74" t="n">
        <v>17</v>
      </c>
      <c r="W117" s="73" t="n">
        <v>17</v>
      </c>
      <c r="X117" s="73" t="n">
        <v>0</v>
      </c>
      <c r="Y117" s="86" t="s">
        <v>56</v>
      </c>
      <c r="Z117" s="74" t="s">
        <v>56</v>
      </c>
      <c r="AA117" s="74" t="s">
        <v>56</v>
      </c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 t="n">
        <v>0</v>
      </c>
      <c r="AO117" s="73" t="n">
        <v>0</v>
      </c>
      <c r="AP117" s="65" t="s">
        <v>59</v>
      </c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93"/>
      <c r="BC117" s="93"/>
      <c r="BD117" s="93"/>
    </row>
    <row r="118" customFormat="false" ht="12.75" hidden="false" customHeight="false" outlineLevel="0" collapsed="false">
      <c r="B118" s="100" t="s">
        <v>421</v>
      </c>
      <c r="C118" s="64" t="s">
        <v>422</v>
      </c>
      <c r="D118" s="65" t="s">
        <v>423</v>
      </c>
      <c r="E118" s="69"/>
      <c r="F118" s="69" t="n">
        <v>11</v>
      </c>
      <c r="G118" s="85" t="n">
        <f aca="false">+E118-F118</f>
        <v>-11</v>
      </c>
      <c r="H118" s="85" t="n">
        <f aca="false">(VLOOKUP(B118,'[1]New Ratings'!$A$3:$I$195,5,FALSE()))</f>
        <v>11</v>
      </c>
      <c r="I118" s="69" t="s">
        <v>43</v>
      </c>
      <c r="J118" s="75" t="s">
        <v>56</v>
      </c>
      <c r="K118" s="73" t="s">
        <v>56</v>
      </c>
      <c r="L118" s="74" t="s">
        <v>56</v>
      </c>
      <c r="M118" s="73" t="s">
        <v>56</v>
      </c>
      <c r="N118" s="74" t="s">
        <v>56</v>
      </c>
      <c r="O118" s="73" t="n">
        <v>29.85</v>
      </c>
      <c r="P118" s="74" t="n">
        <v>135</v>
      </c>
      <c r="Q118" s="70" t="s">
        <v>56</v>
      </c>
      <c r="R118" s="73" t="s">
        <v>56</v>
      </c>
      <c r="S118" s="73" t="s">
        <v>56</v>
      </c>
      <c r="T118" s="74" t="s">
        <v>56</v>
      </c>
      <c r="U118" s="73" t="s">
        <v>56</v>
      </c>
      <c r="V118" s="74" t="s">
        <v>56</v>
      </c>
      <c r="W118" s="73" t="s">
        <v>56</v>
      </c>
      <c r="X118" s="73" t="s">
        <v>56</v>
      </c>
      <c r="Y118" s="86" t="s">
        <v>56</v>
      </c>
      <c r="Z118" s="74" t="s">
        <v>56</v>
      </c>
      <c r="AA118" s="74" t="s">
        <v>56</v>
      </c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 t="n">
        <v>0</v>
      </c>
      <c r="AO118" s="73" t="n">
        <v>0</v>
      </c>
      <c r="AP118" s="65" t="s">
        <v>355</v>
      </c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93"/>
      <c r="BC118" s="93"/>
      <c r="BD118" s="93"/>
    </row>
    <row r="119" customFormat="false" ht="12.75" hidden="false" customHeight="false" outlineLevel="0" collapsed="false">
      <c r="B119" s="100" t="s">
        <v>424</v>
      </c>
      <c r="C119" s="64" t="s">
        <v>425</v>
      </c>
      <c r="D119" s="65" t="s">
        <v>426</v>
      </c>
      <c r="E119" s="69"/>
      <c r="F119" s="69" t="n">
        <v>12</v>
      </c>
      <c r="G119" s="85" t="n">
        <f aca="false">+E119-F119</f>
        <v>-12</v>
      </c>
      <c r="H119" s="85" t="n">
        <f aca="false">(VLOOKUP(B119,'[1]New Ratings'!$A$3:$I$195,5,FALSE()))</f>
        <v>12</v>
      </c>
      <c r="I119" s="69" t="s">
        <v>62</v>
      </c>
      <c r="J119" s="75" t="s">
        <v>56</v>
      </c>
      <c r="K119" s="73" t="s">
        <v>56</v>
      </c>
      <c r="L119" s="74" t="s">
        <v>56</v>
      </c>
      <c r="M119" s="73" t="s">
        <v>56</v>
      </c>
      <c r="N119" s="74" t="s">
        <v>56</v>
      </c>
      <c r="O119" s="73" t="n">
        <v>31.13</v>
      </c>
      <c r="P119" s="74" t="n">
        <v>124</v>
      </c>
      <c r="Q119" s="70" t="s">
        <v>56</v>
      </c>
      <c r="R119" s="73" t="s">
        <v>56</v>
      </c>
      <c r="S119" s="73" t="s">
        <v>56</v>
      </c>
      <c r="T119" s="74" t="s">
        <v>56</v>
      </c>
      <c r="U119" s="73" t="s">
        <v>56</v>
      </c>
      <c r="V119" s="74" t="s">
        <v>56</v>
      </c>
      <c r="W119" s="73" t="s">
        <v>56</v>
      </c>
      <c r="X119" s="73" t="s">
        <v>56</v>
      </c>
      <c r="Y119" s="86" t="s">
        <v>56</v>
      </c>
      <c r="Z119" s="74" t="s">
        <v>56</v>
      </c>
      <c r="AA119" s="74" t="s">
        <v>56</v>
      </c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 t="n">
        <v>0</v>
      </c>
      <c r="AO119" s="73" t="n">
        <v>0</v>
      </c>
      <c r="AP119" s="65" t="s">
        <v>110</v>
      </c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93"/>
      <c r="BC119" s="93"/>
      <c r="BD119" s="93"/>
    </row>
    <row r="120" customFormat="false" ht="12.75" hidden="false" customHeight="false" outlineLevel="0" collapsed="false">
      <c r="B120" s="100" t="s">
        <v>427</v>
      </c>
      <c r="C120" s="64" t="s">
        <v>313</v>
      </c>
      <c r="D120" s="65" t="s">
        <v>420</v>
      </c>
      <c r="E120" s="69"/>
      <c r="F120" s="69" t="n">
        <v>12</v>
      </c>
      <c r="G120" s="85" t="n">
        <f aca="false">+E120-F120</f>
        <v>-12</v>
      </c>
      <c r="H120" s="85" t="n">
        <f aca="false">(VLOOKUP(B120,'[1]New Ratings'!$A$3:$I$195,5,FALSE()))</f>
        <v>12</v>
      </c>
      <c r="I120" s="69" t="s">
        <v>62</v>
      </c>
      <c r="J120" s="75" t="s">
        <v>56</v>
      </c>
      <c r="K120" s="73" t="s">
        <v>56</v>
      </c>
      <c r="L120" s="74" t="s">
        <v>56</v>
      </c>
      <c r="M120" s="73" t="s">
        <v>56</v>
      </c>
      <c r="N120" s="74" t="s">
        <v>56</v>
      </c>
      <c r="O120" s="73" t="n">
        <v>29.91</v>
      </c>
      <c r="P120" s="74" t="n">
        <v>133</v>
      </c>
      <c r="Q120" s="70" t="s">
        <v>56</v>
      </c>
      <c r="R120" s="73" t="s">
        <v>56</v>
      </c>
      <c r="S120" s="73" t="s">
        <v>56</v>
      </c>
      <c r="T120" s="74" t="s">
        <v>56</v>
      </c>
      <c r="U120" s="73" t="n">
        <v>111</v>
      </c>
      <c r="V120" s="74" t="n">
        <v>18.4</v>
      </c>
      <c r="W120" s="73" t="n">
        <v>19.8</v>
      </c>
      <c r="X120" s="73" t="n">
        <v>-1.4</v>
      </c>
      <c r="Y120" s="86" t="n">
        <v>64</v>
      </c>
      <c r="Z120" s="74" t="n">
        <v>32</v>
      </c>
      <c r="AA120" s="74" t="n">
        <v>30</v>
      </c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 t="n">
        <v>0</v>
      </c>
      <c r="AO120" s="73" t="n">
        <v>0</v>
      </c>
      <c r="AP120" s="65" t="s">
        <v>59</v>
      </c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93"/>
      <c r="BC120" s="93"/>
      <c r="BD120" s="93"/>
    </row>
    <row r="121" customFormat="false" ht="12.75" hidden="false" customHeight="false" outlineLevel="0" collapsed="false">
      <c r="B121" s="100" t="s">
        <v>428</v>
      </c>
      <c r="C121" s="64" t="s">
        <v>429</v>
      </c>
      <c r="D121" s="65" t="s">
        <v>420</v>
      </c>
      <c r="E121" s="69"/>
      <c r="F121" s="69" t="n">
        <v>11</v>
      </c>
      <c r="G121" s="85" t="n">
        <f aca="false">+E121-F121</f>
        <v>-11</v>
      </c>
      <c r="H121" s="85" t="e">
        <f aca="false">(VLOOKUP(B121,'[1]New Ratings'!$A$3:$I$195,5,FALSE()))</f>
        <v>#N/A</v>
      </c>
      <c r="I121" s="69" t="s">
        <v>43</v>
      </c>
      <c r="J121" s="75"/>
      <c r="K121" s="73"/>
      <c r="L121" s="74" t="s">
        <v>56</v>
      </c>
      <c r="M121" s="73"/>
      <c r="N121" s="74"/>
      <c r="O121" s="73" t="n">
        <v>26.96</v>
      </c>
      <c r="P121" s="74" t="n">
        <v>149</v>
      </c>
      <c r="Q121" s="70" t="s">
        <v>56</v>
      </c>
      <c r="R121" s="73" t="s">
        <v>56</v>
      </c>
      <c r="S121" s="73"/>
      <c r="T121" s="74"/>
      <c r="U121" s="73" t="n">
        <v>135</v>
      </c>
      <c r="V121" s="74" t="n">
        <v>12</v>
      </c>
      <c r="W121" s="73" t="n">
        <v>15.6</v>
      </c>
      <c r="X121" s="73" t="n">
        <v>6</v>
      </c>
      <c r="Y121" s="86"/>
      <c r="Z121" s="74"/>
      <c r="AA121" s="74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 t="n">
        <v>0</v>
      </c>
      <c r="AO121" s="73" t="n">
        <v>0</v>
      </c>
      <c r="AP121" s="65" t="s">
        <v>99</v>
      </c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93"/>
      <c r="BC121" s="93"/>
      <c r="BD121" s="93"/>
    </row>
    <row r="122" customFormat="false" ht="12.75" hidden="false" customHeight="false" outlineLevel="0" collapsed="false">
      <c r="B122" s="100" t="s">
        <v>430</v>
      </c>
      <c r="C122" s="64" t="s">
        <v>431</v>
      </c>
      <c r="D122" s="65" t="s">
        <v>432</v>
      </c>
      <c r="E122" s="69"/>
      <c r="F122" s="69" t="n">
        <v>12</v>
      </c>
      <c r="G122" s="85" t="n">
        <f aca="false">+E122-F122</f>
        <v>-12</v>
      </c>
      <c r="H122" s="85" t="n">
        <f aca="false">(VLOOKUP(B122,'[1]New Ratings'!$A$3:$I$195,5,FALSE()))</f>
        <v>12</v>
      </c>
      <c r="I122" s="69" t="s">
        <v>62</v>
      </c>
      <c r="J122" s="75" t="s">
        <v>56</v>
      </c>
      <c r="K122" s="73" t="s">
        <v>56</v>
      </c>
      <c r="L122" s="74" t="s">
        <v>56</v>
      </c>
      <c r="M122" s="73" t="s">
        <v>56</v>
      </c>
      <c r="N122" s="74" t="s">
        <v>56</v>
      </c>
      <c r="O122" s="73" t="n">
        <v>25.61</v>
      </c>
      <c r="P122" s="74" t="n">
        <v>157</v>
      </c>
      <c r="Q122" s="70" t="s">
        <v>56</v>
      </c>
      <c r="R122" s="73" t="s">
        <v>56</v>
      </c>
      <c r="S122" s="73" t="s">
        <v>56</v>
      </c>
      <c r="T122" s="74" t="s">
        <v>56</v>
      </c>
      <c r="U122" s="73" t="s">
        <v>56</v>
      </c>
      <c r="V122" s="74" t="s">
        <v>56</v>
      </c>
      <c r="W122" s="73" t="s">
        <v>56</v>
      </c>
      <c r="X122" s="73" t="s">
        <v>56</v>
      </c>
      <c r="Y122" s="86" t="s">
        <v>56</v>
      </c>
      <c r="Z122" s="74" t="s">
        <v>56</v>
      </c>
      <c r="AA122" s="74" t="s">
        <v>56</v>
      </c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 t="n">
        <v>0</v>
      </c>
      <c r="AO122" s="73" t="n">
        <v>0</v>
      </c>
      <c r="AP122" s="65" t="s">
        <v>99</v>
      </c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93"/>
      <c r="BC122" s="93"/>
      <c r="BD122" s="93"/>
    </row>
    <row r="123" customFormat="false" ht="12.75" hidden="false" customHeight="false" outlineLevel="0" collapsed="false">
      <c r="B123" s="100" t="s">
        <v>433</v>
      </c>
      <c r="C123" s="64" t="s">
        <v>313</v>
      </c>
      <c r="D123" s="65" t="s">
        <v>314</v>
      </c>
      <c r="E123" s="69"/>
      <c r="F123" s="69" t="n">
        <v>12</v>
      </c>
      <c r="G123" s="85" t="n">
        <f aca="false">+E123-F123</f>
        <v>-12</v>
      </c>
      <c r="H123" s="85" t="n">
        <f aca="false">(VLOOKUP(B123,'[1]New Ratings'!$A$3:$I$195,5,FALSE()))</f>
        <v>12</v>
      </c>
      <c r="I123" s="69" t="s">
        <v>62</v>
      </c>
      <c r="J123" s="75" t="s">
        <v>56</v>
      </c>
      <c r="K123" s="73" t="s">
        <v>56</v>
      </c>
      <c r="L123" s="74" t="s">
        <v>56</v>
      </c>
      <c r="M123" s="73" t="s">
        <v>56</v>
      </c>
      <c r="N123" s="74" t="s">
        <v>56</v>
      </c>
      <c r="O123" s="73" t="n">
        <v>30.89</v>
      </c>
      <c r="P123" s="74" t="n">
        <v>126</v>
      </c>
      <c r="Q123" s="70" t="s">
        <v>270</v>
      </c>
      <c r="R123" s="73" t="n">
        <v>58</v>
      </c>
      <c r="S123" s="73" t="n">
        <v>62</v>
      </c>
      <c r="T123" s="74" t="n">
        <v>-4</v>
      </c>
      <c r="U123" s="73" t="n">
        <v>123</v>
      </c>
      <c r="V123" s="74" t="n">
        <v>16.2</v>
      </c>
      <c r="W123" s="73" t="n">
        <v>16.3</v>
      </c>
      <c r="X123" s="73" t="n">
        <v>-0.100000000000001</v>
      </c>
      <c r="Y123" s="86" t="n">
        <v>57</v>
      </c>
      <c r="Z123" s="74" t="n">
        <v>31.5</v>
      </c>
      <c r="AA123" s="74" t="n">
        <v>38.5</v>
      </c>
      <c r="AB123" s="73" t="s">
        <v>145</v>
      </c>
      <c r="AC123" s="73" t="s">
        <v>47</v>
      </c>
      <c r="AD123" s="73" t="s">
        <v>270</v>
      </c>
      <c r="AE123" s="73" t="s">
        <v>270</v>
      </c>
      <c r="AF123" s="73" t="s">
        <v>270</v>
      </c>
      <c r="AG123" s="73" t="s">
        <v>279</v>
      </c>
      <c r="AH123" s="73" t="n">
        <v>4</v>
      </c>
      <c r="AI123" s="73" t="n">
        <v>6</v>
      </c>
      <c r="AJ123" s="73" t="n">
        <v>3</v>
      </c>
      <c r="AK123" s="73" t="n">
        <v>3</v>
      </c>
      <c r="AL123" s="73" t="n">
        <v>3</v>
      </c>
      <c r="AM123" s="73" t="n">
        <v>2</v>
      </c>
      <c r="AN123" s="73" t="n">
        <v>4.33333333333333</v>
      </c>
      <c r="AO123" s="73" t="n">
        <v>2.66666666666667</v>
      </c>
      <c r="AP123" s="65" t="s">
        <v>59</v>
      </c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93"/>
      <c r="BC123" s="93"/>
      <c r="BD123" s="93"/>
    </row>
    <row r="124" customFormat="false" ht="12.75" hidden="false" customHeight="false" outlineLevel="0" collapsed="false">
      <c r="B124" s="100" t="s">
        <v>434</v>
      </c>
      <c r="C124" s="64" t="s">
        <v>435</v>
      </c>
      <c r="D124" s="65" t="s">
        <v>436</v>
      </c>
      <c r="E124" s="69"/>
      <c r="F124" s="69" t="n">
        <v>12</v>
      </c>
      <c r="G124" s="85" t="n">
        <f aca="false">+E124-F124</f>
        <v>-12</v>
      </c>
      <c r="H124" s="85" t="n">
        <f aca="false">(VLOOKUP(B124,'[1]New Ratings'!$A$3:$I$195,5,FALSE()))</f>
        <v>12</v>
      </c>
      <c r="I124" s="69" t="s">
        <v>62</v>
      </c>
      <c r="J124" s="75" t="s">
        <v>56</v>
      </c>
      <c r="K124" s="73" t="s">
        <v>56</v>
      </c>
      <c r="L124" s="74" t="s">
        <v>56</v>
      </c>
      <c r="M124" s="73" t="s">
        <v>56</v>
      </c>
      <c r="N124" s="74" t="s">
        <v>56</v>
      </c>
      <c r="O124" s="73" t="n">
        <v>31.88</v>
      </c>
      <c r="P124" s="74" t="n">
        <v>120</v>
      </c>
      <c r="Q124" s="70" t="s">
        <v>56</v>
      </c>
      <c r="R124" s="73" t="s">
        <v>56</v>
      </c>
      <c r="S124" s="73" t="s">
        <v>56</v>
      </c>
      <c r="T124" s="74" t="s">
        <v>56</v>
      </c>
      <c r="U124" s="73" t="s">
        <v>56</v>
      </c>
      <c r="V124" s="74" t="s">
        <v>56</v>
      </c>
      <c r="W124" s="73" t="s">
        <v>56</v>
      </c>
      <c r="X124" s="73" t="s">
        <v>56</v>
      </c>
      <c r="Y124" s="86" t="s">
        <v>56</v>
      </c>
      <c r="Z124" s="74" t="s">
        <v>56</v>
      </c>
      <c r="AA124" s="74" t="s">
        <v>56</v>
      </c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 t="n">
        <v>0</v>
      </c>
      <c r="AO124" s="73" t="n">
        <v>0</v>
      </c>
      <c r="AP124" s="65" t="s">
        <v>437</v>
      </c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93"/>
      <c r="BC124" s="93"/>
      <c r="BD124" s="93"/>
    </row>
    <row r="125" customFormat="false" ht="12.75" hidden="false" customHeight="false" outlineLevel="0" collapsed="false">
      <c r="B125" s="100" t="s">
        <v>438</v>
      </c>
      <c r="C125" s="64" t="s">
        <v>313</v>
      </c>
      <c r="D125" s="65" t="s">
        <v>314</v>
      </c>
      <c r="E125" s="69"/>
      <c r="F125" s="69" t="n">
        <v>12</v>
      </c>
      <c r="G125" s="85" t="n">
        <f aca="false">+E125-F125</f>
        <v>-12</v>
      </c>
      <c r="H125" s="85" t="n">
        <f aca="false">(VLOOKUP(B125,'[1]New Ratings'!$A$3:$I$195,5,FALSE()))</f>
        <v>12</v>
      </c>
      <c r="I125" s="69" t="s">
        <v>62</v>
      </c>
      <c r="J125" s="75" t="s">
        <v>56</v>
      </c>
      <c r="K125" s="73" t="s">
        <v>56</v>
      </c>
      <c r="L125" s="74" t="s">
        <v>56</v>
      </c>
      <c r="M125" s="73" t="s">
        <v>56</v>
      </c>
      <c r="N125" s="74" t="s">
        <v>56</v>
      </c>
      <c r="O125" s="73" t="n">
        <v>24.79</v>
      </c>
      <c r="P125" s="74" t="n">
        <v>161</v>
      </c>
      <c r="Q125" s="70" t="s">
        <v>56</v>
      </c>
      <c r="R125" s="73" t="s">
        <v>56</v>
      </c>
      <c r="S125" s="73" t="s">
        <v>56</v>
      </c>
      <c r="T125" s="74" t="s">
        <v>56</v>
      </c>
      <c r="U125" s="73" t="s">
        <v>56</v>
      </c>
      <c r="V125" s="74" t="s">
        <v>56</v>
      </c>
      <c r="W125" s="73" t="s">
        <v>56</v>
      </c>
      <c r="X125" s="73" t="s">
        <v>56</v>
      </c>
      <c r="Y125" s="86" t="s">
        <v>56</v>
      </c>
      <c r="Z125" s="74" t="s">
        <v>56</v>
      </c>
      <c r="AA125" s="74" t="s">
        <v>56</v>
      </c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 t="n">
        <v>0</v>
      </c>
      <c r="AO125" s="73" t="n">
        <v>0</v>
      </c>
      <c r="AP125" s="65" t="s">
        <v>59</v>
      </c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93"/>
      <c r="BC125" s="93"/>
      <c r="BD125" s="93"/>
    </row>
    <row r="126" customFormat="false" ht="12.75" hidden="false" customHeight="false" outlineLevel="0" collapsed="false">
      <c r="B126" s="100" t="s">
        <v>439</v>
      </c>
      <c r="C126" s="64" t="s">
        <v>313</v>
      </c>
      <c r="D126" s="65" t="s">
        <v>314</v>
      </c>
      <c r="E126" s="69"/>
      <c r="F126" s="69" t="n">
        <v>12</v>
      </c>
      <c r="G126" s="85" t="n">
        <f aca="false">+E126-F126</f>
        <v>-12</v>
      </c>
      <c r="H126" s="85" t="n">
        <f aca="false">(VLOOKUP(B126,'[1]New Ratings'!$A$3:$I$195,5,FALSE()))</f>
        <v>12</v>
      </c>
      <c r="I126" s="69" t="s">
        <v>62</v>
      </c>
      <c r="J126" s="75" t="s">
        <v>56</v>
      </c>
      <c r="K126" s="73" t="s">
        <v>56</v>
      </c>
      <c r="L126" s="74" t="s">
        <v>56</v>
      </c>
      <c r="M126" s="73" t="s">
        <v>56</v>
      </c>
      <c r="N126" s="74" t="s">
        <v>56</v>
      </c>
      <c r="O126" s="73" t="n">
        <v>24.7</v>
      </c>
      <c r="P126" s="74" t="n">
        <v>162</v>
      </c>
      <c r="Q126" s="70" t="s">
        <v>56</v>
      </c>
      <c r="R126" s="73" t="s">
        <v>56</v>
      </c>
      <c r="S126" s="73" t="s">
        <v>56</v>
      </c>
      <c r="T126" s="74" t="s">
        <v>56</v>
      </c>
      <c r="U126" s="73" t="n">
        <v>126</v>
      </c>
      <c r="V126" s="74" t="n">
        <v>15.5</v>
      </c>
      <c r="W126" s="73" t="n">
        <v>13.9</v>
      </c>
      <c r="X126" s="73" t="n">
        <v>1.6</v>
      </c>
      <c r="Y126" s="86" t="s">
        <v>56</v>
      </c>
      <c r="Z126" s="74" t="s">
        <v>56</v>
      </c>
      <c r="AA126" s="74" t="s">
        <v>56</v>
      </c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 t="n">
        <v>0</v>
      </c>
      <c r="AO126" s="73" t="n">
        <v>0</v>
      </c>
      <c r="AP126" s="65" t="s">
        <v>59</v>
      </c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93"/>
      <c r="BC126" s="93"/>
      <c r="BD126" s="93"/>
    </row>
    <row r="127" customFormat="false" ht="12.75" hidden="false" customHeight="false" outlineLevel="0" collapsed="false">
      <c r="B127" s="100" t="s">
        <v>440</v>
      </c>
      <c r="C127" s="64" t="s">
        <v>441</v>
      </c>
      <c r="D127" s="65" t="s">
        <v>442</v>
      </c>
      <c r="E127" s="69"/>
      <c r="F127" s="69" t="n">
        <v>12</v>
      </c>
      <c r="G127" s="85" t="n">
        <f aca="false">+E127-F127</f>
        <v>-12</v>
      </c>
      <c r="H127" s="85" t="e">
        <f aca="false">(VLOOKUP(B127,'[1]New Ratings'!$A$3:$I$195,5,FALSE()))</f>
        <v>#N/A</v>
      </c>
      <c r="I127" s="69" t="s">
        <v>43</v>
      </c>
      <c r="J127" s="75"/>
      <c r="K127" s="73"/>
      <c r="L127" s="74" t="s">
        <v>56</v>
      </c>
      <c r="M127" s="73"/>
      <c r="N127" s="74"/>
      <c r="O127" s="73"/>
      <c r="P127" s="74" t="s">
        <v>56</v>
      </c>
      <c r="Q127" s="70" t="s">
        <v>56</v>
      </c>
      <c r="R127" s="73" t="s">
        <v>56</v>
      </c>
      <c r="S127" s="73"/>
      <c r="T127" s="74"/>
      <c r="U127" s="73" t="s">
        <v>56</v>
      </c>
      <c r="V127" s="74" t="s">
        <v>56</v>
      </c>
      <c r="W127" s="73" t="s">
        <v>56</v>
      </c>
      <c r="X127" s="73"/>
      <c r="Y127" s="86" t="s">
        <v>56</v>
      </c>
      <c r="Z127" s="74" t="s">
        <v>56</v>
      </c>
      <c r="AA127" s="74" t="s">
        <v>56</v>
      </c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 t="n">
        <v>0</v>
      </c>
      <c r="AO127" s="73" t="n">
        <v>0</v>
      </c>
      <c r="AP127" s="65" t="s">
        <v>59</v>
      </c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93"/>
      <c r="BC127" s="93"/>
      <c r="BD127" s="93"/>
    </row>
    <row r="128" customFormat="false" ht="12.75" hidden="false" customHeight="false" outlineLevel="0" collapsed="false">
      <c r="B128" s="100" t="s">
        <v>443</v>
      </c>
      <c r="C128" s="64" t="s">
        <v>313</v>
      </c>
      <c r="D128" s="65" t="s">
        <v>314</v>
      </c>
      <c r="E128" s="69"/>
      <c r="F128" s="69" t="n">
        <v>11</v>
      </c>
      <c r="G128" s="85" t="n">
        <f aca="false">+E128-F128</f>
        <v>-11</v>
      </c>
      <c r="H128" s="85" t="e">
        <f aca="false">(VLOOKUP(B128,'[1]New Ratings'!$A$3:$I$195,5,FALSE()))</f>
        <v>#N/A</v>
      </c>
      <c r="I128" s="69" t="s">
        <v>62</v>
      </c>
      <c r="J128" s="75" t="s">
        <v>56</v>
      </c>
      <c r="K128" s="73" t="s">
        <v>56</v>
      </c>
      <c r="L128" s="74" t="s">
        <v>56</v>
      </c>
      <c r="M128" s="73" t="s">
        <v>56</v>
      </c>
      <c r="N128" s="74" t="s">
        <v>56</v>
      </c>
      <c r="O128" s="73" t="n">
        <v>24.3</v>
      </c>
      <c r="P128" s="74" t="n">
        <v>163</v>
      </c>
      <c r="Q128" s="70" t="s">
        <v>56</v>
      </c>
      <c r="R128" s="73" t="s">
        <v>56</v>
      </c>
      <c r="S128" s="73" t="s">
        <v>56</v>
      </c>
      <c r="T128" s="74" t="s">
        <v>56</v>
      </c>
      <c r="U128" s="73" t="n">
        <v>139</v>
      </c>
      <c r="V128" s="74" t="n">
        <v>11</v>
      </c>
      <c r="W128" s="73" t="n">
        <v>11.1</v>
      </c>
      <c r="X128" s="73" t="n">
        <v>-0.0999999999999996</v>
      </c>
      <c r="Y128" s="86" t="n">
        <v>51</v>
      </c>
      <c r="Z128" s="74" t="n">
        <v>29.5</v>
      </c>
      <c r="AA128" s="74" t="n">
        <v>37.5</v>
      </c>
      <c r="AB128" s="73" t="s">
        <v>47</v>
      </c>
      <c r="AC128" s="73" t="s">
        <v>47</v>
      </c>
      <c r="AD128" s="73" t="s">
        <v>47</v>
      </c>
      <c r="AE128" s="73" t="s">
        <v>144</v>
      </c>
      <c r="AF128" s="73" t="s">
        <v>144</v>
      </c>
      <c r="AG128" s="73" t="s">
        <v>144</v>
      </c>
      <c r="AH128" s="73" t="n">
        <v>6</v>
      </c>
      <c r="AI128" s="73" t="n">
        <v>6</v>
      </c>
      <c r="AJ128" s="73" t="n">
        <v>6</v>
      </c>
      <c r="AK128" s="73" t="n">
        <v>5</v>
      </c>
      <c r="AL128" s="73" t="n">
        <v>5</v>
      </c>
      <c r="AM128" s="73" t="n">
        <v>5</v>
      </c>
      <c r="AN128" s="73" t="n">
        <v>6</v>
      </c>
      <c r="AO128" s="73" t="n">
        <v>5</v>
      </c>
      <c r="AP128" s="65" t="s">
        <v>59</v>
      </c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93"/>
      <c r="BC128" s="93"/>
      <c r="BD128" s="93"/>
    </row>
    <row r="129" customFormat="false" ht="12.75" hidden="false" customHeight="false" outlineLevel="0" collapsed="false">
      <c r="B129" s="100" t="s">
        <v>444</v>
      </c>
      <c r="C129" s="64" t="s">
        <v>191</v>
      </c>
      <c r="D129" s="65" t="s">
        <v>445</v>
      </c>
      <c r="E129" s="69"/>
      <c r="F129" s="69" t="n">
        <v>11</v>
      </c>
      <c r="G129" s="85" t="n">
        <f aca="false">+E129-F129</f>
        <v>-11</v>
      </c>
      <c r="H129" s="85" t="e">
        <f aca="false">(VLOOKUP(B129,'[1]New Ratings'!$A$3:$I$195,5,FALSE()))</f>
        <v>#N/A</v>
      </c>
      <c r="I129" s="69" t="s">
        <v>62</v>
      </c>
      <c r="J129" s="75" t="s">
        <v>56</v>
      </c>
      <c r="K129" s="73" t="s">
        <v>56</v>
      </c>
      <c r="L129" s="74" t="s">
        <v>56</v>
      </c>
      <c r="M129" s="73" t="s">
        <v>56</v>
      </c>
      <c r="N129" s="74" t="s">
        <v>56</v>
      </c>
      <c r="O129" s="73" t="n">
        <v>7.72</v>
      </c>
      <c r="P129" s="74" t="n">
        <v>182</v>
      </c>
      <c r="Q129" s="70" t="s">
        <v>446</v>
      </c>
      <c r="R129" s="73" t="n">
        <v>95</v>
      </c>
      <c r="S129" s="73" t="n">
        <v>95</v>
      </c>
      <c r="T129" s="74" t="n">
        <v>0</v>
      </c>
      <c r="U129" s="73" t="n">
        <v>142</v>
      </c>
      <c r="V129" s="74" t="n">
        <v>10.2</v>
      </c>
      <c r="W129" s="73" t="n">
        <v>8.8</v>
      </c>
      <c r="X129" s="73" t="s">
        <v>56</v>
      </c>
      <c r="Y129" s="86" t="n">
        <v>32</v>
      </c>
      <c r="Z129" s="74" t="n">
        <v>35</v>
      </c>
      <c r="AA129" s="74" t="n">
        <v>29.5</v>
      </c>
      <c r="AB129" s="73" t="s">
        <v>270</v>
      </c>
      <c r="AC129" s="73" t="s">
        <v>270</v>
      </c>
      <c r="AD129" s="73" t="s">
        <v>270</v>
      </c>
      <c r="AE129" s="73" t="s">
        <v>145</v>
      </c>
      <c r="AF129" s="73" t="s">
        <v>447</v>
      </c>
      <c r="AG129" s="73" t="s">
        <v>279</v>
      </c>
      <c r="AH129" s="73" t="n">
        <v>3</v>
      </c>
      <c r="AI129" s="73" t="n">
        <v>3</v>
      </c>
      <c r="AJ129" s="73" t="n">
        <v>3</v>
      </c>
      <c r="AK129" s="73" t="n">
        <v>4</v>
      </c>
      <c r="AL129" s="73" t="n">
        <v>1</v>
      </c>
      <c r="AM129" s="73" t="n">
        <v>2</v>
      </c>
      <c r="AN129" s="73" t="n">
        <v>3</v>
      </c>
      <c r="AO129" s="73" t="n">
        <v>2.33333333333333</v>
      </c>
      <c r="AP129" s="65" t="s">
        <v>50</v>
      </c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93"/>
      <c r="BC129" s="93"/>
      <c r="BD129" s="93"/>
    </row>
    <row r="130" customFormat="false" ht="12.75" hidden="false" customHeight="false" outlineLevel="0" collapsed="false">
      <c r="B130" s="100" t="s">
        <v>448</v>
      </c>
      <c r="C130" s="64" t="s">
        <v>313</v>
      </c>
      <c r="D130" s="65" t="s">
        <v>314</v>
      </c>
      <c r="E130" s="69"/>
      <c r="F130" s="69" t="n">
        <v>11</v>
      </c>
      <c r="G130" s="85" t="n">
        <f aca="false">+E130-F130</f>
        <v>-11</v>
      </c>
      <c r="H130" s="85" t="e">
        <f aca="false">(VLOOKUP(B130,'[1]New Ratings'!$A$3:$I$195,5,FALSE()))</f>
        <v>#N/A</v>
      </c>
      <c r="I130" s="69" t="s">
        <v>43</v>
      </c>
      <c r="J130" s="75" t="s">
        <v>56</v>
      </c>
      <c r="K130" s="73" t="s">
        <v>56</v>
      </c>
      <c r="L130" s="74"/>
      <c r="M130" s="73" t="s">
        <v>56</v>
      </c>
      <c r="N130" s="74" t="s">
        <v>56</v>
      </c>
      <c r="O130" s="73" t="n">
        <v>30.08</v>
      </c>
      <c r="P130" s="74" t="n">
        <v>132</v>
      </c>
      <c r="Q130" s="70" t="s">
        <v>329</v>
      </c>
      <c r="R130" s="73" t="n">
        <v>66</v>
      </c>
      <c r="S130" s="73" t="n">
        <v>65</v>
      </c>
      <c r="T130" s="74" t="n">
        <v>1</v>
      </c>
      <c r="U130" s="73" t="n">
        <v>104</v>
      </c>
      <c r="V130" s="74" t="n">
        <v>21.7</v>
      </c>
      <c r="W130" s="73" t="n">
        <v>24.1</v>
      </c>
      <c r="X130" s="73" t="n">
        <v>-2.4</v>
      </c>
      <c r="Y130" s="86" t="n">
        <v>52</v>
      </c>
      <c r="Z130" s="74" t="n">
        <v>27</v>
      </c>
      <c r="AA130" s="74" t="n">
        <v>32.5</v>
      </c>
      <c r="AB130" s="73" t="s">
        <v>144</v>
      </c>
      <c r="AC130" s="73" t="s">
        <v>47</v>
      </c>
      <c r="AD130" s="73" t="s">
        <v>145</v>
      </c>
      <c r="AE130" s="73" t="s">
        <v>279</v>
      </c>
      <c r="AF130" s="73" t="s">
        <v>279</v>
      </c>
      <c r="AG130" s="73" t="s">
        <v>279</v>
      </c>
      <c r="AH130" s="73" t="n">
        <v>5</v>
      </c>
      <c r="AI130" s="73" t="n">
        <v>6</v>
      </c>
      <c r="AJ130" s="73" t="n">
        <v>4</v>
      </c>
      <c r="AK130" s="73" t="n">
        <v>2</v>
      </c>
      <c r="AL130" s="73" t="n">
        <v>2</v>
      </c>
      <c r="AM130" s="73" t="n">
        <v>2</v>
      </c>
      <c r="AN130" s="73" t="n">
        <v>5</v>
      </c>
      <c r="AO130" s="73" t="n">
        <v>2</v>
      </c>
      <c r="AP130" s="65" t="s">
        <v>59</v>
      </c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93"/>
      <c r="BC130" s="93"/>
      <c r="BD130" s="93"/>
    </row>
    <row r="131" customFormat="false" ht="12.75" hidden="false" customHeight="false" outlineLevel="0" collapsed="false">
      <c r="B131" s="100" t="s">
        <v>449</v>
      </c>
      <c r="C131" s="64" t="s">
        <v>88</v>
      </c>
      <c r="D131" s="65" t="s">
        <v>450</v>
      </c>
      <c r="E131" s="69"/>
      <c r="F131" s="69" t="n">
        <v>12</v>
      </c>
      <c r="G131" s="85" t="n">
        <f aca="false">+E131-F131</f>
        <v>-12</v>
      </c>
      <c r="H131" s="85" t="n">
        <f aca="false">(VLOOKUP(B131,'[1]New Ratings'!$A$3:$I$195,5,FALSE()))</f>
        <v>12</v>
      </c>
      <c r="I131" s="69" t="s">
        <v>43</v>
      </c>
      <c r="J131" s="75" t="s">
        <v>451</v>
      </c>
      <c r="K131" s="73" t="s">
        <v>451</v>
      </c>
      <c r="L131" s="74" t="s">
        <v>45</v>
      </c>
      <c r="M131" s="73" t="s">
        <v>56</v>
      </c>
      <c r="N131" s="74" t="s">
        <v>56</v>
      </c>
      <c r="O131" s="73" t="n">
        <v>10.93</v>
      </c>
      <c r="P131" s="74" t="n">
        <v>181</v>
      </c>
      <c r="Q131" s="70" t="s">
        <v>329</v>
      </c>
      <c r="R131" s="73" t="n">
        <v>62</v>
      </c>
      <c r="S131" s="73" t="n">
        <v>64</v>
      </c>
      <c r="T131" s="74" t="n">
        <v>-2</v>
      </c>
      <c r="U131" s="73" t="n">
        <v>131</v>
      </c>
      <c r="V131" s="74" t="n">
        <v>13.5</v>
      </c>
      <c r="W131" s="73" t="n">
        <v>14.1</v>
      </c>
      <c r="X131" s="73" t="n">
        <v>-0.6</v>
      </c>
      <c r="Y131" s="86" t="n">
        <v>60</v>
      </c>
      <c r="Z131" s="74" t="n">
        <v>31.5</v>
      </c>
      <c r="AA131" s="74" t="n">
        <v>34.5</v>
      </c>
      <c r="AB131" s="73" t="s">
        <v>270</v>
      </c>
      <c r="AC131" s="73" t="s">
        <v>279</v>
      </c>
      <c r="AD131" s="73" t="s">
        <v>270</v>
      </c>
      <c r="AE131" s="73" t="s">
        <v>145</v>
      </c>
      <c r="AF131" s="73" t="s">
        <v>145</v>
      </c>
      <c r="AG131" s="73" t="s">
        <v>270</v>
      </c>
      <c r="AH131" s="73" t="n">
        <v>3</v>
      </c>
      <c r="AI131" s="73" t="n">
        <v>2</v>
      </c>
      <c r="AJ131" s="73" t="n">
        <v>3</v>
      </c>
      <c r="AK131" s="73" t="n">
        <v>4</v>
      </c>
      <c r="AL131" s="73" t="n">
        <v>4</v>
      </c>
      <c r="AM131" s="73" t="n">
        <v>3</v>
      </c>
      <c r="AN131" s="73" t="n">
        <v>2.66666666666667</v>
      </c>
      <c r="AO131" s="73" t="n">
        <v>3.66666666666667</v>
      </c>
      <c r="AP131" s="65" t="s">
        <v>452</v>
      </c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93"/>
      <c r="BC131" s="93"/>
      <c r="BD131" s="93"/>
    </row>
    <row r="132" customFormat="false" ht="12.75" hidden="false" customHeight="false" outlineLevel="0" collapsed="false">
      <c r="B132" s="100" t="s">
        <v>453</v>
      </c>
      <c r="C132" s="64" t="s">
        <v>454</v>
      </c>
      <c r="D132" s="65" t="s">
        <v>455</v>
      </c>
      <c r="E132" s="69"/>
      <c r="F132" s="69" t="n">
        <v>12</v>
      </c>
      <c r="G132" s="85" t="n">
        <f aca="false">+E132-F132</f>
        <v>-12</v>
      </c>
      <c r="H132" s="85" t="n">
        <f aca="false">(VLOOKUP(B132,'[1]New Ratings'!$A$3:$I$195,5,FALSE()))</f>
        <v>12</v>
      </c>
      <c r="I132" s="69" t="s">
        <v>62</v>
      </c>
      <c r="J132" s="75" t="s">
        <v>56</v>
      </c>
      <c r="K132" s="73" t="s">
        <v>56</v>
      </c>
      <c r="L132" s="74" t="s">
        <v>56</v>
      </c>
      <c r="M132" s="73" t="s">
        <v>56</v>
      </c>
      <c r="N132" s="74" t="s">
        <v>56</v>
      </c>
      <c r="O132" s="73" t="n">
        <v>24.99</v>
      </c>
      <c r="P132" s="74" t="n">
        <v>160</v>
      </c>
      <c r="Q132" s="70" t="s">
        <v>49</v>
      </c>
      <c r="R132" s="73" t="n">
        <v>10</v>
      </c>
      <c r="S132" s="73" t="n">
        <v>10</v>
      </c>
      <c r="T132" s="74" t="n">
        <v>0</v>
      </c>
      <c r="U132" s="73" t="s">
        <v>56</v>
      </c>
      <c r="V132" s="74" t="s">
        <v>56</v>
      </c>
      <c r="W132" s="73" t="s">
        <v>56</v>
      </c>
      <c r="X132" s="73" t="s">
        <v>56</v>
      </c>
      <c r="Y132" s="86" t="s">
        <v>56</v>
      </c>
      <c r="Z132" s="74" t="s">
        <v>56</v>
      </c>
      <c r="AA132" s="74" t="s">
        <v>56</v>
      </c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 t="n">
        <v>0</v>
      </c>
      <c r="AO132" s="73" t="n">
        <v>0</v>
      </c>
      <c r="AP132" s="65" t="s">
        <v>64</v>
      </c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93"/>
      <c r="BC132" s="93"/>
      <c r="BD132" s="93"/>
    </row>
    <row r="133" customFormat="false" ht="12.75" hidden="false" customHeight="false" outlineLevel="0" collapsed="false">
      <c r="B133" s="100" t="s">
        <v>456</v>
      </c>
      <c r="C133" s="64" t="s">
        <v>263</v>
      </c>
      <c r="D133" s="65" t="s">
        <v>264</v>
      </c>
      <c r="E133" s="69"/>
      <c r="F133" s="69" t="n">
        <v>11</v>
      </c>
      <c r="G133" s="85" t="n">
        <f aca="false">+E133-F133</f>
        <v>-11</v>
      </c>
      <c r="H133" s="85" t="n">
        <f aca="false">(VLOOKUP(B133,'[1]New Ratings'!$A$3:$I$195,5,FALSE()))</f>
        <v>11</v>
      </c>
      <c r="I133" s="69" t="s">
        <v>62</v>
      </c>
      <c r="J133" s="75" t="s">
        <v>56</v>
      </c>
      <c r="K133" s="73" t="s">
        <v>56</v>
      </c>
      <c r="L133" s="74" t="s">
        <v>56</v>
      </c>
      <c r="M133" s="73" t="s">
        <v>56</v>
      </c>
      <c r="N133" s="74" t="s">
        <v>56</v>
      </c>
      <c r="O133" s="73" t="n">
        <v>31.89</v>
      </c>
      <c r="P133" s="74" t="n">
        <v>119</v>
      </c>
      <c r="Q133" s="70" t="s">
        <v>56</v>
      </c>
      <c r="R133" s="73" t="s">
        <v>56</v>
      </c>
      <c r="S133" s="73" t="s">
        <v>56</v>
      </c>
      <c r="T133" s="74" t="s">
        <v>56</v>
      </c>
      <c r="U133" s="73" t="s">
        <v>56</v>
      </c>
      <c r="V133" s="74" t="s">
        <v>56</v>
      </c>
      <c r="W133" s="73" t="s">
        <v>56</v>
      </c>
      <c r="X133" s="73" t="s">
        <v>56</v>
      </c>
      <c r="Y133" s="86" t="s">
        <v>56</v>
      </c>
      <c r="Z133" s="74" t="s">
        <v>56</v>
      </c>
      <c r="AA133" s="74" t="s">
        <v>56</v>
      </c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 t="n">
        <v>0</v>
      </c>
      <c r="AO133" s="73" t="n">
        <v>0</v>
      </c>
      <c r="AP133" s="65" t="s">
        <v>64</v>
      </c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93"/>
      <c r="BC133" s="93"/>
      <c r="BD133" s="93"/>
    </row>
    <row r="134" customFormat="false" ht="12.75" hidden="false" customHeight="false" outlineLevel="0" collapsed="false">
      <c r="B134" s="100" t="s">
        <v>457</v>
      </c>
      <c r="C134" s="64" t="s">
        <v>88</v>
      </c>
      <c r="D134" s="65" t="s">
        <v>458</v>
      </c>
      <c r="E134" s="69" t="n">
        <v>12</v>
      </c>
      <c r="F134" s="69" t="n">
        <v>12</v>
      </c>
      <c r="G134" s="85" t="n">
        <f aca="false">+E134-F134</f>
        <v>0</v>
      </c>
      <c r="H134" s="85" t="n">
        <f aca="false">(VLOOKUP(B134,'[1]New Ratings'!$A$3:$I$195,5,FALSE()))</f>
        <v>12</v>
      </c>
      <c r="I134" s="69" t="s">
        <v>62</v>
      </c>
      <c r="J134" s="75" t="s">
        <v>278</v>
      </c>
      <c r="K134" s="73" t="s">
        <v>278</v>
      </c>
      <c r="L134" s="74" t="s">
        <v>45</v>
      </c>
      <c r="M134" s="73" t="s">
        <v>56</v>
      </c>
      <c r="N134" s="74" t="s">
        <v>56</v>
      </c>
      <c r="O134" s="73" t="n">
        <v>43.87</v>
      </c>
      <c r="P134" s="74" t="n">
        <v>80</v>
      </c>
      <c r="Q134" s="70" t="s">
        <v>270</v>
      </c>
      <c r="R134" s="73" t="n">
        <v>46</v>
      </c>
      <c r="S134" s="73" t="n">
        <v>48</v>
      </c>
      <c r="T134" s="74" t="n">
        <v>-2</v>
      </c>
      <c r="U134" s="73" t="n">
        <v>76</v>
      </c>
      <c r="V134" s="74" t="n">
        <v>34.3</v>
      </c>
      <c r="W134" s="73" t="n">
        <v>37</v>
      </c>
      <c r="X134" s="73" t="n">
        <v>-2.7</v>
      </c>
      <c r="Y134" s="86" t="n">
        <v>72</v>
      </c>
      <c r="Z134" s="74" t="n">
        <v>37</v>
      </c>
      <c r="AA134" s="74" t="n">
        <v>36</v>
      </c>
      <c r="AB134" s="73" t="s">
        <v>47</v>
      </c>
      <c r="AC134" s="73" t="s">
        <v>47</v>
      </c>
      <c r="AD134" s="73" t="s">
        <v>144</v>
      </c>
      <c r="AE134" s="73" t="s">
        <v>145</v>
      </c>
      <c r="AF134" s="73" t="s">
        <v>47</v>
      </c>
      <c r="AG134" s="73" t="s">
        <v>144</v>
      </c>
      <c r="AH134" s="73" t="n">
        <v>6</v>
      </c>
      <c r="AI134" s="73" t="n">
        <v>6</v>
      </c>
      <c r="AJ134" s="73" t="n">
        <v>5</v>
      </c>
      <c r="AK134" s="73" t="n">
        <v>4</v>
      </c>
      <c r="AL134" s="73" t="n">
        <v>6</v>
      </c>
      <c r="AM134" s="73" t="n">
        <v>5</v>
      </c>
      <c r="AN134" s="73" t="n">
        <v>5.66666666666667</v>
      </c>
      <c r="AO134" s="73" t="n">
        <v>5</v>
      </c>
      <c r="AP134" s="65" t="s">
        <v>99</v>
      </c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93"/>
      <c r="BC134" s="93"/>
      <c r="BD134" s="93"/>
    </row>
    <row r="135" customFormat="false" ht="12.75" hidden="false" customHeight="false" outlineLevel="0" collapsed="false">
      <c r="B135" s="100" t="s">
        <v>459</v>
      </c>
      <c r="C135" s="64" t="s">
        <v>460</v>
      </c>
      <c r="D135" s="65" t="s">
        <v>461</v>
      </c>
      <c r="E135" s="69"/>
      <c r="F135" s="69" t="n">
        <v>11</v>
      </c>
      <c r="G135" s="85" t="n">
        <f aca="false">+E135-F135</f>
        <v>-11</v>
      </c>
      <c r="H135" s="85" t="n">
        <f aca="false">(VLOOKUP(B135,'[1]New Ratings'!$A$3:$I$195,5,FALSE()))</f>
        <v>12</v>
      </c>
      <c r="I135" s="69" t="s">
        <v>62</v>
      </c>
      <c r="J135" s="94" t="s">
        <v>462</v>
      </c>
      <c r="K135" s="73" t="s">
        <v>463</v>
      </c>
      <c r="L135" s="74" t="s">
        <v>238</v>
      </c>
      <c r="M135" s="73" t="s">
        <v>56</v>
      </c>
      <c r="N135" s="74" t="s">
        <v>56</v>
      </c>
      <c r="O135" s="73" t="n">
        <v>32.9</v>
      </c>
      <c r="P135" s="74" t="n">
        <v>113</v>
      </c>
      <c r="Q135" s="70" t="s">
        <v>329</v>
      </c>
      <c r="R135" s="73" t="n">
        <v>70</v>
      </c>
      <c r="S135" s="73" t="n">
        <v>70</v>
      </c>
      <c r="T135" s="74" t="n">
        <v>0</v>
      </c>
      <c r="U135" s="73" t="n">
        <v>106</v>
      </c>
      <c r="V135" s="74" t="n">
        <v>19.6</v>
      </c>
      <c r="W135" s="73" t="n">
        <v>18.3</v>
      </c>
      <c r="X135" s="73" t="n">
        <v>1.3</v>
      </c>
      <c r="Y135" s="86" t="n">
        <v>55</v>
      </c>
      <c r="Z135" s="74" t="n">
        <v>33</v>
      </c>
      <c r="AA135" s="74" t="n">
        <v>29.5</v>
      </c>
      <c r="AB135" s="73" t="s">
        <v>144</v>
      </c>
      <c r="AC135" s="73" t="s">
        <v>47</v>
      </c>
      <c r="AD135" s="73" t="s">
        <v>270</v>
      </c>
      <c r="AE135" s="73" t="s">
        <v>329</v>
      </c>
      <c r="AF135" s="73" t="s">
        <v>447</v>
      </c>
      <c r="AG135" s="73" t="s">
        <v>464</v>
      </c>
      <c r="AH135" s="73" t="n">
        <v>5</v>
      </c>
      <c r="AI135" s="73" t="n">
        <v>6</v>
      </c>
      <c r="AJ135" s="73" t="n">
        <v>3</v>
      </c>
      <c r="AK135" s="73" t="n">
        <v>0</v>
      </c>
      <c r="AL135" s="73" t="n">
        <v>1</v>
      </c>
      <c r="AM135" s="73" t="n">
        <v>-1</v>
      </c>
      <c r="AN135" s="73" t="n">
        <v>4.66666666666667</v>
      </c>
      <c r="AO135" s="73" t="n">
        <v>0</v>
      </c>
      <c r="AP135" s="65" t="s">
        <v>64</v>
      </c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93"/>
      <c r="BC135" s="93"/>
      <c r="BD135" s="93"/>
    </row>
    <row r="136" customFormat="false" ht="12.75" hidden="false" customHeight="false" outlineLevel="0" collapsed="false">
      <c r="B136" s="100" t="s">
        <v>465</v>
      </c>
      <c r="C136" s="64" t="s">
        <v>313</v>
      </c>
      <c r="D136" s="65" t="s">
        <v>314</v>
      </c>
      <c r="E136" s="69"/>
      <c r="F136" s="69" t="n">
        <v>12</v>
      </c>
      <c r="G136" s="76" t="n">
        <f aca="false">+E136-F136</f>
        <v>-12</v>
      </c>
      <c r="H136" s="85" t="n">
        <f aca="false">(VLOOKUP(B136,'[1]New Ratings'!$A$3:$I$195,5,FALSE()))</f>
        <v>12</v>
      </c>
      <c r="I136" s="69" t="s">
        <v>62</v>
      </c>
      <c r="J136" s="75" t="s">
        <v>56</v>
      </c>
      <c r="K136" s="73" t="s">
        <v>56</v>
      </c>
      <c r="L136" s="74" t="s">
        <v>56</v>
      </c>
      <c r="M136" s="73" t="s">
        <v>56</v>
      </c>
      <c r="N136" s="74" t="s">
        <v>56</v>
      </c>
      <c r="O136" s="73" t="n">
        <v>28.37</v>
      </c>
      <c r="P136" s="74" t="n">
        <v>143</v>
      </c>
      <c r="Q136" s="70" t="s">
        <v>56</v>
      </c>
      <c r="R136" s="73" t="s">
        <v>56</v>
      </c>
      <c r="S136" s="73" t="s">
        <v>56</v>
      </c>
      <c r="T136" s="74" t="s">
        <v>56</v>
      </c>
      <c r="U136" s="73" t="s">
        <v>56</v>
      </c>
      <c r="V136" s="74" t="s">
        <v>56</v>
      </c>
      <c r="W136" s="73" t="s">
        <v>56</v>
      </c>
      <c r="X136" s="73" t="s">
        <v>56</v>
      </c>
      <c r="Y136" s="86" t="s">
        <v>56</v>
      </c>
      <c r="Z136" s="74" t="s">
        <v>56</v>
      </c>
      <c r="AA136" s="74" t="s">
        <v>56</v>
      </c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 t="n">
        <v>0</v>
      </c>
      <c r="AO136" s="73" t="n">
        <v>0</v>
      </c>
      <c r="AP136" s="65" t="s">
        <v>59</v>
      </c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93"/>
      <c r="BC136" s="93"/>
      <c r="BD136" s="93"/>
    </row>
    <row r="137" customFormat="false" ht="12.75" hidden="false" customHeight="false" outlineLevel="0" collapsed="false">
      <c r="B137" s="100" t="s">
        <v>466</v>
      </c>
      <c r="C137" s="64" t="s">
        <v>467</v>
      </c>
      <c r="D137" s="65" t="s">
        <v>468</v>
      </c>
      <c r="E137" s="69"/>
      <c r="F137" s="69" t="n">
        <v>12</v>
      </c>
      <c r="G137" s="76" t="n">
        <f aca="false">+E137-F137</f>
        <v>-12</v>
      </c>
      <c r="H137" s="85" t="e">
        <f aca="false">(VLOOKUP(B137,'[1]New Ratings'!$A$3:$I$195,5,FALSE()))</f>
        <v>#N/A</v>
      </c>
      <c r="I137" s="69" t="s">
        <v>62</v>
      </c>
      <c r="J137" s="75" t="s">
        <v>56</v>
      </c>
      <c r="K137" s="73" t="s">
        <v>56</v>
      </c>
      <c r="L137" s="74" t="s">
        <v>56</v>
      </c>
      <c r="M137" s="73" t="s">
        <v>56</v>
      </c>
      <c r="N137" s="74"/>
      <c r="O137" s="73" t="n">
        <v>21.68</v>
      </c>
      <c r="P137" s="74" t="n">
        <v>172</v>
      </c>
      <c r="Q137" s="70" t="s">
        <v>56</v>
      </c>
      <c r="R137" s="73" t="s">
        <v>56</v>
      </c>
      <c r="S137" s="73"/>
      <c r="T137" s="74"/>
      <c r="U137" s="73" t="s">
        <v>56</v>
      </c>
      <c r="V137" s="74" t="s">
        <v>56</v>
      </c>
      <c r="W137" s="73" t="s">
        <v>56</v>
      </c>
      <c r="X137" s="73"/>
      <c r="Y137" s="86" t="s">
        <v>56</v>
      </c>
      <c r="Z137" s="74" t="s">
        <v>56</v>
      </c>
      <c r="AA137" s="74" t="s">
        <v>56</v>
      </c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 t="n">
        <v>0</v>
      </c>
      <c r="AO137" s="73" t="n">
        <v>0</v>
      </c>
      <c r="AP137" s="65" t="s">
        <v>50</v>
      </c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93"/>
      <c r="BC137" s="93"/>
      <c r="BD137" s="93"/>
    </row>
    <row r="138" customFormat="false" ht="12.75" hidden="false" customHeight="false" outlineLevel="0" collapsed="false">
      <c r="B138" s="100" t="s">
        <v>469</v>
      </c>
      <c r="C138" s="64" t="s">
        <v>470</v>
      </c>
      <c r="D138" s="65" t="s">
        <v>471</v>
      </c>
      <c r="E138" s="69"/>
      <c r="F138" s="69" t="n">
        <v>11</v>
      </c>
      <c r="G138" s="85" t="n">
        <f aca="false">+E138-F138</f>
        <v>-11</v>
      </c>
      <c r="H138" s="85" t="n">
        <f aca="false">(VLOOKUP(B138,'[1]New Ratings'!$A$3:$I$195,5,FALSE()))</f>
        <v>11</v>
      </c>
      <c r="I138" s="69" t="s">
        <v>62</v>
      </c>
      <c r="J138" s="75" t="s">
        <v>56</v>
      </c>
      <c r="K138" s="73" t="s">
        <v>56</v>
      </c>
      <c r="L138" s="74" t="s">
        <v>56</v>
      </c>
      <c r="M138" s="73" t="s">
        <v>56</v>
      </c>
      <c r="N138" s="74" t="s">
        <v>56</v>
      </c>
      <c r="O138" s="73" t="n">
        <v>26.65</v>
      </c>
      <c r="P138" s="74" t="n">
        <v>152</v>
      </c>
      <c r="Q138" s="70" t="s">
        <v>56</v>
      </c>
      <c r="R138" s="73" t="s">
        <v>56</v>
      </c>
      <c r="S138" s="73" t="s">
        <v>56</v>
      </c>
      <c r="T138" s="74" t="s">
        <v>56</v>
      </c>
      <c r="U138" s="73" t="n">
        <v>127</v>
      </c>
      <c r="V138" s="74" t="n">
        <v>15.2</v>
      </c>
      <c r="W138" s="73" t="n">
        <v>15.9</v>
      </c>
      <c r="X138" s="73" t="n">
        <v>-0.700000000000001</v>
      </c>
      <c r="Y138" s="86" t="n">
        <v>59</v>
      </c>
      <c r="Z138" s="74" t="n">
        <v>27.5</v>
      </c>
      <c r="AA138" s="74" t="n">
        <v>32.5</v>
      </c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 t="n">
        <v>0</v>
      </c>
      <c r="AO138" s="73" t="n">
        <v>0</v>
      </c>
      <c r="AP138" s="65" t="s">
        <v>99</v>
      </c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93"/>
      <c r="BC138" s="93"/>
      <c r="BD138" s="93"/>
    </row>
    <row r="139" customFormat="false" ht="12.75" hidden="false" customHeight="false" outlineLevel="0" collapsed="false">
      <c r="B139" s="100" t="s">
        <v>472</v>
      </c>
      <c r="C139" s="64" t="s">
        <v>473</v>
      </c>
      <c r="D139" s="65" t="s">
        <v>474</v>
      </c>
      <c r="E139" s="69"/>
      <c r="F139" s="69" t="n">
        <v>11</v>
      </c>
      <c r="G139" s="85" t="n">
        <f aca="false">+E139-F139</f>
        <v>-11</v>
      </c>
      <c r="H139" s="85" t="n">
        <f aca="false">(VLOOKUP(B139,'[1]New Ratings'!$A$3:$I$195,5,FALSE()))</f>
        <v>11</v>
      </c>
      <c r="I139" s="69" t="s">
        <v>43</v>
      </c>
      <c r="J139" s="75" t="s">
        <v>56</v>
      </c>
      <c r="K139" s="73" t="s">
        <v>56</v>
      </c>
      <c r="L139" s="74" t="s">
        <v>56</v>
      </c>
      <c r="M139" s="73" t="s">
        <v>56</v>
      </c>
      <c r="N139" s="74" t="s">
        <v>56</v>
      </c>
      <c r="O139" s="73" t="n">
        <v>30.64</v>
      </c>
      <c r="P139" s="74" t="n">
        <v>128</v>
      </c>
      <c r="Q139" s="70" t="s">
        <v>329</v>
      </c>
      <c r="R139" s="73" t="n">
        <v>62</v>
      </c>
      <c r="S139" s="73" t="n">
        <v>62</v>
      </c>
      <c r="T139" s="74" t="n">
        <v>0</v>
      </c>
      <c r="U139" s="73" t="s">
        <v>56</v>
      </c>
      <c r="V139" s="74" t="s">
        <v>56</v>
      </c>
      <c r="W139" s="73" t="s">
        <v>56</v>
      </c>
      <c r="X139" s="73" t="s">
        <v>56</v>
      </c>
      <c r="Y139" s="86" t="n">
        <v>68</v>
      </c>
      <c r="Z139" s="74" t="n">
        <v>30.5</v>
      </c>
      <c r="AA139" s="74" t="n">
        <v>33</v>
      </c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 t="n">
        <v>0</v>
      </c>
      <c r="AO139" s="73" t="n">
        <v>0</v>
      </c>
      <c r="AP139" s="65" t="s">
        <v>50</v>
      </c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93"/>
      <c r="BC139" s="93"/>
      <c r="BD139" s="93"/>
    </row>
    <row r="140" customFormat="false" ht="12.75" hidden="false" customHeight="false" outlineLevel="0" collapsed="false">
      <c r="B140" s="100" t="s">
        <v>475</v>
      </c>
      <c r="C140" s="64" t="s">
        <v>476</v>
      </c>
      <c r="D140" s="65" t="s">
        <v>477</v>
      </c>
      <c r="E140" s="69"/>
      <c r="F140" s="69" t="n">
        <v>12</v>
      </c>
      <c r="G140" s="85" t="n">
        <f aca="false">+E140-F140</f>
        <v>-12</v>
      </c>
      <c r="H140" s="85" t="n">
        <f aca="false">(VLOOKUP(B140,'[1]New Ratings'!$A$3:$I$195,5,FALSE()))</f>
        <v>12</v>
      </c>
      <c r="I140" s="69" t="s">
        <v>62</v>
      </c>
      <c r="J140" s="75" t="s">
        <v>56</v>
      </c>
      <c r="K140" s="73" t="s">
        <v>56</v>
      </c>
      <c r="L140" s="74" t="s">
        <v>56</v>
      </c>
      <c r="M140" s="73" t="s">
        <v>56</v>
      </c>
      <c r="N140" s="74" t="s">
        <v>56</v>
      </c>
      <c r="O140" s="73" t="n">
        <v>26.8</v>
      </c>
      <c r="P140" s="74" t="n">
        <v>150</v>
      </c>
      <c r="Q140" s="70" t="s">
        <v>56</v>
      </c>
      <c r="R140" s="73" t="s">
        <v>56</v>
      </c>
      <c r="S140" s="73" t="s">
        <v>56</v>
      </c>
      <c r="T140" s="74" t="s">
        <v>56</v>
      </c>
      <c r="U140" s="73" t="n">
        <v>112</v>
      </c>
      <c r="V140" s="74" t="n">
        <v>18.2</v>
      </c>
      <c r="W140" s="73" t="n">
        <v>21</v>
      </c>
      <c r="X140" s="73" t="n">
        <v>-2.8</v>
      </c>
      <c r="Y140" s="86" t="s">
        <v>56</v>
      </c>
      <c r="Z140" s="74" t="s">
        <v>56</v>
      </c>
      <c r="AA140" s="74" t="s">
        <v>56</v>
      </c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 t="n">
        <v>0</v>
      </c>
      <c r="AO140" s="73" t="n">
        <v>0</v>
      </c>
      <c r="AP140" s="65" t="s">
        <v>99</v>
      </c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93"/>
      <c r="BC140" s="93"/>
      <c r="BD140" s="93"/>
    </row>
    <row r="141" customFormat="false" ht="12.75" hidden="false" customHeight="false" outlineLevel="0" collapsed="false">
      <c r="B141" s="100" t="s">
        <v>478</v>
      </c>
      <c r="C141" s="64" t="s">
        <v>263</v>
      </c>
      <c r="D141" s="65" t="s">
        <v>264</v>
      </c>
      <c r="E141" s="69"/>
      <c r="F141" s="69" t="n">
        <v>11</v>
      </c>
      <c r="G141" s="85" t="n">
        <f aca="false">+E141-F141</f>
        <v>-11</v>
      </c>
      <c r="H141" s="85" t="n">
        <f aca="false">(VLOOKUP(B141,'[1]New Ratings'!$A$3:$I$195,5,FALSE()))</f>
        <v>11</v>
      </c>
      <c r="I141" s="69" t="s">
        <v>62</v>
      </c>
      <c r="J141" s="75" t="s">
        <v>56</v>
      </c>
      <c r="K141" s="73" t="s">
        <v>56</v>
      </c>
      <c r="L141" s="74" t="s">
        <v>56</v>
      </c>
      <c r="M141" s="73" t="s">
        <v>56</v>
      </c>
      <c r="N141" s="74" t="s">
        <v>56</v>
      </c>
      <c r="O141" s="73" t="n">
        <v>31.39</v>
      </c>
      <c r="P141" s="74" t="n">
        <v>123</v>
      </c>
      <c r="Q141" s="70" t="s">
        <v>56</v>
      </c>
      <c r="R141" s="73" t="s">
        <v>56</v>
      </c>
      <c r="S141" s="73" t="s">
        <v>56</v>
      </c>
      <c r="T141" s="74" t="s">
        <v>56</v>
      </c>
      <c r="U141" s="73" t="n">
        <v>98</v>
      </c>
      <c r="V141" s="74" t="n">
        <v>24.6</v>
      </c>
      <c r="W141" s="73" t="n">
        <v>25.5</v>
      </c>
      <c r="X141" s="73" t="n">
        <v>-0.899999999999999</v>
      </c>
      <c r="Y141" s="86" t="s">
        <v>56</v>
      </c>
      <c r="Z141" s="74" t="s">
        <v>56</v>
      </c>
      <c r="AA141" s="74" t="s">
        <v>56</v>
      </c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 t="n">
        <v>0</v>
      </c>
      <c r="AO141" s="73" t="n">
        <v>0</v>
      </c>
      <c r="AP141" s="65" t="s">
        <v>64</v>
      </c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93"/>
      <c r="BC141" s="93"/>
      <c r="BD141" s="93"/>
    </row>
    <row r="142" customFormat="false" ht="12.75" hidden="false" customHeight="false" outlineLevel="0" collapsed="false">
      <c r="B142" s="100" t="s">
        <v>479</v>
      </c>
      <c r="C142" s="64" t="s">
        <v>480</v>
      </c>
      <c r="D142" s="65" t="s">
        <v>481</v>
      </c>
      <c r="E142" s="69"/>
      <c r="F142" s="69" t="n">
        <v>12</v>
      </c>
      <c r="G142" s="85" t="n">
        <f aca="false">+E142-F142</f>
        <v>-12</v>
      </c>
      <c r="H142" s="85" t="n">
        <f aca="false">(VLOOKUP(B142,'[1]New Ratings'!$A$3:$I$195,5,FALSE()))</f>
        <v>12</v>
      </c>
      <c r="I142" s="69" t="s">
        <v>62</v>
      </c>
      <c r="J142" s="75" t="s">
        <v>56</v>
      </c>
      <c r="K142" s="73" t="s">
        <v>56</v>
      </c>
      <c r="L142" s="74" t="s">
        <v>56</v>
      </c>
      <c r="M142" s="73" t="s">
        <v>56</v>
      </c>
      <c r="N142" s="74" t="s">
        <v>56</v>
      </c>
      <c r="O142" s="73" t="n">
        <v>26.07</v>
      </c>
      <c r="P142" s="74" t="n">
        <v>154</v>
      </c>
      <c r="Q142" s="70" t="s">
        <v>329</v>
      </c>
      <c r="R142" s="73" t="n">
        <v>61</v>
      </c>
      <c r="S142" s="73" t="n">
        <v>61</v>
      </c>
      <c r="T142" s="74" t="n">
        <v>0</v>
      </c>
      <c r="U142" s="73" t="n">
        <v>128</v>
      </c>
      <c r="V142" s="74" t="n">
        <v>14.9</v>
      </c>
      <c r="W142" s="73" t="n">
        <v>15.1</v>
      </c>
      <c r="X142" s="73" t="n">
        <v>-0.199999999999999</v>
      </c>
      <c r="Y142" s="86" t="n">
        <v>50</v>
      </c>
      <c r="Z142" s="74" t="n">
        <v>32.5</v>
      </c>
      <c r="AA142" s="74" t="n">
        <v>34</v>
      </c>
      <c r="AB142" s="73" t="s">
        <v>145</v>
      </c>
      <c r="AC142" s="73" t="s">
        <v>47</v>
      </c>
      <c r="AD142" s="73" t="s">
        <v>144</v>
      </c>
      <c r="AE142" s="73" t="s">
        <v>145</v>
      </c>
      <c r="AF142" s="73" t="s">
        <v>144</v>
      </c>
      <c r="AG142" s="73" t="s">
        <v>144</v>
      </c>
      <c r="AH142" s="73" t="n">
        <v>4</v>
      </c>
      <c r="AI142" s="73" t="n">
        <v>6</v>
      </c>
      <c r="AJ142" s="73" t="n">
        <v>5</v>
      </c>
      <c r="AK142" s="73" t="n">
        <v>4</v>
      </c>
      <c r="AL142" s="73" t="n">
        <v>5</v>
      </c>
      <c r="AM142" s="73" t="n">
        <v>5</v>
      </c>
      <c r="AN142" s="73" t="n">
        <v>5</v>
      </c>
      <c r="AO142" s="73" t="n">
        <v>4.66666666666667</v>
      </c>
      <c r="AP142" s="65" t="s">
        <v>50</v>
      </c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93"/>
      <c r="BC142" s="93"/>
      <c r="BD142" s="93"/>
    </row>
    <row r="143" customFormat="false" ht="12.75" hidden="false" customHeight="false" outlineLevel="0" collapsed="false">
      <c r="B143" s="100" t="s">
        <v>482</v>
      </c>
      <c r="C143" s="64" t="s">
        <v>313</v>
      </c>
      <c r="D143" s="65" t="s">
        <v>314</v>
      </c>
      <c r="E143" s="69"/>
      <c r="F143" s="69" t="n">
        <v>12</v>
      </c>
      <c r="G143" s="85" t="n">
        <f aca="false">+E143-F143</f>
        <v>-12</v>
      </c>
      <c r="H143" s="85" t="n">
        <f aca="false">(VLOOKUP(B143,'[1]New Ratings'!$A$3:$I$195,5,FALSE()))</f>
        <v>12</v>
      </c>
      <c r="I143" s="69" t="s">
        <v>43</v>
      </c>
      <c r="J143" s="75" t="s">
        <v>56</v>
      </c>
      <c r="K143" s="73" t="s">
        <v>56</v>
      </c>
      <c r="L143" s="74" t="s">
        <v>56</v>
      </c>
      <c r="M143" s="73" t="s">
        <v>56</v>
      </c>
      <c r="N143" s="74" t="s">
        <v>56</v>
      </c>
      <c r="O143" s="73" t="n">
        <v>20.93</v>
      </c>
      <c r="P143" s="74" t="n">
        <v>174</v>
      </c>
      <c r="Q143" s="70" t="s">
        <v>56</v>
      </c>
      <c r="R143" s="73" t="s">
        <v>56</v>
      </c>
      <c r="S143" s="73" t="s">
        <v>56</v>
      </c>
      <c r="T143" s="74" t="s">
        <v>56</v>
      </c>
      <c r="U143" s="73" t="s">
        <v>56</v>
      </c>
      <c r="V143" s="74" t="s">
        <v>56</v>
      </c>
      <c r="W143" s="73" t="s">
        <v>56</v>
      </c>
      <c r="X143" s="73" t="s">
        <v>56</v>
      </c>
      <c r="Y143" s="86" t="n">
        <v>54</v>
      </c>
      <c r="Z143" s="74" t="n">
        <v>20</v>
      </c>
      <c r="AA143" s="74" t="n">
        <v>24.5</v>
      </c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 t="n">
        <v>0</v>
      </c>
      <c r="AO143" s="73" t="n">
        <v>0</v>
      </c>
      <c r="AP143" s="65" t="s">
        <v>59</v>
      </c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93"/>
      <c r="BC143" s="93"/>
      <c r="BD143" s="93"/>
    </row>
    <row r="144" customFormat="false" ht="12.75" hidden="false" customHeight="false" outlineLevel="0" collapsed="false">
      <c r="B144" s="100" t="s">
        <v>483</v>
      </c>
      <c r="C144" s="64" t="s">
        <v>41</v>
      </c>
      <c r="D144" s="65" t="s">
        <v>484</v>
      </c>
      <c r="E144" s="69"/>
      <c r="F144" s="69" t="n">
        <v>11</v>
      </c>
      <c r="G144" s="85" t="n">
        <f aca="false">+E144-F144</f>
        <v>-11</v>
      </c>
      <c r="H144" s="85" t="n">
        <f aca="false">(VLOOKUP(B144,'[1]New Ratings'!$A$3:$I$195,5,FALSE()))</f>
        <v>11</v>
      </c>
      <c r="I144" s="69" t="s">
        <v>62</v>
      </c>
      <c r="J144" s="75" t="s">
        <v>56</v>
      </c>
      <c r="K144" s="73" t="s">
        <v>56</v>
      </c>
      <c r="L144" s="74" t="s">
        <v>56</v>
      </c>
      <c r="M144" s="73" t="s">
        <v>56</v>
      </c>
      <c r="N144" s="74" t="s">
        <v>56</v>
      </c>
      <c r="O144" s="73" t="n">
        <v>27.48</v>
      </c>
      <c r="P144" s="74" t="n">
        <v>146</v>
      </c>
      <c r="Q144" s="70" t="s">
        <v>56</v>
      </c>
      <c r="R144" s="73" t="s">
        <v>56</v>
      </c>
      <c r="S144" s="73" t="s">
        <v>56</v>
      </c>
      <c r="T144" s="74" t="s">
        <v>56</v>
      </c>
      <c r="U144" s="73" t="s">
        <v>56</v>
      </c>
      <c r="V144" s="74" t="s">
        <v>56</v>
      </c>
      <c r="W144" s="73" t="s">
        <v>56</v>
      </c>
      <c r="X144" s="73" t="s">
        <v>56</v>
      </c>
      <c r="Y144" s="86" t="n">
        <v>68</v>
      </c>
      <c r="Z144" s="74" t="n">
        <v>30.5</v>
      </c>
      <c r="AA144" s="74" t="n">
        <v>30</v>
      </c>
      <c r="AB144" s="73" t="s">
        <v>144</v>
      </c>
      <c r="AC144" s="73" t="s">
        <v>47</v>
      </c>
      <c r="AD144" s="73" t="s">
        <v>47</v>
      </c>
      <c r="AE144" s="73" t="s">
        <v>145</v>
      </c>
      <c r="AF144" s="73" t="s">
        <v>144</v>
      </c>
      <c r="AG144" s="73" t="s">
        <v>145</v>
      </c>
      <c r="AH144" s="73" t="n">
        <v>5</v>
      </c>
      <c r="AI144" s="73" t="n">
        <v>6</v>
      </c>
      <c r="AJ144" s="73" t="n">
        <v>6</v>
      </c>
      <c r="AK144" s="73" t="n">
        <v>4</v>
      </c>
      <c r="AL144" s="73" t="n">
        <v>5</v>
      </c>
      <c r="AM144" s="73" t="n">
        <v>4</v>
      </c>
      <c r="AN144" s="73" t="n">
        <v>5.66666666666667</v>
      </c>
      <c r="AO144" s="73" t="n">
        <v>4.33333333333333</v>
      </c>
      <c r="AP144" s="65" t="s">
        <v>50</v>
      </c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93"/>
      <c r="BC144" s="93"/>
      <c r="BD144" s="93"/>
    </row>
    <row r="145" customFormat="false" ht="12.75" hidden="false" customHeight="false" outlineLevel="0" collapsed="false">
      <c r="B145" s="100" t="s">
        <v>485</v>
      </c>
      <c r="C145" s="64" t="s">
        <v>486</v>
      </c>
      <c r="D145" s="65" t="s">
        <v>487</v>
      </c>
      <c r="E145" s="69"/>
      <c r="F145" s="69" t="n">
        <v>12</v>
      </c>
      <c r="G145" s="85" t="n">
        <f aca="false">+E145-F145</f>
        <v>-12</v>
      </c>
      <c r="H145" s="85" t="n">
        <f aca="false">(VLOOKUP(B145,'[1]New Ratings'!$A$3:$I$195,5,FALSE()))</f>
        <v>12</v>
      </c>
      <c r="I145" s="69" t="s">
        <v>62</v>
      </c>
      <c r="J145" s="75" t="s">
        <v>56</v>
      </c>
      <c r="K145" s="73" t="s">
        <v>56</v>
      </c>
      <c r="L145" s="74" t="s">
        <v>56</v>
      </c>
      <c r="M145" s="73" t="s">
        <v>56</v>
      </c>
      <c r="N145" s="74" t="s">
        <v>56</v>
      </c>
      <c r="O145" s="73" t="n">
        <v>26.3</v>
      </c>
      <c r="P145" s="74" t="n">
        <v>153</v>
      </c>
      <c r="Q145" s="70" t="s">
        <v>56</v>
      </c>
      <c r="R145" s="73" t="s">
        <v>56</v>
      </c>
      <c r="S145" s="73" t="s">
        <v>56</v>
      </c>
      <c r="T145" s="74" t="s">
        <v>56</v>
      </c>
      <c r="U145" s="73" t="n">
        <v>132</v>
      </c>
      <c r="V145" s="74" t="n">
        <v>12.9</v>
      </c>
      <c r="W145" s="73" t="n">
        <v>12.5</v>
      </c>
      <c r="X145" s="73" t="n">
        <v>0.4</v>
      </c>
      <c r="Y145" s="86" t="n">
        <v>49</v>
      </c>
      <c r="Z145" s="74" t="n">
        <v>33</v>
      </c>
      <c r="AA145" s="74" t="n">
        <v>31.5</v>
      </c>
      <c r="AB145" s="73" t="s">
        <v>144</v>
      </c>
      <c r="AC145" s="73" t="s">
        <v>47</v>
      </c>
      <c r="AD145" s="73" t="s">
        <v>144</v>
      </c>
      <c r="AE145" s="73" t="s">
        <v>279</v>
      </c>
      <c r="AF145" s="73" t="s">
        <v>279</v>
      </c>
      <c r="AG145" s="73" t="s">
        <v>270</v>
      </c>
      <c r="AH145" s="73" t="n">
        <v>5</v>
      </c>
      <c r="AI145" s="73" t="n">
        <v>6</v>
      </c>
      <c r="AJ145" s="73" t="n">
        <v>5</v>
      </c>
      <c r="AK145" s="73" t="n">
        <v>2</v>
      </c>
      <c r="AL145" s="73" t="n">
        <v>2</v>
      </c>
      <c r="AM145" s="73" t="n">
        <v>3</v>
      </c>
      <c r="AN145" s="73" t="n">
        <v>5.33333333333333</v>
      </c>
      <c r="AO145" s="73" t="n">
        <v>2.33333333333333</v>
      </c>
      <c r="AP145" s="65" t="s">
        <v>50</v>
      </c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93"/>
      <c r="BC145" s="93"/>
      <c r="BD145" s="93"/>
    </row>
    <row r="146" customFormat="false" ht="12.75" hidden="false" customHeight="false" outlineLevel="0" collapsed="false">
      <c r="B146" s="100" t="s">
        <v>488</v>
      </c>
      <c r="C146" s="64" t="s">
        <v>184</v>
      </c>
      <c r="D146" s="65" t="s">
        <v>489</v>
      </c>
      <c r="E146" s="94" t="n">
        <v>12</v>
      </c>
      <c r="F146" s="69" t="n">
        <v>8</v>
      </c>
      <c r="G146" s="85" t="n">
        <f aca="false">+E146-F146</f>
        <v>4</v>
      </c>
      <c r="H146" s="85" t="n">
        <f aca="false">(VLOOKUP(B146,'[1]New Ratings'!$A$3:$I$195,5,FALSE()))</f>
        <v>7</v>
      </c>
      <c r="I146" s="69" t="s">
        <v>62</v>
      </c>
      <c r="J146" s="75" t="s">
        <v>273</v>
      </c>
      <c r="K146" s="73" t="s">
        <v>273</v>
      </c>
      <c r="L146" s="74" t="s">
        <v>45</v>
      </c>
      <c r="M146" s="73" t="s">
        <v>172</v>
      </c>
      <c r="N146" s="74" t="s">
        <v>172</v>
      </c>
      <c r="O146" s="73" t="n">
        <v>54.71</v>
      </c>
      <c r="P146" s="74" t="n">
        <v>57</v>
      </c>
      <c r="Q146" s="70" t="s">
        <v>270</v>
      </c>
      <c r="R146" s="73" t="n">
        <v>42</v>
      </c>
      <c r="S146" s="73" t="n">
        <v>42</v>
      </c>
      <c r="T146" s="74" t="n">
        <v>0</v>
      </c>
      <c r="U146" s="73" t="n">
        <v>55</v>
      </c>
      <c r="V146" s="74" t="n">
        <v>47.7</v>
      </c>
      <c r="W146" s="73" t="n">
        <v>51.5</v>
      </c>
      <c r="X146" s="73" t="n">
        <v>-3.8</v>
      </c>
      <c r="Y146" s="86" t="n">
        <v>54</v>
      </c>
      <c r="Z146" s="74" t="n">
        <v>40</v>
      </c>
      <c r="AA146" s="74" t="n">
        <v>34</v>
      </c>
      <c r="AB146" s="73" t="s">
        <v>47</v>
      </c>
      <c r="AC146" s="73" t="s">
        <v>47</v>
      </c>
      <c r="AD146" s="73" t="s">
        <v>270</v>
      </c>
      <c r="AE146" s="73" t="s">
        <v>145</v>
      </c>
      <c r="AF146" s="73" t="s">
        <v>144</v>
      </c>
      <c r="AG146" s="73" t="s">
        <v>145</v>
      </c>
      <c r="AH146" s="73" t="n">
        <v>6</v>
      </c>
      <c r="AI146" s="73" t="n">
        <v>6</v>
      </c>
      <c r="AJ146" s="73" t="n">
        <v>3</v>
      </c>
      <c r="AK146" s="73" t="n">
        <v>4</v>
      </c>
      <c r="AL146" s="73" t="n">
        <v>5</v>
      </c>
      <c r="AM146" s="73" t="n">
        <v>4</v>
      </c>
      <c r="AN146" s="73" t="n">
        <v>5</v>
      </c>
      <c r="AO146" s="73" t="n">
        <v>4.33333333333333</v>
      </c>
      <c r="AP146" s="65" t="s">
        <v>50</v>
      </c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93"/>
      <c r="BC146" s="93"/>
      <c r="BD146" s="93"/>
    </row>
    <row r="147" customFormat="false" ht="12.75" hidden="false" customHeight="false" outlineLevel="0" collapsed="false">
      <c r="B147" s="100" t="s">
        <v>490</v>
      </c>
      <c r="C147" s="64" t="s">
        <v>491</v>
      </c>
      <c r="D147" s="65" t="s">
        <v>492</v>
      </c>
      <c r="E147" s="69" t="n">
        <v>11</v>
      </c>
      <c r="F147" s="69" t="n">
        <v>11</v>
      </c>
      <c r="G147" s="85" t="n">
        <f aca="false">+E147-F147</f>
        <v>0</v>
      </c>
      <c r="H147" s="85" t="n">
        <f aca="false">(VLOOKUP(B147,'[1]New Ratings'!$A$3:$I$195,5,FALSE()))</f>
        <v>12</v>
      </c>
      <c r="I147" s="69" t="s">
        <v>62</v>
      </c>
      <c r="J147" s="94" t="s">
        <v>493</v>
      </c>
      <c r="K147" s="73" t="s">
        <v>494</v>
      </c>
      <c r="L147" s="74" t="s">
        <v>238</v>
      </c>
      <c r="M147" s="73" t="s">
        <v>144</v>
      </c>
      <c r="N147" s="74" t="s">
        <v>144</v>
      </c>
      <c r="O147" s="73" t="n">
        <v>36.38</v>
      </c>
      <c r="P147" s="74" t="n">
        <v>99</v>
      </c>
      <c r="Q147" s="70" t="s">
        <v>329</v>
      </c>
      <c r="R147" s="73" t="n">
        <v>62</v>
      </c>
      <c r="S147" s="73" t="n">
        <v>63</v>
      </c>
      <c r="T147" s="74" t="n">
        <v>-1</v>
      </c>
      <c r="U147" s="73" t="n">
        <v>96</v>
      </c>
      <c r="V147" s="74" t="n">
        <v>25.1</v>
      </c>
      <c r="W147" s="73" t="n">
        <v>27.4</v>
      </c>
      <c r="X147" s="73" t="n">
        <v>-2.3</v>
      </c>
      <c r="Y147" s="86" t="n">
        <v>2.5</v>
      </c>
      <c r="Z147" s="74" t="n">
        <v>30</v>
      </c>
      <c r="AA147" s="74" t="n">
        <v>35</v>
      </c>
      <c r="AB147" s="73" t="s">
        <v>447</v>
      </c>
      <c r="AC147" s="73" t="s">
        <v>144</v>
      </c>
      <c r="AD147" s="73" t="s">
        <v>279</v>
      </c>
      <c r="AE147" s="73" t="s">
        <v>270</v>
      </c>
      <c r="AF147" s="73" t="s">
        <v>145</v>
      </c>
      <c r="AG147" s="73" t="s">
        <v>270</v>
      </c>
      <c r="AH147" s="73" t="n">
        <v>1</v>
      </c>
      <c r="AI147" s="73" t="n">
        <v>5</v>
      </c>
      <c r="AJ147" s="73" t="n">
        <v>2</v>
      </c>
      <c r="AK147" s="73" t="n">
        <v>3</v>
      </c>
      <c r="AL147" s="73" t="n">
        <v>4</v>
      </c>
      <c r="AM147" s="73" t="n">
        <v>3</v>
      </c>
      <c r="AN147" s="73" t="n">
        <v>2.66666666666667</v>
      </c>
      <c r="AO147" s="73" t="n">
        <v>3.33333333333333</v>
      </c>
      <c r="AP147" s="65" t="s">
        <v>50</v>
      </c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93"/>
      <c r="BC147" s="93"/>
      <c r="BD147" s="93"/>
    </row>
    <row r="148" customFormat="false" ht="12.75" hidden="false" customHeight="false" outlineLevel="0" collapsed="false">
      <c r="B148" s="100" t="s">
        <v>495</v>
      </c>
      <c r="C148" s="64" t="s">
        <v>496</v>
      </c>
      <c r="D148" s="65" t="s">
        <v>497</v>
      </c>
      <c r="E148" s="69"/>
      <c r="F148" s="69" t="n">
        <v>11</v>
      </c>
      <c r="G148" s="85" t="n">
        <f aca="false">+E148-F148</f>
        <v>-11</v>
      </c>
      <c r="H148" s="85" t="n">
        <f aca="false">(VLOOKUP(B148,'[1]New Ratings'!$A$3:$I$195,5,FALSE()))</f>
        <v>11</v>
      </c>
      <c r="I148" s="69" t="s">
        <v>43</v>
      </c>
      <c r="J148" s="75" t="s">
        <v>324</v>
      </c>
      <c r="K148" s="73" t="s">
        <v>324</v>
      </c>
      <c r="L148" s="74" t="s">
        <v>56</v>
      </c>
      <c r="M148" s="73" t="s">
        <v>56</v>
      </c>
      <c r="N148" s="74" t="s">
        <v>56</v>
      </c>
      <c r="O148" s="73" t="n">
        <v>40.29</v>
      </c>
      <c r="P148" s="74" t="n">
        <v>86</v>
      </c>
      <c r="Q148" s="70" t="s">
        <v>270</v>
      </c>
      <c r="R148" s="73" t="n">
        <v>51</v>
      </c>
      <c r="S148" s="73" t="n">
        <v>55</v>
      </c>
      <c r="T148" s="74" t="n">
        <v>-4</v>
      </c>
      <c r="U148" s="73" t="n">
        <v>81</v>
      </c>
      <c r="V148" s="74" t="n">
        <v>31.4</v>
      </c>
      <c r="W148" s="73" t="n">
        <v>27</v>
      </c>
      <c r="X148" s="73" t="n">
        <v>4.4</v>
      </c>
      <c r="Y148" s="86" t="n">
        <v>60</v>
      </c>
      <c r="Z148" s="74" t="n">
        <v>41.5</v>
      </c>
      <c r="AA148" s="74" t="n">
        <v>41</v>
      </c>
      <c r="AB148" s="73" t="s">
        <v>144</v>
      </c>
      <c r="AC148" s="73" t="s">
        <v>145</v>
      </c>
      <c r="AD148" s="73" t="s">
        <v>145</v>
      </c>
      <c r="AE148" s="73" t="s">
        <v>144</v>
      </c>
      <c r="AF148" s="73" t="s">
        <v>145</v>
      </c>
      <c r="AG148" s="73" t="s">
        <v>47</v>
      </c>
      <c r="AH148" s="73" t="n">
        <v>5</v>
      </c>
      <c r="AI148" s="73" t="n">
        <v>4</v>
      </c>
      <c r="AJ148" s="73" t="n">
        <v>4</v>
      </c>
      <c r="AK148" s="73" t="n">
        <v>5</v>
      </c>
      <c r="AL148" s="73" t="n">
        <v>4</v>
      </c>
      <c r="AM148" s="73" t="n">
        <v>6</v>
      </c>
      <c r="AN148" s="73" t="n">
        <v>4.33333333333333</v>
      </c>
      <c r="AO148" s="73" t="n">
        <v>5</v>
      </c>
      <c r="AP148" s="65" t="s">
        <v>99</v>
      </c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93"/>
      <c r="BC148" s="93"/>
      <c r="BD148" s="93"/>
    </row>
    <row r="149" customFormat="false" ht="12.75" hidden="false" customHeight="false" outlineLevel="0" collapsed="false">
      <c r="B149" s="100" t="s">
        <v>498</v>
      </c>
      <c r="C149" s="64" t="s">
        <v>66</v>
      </c>
      <c r="D149" s="65" t="s">
        <v>499</v>
      </c>
      <c r="E149" s="69"/>
      <c r="F149" s="69" t="n">
        <v>12</v>
      </c>
      <c r="G149" s="85" t="n">
        <f aca="false">+E149-F149</f>
        <v>-12</v>
      </c>
      <c r="H149" s="85" t="n">
        <f aca="false">(VLOOKUP(B149,'[1]New Ratings'!$A$3:$I$195,5,FALSE()))</f>
        <v>12</v>
      </c>
      <c r="I149" s="69" t="s">
        <v>43</v>
      </c>
      <c r="J149" s="75" t="s">
        <v>56</v>
      </c>
      <c r="K149" s="73" t="s">
        <v>56</v>
      </c>
      <c r="L149" s="74" t="s">
        <v>56</v>
      </c>
      <c r="M149" s="73" t="s">
        <v>56</v>
      </c>
      <c r="N149" s="74" t="s">
        <v>56</v>
      </c>
      <c r="O149" s="73" t="n">
        <v>4.84</v>
      </c>
      <c r="P149" s="74" t="n">
        <v>183</v>
      </c>
      <c r="Q149" s="70" t="s">
        <v>446</v>
      </c>
      <c r="R149" s="73" t="n">
        <v>94</v>
      </c>
      <c r="S149" s="73" t="n">
        <v>93</v>
      </c>
      <c r="T149" s="74" t="n">
        <v>1</v>
      </c>
      <c r="U149" s="73" t="n">
        <v>137</v>
      </c>
      <c r="V149" s="74" t="n">
        <v>11.1</v>
      </c>
      <c r="W149" s="73" t="n">
        <v>12.6</v>
      </c>
      <c r="X149" s="73" t="n">
        <v>-1.5</v>
      </c>
      <c r="Y149" s="86" t="n">
        <v>36</v>
      </c>
      <c r="Z149" s="74" t="n">
        <v>30.5</v>
      </c>
      <c r="AA149" s="74" t="n">
        <v>29.5</v>
      </c>
      <c r="AB149" s="73" t="s">
        <v>279</v>
      </c>
      <c r="AC149" s="73" t="s">
        <v>279</v>
      </c>
      <c r="AD149" s="73" t="s">
        <v>279</v>
      </c>
      <c r="AE149" s="73" t="s">
        <v>270</v>
      </c>
      <c r="AF149" s="73" t="s">
        <v>279</v>
      </c>
      <c r="AG149" s="73" t="s">
        <v>270</v>
      </c>
      <c r="AH149" s="73" t="n">
        <v>2</v>
      </c>
      <c r="AI149" s="73" t="n">
        <v>2</v>
      </c>
      <c r="AJ149" s="73" t="n">
        <v>2</v>
      </c>
      <c r="AK149" s="73" t="n">
        <v>3</v>
      </c>
      <c r="AL149" s="73" t="n">
        <v>2</v>
      </c>
      <c r="AM149" s="73" t="n">
        <v>3</v>
      </c>
      <c r="AN149" s="73" t="n">
        <v>2</v>
      </c>
      <c r="AO149" s="73" t="n">
        <v>2.66666666666667</v>
      </c>
      <c r="AP149" s="65" t="s">
        <v>64</v>
      </c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93"/>
      <c r="BC149" s="93"/>
      <c r="BD149" s="93"/>
    </row>
    <row r="150" customFormat="false" ht="12.75" hidden="false" customHeight="false" outlineLevel="0" collapsed="false">
      <c r="B150" s="100" t="s">
        <v>500</v>
      </c>
      <c r="C150" s="64" t="s">
        <v>383</v>
      </c>
      <c r="D150" s="65" t="s">
        <v>501</v>
      </c>
      <c r="E150" s="69"/>
      <c r="F150" s="69" t="n">
        <v>11</v>
      </c>
      <c r="G150" s="85" t="n">
        <f aca="false">+E150-F150</f>
        <v>-11</v>
      </c>
      <c r="H150" s="85" t="n">
        <f aca="false">(VLOOKUP(B150,'[1]New Ratings'!$A$3:$I$195,5,FALSE()))</f>
        <v>11</v>
      </c>
      <c r="I150" s="69" t="s">
        <v>62</v>
      </c>
      <c r="J150" s="75" t="s">
        <v>56</v>
      </c>
      <c r="K150" s="73" t="s">
        <v>56</v>
      </c>
      <c r="L150" s="74" t="s">
        <v>56</v>
      </c>
      <c r="M150" s="73" t="s">
        <v>56</v>
      </c>
      <c r="N150" s="74" t="s">
        <v>56</v>
      </c>
      <c r="O150" s="73" t="n">
        <v>37.36</v>
      </c>
      <c r="P150" s="74" t="n">
        <v>98</v>
      </c>
      <c r="Q150" s="70" t="s">
        <v>329</v>
      </c>
      <c r="R150" s="73" t="n">
        <v>66</v>
      </c>
      <c r="S150" s="73" t="n">
        <v>71</v>
      </c>
      <c r="T150" s="74" t="n">
        <v>-5</v>
      </c>
      <c r="U150" s="73" t="n">
        <v>99</v>
      </c>
      <c r="V150" s="74" t="n">
        <v>24.4</v>
      </c>
      <c r="W150" s="73" t="n">
        <v>25</v>
      </c>
      <c r="X150" s="73" t="n">
        <v>-0.600000000000001</v>
      </c>
      <c r="Y150" s="86" t="n">
        <v>54</v>
      </c>
      <c r="Z150" s="74" t="n">
        <v>35.5</v>
      </c>
      <c r="AA150" s="74" t="n">
        <v>31.5</v>
      </c>
      <c r="AB150" s="73" t="s">
        <v>47</v>
      </c>
      <c r="AC150" s="73" t="s">
        <v>47</v>
      </c>
      <c r="AD150" s="73" t="s">
        <v>47</v>
      </c>
      <c r="AE150" s="73" t="s">
        <v>144</v>
      </c>
      <c r="AF150" s="73" t="s">
        <v>145</v>
      </c>
      <c r="AG150" s="73" t="s">
        <v>145</v>
      </c>
      <c r="AH150" s="73" t="n">
        <v>6</v>
      </c>
      <c r="AI150" s="73" t="n">
        <v>6</v>
      </c>
      <c r="AJ150" s="73" t="n">
        <v>6</v>
      </c>
      <c r="AK150" s="73" t="n">
        <v>5</v>
      </c>
      <c r="AL150" s="73" t="n">
        <v>4</v>
      </c>
      <c r="AM150" s="73" t="n">
        <v>4</v>
      </c>
      <c r="AN150" s="73" t="n">
        <v>6</v>
      </c>
      <c r="AO150" s="73" t="n">
        <v>4.33333333333333</v>
      </c>
      <c r="AP150" s="65" t="s">
        <v>99</v>
      </c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93"/>
      <c r="BC150" s="93"/>
      <c r="BD150" s="93"/>
    </row>
    <row r="151" customFormat="false" ht="12.75" hidden="false" customHeight="false" outlineLevel="0" collapsed="false">
      <c r="B151" s="100" t="s">
        <v>502</v>
      </c>
      <c r="C151" s="64" t="s">
        <v>503</v>
      </c>
      <c r="D151" s="65" t="s">
        <v>42</v>
      </c>
      <c r="E151" s="69"/>
      <c r="F151" s="69" t="n">
        <v>12</v>
      </c>
      <c r="G151" s="85" t="n">
        <f aca="false">+E151-F151</f>
        <v>-12</v>
      </c>
      <c r="H151" s="85" t="e">
        <f aca="false">(VLOOKUP(B151,'[1]New Ratings'!$A$3:$I$195,5,FALSE()))</f>
        <v>#N/A</v>
      </c>
      <c r="I151" s="69" t="s">
        <v>62</v>
      </c>
      <c r="J151" s="75" t="s">
        <v>56</v>
      </c>
      <c r="K151" s="73" t="s">
        <v>56</v>
      </c>
      <c r="L151" s="74" t="s">
        <v>56</v>
      </c>
      <c r="M151" s="73" t="s">
        <v>56</v>
      </c>
      <c r="N151" s="74"/>
      <c r="O151" s="73"/>
      <c r="P151" s="74" t="s">
        <v>56</v>
      </c>
      <c r="Q151" s="70" t="s">
        <v>56</v>
      </c>
      <c r="R151" s="73" t="s">
        <v>56</v>
      </c>
      <c r="S151" s="73"/>
      <c r="T151" s="74"/>
      <c r="U151" s="73" t="s">
        <v>56</v>
      </c>
      <c r="V151" s="74" t="s">
        <v>56</v>
      </c>
      <c r="W151" s="73" t="s">
        <v>56</v>
      </c>
      <c r="X151" s="73"/>
      <c r="Y151" s="86" t="s">
        <v>56</v>
      </c>
      <c r="Z151" s="74" t="s">
        <v>56</v>
      </c>
      <c r="AA151" s="74" t="s">
        <v>56</v>
      </c>
      <c r="AB151" s="73"/>
      <c r="AC151" s="73"/>
      <c r="AD151" s="73"/>
      <c r="AE151" s="73"/>
      <c r="AF151" s="73"/>
      <c r="AG151" s="73"/>
      <c r="AH151" s="73"/>
      <c r="AI151" s="73"/>
      <c r="AJ151" s="73"/>
      <c r="AK151" s="73"/>
      <c r="AL151" s="73"/>
      <c r="AM151" s="73"/>
      <c r="AN151" s="73" t="n">
        <v>0</v>
      </c>
      <c r="AO151" s="73" t="n">
        <v>0</v>
      </c>
      <c r="AP151" s="65" t="s">
        <v>504</v>
      </c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93"/>
      <c r="BC151" s="93"/>
      <c r="BD151" s="93"/>
    </row>
    <row r="152" customFormat="false" ht="12.75" hidden="false" customHeight="false" outlineLevel="0" collapsed="false">
      <c r="B152" s="100" t="s">
        <v>505</v>
      </c>
      <c r="C152" s="64" t="s">
        <v>155</v>
      </c>
      <c r="D152" s="65" t="s">
        <v>506</v>
      </c>
      <c r="E152" s="69"/>
      <c r="F152" s="69" t="n">
        <v>12</v>
      </c>
      <c r="G152" s="85" t="n">
        <f aca="false">+E152-F152</f>
        <v>-12</v>
      </c>
      <c r="H152" s="85" t="n">
        <f aca="false">(VLOOKUP(B152,'[1]New Ratings'!$A$3:$I$195,5,FALSE()))</f>
        <v>12</v>
      </c>
      <c r="I152" s="69" t="s">
        <v>43</v>
      </c>
      <c r="J152" s="75" t="s">
        <v>56</v>
      </c>
      <c r="K152" s="73" t="s">
        <v>56</v>
      </c>
      <c r="L152" s="74" t="s">
        <v>56</v>
      </c>
      <c r="M152" s="73" t="s">
        <v>56</v>
      </c>
      <c r="N152" s="74" t="s">
        <v>56</v>
      </c>
      <c r="O152" s="73" t="n">
        <v>4.46</v>
      </c>
      <c r="P152" s="74" t="n">
        <v>185</v>
      </c>
      <c r="Q152" s="70" t="s">
        <v>56</v>
      </c>
      <c r="R152" s="73" t="s">
        <v>56</v>
      </c>
      <c r="S152" s="73" t="s">
        <v>56</v>
      </c>
      <c r="T152" s="74" t="s">
        <v>56</v>
      </c>
      <c r="U152" s="73" t="n">
        <v>140</v>
      </c>
      <c r="V152" s="74" t="n">
        <v>10.8</v>
      </c>
      <c r="W152" s="73" t="n">
        <v>6.2</v>
      </c>
      <c r="X152" s="73" t="n">
        <v>4.6</v>
      </c>
      <c r="Y152" s="86" t="n">
        <v>59</v>
      </c>
      <c r="Z152" s="74" t="n">
        <v>20.5</v>
      </c>
      <c r="AA152" s="74" t="n">
        <v>17</v>
      </c>
      <c r="AB152" s="73"/>
      <c r="AC152" s="73"/>
      <c r="AD152" s="73"/>
      <c r="AE152" s="73"/>
      <c r="AF152" s="73"/>
      <c r="AG152" s="73"/>
      <c r="AH152" s="73"/>
      <c r="AI152" s="73"/>
      <c r="AJ152" s="73"/>
      <c r="AK152" s="73"/>
      <c r="AL152" s="73"/>
      <c r="AM152" s="73"/>
      <c r="AN152" s="73" t="n">
        <v>0</v>
      </c>
      <c r="AO152" s="73" t="n">
        <v>0</v>
      </c>
      <c r="AP152" s="65" t="s">
        <v>452</v>
      </c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93"/>
      <c r="BC152" s="93"/>
      <c r="BD152" s="93"/>
    </row>
    <row r="153" customFormat="false" ht="12.75" hidden="false" customHeight="false" outlineLevel="0" collapsed="false">
      <c r="B153" s="100" t="s">
        <v>507</v>
      </c>
      <c r="C153" s="64" t="s">
        <v>508</v>
      </c>
      <c r="D153" s="65" t="s">
        <v>509</v>
      </c>
      <c r="E153" s="69"/>
      <c r="F153" s="69" t="n">
        <v>11</v>
      </c>
      <c r="G153" s="85" t="n">
        <f aca="false">+E153-F153</f>
        <v>-11</v>
      </c>
      <c r="H153" s="85" t="n">
        <f aca="false">(VLOOKUP(B153,'[1]New Ratings'!$A$3:$I$195,5,FALSE()))</f>
        <v>11</v>
      </c>
      <c r="I153" s="69" t="s">
        <v>62</v>
      </c>
      <c r="J153" s="75" t="s">
        <v>56</v>
      </c>
      <c r="K153" s="73" t="s">
        <v>56</v>
      </c>
      <c r="L153" s="74" t="s">
        <v>56</v>
      </c>
      <c r="M153" s="73" t="s">
        <v>56</v>
      </c>
      <c r="N153" s="74" t="s">
        <v>56</v>
      </c>
      <c r="O153" s="73" t="n">
        <v>28.81</v>
      </c>
      <c r="P153" s="74" t="n">
        <v>138</v>
      </c>
      <c r="Q153" s="70" t="s">
        <v>56</v>
      </c>
      <c r="R153" s="73" t="s">
        <v>56</v>
      </c>
      <c r="S153" s="73" t="s">
        <v>56</v>
      </c>
      <c r="T153" s="74" t="s">
        <v>56</v>
      </c>
      <c r="U153" s="73" t="n">
        <v>115</v>
      </c>
      <c r="V153" s="74" t="n">
        <v>18</v>
      </c>
      <c r="W153" s="73" t="n">
        <v>23.8</v>
      </c>
      <c r="X153" s="73" t="n">
        <v>-5.8</v>
      </c>
      <c r="Y153" s="86" t="s">
        <v>56</v>
      </c>
      <c r="Z153" s="74" t="s">
        <v>56</v>
      </c>
      <c r="AA153" s="74" t="s">
        <v>56</v>
      </c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73"/>
      <c r="AN153" s="73" t="n">
        <v>0</v>
      </c>
      <c r="AO153" s="73" t="n">
        <v>0</v>
      </c>
      <c r="AP153" s="65" t="s">
        <v>99</v>
      </c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93"/>
      <c r="BC153" s="93"/>
      <c r="BD153" s="93"/>
    </row>
    <row r="154" customFormat="false" ht="12.75" hidden="false" customHeight="false" outlineLevel="0" collapsed="false">
      <c r="B154" s="100" t="s">
        <v>510</v>
      </c>
      <c r="C154" s="64" t="s">
        <v>511</v>
      </c>
      <c r="D154" s="65" t="s">
        <v>512</v>
      </c>
      <c r="E154" s="69"/>
      <c r="F154" s="69" t="n">
        <v>12</v>
      </c>
      <c r="G154" s="85" t="n">
        <f aca="false">+E154-F154</f>
        <v>-12</v>
      </c>
      <c r="H154" s="85" t="n">
        <f aca="false">(VLOOKUP(B154,'[1]New Ratings'!$A$3:$I$195,5,FALSE()))</f>
        <v>12</v>
      </c>
      <c r="I154" s="69" t="s">
        <v>62</v>
      </c>
      <c r="J154" s="75" t="s">
        <v>56</v>
      </c>
      <c r="K154" s="73" t="s">
        <v>56</v>
      </c>
      <c r="L154" s="74" t="s">
        <v>56</v>
      </c>
      <c r="M154" s="73" t="s">
        <v>56</v>
      </c>
      <c r="N154" s="74" t="s">
        <v>56</v>
      </c>
      <c r="O154" s="73" t="n">
        <v>27.44</v>
      </c>
      <c r="P154" s="74" t="n">
        <v>148</v>
      </c>
      <c r="Q154" s="70" t="s">
        <v>56</v>
      </c>
      <c r="R154" s="73" t="s">
        <v>56</v>
      </c>
      <c r="S154" s="73" t="s">
        <v>56</v>
      </c>
      <c r="T154" s="74" t="s">
        <v>56</v>
      </c>
      <c r="U154" s="73" t="s">
        <v>56</v>
      </c>
      <c r="V154" s="74" t="s">
        <v>56</v>
      </c>
      <c r="W154" s="73" t="s">
        <v>56</v>
      </c>
      <c r="X154" s="73" t="s">
        <v>56</v>
      </c>
      <c r="Y154" s="86" t="s">
        <v>56</v>
      </c>
      <c r="Z154" s="74" t="s">
        <v>56</v>
      </c>
      <c r="AA154" s="74" t="s">
        <v>56</v>
      </c>
      <c r="AB154" s="73"/>
      <c r="AC154" s="73"/>
      <c r="AD154" s="73"/>
      <c r="AE154" s="73"/>
      <c r="AF154" s="73"/>
      <c r="AG154" s="73"/>
      <c r="AH154" s="73"/>
      <c r="AI154" s="73"/>
      <c r="AJ154" s="73"/>
      <c r="AK154" s="73"/>
      <c r="AL154" s="73"/>
      <c r="AM154" s="73"/>
      <c r="AN154" s="73" t="n">
        <v>0</v>
      </c>
      <c r="AO154" s="73" t="n">
        <v>0</v>
      </c>
      <c r="AP154" s="65" t="s">
        <v>99</v>
      </c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93"/>
      <c r="BC154" s="93"/>
      <c r="BD154" s="93"/>
    </row>
    <row r="155" customFormat="false" ht="12.75" hidden="false" customHeight="false" outlineLevel="0" collapsed="false">
      <c r="B155" s="100" t="s">
        <v>513</v>
      </c>
      <c r="C155" s="64" t="s">
        <v>514</v>
      </c>
      <c r="D155" s="65" t="s">
        <v>515</v>
      </c>
      <c r="E155" s="69"/>
      <c r="F155" s="69" t="n">
        <v>11</v>
      </c>
      <c r="G155" s="85" t="n">
        <f aca="false">+E155-F155</f>
        <v>-11</v>
      </c>
      <c r="H155" s="85" t="n">
        <f aca="false">(VLOOKUP(B155,'[1]New Ratings'!$A$3:$I$195,5,FALSE()))</f>
        <v>11</v>
      </c>
      <c r="I155" s="69" t="s">
        <v>62</v>
      </c>
      <c r="J155" s="75" t="s">
        <v>56</v>
      </c>
      <c r="K155" s="73" t="s">
        <v>56</v>
      </c>
      <c r="L155" s="74" t="s">
        <v>56</v>
      </c>
      <c r="M155" s="73" t="s">
        <v>56</v>
      </c>
      <c r="N155" s="74" t="s">
        <v>56</v>
      </c>
      <c r="O155" s="73" t="n">
        <v>35.62</v>
      </c>
      <c r="P155" s="74" t="n">
        <v>103</v>
      </c>
      <c r="Q155" s="70" t="s">
        <v>56</v>
      </c>
      <c r="R155" s="73" t="s">
        <v>56</v>
      </c>
      <c r="S155" s="73" t="s">
        <v>56</v>
      </c>
      <c r="T155" s="74" t="s">
        <v>56</v>
      </c>
      <c r="U155" s="73" t="n">
        <v>95</v>
      </c>
      <c r="V155" s="74" t="n">
        <v>25.2</v>
      </c>
      <c r="W155" s="73" t="n">
        <v>25</v>
      </c>
      <c r="X155" s="73" t="n">
        <v>0.199999999999999</v>
      </c>
      <c r="Y155" s="86" t="s">
        <v>56</v>
      </c>
      <c r="Z155" s="74" t="s">
        <v>56</v>
      </c>
      <c r="AA155" s="74" t="s">
        <v>56</v>
      </c>
      <c r="AB155" s="73"/>
      <c r="AC155" s="73"/>
      <c r="AD155" s="73"/>
      <c r="AE155" s="73"/>
      <c r="AF155" s="73"/>
      <c r="AG155" s="73"/>
      <c r="AH155" s="73"/>
      <c r="AI155" s="73"/>
      <c r="AJ155" s="73"/>
      <c r="AK155" s="73"/>
      <c r="AL155" s="73"/>
      <c r="AM155" s="73"/>
      <c r="AN155" s="73" t="n">
        <v>0</v>
      </c>
      <c r="AO155" s="73" t="n">
        <v>0</v>
      </c>
      <c r="AP155" s="65" t="s">
        <v>516</v>
      </c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93"/>
      <c r="BC155" s="93"/>
      <c r="BD155" s="93"/>
    </row>
    <row r="156" customFormat="false" ht="12.75" hidden="false" customHeight="false" outlineLevel="0" collapsed="false">
      <c r="B156" s="100" t="s">
        <v>517</v>
      </c>
      <c r="C156" s="64" t="s">
        <v>41</v>
      </c>
      <c r="D156" s="65" t="s">
        <v>518</v>
      </c>
      <c r="E156" s="69"/>
      <c r="F156" s="69" t="n">
        <v>12</v>
      </c>
      <c r="G156" s="85" t="n">
        <f aca="false">+E156-F156</f>
        <v>-12</v>
      </c>
      <c r="H156" s="85" t="n">
        <f aca="false">(VLOOKUP(B156,'[1]New Ratings'!$A$3:$I$195,5,FALSE()))</f>
        <v>12</v>
      </c>
      <c r="I156" s="69" t="s">
        <v>43</v>
      </c>
      <c r="J156" s="75" t="s">
        <v>56</v>
      </c>
      <c r="K156" s="73" t="s">
        <v>56</v>
      </c>
      <c r="L156" s="74" t="s">
        <v>56</v>
      </c>
      <c r="M156" s="73" t="s">
        <v>56</v>
      </c>
      <c r="N156" s="74" t="s">
        <v>56</v>
      </c>
      <c r="O156" s="73" t="n">
        <v>12.47</v>
      </c>
      <c r="P156" s="74" t="n">
        <v>179</v>
      </c>
      <c r="Q156" s="70" t="s">
        <v>56</v>
      </c>
      <c r="R156" s="73" t="s">
        <v>56</v>
      </c>
      <c r="S156" s="73" t="s">
        <v>56</v>
      </c>
      <c r="T156" s="74" t="s">
        <v>56</v>
      </c>
      <c r="U156" s="73" t="n">
        <v>138</v>
      </c>
      <c r="V156" s="74" t="n">
        <v>11</v>
      </c>
      <c r="W156" s="73" t="n">
        <v>8.6</v>
      </c>
      <c r="X156" s="73" t="n">
        <v>2.4</v>
      </c>
      <c r="Y156" s="86" t="n">
        <v>44</v>
      </c>
      <c r="Z156" s="74" t="n">
        <v>19.5</v>
      </c>
      <c r="AA156" s="74" t="n">
        <v>34.5</v>
      </c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 t="n">
        <v>0</v>
      </c>
      <c r="AO156" s="73" t="n">
        <v>0</v>
      </c>
      <c r="AP156" s="65" t="s">
        <v>50</v>
      </c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93"/>
      <c r="BC156" s="93"/>
      <c r="BD156" s="93"/>
    </row>
    <row r="157" customFormat="false" ht="12.75" hidden="false" customHeight="false" outlineLevel="0" collapsed="false">
      <c r="B157" s="100" t="s">
        <v>519</v>
      </c>
      <c r="C157" s="64" t="s">
        <v>66</v>
      </c>
      <c r="D157" s="65" t="s">
        <v>520</v>
      </c>
      <c r="E157" s="69"/>
      <c r="F157" s="69" t="n">
        <v>12</v>
      </c>
      <c r="G157" s="85" t="n">
        <f aca="false">+E157-F157</f>
        <v>-12</v>
      </c>
      <c r="H157" s="85" t="n">
        <f aca="false">(VLOOKUP(B157,'[1]New Ratings'!$A$3:$I$195,5,FALSE()))</f>
        <v>12</v>
      </c>
      <c r="I157" s="69" t="s">
        <v>43</v>
      </c>
      <c r="J157" s="75" t="s">
        <v>56</v>
      </c>
      <c r="K157" s="73" t="s">
        <v>56</v>
      </c>
      <c r="L157" s="74" t="s">
        <v>56</v>
      </c>
      <c r="M157" s="73" t="s">
        <v>56</v>
      </c>
      <c r="N157" s="74" t="s">
        <v>56</v>
      </c>
      <c r="O157" s="73" t="n">
        <v>18.84</v>
      </c>
      <c r="P157" s="74" t="n">
        <v>177</v>
      </c>
      <c r="Q157" s="70" t="s">
        <v>270</v>
      </c>
      <c r="R157" s="73" t="n">
        <v>54</v>
      </c>
      <c r="S157" s="73" t="n">
        <v>55</v>
      </c>
      <c r="T157" s="74" t="n">
        <v>-1</v>
      </c>
      <c r="U157" s="73" t="n">
        <v>82</v>
      </c>
      <c r="V157" s="74" t="n">
        <v>31.4</v>
      </c>
      <c r="W157" s="73" t="n">
        <v>31.5</v>
      </c>
      <c r="X157" s="73" t="n">
        <v>-0.100000000000001</v>
      </c>
      <c r="Y157" s="86" t="n">
        <v>59</v>
      </c>
      <c r="Z157" s="74" t="n">
        <v>44</v>
      </c>
      <c r="AA157" s="74" t="n">
        <v>39</v>
      </c>
      <c r="AB157" s="73" t="s">
        <v>47</v>
      </c>
      <c r="AC157" s="73" t="s">
        <v>270</v>
      </c>
      <c r="AD157" s="73" t="s">
        <v>144</v>
      </c>
      <c r="AE157" s="73" t="s">
        <v>47</v>
      </c>
      <c r="AF157" s="73" t="s">
        <v>145</v>
      </c>
      <c r="AG157" s="73" t="s">
        <v>144</v>
      </c>
      <c r="AH157" s="73" t="n">
        <v>6</v>
      </c>
      <c r="AI157" s="73" t="n">
        <v>3</v>
      </c>
      <c r="AJ157" s="73" t="n">
        <v>5</v>
      </c>
      <c r="AK157" s="73" t="n">
        <v>6</v>
      </c>
      <c r="AL157" s="73" t="n">
        <v>4</v>
      </c>
      <c r="AM157" s="73" t="n">
        <v>5</v>
      </c>
      <c r="AN157" s="73" t="n">
        <v>4.66666666666667</v>
      </c>
      <c r="AO157" s="73" t="n">
        <v>5</v>
      </c>
      <c r="AP157" s="65" t="s">
        <v>70</v>
      </c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93"/>
      <c r="BC157" s="93"/>
      <c r="BD157" s="93"/>
    </row>
    <row r="158" customFormat="false" ht="12.75" hidden="false" customHeight="false" outlineLevel="0" collapsed="false">
      <c r="B158" s="100" t="s">
        <v>521</v>
      </c>
      <c r="C158" s="64" t="s">
        <v>191</v>
      </c>
      <c r="D158" s="65" t="s">
        <v>522</v>
      </c>
      <c r="E158" s="69"/>
      <c r="F158" s="69" t="n">
        <v>12</v>
      </c>
      <c r="G158" s="85" t="n">
        <f aca="false">+E158-F158</f>
        <v>-12</v>
      </c>
      <c r="H158" s="85" t="n">
        <f aca="false">(VLOOKUP(B158,'[1]New Ratings'!$A$3:$I$195,5,FALSE()))</f>
        <v>12</v>
      </c>
      <c r="I158" s="69" t="s">
        <v>62</v>
      </c>
      <c r="J158" s="75" t="s">
        <v>56</v>
      </c>
      <c r="K158" s="73" t="s">
        <v>56</v>
      </c>
      <c r="L158" s="74" t="s">
        <v>56</v>
      </c>
      <c r="M158" s="73" t="s">
        <v>56</v>
      </c>
      <c r="N158" s="74" t="s">
        <v>56</v>
      </c>
      <c r="O158" s="73" t="n">
        <v>28.68</v>
      </c>
      <c r="P158" s="74" t="n">
        <v>139</v>
      </c>
      <c r="Q158" s="70" t="s">
        <v>56</v>
      </c>
      <c r="R158" s="73" t="s">
        <v>56</v>
      </c>
      <c r="S158" s="73" t="s">
        <v>56</v>
      </c>
      <c r="T158" s="74" t="s">
        <v>56</v>
      </c>
      <c r="U158" s="73" t="s">
        <v>56</v>
      </c>
      <c r="V158" s="74" t="s">
        <v>56</v>
      </c>
      <c r="W158" s="73" t="s">
        <v>56</v>
      </c>
      <c r="X158" s="73" t="s">
        <v>56</v>
      </c>
      <c r="Y158" s="86" t="n">
        <v>64</v>
      </c>
      <c r="Z158" s="74" t="n">
        <v>33</v>
      </c>
      <c r="AA158" s="74" t="n">
        <v>30.5</v>
      </c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 t="n">
        <v>0</v>
      </c>
      <c r="AO158" s="73" t="n">
        <v>0</v>
      </c>
      <c r="AP158" s="65" t="s">
        <v>50</v>
      </c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93"/>
      <c r="BC158" s="93"/>
      <c r="BD158" s="93"/>
    </row>
    <row r="159" customFormat="false" ht="12.75" hidden="false" customHeight="false" outlineLevel="0" collapsed="false">
      <c r="B159" s="100" t="s">
        <v>523</v>
      </c>
      <c r="C159" s="64" t="s">
        <v>524</v>
      </c>
      <c r="D159" s="65" t="s">
        <v>525</v>
      </c>
      <c r="E159" s="69"/>
      <c r="F159" s="69" t="n">
        <v>11</v>
      </c>
      <c r="G159" s="85" t="n">
        <f aca="false">+E159-F159</f>
        <v>-11</v>
      </c>
      <c r="H159" s="85" t="n">
        <f aca="false">(VLOOKUP(B159,'[1]New Ratings'!$A$3:$I$195,5,FALSE()))</f>
        <v>11</v>
      </c>
      <c r="I159" s="69" t="s">
        <v>62</v>
      </c>
      <c r="J159" s="75" t="s">
        <v>56</v>
      </c>
      <c r="K159" s="73" t="s">
        <v>56</v>
      </c>
      <c r="L159" s="74" t="s">
        <v>56</v>
      </c>
      <c r="M159" s="73" t="s">
        <v>56</v>
      </c>
      <c r="N159" s="74" t="s">
        <v>56</v>
      </c>
      <c r="O159" s="73" t="n">
        <v>33.02</v>
      </c>
      <c r="P159" s="74" t="n">
        <v>112</v>
      </c>
      <c r="Q159" s="70" t="s">
        <v>329</v>
      </c>
      <c r="R159" s="73" t="n">
        <v>65</v>
      </c>
      <c r="S159" s="73" t="n">
        <v>65</v>
      </c>
      <c r="T159" s="74" t="n">
        <v>0</v>
      </c>
      <c r="U159" s="73" t="n">
        <v>109</v>
      </c>
      <c r="V159" s="74" t="n">
        <v>19.1</v>
      </c>
      <c r="W159" s="73" t="n">
        <v>19.6</v>
      </c>
      <c r="X159" s="73" t="n">
        <v>-0.5</v>
      </c>
      <c r="Y159" s="86" t="n">
        <v>65</v>
      </c>
      <c r="Z159" s="74" t="n">
        <v>21.5</v>
      </c>
      <c r="AA159" s="74" t="n">
        <v>31</v>
      </c>
      <c r="AB159" s="73"/>
      <c r="AC159" s="73"/>
      <c r="AD159" s="73"/>
      <c r="AE159" s="73"/>
      <c r="AF159" s="73"/>
      <c r="AG159" s="73"/>
      <c r="AH159" s="73"/>
      <c r="AI159" s="73"/>
      <c r="AJ159" s="73"/>
      <c r="AK159" s="73"/>
      <c r="AL159" s="73"/>
      <c r="AM159" s="73"/>
      <c r="AN159" s="73" t="n">
        <v>0</v>
      </c>
      <c r="AO159" s="73" t="n">
        <v>0</v>
      </c>
      <c r="AP159" s="65" t="s">
        <v>99</v>
      </c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93"/>
      <c r="BC159" s="93"/>
      <c r="BD159" s="93"/>
    </row>
    <row r="160" customFormat="false" ht="12.75" hidden="false" customHeight="false" outlineLevel="0" collapsed="false">
      <c r="B160" s="100" t="s">
        <v>526</v>
      </c>
      <c r="C160" s="64" t="s">
        <v>313</v>
      </c>
      <c r="D160" s="65" t="s">
        <v>420</v>
      </c>
      <c r="E160" s="69"/>
      <c r="F160" s="69" t="n">
        <v>11</v>
      </c>
      <c r="G160" s="85" t="n">
        <f aca="false">+E160-F160</f>
        <v>-11</v>
      </c>
      <c r="H160" s="85" t="n">
        <f aca="false">(VLOOKUP(B160,'[1]New Ratings'!$A$3:$I$195,5,FALSE()))</f>
        <v>11</v>
      </c>
      <c r="I160" s="69" t="s">
        <v>62</v>
      </c>
      <c r="J160" s="75" t="s">
        <v>56</v>
      </c>
      <c r="K160" s="73" t="s">
        <v>56</v>
      </c>
      <c r="L160" s="74" t="s">
        <v>56</v>
      </c>
      <c r="M160" s="73" t="s">
        <v>56</v>
      </c>
      <c r="N160" s="74" t="s">
        <v>56</v>
      </c>
      <c r="O160" s="73" t="n">
        <v>28.53</v>
      </c>
      <c r="P160" s="74" t="n">
        <v>142</v>
      </c>
      <c r="Q160" s="70" t="s">
        <v>56</v>
      </c>
      <c r="R160" s="73" t="s">
        <v>56</v>
      </c>
      <c r="S160" s="73" t="s">
        <v>56</v>
      </c>
      <c r="T160" s="74" t="s">
        <v>56</v>
      </c>
      <c r="U160" s="73" t="n">
        <v>125</v>
      </c>
      <c r="V160" s="74" t="n">
        <v>15.9</v>
      </c>
      <c r="W160" s="73" t="n">
        <v>14</v>
      </c>
      <c r="X160" s="73" t="n">
        <v>1.9</v>
      </c>
      <c r="Y160" s="86" t="n">
        <v>65</v>
      </c>
      <c r="Z160" s="74" t="n">
        <v>31.5</v>
      </c>
      <c r="AA160" s="74" t="n">
        <v>30.5</v>
      </c>
      <c r="AB160" s="73"/>
      <c r="AC160" s="73"/>
      <c r="AD160" s="73"/>
      <c r="AE160" s="73"/>
      <c r="AF160" s="73"/>
      <c r="AG160" s="73"/>
      <c r="AH160" s="73"/>
      <c r="AI160" s="73"/>
      <c r="AJ160" s="73"/>
      <c r="AK160" s="73"/>
      <c r="AL160" s="73"/>
      <c r="AM160" s="73"/>
      <c r="AN160" s="73" t="n">
        <v>0</v>
      </c>
      <c r="AO160" s="73" t="n">
        <v>0</v>
      </c>
      <c r="AP160" s="65" t="s">
        <v>59</v>
      </c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93"/>
      <c r="BC160" s="93"/>
      <c r="BD160" s="93"/>
    </row>
    <row r="161" customFormat="false" ht="12.75" hidden="false" customHeight="false" outlineLevel="0" collapsed="false">
      <c r="B161" s="100" t="s">
        <v>527</v>
      </c>
      <c r="C161" s="64" t="s">
        <v>41</v>
      </c>
      <c r="D161" s="65"/>
      <c r="E161" s="69"/>
      <c r="F161" s="69" t="n">
        <v>11</v>
      </c>
      <c r="G161" s="85" t="n">
        <f aca="false">+E161-F161</f>
        <v>-11</v>
      </c>
      <c r="H161" s="85" t="e">
        <f aca="false">(VLOOKUP(B161,'[1]New Ratings'!$A$3:$I$195,5,FALSE()))</f>
        <v>#N/A</v>
      </c>
      <c r="I161" s="69" t="s">
        <v>62</v>
      </c>
      <c r="J161" s="75"/>
      <c r="K161" s="73"/>
      <c r="L161" s="74" t="s">
        <v>56</v>
      </c>
      <c r="M161" s="73"/>
      <c r="N161" s="74"/>
      <c r="O161" s="73" t="n">
        <v>20.72</v>
      </c>
      <c r="P161" s="74" t="n">
        <v>175</v>
      </c>
      <c r="Q161" s="70" t="s">
        <v>56</v>
      </c>
      <c r="R161" s="73" t="s">
        <v>56</v>
      </c>
      <c r="S161" s="73"/>
      <c r="T161" s="74"/>
      <c r="U161" s="73" t="s">
        <v>56</v>
      </c>
      <c r="V161" s="74" t="s">
        <v>56</v>
      </c>
      <c r="W161" s="73" t="s">
        <v>56</v>
      </c>
      <c r="X161" s="73"/>
      <c r="Y161" s="86" t="s">
        <v>56</v>
      </c>
      <c r="Z161" s="74" t="s">
        <v>56</v>
      </c>
      <c r="AA161" s="74" t="s">
        <v>56</v>
      </c>
      <c r="AB161" s="73"/>
      <c r="AC161" s="73"/>
      <c r="AD161" s="73"/>
      <c r="AE161" s="73"/>
      <c r="AF161" s="73"/>
      <c r="AG161" s="73"/>
      <c r="AH161" s="73"/>
      <c r="AI161" s="73"/>
      <c r="AJ161" s="73"/>
      <c r="AK161" s="73"/>
      <c r="AL161" s="73"/>
      <c r="AM161" s="73"/>
      <c r="AN161" s="73" t="n">
        <v>0</v>
      </c>
      <c r="AO161" s="73" t="n">
        <v>0</v>
      </c>
      <c r="AP161" s="65" t="s">
        <v>64</v>
      </c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93"/>
      <c r="BC161" s="93"/>
      <c r="BD161" s="93"/>
    </row>
    <row r="162" customFormat="false" ht="12.75" hidden="false" customHeight="false" outlineLevel="0" collapsed="false">
      <c r="B162" s="100" t="s">
        <v>528</v>
      </c>
      <c r="C162" s="64" t="s">
        <v>529</v>
      </c>
      <c r="D162" s="65" t="s">
        <v>530</v>
      </c>
      <c r="E162" s="69"/>
      <c r="F162" s="69" t="n">
        <v>11</v>
      </c>
      <c r="G162" s="85" t="n">
        <f aca="false">+E162-F162</f>
        <v>-11</v>
      </c>
      <c r="H162" s="85" t="n">
        <f aca="false">(VLOOKUP(B162,'[1]New Ratings'!$A$3:$I$195,5,FALSE()))</f>
        <v>11</v>
      </c>
      <c r="I162" s="69" t="s">
        <v>62</v>
      </c>
      <c r="J162" s="75" t="s">
        <v>56</v>
      </c>
      <c r="K162" s="73" t="s">
        <v>56</v>
      </c>
      <c r="L162" s="74" t="s">
        <v>56</v>
      </c>
      <c r="M162" s="73" t="s">
        <v>56</v>
      </c>
      <c r="N162" s="74" t="s">
        <v>56</v>
      </c>
      <c r="O162" s="73" t="n">
        <v>27.51</v>
      </c>
      <c r="P162" s="74" t="n">
        <v>145</v>
      </c>
      <c r="Q162" s="70" t="s">
        <v>56</v>
      </c>
      <c r="R162" s="73" t="s">
        <v>56</v>
      </c>
      <c r="S162" s="73" t="s">
        <v>56</v>
      </c>
      <c r="T162" s="74" t="s">
        <v>56</v>
      </c>
      <c r="U162" s="73" t="s">
        <v>56</v>
      </c>
      <c r="V162" s="74" t="s">
        <v>56</v>
      </c>
      <c r="W162" s="73" t="s">
        <v>56</v>
      </c>
      <c r="X162" s="73" t="s">
        <v>56</v>
      </c>
      <c r="Y162" s="86" t="s">
        <v>56</v>
      </c>
      <c r="Z162" s="74" t="s">
        <v>56</v>
      </c>
      <c r="AA162" s="74" t="s">
        <v>56</v>
      </c>
      <c r="AB162" s="73"/>
      <c r="AC162" s="73"/>
      <c r="AD162" s="73"/>
      <c r="AE162" s="73"/>
      <c r="AF162" s="73"/>
      <c r="AG162" s="73"/>
      <c r="AH162" s="73"/>
      <c r="AI162" s="73"/>
      <c r="AJ162" s="73"/>
      <c r="AK162" s="73"/>
      <c r="AL162" s="73"/>
      <c r="AM162" s="73"/>
      <c r="AN162" s="73" t="n">
        <v>0</v>
      </c>
      <c r="AO162" s="73" t="n">
        <v>0</v>
      </c>
      <c r="AP162" s="65" t="s">
        <v>99</v>
      </c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93"/>
      <c r="BC162" s="93"/>
      <c r="BD162" s="93"/>
    </row>
    <row r="163" customFormat="false" ht="12.75" hidden="false" customHeight="false" outlineLevel="0" collapsed="false">
      <c r="B163" s="100" t="s">
        <v>531</v>
      </c>
      <c r="C163" s="64" t="s">
        <v>41</v>
      </c>
      <c r="D163" s="65" t="s">
        <v>257</v>
      </c>
      <c r="E163" s="69"/>
      <c r="F163" s="69" t="n">
        <v>11</v>
      </c>
      <c r="G163" s="85" t="n">
        <f aca="false">+E163-F163</f>
        <v>-11</v>
      </c>
      <c r="H163" s="85" t="e">
        <f aca="false">(VLOOKUP(B163,'[1]New Ratings'!$A$3:$I$195,5,FALSE()))</f>
        <v>#N/A</v>
      </c>
      <c r="I163" s="69" t="s">
        <v>62</v>
      </c>
      <c r="J163" s="75"/>
      <c r="K163" s="73"/>
      <c r="L163" s="74" t="s">
        <v>56</v>
      </c>
      <c r="M163" s="73"/>
      <c r="N163" s="74"/>
      <c r="O163" s="73" t="n">
        <v>25.75</v>
      </c>
      <c r="P163" s="74" t="n">
        <v>156</v>
      </c>
      <c r="Q163" s="70" t="s">
        <v>49</v>
      </c>
      <c r="R163" s="73"/>
      <c r="S163" s="73"/>
      <c r="T163" s="74"/>
      <c r="U163" s="73"/>
      <c r="V163" s="74"/>
      <c r="W163" s="73"/>
      <c r="X163" s="73"/>
      <c r="Y163" s="86"/>
      <c r="Z163" s="74"/>
      <c r="AA163" s="74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 t="n">
        <v>0</v>
      </c>
      <c r="AO163" s="73" t="n">
        <v>0</v>
      </c>
      <c r="AP163" s="65" t="s">
        <v>64</v>
      </c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93"/>
      <c r="BC163" s="93"/>
      <c r="BD163" s="93"/>
    </row>
    <row r="164" customFormat="false" ht="12.75" hidden="false" customHeight="false" outlineLevel="0" collapsed="false">
      <c r="B164" s="100" t="s">
        <v>532</v>
      </c>
      <c r="C164" s="64" t="s">
        <v>533</v>
      </c>
      <c r="D164" s="65" t="s">
        <v>534</v>
      </c>
      <c r="E164" s="69"/>
      <c r="F164" s="69" t="n">
        <v>11</v>
      </c>
      <c r="G164" s="85" t="n">
        <f aca="false">+E164-F164</f>
        <v>-11</v>
      </c>
      <c r="H164" s="85" t="n">
        <f aca="false">(VLOOKUP(B164,'[1]New Ratings'!$A$3:$I$195,5,FALSE()))</f>
        <v>11</v>
      </c>
      <c r="I164" s="69" t="s">
        <v>62</v>
      </c>
      <c r="J164" s="75" t="s">
        <v>56</v>
      </c>
      <c r="K164" s="73" t="s">
        <v>56</v>
      </c>
      <c r="L164" s="74" t="s">
        <v>56</v>
      </c>
      <c r="M164" s="73" t="s">
        <v>56</v>
      </c>
      <c r="N164" s="74" t="s">
        <v>56</v>
      </c>
      <c r="O164" s="73" t="n">
        <v>29.14</v>
      </c>
      <c r="P164" s="74" t="n">
        <v>136</v>
      </c>
      <c r="Q164" s="70" t="s">
        <v>56</v>
      </c>
      <c r="R164" s="73" t="s">
        <v>56</v>
      </c>
      <c r="S164" s="73" t="s">
        <v>56</v>
      </c>
      <c r="T164" s="74" t="s">
        <v>56</v>
      </c>
      <c r="U164" s="73" t="n">
        <v>110</v>
      </c>
      <c r="V164" s="74" t="n">
        <v>18.7</v>
      </c>
      <c r="W164" s="73" t="n">
        <v>19.2</v>
      </c>
      <c r="X164" s="73" t="n">
        <v>-0.5</v>
      </c>
      <c r="Y164" s="86" t="n">
        <v>63</v>
      </c>
      <c r="Z164" s="74" t="n">
        <v>29</v>
      </c>
      <c r="AA164" s="74" t="n">
        <v>25.5</v>
      </c>
      <c r="AB164" s="73"/>
      <c r="AC164" s="73"/>
      <c r="AD164" s="73"/>
      <c r="AE164" s="73"/>
      <c r="AF164" s="73"/>
      <c r="AG164" s="73"/>
      <c r="AH164" s="73"/>
      <c r="AI164" s="73"/>
      <c r="AJ164" s="73"/>
      <c r="AK164" s="73"/>
      <c r="AL164" s="73"/>
      <c r="AM164" s="73"/>
      <c r="AN164" s="73" t="n">
        <v>0</v>
      </c>
      <c r="AO164" s="73" t="n">
        <v>0</v>
      </c>
      <c r="AP164" s="65" t="s">
        <v>50</v>
      </c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93"/>
      <c r="BC164" s="93"/>
      <c r="BD164" s="93"/>
    </row>
    <row r="165" customFormat="false" ht="12.75" hidden="false" customHeight="false" outlineLevel="0" collapsed="false">
      <c r="B165" s="100" t="s">
        <v>535</v>
      </c>
      <c r="C165" s="64" t="s">
        <v>536</v>
      </c>
      <c r="D165" s="65" t="s">
        <v>537</v>
      </c>
      <c r="E165" s="69"/>
      <c r="F165" s="69" t="n">
        <v>12</v>
      </c>
      <c r="G165" s="85" t="n">
        <f aca="false">+E165-F165</f>
        <v>-12</v>
      </c>
      <c r="H165" s="85" t="n">
        <f aca="false">(VLOOKUP(B165,'[1]New Ratings'!$A$3:$I$195,5,FALSE()))</f>
        <v>12</v>
      </c>
      <c r="I165" s="69" t="s">
        <v>43</v>
      </c>
      <c r="J165" s="75" t="s">
        <v>56</v>
      </c>
      <c r="K165" s="73" t="s">
        <v>56</v>
      </c>
      <c r="L165" s="74" t="s">
        <v>56</v>
      </c>
      <c r="M165" s="73" t="s">
        <v>56</v>
      </c>
      <c r="N165" s="74" t="s">
        <v>56</v>
      </c>
      <c r="O165" s="73" t="n">
        <v>25.31</v>
      </c>
      <c r="P165" s="74" t="n">
        <v>158</v>
      </c>
      <c r="Q165" s="70" t="s">
        <v>446</v>
      </c>
      <c r="R165" s="73" t="n">
        <v>82</v>
      </c>
      <c r="S165" s="73" t="n">
        <v>84</v>
      </c>
      <c r="T165" s="74" t="n">
        <v>-2</v>
      </c>
      <c r="U165" s="73" t="n">
        <v>120</v>
      </c>
      <c r="V165" s="74" t="n">
        <v>16.4</v>
      </c>
      <c r="W165" s="73" t="n">
        <v>16.9</v>
      </c>
      <c r="X165" s="73" t="n">
        <v>-0.5</v>
      </c>
      <c r="Y165" s="86" t="n">
        <v>44</v>
      </c>
      <c r="Z165" s="74" t="n">
        <v>35.5</v>
      </c>
      <c r="AA165" s="74" t="n">
        <v>36</v>
      </c>
      <c r="AB165" s="73" t="s">
        <v>270</v>
      </c>
      <c r="AC165" s="73" t="s">
        <v>270</v>
      </c>
      <c r="AD165" s="73" t="s">
        <v>447</v>
      </c>
      <c r="AE165" s="73" t="s">
        <v>270</v>
      </c>
      <c r="AF165" s="73" t="s">
        <v>447</v>
      </c>
      <c r="AG165" s="73" t="s">
        <v>279</v>
      </c>
      <c r="AH165" s="73" t="n">
        <v>3</v>
      </c>
      <c r="AI165" s="73" t="n">
        <v>3</v>
      </c>
      <c r="AJ165" s="73" t="n">
        <v>1</v>
      </c>
      <c r="AK165" s="73" t="n">
        <v>3</v>
      </c>
      <c r="AL165" s="73" t="n">
        <v>1</v>
      </c>
      <c r="AM165" s="73" t="n">
        <v>2</v>
      </c>
      <c r="AN165" s="73" t="n">
        <v>2.33333333333333</v>
      </c>
      <c r="AO165" s="73" t="n">
        <v>2</v>
      </c>
      <c r="AP165" s="65" t="s">
        <v>99</v>
      </c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93"/>
      <c r="BC165" s="93"/>
      <c r="BD165" s="93"/>
    </row>
    <row r="166" customFormat="false" ht="12.75" hidden="false" customHeight="false" outlineLevel="0" collapsed="false">
      <c r="B166" s="100" t="s">
        <v>538</v>
      </c>
      <c r="C166" s="64" t="s">
        <v>41</v>
      </c>
      <c r="D166" s="65" t="s">
        <v>227</v>
      </c>
      <c r="E166" s="69"/>
      <c r="F166" s="69" t="n">
        <v>10</v>
      </c>
      <c r="G166" s="85" t="n">
        <f aca="false">+E166-F166</f>
        <v>-10</v>
      </c>
      <c r="H166" s="85" t="n">
        <f aca="false">(VLOOKUP(B166,'[1]New Ratings'!$A$3:$I$195,5,FALSE()))</f>
        <v>10</v>
      </c>
      <c r="I166" s="69" t="s">
        <v>62</v>
      </c>
      <c r="J166" s="75" t="s">
        <v>56</v>
      </c>
      <c r="K166" s="73" t="s">
        <v>56</v>
      </c>
      <c r="L166" s="74" t="s">
        <v>56</v>
      </c>
      <c r="M166" s="73" t="s">
        <v>56</v>
      </c>
      <c r="N166" s="74" t="s">
        <v>56</v>
      </c>
      <c r="O166" s="73" t="n">
        <v>24.01</v>
      </c>
      <c r="P166" s="74" t="n">
        <v>164</v>
      </c>
      <c r="Q166" s="70" t="s">
        <v>270</v>
      </c>
      <c r="R166" s="73" t="n">
        <v>44</v>
      </c>
      <c r="S166" s="73" t="n">
        <v>44</v>
      </c>
      <c r="T166" s="74" t="n">
        <v>0</v>
      </c>
      <c r="U166" s="73" t="n">
        <v>73</v>
      </c>
      <c r="V166" s="74" t="n">
        <v>35.8</v>
      </c>
      <c r="W166" s="73" t="n">
        <v>39.7</v>
      </c>
      <c r="X166" s="73" t="n">
        <v>-3.90000000000001</v>
      </c>
      <c r="Y166" s="86" t="n">
        <v>75</v>
      </c>
      <c r="Z166" s="74" t="n">
        <v>40.5</v>
      </c>
      <c r="AA166" s="74" t="n">
        <v>37</v>
      </c>
      <c r="AB166" s="73"/>
      <c r="AC166" s="73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 t="n">
        <v>0</v>
      </c>
      <c r="AO166" s="73" t="n">
        <v>0</v>
      </c>
      <c r="AP166" s="65" t="s">
        <v>516</v>
      </c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93"/>
      <c r="BC166" s="93"/>
      <c r="BD166" s="93"/>
    </row>
    <row r="167" customFormat="false" ht="12.75" hidden="false" customHeight="false" outlineLevel="0" collapsed="false">
      <c r="B167" s="100" t="s">
        <v>539</v>
      </c>
      <c r="C167" s="64" t="s">
        <v>41</v>
      </c>
      <c r="D167" s="65" t="s">
        <v>42</v>
      </c>
      <c r="E167" s="69"/>
      <c r="F167" s="69" t="n">
        <v>12</v>
      </c>
      <c r="G167" s="85" t="n">
        <f aca="false">+E167-F167</f>
        <v>-12</v>
      </c>
      <c r="H167" s="85" t="e">
        <f aca="false">(VLOOKUP(B167,'[1]New Ratings'!$A$3:$I$195,5,FALSE()))</f>
        <v>#N/A</v>
      </c>
      <c r="I167" s="69" t="s">
        <v>43</v>
      </c>
      <c r="J167" s="75" t="s">
        <v>56</v>
      </c>
      <c r="K167" s="73" t="s">
        <v>56</v>
      </c>
      <c r="L167" s="74" t="s">
        <v>56</v>
      </c>
      <c r="M167" s="73" t="s">
        <v>56</v>
      </c>
      <c r="N167" s="74"/>
      <c r="O167" s="73"/>
      <c r="P167" s="74" t="s">
        <v>56</v>
      </c>
      <c r="Q167" s="70" t="s">
        <v>56</v>
      </c>
      <c r="R167" s="73" t="s">
        <v>56</v>
      </c>
      <c r="S167" s="73"/>
      <c r="T167" s="74"/>
      <c r="U167" s="73" t="s">
        <v>56</v>
      </c>
      <c r="V167" s="74" t="s">
        <v>56</v>
      </c>
      <c r="W167" s="73"/>
      <c r="X167" s="73"/>
      <c r="Y167" s="86" t="s">
        <v>56</v>
      </c>
      <c r="Z167" s="74" t="s">
        <v>56</v>
      </c>
      <c r="AA167" s="74" t="s">
        <v>56</v>
      </c>
      <c r="AB167" s="73"/>
      <c r="AC167" s="73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 t="n">
        <v>0</v>
      </c>
      <c r="AO167" s="73" t="n">
        <v>0</v>
      </c>
      <c r="AP167" s="65" t="s">
        <v>504</v>
      </c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93"/>
      <c r="BC167" s="93"/>
      <c r="BD167" s="93"/>
    </row>
    <row r="168" customFormat="false" ht="12.75" hidden="false" customHeight="false" outlineLevel="0" collapsed="false">
      <c r="B168" s="100" t="s">
        <v>540</v>
      </c>
      <c r="C168" s="64" t="s">
        <v>541</v>
      </c>
      <c r="D168" s="65" t="s">
        <v>542</v>
      </c>
      <c r="E168" s="69" t="n">
        <v>12</v>
      </c>
      <c r="F168" s="69" t="n">
        <v>12</v>
      </c>
      <c r="G168" s="85" t="n">
        <f aca="false">+E168-F168</f>
        <v>0</v>
      </c>
      <c r="H168" s="85" t="n">
        <f aca="false">(VLOOKUP(B168,'[1]New Ratings'!$A$3:$I$195,5,FALSE()))</f>
        <v>12</v>
      </c>
      <c r="I168" s="69" t="s">
        <v>62</v>
      </c>
      <c r="J168" s="75" t="s">
        <v>324</v>
      </c>
      <c r="K168" s="73" t="s">
        <v>324</v>
      </c>
      <c r="L168" s="74" t="s">
        <v>56</v>
      </c>
      <c r="M168" s="73" t="s">
        <v>56</v>
      </c>
      <c r="N168" s="74" t="s">
        <v>56</v>
      </c>
      <c r="O168" s="73" t="n">
        <v>33.79</v>
      </c>
      <c r="P168" s="74" t="n">
        <v>108</v>
      </c>
      <c r="Q168" s="70" t="s">
        <v>329</v>
      </c>
      <c r="R168" s="73" t="n">
        <v>64</v>
      </c>
      <c r="S168" s="73" t="n">
        <v>63</v>
      </c>
      <c r="T168" s="74" t="n">
        <v>1</v>
      </c>
      <c r="U168" s="73" t="n">
        <v>121</v>
      </c>
      <c r="V168" s="74" t="n">
        <v>16.3</v>
      </c>
      <c r="W168" s="73" t="n">
        <v>13.4</v>
      </c>
      <c r="X168" s="73" t="n">
        <v>2.9</v>
      </c>
      <c r="Y168" s="86" t="n">
        <v>63</v>
      </c>
      <c r="Z168" s="74" t="n">
        <v>22.5</v>
      </c>
      <c r="AA168" s="74" t="n">
        <v>26</v>
      </c>
      <c r="AB168" s="73" t="s">
        <v>270</v>
      </c>
      <c r="AC168" s="73" t="s">
        <v>47</v>
      </c>
      <c r="AD168" s="73" t="s">
        <v>270</v>
      </c>
      <c r="AE168" s="73" t="s">
        <v>447</v>
      </c>
      <c r="AF168" s="73" t="s">
        <v>145</v>
      </c>
      <c r="AG168" s="73" t="s">
        <v>329</v>
      </c>
      <c r="AH168" s="73" t="n">
        <v>3</v>
      </c>
      <c r="AI168" s="73" t="n">
        <v>6</v>
      </c>
      <c r="AJ168" s="73" t="n">
        <v>3</v>
      </c>
      <c r="AK168" s="73" t="n">
        <v>1</v>
      </c>
      <c r="AL168" s="73" t="n">
        <v>4</v>
      </c>
      <c r="AM168" s="73" t="n">
        <v>0</v>
      </c>
      <c r="AN168" s="73" t="n">
        <v>4</v>
      </c>
      <c r="AO168" s="73" t="n">
        <v>1.66666666666667</v>
      </c>
      <c r="AP168" s="65" t="s">
        <v>248</v>
      </c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93"/>
      <c r="BC168" s="93"/>
      <c r="BD168" s="93"/>
    </row>
    <row r="169" customFormat="false" ht="12.75" hidden="false" customHeight="false" outlineLevel="0" collapsed="false">
      <c r="B169" s="100" t="s">
        <v>543</v>
      </c>
      <c r="C169" s="64" t="s">
        <v>313</v>
      </c>
      <c r="D169" s="65" t="s">
        <v>420</v>
      </c>
      <c r="E169" s="69"/>
      <c r="F169" s="69" t="n">
        <v>12</v>
      </c>
      <c r="G169" s="85" t="n">
        <f aca="false">+E169-F169</f>
        <v>-12</v>
      </c>
      <c r="H169" s="85" t="n">
        <f aca="false">(VLOOKUP(B169,'[1]New Ratings'!$A$3:$I$195,5,FALSE()))</f>
        <v>12</v>
      </c>
      <c r="I169" s="69" t="s">
        <v>62</v>
      </c>
      <c r="J169" s="75" t="s">
        <v>56</v>
      </c>
      <c r="K169" s="73" t="s">
        <v>56</v>
      </c>
      <c r="L169" s="74" t="s">
        <v>56</v>
      </c>
      <c r="M169" s="73" t="s">
        <v>56</v>
      </c>
      <c r="N169" s="74" t="s">
        <v>56</v>
      </c>
      <c r="O169" s="73" t="n">
        <v>28.64</v>
      </c>
      <c r="P169" s="74" t="n">
        <v>140</v>
      </c>
      <c r="Q169" s="70" t="s">
        <v>329</v>
      </c>
      <c r="R169" s="73" t="n">
        <v>61</v>
      </c>
      <c r="S169" s="73" t="n">
        <v>61</v>
      </c>
      <c r="T169" s="74" t="n">
        <v>0</v>
      </c>
      <c r="U169" s="73" t="n">
        <v>136</v>
      </c>
      <c r="V169" s="74" t="n">
        <v>11.8</v>
      </c>
      <c r="W169" s="73" t="n">
        <v>14.6</v>
      </c>
      <c r="X169" s="73" t="n">
        <v>-2.8</v>
      </c>
      <c r="Y169" s="86" t="n">
        <v>61</v>
      </c>
      <c r="Z169" s="74" t="n">
        <v>30</v>
      </c>
      <c r="AA169" s="74" t="n">
        <v>35</v>
      </c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  <c r="AL169" s="73"/>
      <c r="AM169" s="73"/>
      <c r="AN169" s="73" t="n">
        <v>0</v>
      </c>
      <c r="AO169" s="73" t="n">
        <v>0</v>
      </c>
      <c r="AP169" s="65" t="s">
        <v>59</v>
      </c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93"/>
      <c r="BC169" s="93"/>
      <c r="BD169" s="93"/>
    </row>
    <row r="170" customFormat="false" ht="12.75" hidden="false" customHeight="false" outlineLevel="0" collapsed="false">
      <c r="B170" s="100" t="s">
        <v>544</v>
      </c>
      <c r="C170" s="64" t="s">
        <v>545</v>
      </c>
      <c r="D170" s="65" t="s">
        <v>546</v>
      </c>
      <c r="E170" s="69"/>
      <c r="F170" s="69" t="n">
        <v>12</v>
      </c>
      <c r="G170" s="85" t="n">
        <f aca="false">+E170-F170</f>
        <v>-12</v>
      </c>
      <c r="H170" s="85" t="n">
        <f aca="false">(VLOOKUP(B170,'[1]New Ratings'!$A$3:$I$195,5,FALSE()))</f>
        <v>12</v>
      </c>
      <c r="I170" s="69" t="s">
        <v>62</v>
      </c>
      <c r="J170" s="75" t="s">
        <v>56</v>
      </c>
      <c r="K170" s="73" t="s">
        <v>56</v>
      </c>
      <c r="L170" s="74" t="s">
        <v>56</v>
      </c>
      <c r="M170" s="73" t="s">
        <v>56</v>
      </c>
      <c r="N170" s="74" t="s">
        <v>56</v>
      </c>
      <c r="O170" s="73" t="n">
        <v>30.22</v>
      </c>
      <c r="P170" s="74" t="n">
        <v>130</v>
      </c>
      <c r="Q170" s="70" t="s">
        <v>270</v>
      </c>
      <c r="R170" s="73" t="n">
        <v>55</v>
      </c>
      <c r="S170" s="73" t="n">
        <v>59</v>
      </c>
      <c r="T170" s="74" t="n">
        <v>-4</v>
      </c>
      <c r="U170" s="73" t="n">
        <v>114</v>
      </c>
      <c r="V170" s="74" t="n">
        <v>18</v>
      </c>
      <c r="W170" s="73" t="n">
        <v>18.3</v>
      </c>
      <c r="X170" s="73" t="n">
        <v>-0.300000000000001</v>
      </c>
      <c r="Y170" s="86" t="n">
        <v>48</v>
      </c>
      <c r="Z170" s="74" t="n">
        <v>39</v>
      </c>
      <c r="AA170" s="74" t="n">
        <v>36.5</v>
      </c>
      <c r="AB170" s="73" t="s">
        <v>270</v>
      </c>
      <c r="AC170" s="73" t="s">
        <v>145</v>
      </c>
      <c r="AD170" s="73" t="s">
        <v>279</v>
      </c>
      <c r="AE170" s="73" t="s">
        <v>279</v>
      </c>
      <c r="AF170" s="73" t="s">
        <v>145</v>
      </c>
      <c r="AG170" s="73" t="s">
        <v>145</v>
      </c>
      <c r="AH170" s="73" t="n">
        <v>3</v>
      </c>
      <c r="AI170" s="73" t="n">
        <v>4</v>
      </c>
      <c r="AJ170" s="73" t="n">
        <v>2</v>
      </c>
      <c r="AK170" s="73" t="n">
        <v>2</v>
      </c>
      <c r="AL170" s="73" t="n">
        <v>4</v>
      </c>
      <c r="AM170" s="73" t="n">
        <v>4</v>
      </c>
      <c r="AN170" s="73" t="n">
        <v>3</v>
      </c>
      <c r="AO170" s="73" t="n">
        <v>3.33333333333333</v>
      </c>
      <c r="AP170" s="65" t="s">
        <v>99</v>
      </c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93"/>
      <c r="BC170" s="93"/>
      <c r="BD170" s="93"/>
    </row>
    <row r="171" customFormat="false" ht="12.75" hidden="false" customHeight="false" outlineLevel="0" collapsed="false">
      <c r="B171" s="100" t="s">
        <v>547</v>
      </c>
      <c r="C171" s="64" t="s">
        <v>184</v>
      </c>
      <c r="D171" s="65" t="s">
        <v>548</v>
      </c>
      <c r="E171" s="69"/>
      <c r="F171" s="69" t="n">
        <v>11</v>
      </c>
      <c r="G171" s="85" t="n">
        <f aca="false">+E171-F171</f>
        <v>-11</v>
      </c>
      <c r="H171" s="85" t="n">
        <f aca="false">(VLOOKUP(B171,'[1]New Ratings'!$A$3:$I$195,5,FALSE()))</f>
        <v>12</v>
      </c>
      <c r="I171" s="69" t="s">
        <v>62</v>
      </c>
      <c r="J171" s="75" t="s">
        <v>549</v>
      </c>
      <c r="K171" s="73" t="s">
        <v>549</v>
      </c>
      <c r="L171" s="74" t="s">
        <v>45</v>
      </c>
      <c r="M171" s="73" t="s">
        <v>56</v>
      </c>
      <c r="N171" s="74" t="s">
        <v>56</v>
      </c>
      <c r="O171" s="73" t="n">
        <v>33.26</v>
      </c>
      <c r="P171" s="74" t="n">
        <v>111</v>
      </c>
      <c r="Q171" s="70" t="s">
        <v>329</v>
      </c>
      <c r="R171" s="73" t="n">
        <v>62</v>
      </c>
      <c r="S171" s="73" t="n">
        <v>64</v>
      </c>
      <c r="T171" s="74" t="n">
        <v>-2</v>
      </c>
      <c r="U171" s="73" t="n">
        <v>107</v>
      </c>
      <c r="V171" s="74" t="n">
        <v>19.2</v>
      </c>
      <c r="W171" s="73" t="n">
        <v>18.8</v>
      </c>
      <c r="X171" s="73" t="n">
        <v>0.399999999999999</v>
      </c>
      <c r="Y171" s="86" t="n">
        <v>44.5</v>
      </c>
      <c r="Z171" s="74" t="n">
        <v>30</v>
      </c>
      <c r="AA171" s="74" t="n">
        <v>33.5</v>
      </c>
      <c r="AB171" s="73" t="s">
        <v>270</v>
      </c>
      <c r="AC171" s="73" t="s">
        <v>48</v>
      </c>
      <c r="AD171" s="73" t="s">
        <v>270</v>
      </c>
      <c r="AE171" s="73" t="s">
        <v>279</v>
      </c>
      <c r="AF171" s="73" t="s">
        <v>270</v>
      </c>
      <c r="AG171" s="73" t="s">
        <v>279</v>
      </c>
      <c r="AH171" s="73" t="n">
        <v>3</v>
      </c>
      <c r="AI171" s="73" t="n">
        <v>7</v>
      </c>
      <c r="AJ171" s="73" t="n">
        <v>3</v>
      </c>
      <c r="AK171" s="73" t="n">
        <v>2</v>
      </c>
      <c r="AL171" s="73" t="n">
        <v>3</v>
      </c>
      <c r="AM171" s="73" t="n">
        <v>2</v>
      </c>
      <c r="AN171" s="73" t="n">
        <v>4.33333333333333</v>
      </c>
      <c r="AO171" s="73" t="n">
        <v>2.33333333333333</v>
      </c>
      <c r="AP171" s="65" t="s">
        <v>99</v>
      </c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93"/>
      <c r="BC171" s="93"/>
      <c r="BD171" s="93"/>
    </row>
    <row r="172" customFormat="false" ht="12.75" hidden="false" customHeight="false" outlineLevel="0" collapsed="false">
      <c r="B172" s="100" t="s">
        <v>550</v>
      </c>
      <c r="C172" s="64" t="s">
        <v>41</v>
      </c>
      <c r="D172" s="65" t="s">
        <v>257</v>
      </c>
      <c r="E172" s="69"/>
      <c r="F172" s="69" t="n">
        <v>12</v>
      </c>
      <c r="G172" s="85" t="n">
        <f aca="false">+E172-F172</f>
        <v>-12</v>
      </c>
      <c r="H172" s="85" t="e">
        <f aca="false">(VLOOKUP(B172,'[1]New Ratings'!$A$3:$I$195,5,FALSE()))</f>
        <v>#N/A</v>
      </c>
      <c r="I172" s="69" t="s">
        <v>43</v>
      </c>
      <c r="J172" s="75" t="s">
        <v>56</v>
      </c>
      <c r="K172" s="73" t="s">
        <v>56</v>
      </c>
      <c r="L172" s="74" t="s">
        <v>56</v>
      </c>
      <c r="M172" s="73" t="s">
        <v>56</v>
      </c>
      <c r="N172" s="74"/>
      <c r="O172" s="73"/>
      <c r="P172" s="74" t="s">
        <v>56</v>
      </c>
      <c r="Q172" s="70" t="s">
        <v>56</v>
      </c>
      <c r="R172" s="73" t="s">
        <v>56</v>
      </c>
      <c r="S172" s="73"/>
      <c r="T172" s="74"/>
      <c r="U172" s="73" t="s">
        <v>56</v>
      </c>
      <c r="V172" s="74" t="s">
        <v>56</v>
      </c>
      <c r="W172" s="73"/>
      <c r="X172" s="73"/>
      <c r="Y172" s="86" t="s">
        <v>56</v>
      </c>
      <c r="Z172" s="74" t="s">
        <v>56</v>
      </c>
      <c r="AA172" s="74" t="s">
        <v>56</v>
      </c>
      <c r="AB172" s="73"/>
      <c r="AC172" s="73"/>
      <c r="AD172" s="73"/>
      <c r="AE172" s="73"/>
      <c r="AF172" s="73"/>
      <c r="AG172" s="73"/>
      <c r="AH172" s="73"/>
      <c r="AI172" s="73"/>
      <c r="AJ172" s="73"/>
      <c r="AK172" s="73"/>
      <c r="AL172" s="73"/>
      <c r="AM172" s="73"/>
      <c r="AN172" s="73" t="n">
        <v>0</v>
      </c>
      <c r="AO172" s="73" t="n">
        <v>0</v>
      </c>
      <c r="AP172" s="65" t="s">
        <v>64</v>
      </c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93"/>
      <c r="BC172" s="93"/>
      <c r="BD172" s="93"/>
    </row>
    <row r="173" customFormat="false" ht="12.75" hidden="false" customHeight="false" outlineLevel="0" collapsed="false">
      <c r="B173" s="100" t="s">
        <v>551</v>
      </c>
      <c r="C173" s="64"/>
      <c r="D173" s="65"/>
      <c r="E173" s="69" t="n">
        <v>12</v>
      </c>
      <c r="F173" s="69"/>
      <c r="G173" s="85"/>
      <c r="H173" s="85"/>
      <c r="I173" s="69"/>
      <c r="J173" s="75"/>
      <c r="K173" s="73"/>
      <c r="L173" s="74"/>
      <c r="M173" s="73"/>
      <c r="N173" s="74"/>
      <c r="O173" s="73"/>
      <c r="P173" s="74"/>
      <c r="Q173" s="70"/>
      <c r="R173" s="73"/>
      <c r="S173" s="73"/>
      <c r="T173" s="74"/>
      <c r="U173" s="73"/>
      <c r="V173" s="74"/>
      <c r="W173" s="73"/>
      <c r="X173" s="73"/>
      <c r="Y173" s="86"/>
      <c r="Z173" s="74"/>
      <c r="AA173" s="74"/>
      <c r="AB173" s="73"/>
      <c r="AC173" s="73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6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93"/>
      <c r="BC173" s="93"/>
      <c r="BD173" s="93"/>
    </row>
    <row r="174" customFormat="false" ht="12.75" hidden="false" customHeight="false" outlineLevel="0" collapsed="false">
      <c r="B174" s="100" t="s">
        <v>552</v>
      </c>
      <c r="C174" s="64" t="s">
        <v>553</v>
      </c>
      <c r="D174" s="65" t="s">
        <v>554</v>
      </c>
      <c r="E174" s="69" t="n">
        <v>11</v>
      </c>
      <c r="F174" s="69" t="n">
        <v>11</v>
      </c>
      <c r="G174" s="85" t="n">
        <f aca="false">+E174-F174</f>
        <v>0</v>
      </c>
      <c r="H174" s="85" t="n">
        <f aca="false">(VLOOKUP(B174,'[1]New Ratings'!$A$3:$I$195,5,FALSE()))</f>
        <v>11</v>
      </c>
      <c r="I174" s="69" t="s">
        <v>62</v>
      </c>
      <c r="J174" s="75" t="s">
        <v>278</v>
      </c>
      <c r="K174" s="73" t="s">
        <v>278</v>
      </c>
      <c r="L174" s="74" t="s">
        <v>238</v>
      </c>
      <c r="M174" s="73" t="s">
        <v>48</v>
      </c>
      <c r="N174" s="74" t="s">
        <v>48</v>
      </c>
      <c r="O174" s="73" t="n">
        <v>40</v>
      </c>
      <c r="P174" s="74" t="n">
        <v>87</v>
      </c>
      <c r="Q174" s="70" t="s">
        <v>270</v>
      </c>
      <c r="R174" s="73" t="n">
        <v>51</v>
      </c>
      <c r="S174" s="73" t="n">
        <v>51</v>
      </c>
      <c r="T174" s="74" t="n">
        <v>0</v>
      </c>
      <c r="U174" s="73" t="n">
        <v>90</v>
      </c>
      <c r="V174" s="74" t="n">
        <v>28</v>
      </c>
      <c r="W174" s="73" t="n">
        <v>30.9</v>
      </c>
      <c r="X174" s="73" t="n">
        <v>-2.9</v>
      </c>
      <c r="Y174" s="86" t="n">
        <v>56</v>
      </c>
      <c r="Z174" s="74" t="n">
        <v>38.5</v>
      </c>
      <c r="AA174" s="74" t="n">
        <v>36</v>
      </c>
      <c r="AB174" s="73" t="s">
        <v>144</v>
      </c>
      <c r="AC174" s="73" t="s">
        <v>47</v>
      </c>
      <c r="AD174" s="73" t="s">
        <v>47</v>
      </c>
      <c r="AE174" s="73" t="s">
        <v>144</v>
      </c>
      <c r="AF174" s="73" t="s">
        <v>145</v>
      </c>
      <c r="AG174" s="73" t="s">
        <v>145</v>
      </c>
      <c r="AH174" s="73" t="n">
        <v>5</v>
      </c>
      <c r="AI174" s="73" t="n">
        <v>6</v>
      </c>
      <c r="AJ174" s="73" t="n">
        <v>6</v>
      </c>
      <c r="AK174" s="73" t="n">
        <v>5</v>
      </c>
      <c r="AL174" s="73" t="n">
        <v>4</v>
      </c>
      <c r="AM174" s="73" t="n">
        <v>4</v>
      </c>
      <c r="AN174" s="73" t="n">
        <v>5.66666666666667</v>
      </c>
      <c r="AO174" s="73" t="n">
        <v>4.33333333333333</v>
      </c>
      <c r="AP174" s="65" t="s">
        <v>50</v>
      </c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93"/>
      <c r="BC174" s="93"/>
      <c r="BD174" s="93"/>
    </row>
    <row r="175" customFormat="false" ht="12.75" hidden="false" customHeight="false" outlineLevel="0" collapsed="false">
      <c r="B175" s="100" t="s">
        <v>555</v>
      </c>
      <c r="C175" s="64" t="s">
        <v>346</v>
      </c>
      <c r="D175" s="65" t="s">
        <v>556</v>
      </c>
      <c r="E175" s="69" t="n">
        <v>10</v>
      </c>
      <c r="F175" s="69" t="n">
        <v>11</v>
      </c>
      <c r="G175" s="85" t="n">
        <f aca="false">+E175-F175</f>
        <v>-1</v>
      </c>
      <c r="H175" s="85" t="n">
        <f aca="false">(VLOOKUP(B175,'[1]New Ratings'!$A$3:$I$195,5,FALSE()))</f>
        <v>11</v>
      </c>
      <c r="I175" s="69" t="s">
        <v>62</v>
      </c>
      <c r="J175" s="75" t="s">
        <v>494</v>
      </c>
      <c r="K175" s="73" t="s">
        <v>494</v>
      </c>
      <c r="L175" s="74" t="s">
        <v>108</v>
      </c>
      <c r="M175" s="73" t="s">
        <v>144</v>
      </c>
      <c r="N175" s="74" t="s">
        <v>47</v>
      </c>
      <c r="O175" s="73" t="n">
        <v>41.14</v>
      </c>
      <c r="P175" s="74" t="n">
        <v>83</v>
      </c>
      <c r="Q175" s="70" t="s">
        <v>270</v>
      </c>
      <c r="R175" s="73" t="n">
        <v>57</v>
      </c>
      <c r="S175" s="73" t="n">
        <v>63</v>
      </c>
      <c r="T175" s="74" t="n">
        <v>-6</v>
      </c>
      <c r="U175" s="73" t="n">
        <v>89</v>
      </c>
      <c r="V175" s="74" t="n">
        <v>28.3</v>
      </c>
      <c r="W175" s="73" t="n">
        <v>27.5</v>
      </c>
      <c r="X175" s="73" t="n">
        <v>0.800000000000001</v>
      </c>
      <c r="Y175" s="86" t="n">
        <v>68</v>
      </c>
      <c r="Z175" s="74" t="n">
        <v>30.5</v>
      </c>
      <c r="AA175" s="74" t="n">
        <v>30</v>
      </c>
      <c r="AB175" s="73" t="s">
        <v>145</v>
      </c>
      <c r="AC175" s="73" t="s">
        <v>58</v>
      </c>
      <c r="AD175" s="73" t="s">
        <v>144</v>
      </c>
      <c r="AE175" s="73" t="s">
        <v>279</v>
      </c>
      <c r="AF175" s="73" t="s">
        <v>270</v>
      </c>
      <c r="AG175" s="73" t="s">
        <v>270</v>
      </c>
      <c r="AH175" s="73" t="n">
        <v>4</v>
      </c>
      <c r="AI175" s="73" t="n">
        <v>8</v>
      </c>
      <c r="AJ175" s="73" t="n">
        <v>5</v>
      </c>
      <c r="AK175" s="73" t="n">
        <v>2</v>
      </c>
      <c r="AL175" s="73" t="n">
        <v>3</v>
      </c>
      <c r="AM175" s="73" t="n">
        <v>3</v>
      </c>
      <c r="AN175" s="73" t="n">
        <v>5.66666666666667</v>
      </c>
      <c r="AO175" s="73" t="n">
        <v>2.66666666666667</v>
      </c>
      <c r="AP175" s="65" t="s">
        <v>99</v>
      </c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93"/>
      <c r="BC175" s="93"/>
      <c r="BD175" s="93"/>
    </row>
    <row r="176" customFormat="false" ht="12.75" hidden="false" customHeight="false" outlineLevel="0" collapsed="false">
      <c r="B176" s="100" t="s">
        <v>557</v>
      </c>
      <c r="C176" s="64" t="s">
        <v>558</v>
      </c>
      <c r="D176" s="65" t="s">
        <v>559</v>
      </c>
      <c r="E176" s="69" t="n">
        <v>11</v>
      </c>
      <c r="F176" s="69" t="n">
        <v>12</v>
      </c>
      <c r="G176" s="85" t="n">
        <f aca="false">+E176-F176</f>
        <v>-1</v>
      </c>
      <c r="H176" s="85" t="n">
        <f aca="false">(VLOOKUP(B176,'[1]New Ratings'!$A$3:$I$195,5,FALSE()))</f>
        <v>12</v>
      </c>
      <c r="I176" s="69" t="s">
        <v>62</v>
      </c>
      <c r="J176" s="94" t="s">
        <v>494</v>
      </c>
      <c r="K176" s="73" t="s">
        <v>560</v>
      </c>
      <c r="L176" s="74" t="s">
        <v>45</v>
      </c>
      <c r="M176" s="73" t="s">
        <v>47</v>
      </c>
      <c r="N176" s="74" t="s">
        <v>47</v>
      </c>
      <c r="O176" s="73" t="n">
        <v>37.6</v>
      </c>
      <c r="P176" s="74" t="n">
        <v>97</v>
      </c>
      <c r="Q176" s="70" t="s">
        <v>270</v>
      </c>
      <c r="R176" s="73" t="n">
        <v>59</v>
      </c>
      <c r="S176" s="73" t="n">
        <v>63</v>
      </c>
      <c r="T176" s="74" t="n">
        <v>-4</v>
      </c>
      <c r="U176" s="73" t="n">
        <v>93</v>
      </c>
      <c r="V176" s="74" t="n">
        <v>27</v>
      </c>
      <c r="W176" s="73" t="n">
        <v>19.6</v>
      </c>
      <c r="X176" s="73" t="n">
        <v>7.4</v>
      </c>
      <c r="Y176" s="86" t="n">
        <v>55</v>
      </c>
      <c r="Z176" s="74" t="n">
        <v>40</v>
      </c>
      <c r="AA176" s="74" t="n">
        <v>38</v>
      </c>
      <c r="AB176" s="73" t="s">
        <v>270</v>
      </c>
      <c r="AC176" s="73" t="s">
        <v>144</v>
      </c>
      <c r="AD176" s="73" t="s">
        <v>279</v>
      </c>
      <c r="AE176" s="73" t="s">
        <v>145</v>
      </c>
      <c r="AF176" s="73" t="s">
        <v>145</v>
      </c>
      <c r="AG176" s="73" t="s">
        <v>145</v>
      </c>
      <c r="AH176" s="73" t="n">
        <v>3</v>
      </c>
      <c r="AI176" s="73" t="n">
        <v>5</v>
      </c>
      <c r="AJ176" s="73" t="n">
        <v>2</v>
      </c>
      <c r="AK176" s="73" t="n">
        <v>4</v>
      </c>
      <c r="AL176" s="73" t="n">
        <v>4</v>
      </c>
      <c r="AM176" s="73" t="n">
        <v>4</v>
      </c>
      <c r="AN176" s="73" t="n">
        <v>3.33333333333333</v>
      </c>
      <c r="AO176" s="73" t="n">
        <v>4</v>
      </c>
      <c r="AP176" s="65" t="s">
        <v>50</v>
      </c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93"/>
      <c r="BC176" s="93"/>
      <c r="BD176" s="93"/>
    </row>
    <row r="177" customFormat="false" ht="12.75" hidden="false" customHeight="false" outlineLevel="0" collapsed="false">
      <c r="B177" s="100" t="s">
        <v>561</v>
      </c>
      <c r="C177" s="64" t="s">
        <v>191</v>
      </c>
      <c r="D177" s="65" t="s">
        <v>562</v>
      </c>
      <c r="E177" s="69"/>
      <c r="F177" s="69" t="n">
        <v>12</v>
      </c>
      <c r="G177" s="85" t="n">
        <f aca="false">+E177-F177</f>
        <v>-12</v>
      </c>
      <c r="H177" s="85" t="n">
        <f aca="false">(VLOOKUP(B177,'[1]New Ratings'!$A$3:$I$195,5,FALSE()))</f>
        <v>12</v>
      </c>
      <c r="I177" s="69" t="s">
        <v>62</v>
      </c>
      <c r="J177" s="75" t="s">
        <v>56</v>
      </c>
      <c r="K177" s="73" t="s">
        <v>56</v>
      </c>
      <c r="L177" s="74" t="s">
        <v>56</v>
      </c>
      <c r="M177" s="73" t="s">
        <v>56</v>
      </c>
      <c r="N177" s="74" t="s">
        <v>56</v>
      </c>
      <c r="O177" s="73" t="n">
        <v>22.71</v>
      </c>
      <c r="P177" s="74" t="n">
        <v>170</v>
      </c>
      <c r="Q177" s="70" t="s">
        <v>56</v>
      </c>
      <c r="R177" s="73" t="s">
        <v>56</v>
      </c>
      <c r="S177" s="73" t="s">
        <v>56</v>
      </c>
      <c r="T177" s="74" t="s">
        <v>56</v>
      </c>
      <c r="U177" s="73" t="s">
        <v>56</v>
      </c>
      <c r="V177" s="74" t="s">
        <v>56</v>
      </c>
      <c r="W177" s="73" t="s">
        <v>56</v>
      </c>
      <c r="X177" s="73" t="s">
        <v>56</v>
      </c>
      <c r="Y177" s="86" t="s">
        <v>56</v>
      </c>
      <c r="Z177" s="74" t="s">
        <v>56</v>
      </c>
      <c r="AA177" s="74" t="s">
        <v>56</v>
      </c>
      <c r="AB177" s="73"/>
      <c r="AC177" s="73"/>
      <c r="AD177" s="73"/>
      <c r="AE177" s="73"/>
      <c r="AF177" s="73"/>
      <c r="AG177" s="73"/>
      <c r="AH177" s="73"/>
      <c r="AI177" s="73"/>
      <c r="AJ177" s="73"/>
      <c r="AK177" s="73"/>
      <c r="AL177" s="73"/>
      <c r="AM177" s="73"/>
      <c r="AN177" s="73" t="n">
        <v>0</v>
      </c>
      <c r="AO177" s="73" t="n">
        <v>0</v>
      </c>
      <c r="AP177" s="65" t="s">
        <v>50</v>
      </c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93"/>
      <c r="BC177" s="93"/>
      <c r="BD177" s="93"/>
    </row>
    <row r="178" customFormat="false" ht="12.75" hidden="false" customHeight="false" outlineLevel="0" collapsed="false">
      <c r="B178" s="100" t="s">
        <v>563</v>
      </c>
      <c r="C178" s="64" t="s">
        <v>564</v>
      </c>
      <c r="D178" s="65" t="s">
        <v>565</v>
      </c>
      <c r="E178" s="69"/>
      <c r="F178" s="69" t="n">
        <v>10</v>
      </c>
      <c r="G178" s="85" t="n">
        <f aca="false">+E178-F178</f>
        <v>-10</v>
      </c>
      <c r="H178" s="85" t="e">
        <f aca="false">(VLOOKUP(B178,'[1]New Ratings'!$A$3:$I$195,5,FALSE()))</f>
        <v>#N/A</v>
      </c>
      <c r="I178" s="69" t="s">
        <v>43</v>
      </c>
      <c r="J178" s="75" t="s">
        <v>56</v>
      </c>
      <c r="K178" s="73" t="s">
        <v>56</v>
      </c>
      <c r="L178" s="74" t="s">
        <v>56</v>
      </c>
      <c r="M178" s="73" t="s">
        <v>56</v>
      </c>
      <c r="N178" s="74" t="s">
        <v>56</v>
      </c>
      <c r="O178" s="73" t="n">
        <v>30.88</v>
      </c>
      <c r="P178" s="74" t="n">
        <v>127</v>
      </c>
      <c r="Q178" s="70" t="s">
        <v>56</v>
      </c>
      <c r="R178" s="73" t="s">
        <v>56</v>
      </c>
      <c r="S178" s="73" t="s">
        <v>56</v>
      </c>
      <c r="T178" s="74" t="s">
        <v>56</v>
      </c>
      <c r="U178" s="73" t="s">
        <v>56</v>
      </c>
      <c r="V178" s="74" t="s">
        <v>56</v>
      </c>
      <c r="W178" s="73" t="s">
        <v>56</v>
      </c>
      <c r="X178" s="73" t="s">
        <v>56</v>
      </c>
      <c r="Y178" s="86" t="s">
        <v>56</v>
      </c>
      <c r="Z178" s="74" t="s">
        <v>56</v>
      </c>
      <c r="AA178" s="74" t="s">
        <v>56</v>
      </c>
      <c r="AB178" s="73"/>
      <c r="AC178" s="73"/>
      <c r="AD178" s="73"/>
      <c r="AE178" s="73"/>
      <c r="AF178" s="73"/>
      <c r="AG178" s="73"/>
      <c r="AH178" s="73"/>
      <c r="AI178" s="73"/>
      <c r="AJ178" s="73"/>
      <c r="AK178" s="73"/>
      <c r="AL178" s="73"/>
      <c r="AM178" s="73"/>
      <c r="AN178" s="73" t="n">
        <v>0</v>
      </c>
      <c r="AO178" s="73" t="n">
        <v>0</v>
      </c>
      <c r="AP178" s="65" t="s">
        <v>182</v>
      </c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93"/>
      <c r="BC178" s="93"/>
      <c r="BD178" s="93"/>
    </row>
    <row r="179" customFormat="false" ht="12.75" hidden="false" customHeight="false" outlineLevel="0" collapsed="false">
      <c r="B179" s="100" t="s">
        <v>566</v>
      </c>
      <c r="C179" s="64" t="s">
        <v>567</v>
      </c>
      <c r="D179" s="65" t="s">
        <v>568</v>
      </c>
      <c r="E179" s="69"/>
      <c r="F179" s="69" t="n">
        <v>12</v>
      </c>
      <c r="G179" s="85" t="n">
        <f aca="false">+E179-F179</f>
        <v>-12</v>
      </c>
      <c r="H179" s="85" t="n">
        <f aca="false">(VLOOKUP(B179,'[1]New Ratings'!$A$3:$I$195,5,FALSE()))</f>
        <v>12</v>
      </c>
      <c r="I179" s="69" t="s">
        <v>62</v>
      </c>
      <c r="J179" s="75" t="s">
        <v>56</v>
      </c>
      <c r="K179" s="73" t="s">
        <v>56</v>
      </c>
      <c r="L179" s="74" t="s">
        <v>56</v>
      </c>
      <c r="M179" s="73" t="s">
        <v>56</v>
      </c>
      <c r="N179" s="74" t="s">
        <v>56</v>
      </c>
      <c r="O179" s="73" t="n">
        <v>20.19</v>
      </c>
      <c r="P179" s="74" t="n">
        <v>176</v>
      </c>
      <c r="Q179" s="70" t="s">
        <v>56</v>
      </c>
      <c r="R179" s="73" t="s">
        <v>56</v>
      </c>
      <c r="S179" s="73" t="s">
        <v>56</v>
      </c>
      <c r="T179" s="74" t="s">
        <v>56</v>
      </c>
      <c r="U179" s="73" t="s">
        <v>56</v>
      </c>
      <c r="V179" s="74" t="s">
        <v>56</v>
      </c>
      <c r="W179" s="73" t="s">
        <v>56</v>
      </c>
      <c r="X179" s="73" t="s">
        <v>56</v>
      </c>
      <c r="Y179" s="86" t="s">
        <v>56</v>
      </c>
      <c r="Z179" s="74" t="s">
        <v>56</v>
      </c>
      <c r="AA179" s="74" t="s">
        <v>56</v>
      </c>
      <c r="AB179" s="73"/>
      <c r="AC179" s="73"/>
      <c r="AD179" s="73"/>
      <c r="AE179" s="73"/>
      <c r="AF179" s="73"/>
      <c r="AG179" s="73"/>
      <c r="AH179" s="73"/>
      <c r="AI179" s="73"/>
      <c r="AJ179" s="73"/>
      <c r="AK179" s="73"/>
      <c r="AL179" s="73"/>
      <c r="AM179" s="73"/>
      <c r="AN179" s="73" t="n">
        <v>0</v>
      </c>
      <c r="AO179" s="73" t="n">
        <v>0</v>
      </c>
      <c r="AP179" s="65" t="s">
        <v>50</v>
      </c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93"/>
      <c r="BC179" s="93"/>
      <c r="BD179" s="93"/>
    </row>
    <row r="180" customFormat="false" ht="12.75" hidden="false" customHeight="false" outlineLevel="0" collapsed="false">
      <c r="B180" s="100" t="s">
        <v>569</v>
      </c>
      <c r="C180" s="64" t="s">
        <v>313</v>
      </c>
      <c r="D180" s="65" t="s">
        <v>420</v>
      </c>
      <c r="E180" s="69"/>
      <c r="F180" s="69" t="n">
        <v>11</v>
      </c>
      <c r="G180" s="85" t="n">
        <f aca="false">+E180-F180</f>
        <v>-11</v>
      </c>
      <c r="H180" s="85" t="n">
        <f aca="false">(VLOOKUP(B180,'[1]New Ratings'!$A$3:$I$195,5,FALSE()))</f>
        <v>11</v>
      </c>
      <c r="I180" s="69" t="s">
        <v>62</v>
      </c>
      <c r="J180" s="75" t="s">
        <v>48</v>
      </c>
      <c r="K180" s="73" t="s">
        <v>56</v>
      </c>
      <c r="L180" s="74" t="s">
        <v>45</v>
      </c>
      <c r="M180" s="73" t="s">
        <v>56</v>
      </c>
      <c r="N180" s="74" t="s">
        <v>56</v>
      </c>
      <c r="O180" s="73" t="n">
        <v>33.44</v>
      </c>
      <c r="P180" s="74" t="n">
        <v>109</v>
      </c>
      <c r="Q180" s="70" t="s">
        <v>270</v>
      </c>
      <c r="R180" s="73" t="n">
        <v>51</v>
      </c>
      <c r="S180" s="73" t="n">
        <v>52</v>
      </c>
      <c r="T180" s="74" t="n">
        <v>-1</v>
      </c>
      <c r="U180" s="73" t="n">
        <v>101</v>
      </c>
      <c r="V180" s="74" t="n">
        <v>23.2</v>
      </c>
      <c r="W180" s="73" t="n">
        <v>23.2</v>
      </c>
      <c r="X180" s="73" t="n">
        <v>0</v>
      </c>
      <c r="Y180" s="86" t="n">
        <v>59</v>
      </c>
      <c r="Z180" s="74" t="n">
        <v>34</v>
      </c>
      <c r="AA180" s="74" t="n">
        <v>36.5</v>
      </c>
      <c r="AB180" s="73"/>
      <c r="AC180" s="73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 t="n">
        <v>0</v>
      </c>
      <c r="AO180" s="73" t="n">
        <v>0</v>
      </c>
      <c r="AP180" s="65" t="s">
        <v>59</v>
      </c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93"/>
      <c r="BC180" s="93"/>
      <c r="BD180" s="93"/>
    </row>
    <row r="181" customFormat="false" ht="12.75" hidden="false" customHeight="false" outlineLevel="0" collapsed="false">
      <c r="B181" s="100" t="s">
        <v>570</v>
      </c>
      <c r="C181" s="64" t="s">
        <v>571</v>
      </c>
      <c r="D181" s="65" t="s">
        <v>572</v>
      </c>
      <c r="E181" s="69"/>
      <c r="F181" s="69" t="n">
        <v>12</v>
      </c>
      <c r="G181" s="85" t="n">
        <f aca="false">+E181-F181</f>
        <v>-12</v>
      </c>
      <c r="H181" s="85" t="n">
        <f aca="false">(VLOOKUP(B181,'[1]New Ratings'!$A$3:$I$195,5,FALSE()))</f>
        <v>12</v>
      </c>
      <c r="I181" s="69" t="s">
        <v>62</v>
      </c>
      <c r="J181" s="75" t="s">
        <v>56</v>
      </c>
      <c r="K181" s="73" t="s">
        <v>56</v>
      </c>
      <c r="L181" s="74" t="s">
        <v>56</v>
      </c>
      <c r="M181" s="73" t="s">
        <v>56</v>
      </c>
      <c r="N181" s="74" t="s">
        <v>56</v>
      </c>
      <c r="O181" s="73" t="n">
        <v>23.3</v>
      </c>
      <c r="P181" s="74" t="n">
        <v>167</v>
      </c>
      <c r="Q181" s="70" t="s">
        <v>56</v>
      </c>
      <c r="R181" s="73" t="s">
        <v>56</v>
      </c>
      <c r="S181" s="73" t="s">
        <v>56</v>
      </c>
      <c r="T181" s="74" t="s">
        <v>56</v>
      </c>
      <c r="U181" s="73" t="n">
        <v>144</v>
      </c>
      <c r="V181" s="74" t="n">
        <v>8.8</v>
      </c>
      <c r="W181" s="73" t="n">
        <v>7.1</v>
      </c>
      <c r="X181" s="73" t="n">
        <v>1.7</v>
      </c>
      <c r="Y181" s="86" t="n">
        <v>40</v>
      </c>
      <c r="Z181" s="74" t="n">
        <v>16.5</v>
      </c>
      <c r="AA181" s="74" t="n">
        <v>25.5</v>
      </c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 t="n">
        <v>0</v>
      </c>
      <c r="AO181" s="73" t="n">
        <v>0</v>
      </c>
      <c r="AP181" s="65" t="s">
        <v>50</v>
      </c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93"/>
      <c r="BC181" s="93"/>
      <c r="BD181" s="93"/>
    </row>
    <row r="182" customFormat="false" ht="12.75" hidden="false" customHeight="false" outlineLevel="0" collapsed="false">
      <c r="B182" s="100" t="s">
        <v>573</v>
      </c>
      <c r="C182" s="64" t="s">
        <v>41</v>
      </c>
      <c r="D182" s="65" t="s">
        <v>574</v>
      </c>
      <c r="E182" s="69"/>
      <c r="F182" s="69" t="n">
        <v>11</v>
      </c>
      <c r="G182" s="85" t="n">
        <f aca="false">+E182-F182</f>
        <v>-11</v>
      </c>
      <c r="H182" s="85" t="n">
        <f aca="false">(VLOOKUP(B182,'[1]New Ratings'!$A$3:$I$195,5,FALSE()))</f>
        <v>12</v>
      </c>
      <c r="I182" s="69" t="s">
        <v>43</v>
      </c>
      <c r="J182" s="75" t="s">
        <v>56</v>
      </c>
      <c r="K182" s="73" t="s">
        <v>56</v>
      </c>
      <c r="L182" s="74" t="s">
        <v>56</v>
      </c>
      <c r="M182" s="73" t="s">
        <v>56</v>
      </c>
      <c r="N182" s="74" t="s">
        <v>56</v>
      </c>
      <c r="O182" s="73" t="n">
        <v>27.81</v>
      </c>
      <c r="P182" s="74" t="n">
        <v>144</v>
      </c>
      <c r="Q182" s="70" t="s">
        <v>56</v>
      </c>
      <c r="R182" s="73" t="s">
        <v>56</v>
      </c>
      <c r="S182" s="73" t="s">
        <v>56</v>
      </c>
      <c r="T182" s="74" t="s">
        <v>56</v>
      </c>
      <c r="U182" s="73" t="s">
        <v>56</v>
      </c>
      <c r="V182" s="74" t="s">
        <v>56</v>
      </c>
      <c r="W182" s="73" t="s">
        <v>56</v>
      </c>
      <c r="X182" s="73" t="s">
        <v>56</v>
      </c>
      <c r="Y182" s="86" t="s">
        <v>56</v>
      </c>
      <c r="Z182" s="74" t="s">
        <v>56</v>
      </c>
      <c r="AA182" s="74" t="s">
        <v>56</v>
      </c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 t="n">
        <v>0</v>
      </c>
      <c r="AO182" s="73" t="n">
        <v>0</v>
      </c>
      <c r="AP182" s="65" t="s">
        <v>137</v>
      </c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93"/>
      <c r="BC182" s="93"/>
      <c r="BD182" s="93"/>
    </row>
    <row r="183" customFormat="false" ht="12.75" hidden="false" customHeight="false" outlineLevel="0" collapsed="false">
      <c r="B183" s="100" t="s">
        <v>575</v>
      </c>
      <c r="C183" s="64" t="s">
        <v>576</v>
      </c>
      <c r="D183" s="65" t="s">
        <v>577</v>
      </c>
      <c r="E183" s="69"/>
      <c r="F183" s="69" t="n">
        <v>12</v>
      </c>
      <c r="G183" s="85" t="n">
        <f aca="false">+E183-F183</f>
        <v>-12</v>
      </c>
      <c r="H183" s="85" t="n">
        <f aca="false">(VLOOKUP(B183,'[1]New Ratings'!$A$3:$I$195,5,FALSE()))</f>
        <v>12</v>
      </c>
      <c r="I183" s="69" t="s">
        <v>62</v>
      </c>
      <c r="J183" s="75" t="s">
        <v>56</v>
      </c>
      <c r="K183" s="73" t="s">
        <v>56</v>
      </c>
      <c r="L183" s="74" t="s">
        <v>56</v>
      </c>
      <c r="M183" s="73" t="s">
        <v>56</v>
      </c>
      <c r="N183" s="74" t="s">
        <v>56</v>
      </c>
      <c r="O183" s="73" t="n">
        <v>12.26</v>
      </c>
      <c r="P183" s="74" t="n">
        <v>180</v>
      </c>
      <c r="Q183" s="70" t="s">
        <v>56</v>
      </c>
      <c r="R183" s="73" t="s">
        <v>56</v>
      </c>
      <c r="S183" s="73" t="s">
        <v>56</v>
      </c>
      <c r="T183" s="74" t="s">
        <v>56</v>
      </c>
      <c r="U183" s="73" t="s">
        <v>56</v>
      </c>
      <c r="V183" s="74" t="s">
        <v>56</v>
      </c>
      <c r="W183" s="73" t="s">
        <v>56</v>
      </c>
      <c r="X183" s="73" t="s">
        <v>56</v>
      </c>
      <c r="Y183" s="86" t="n">
        <v>34</v>
      </c>
      <c r="Z183" s="74" t="n">
        <v>36</v>
      </c>
      <c r="AA183" s="74" t="n">
        <v>28.5</v>
      </c>
      <c r="AB183" s="73"/>
      <c r="AC183" s="73"/>
      <c r="AD183" s="73"/>
      <c r="AE183" s="73"/>
      <c r="AF183" s="73"/>
      <c r="AG183" s="73"/>
      <c r="AH183" s="73"/>
      <c r="AI183" s="73"/>
      <c r="AJ183" s="73"/>
      <c r="AK183" s="73"/>
      <c r="AL183" s="73"/>
      <c r="AM183" s="73"/>
      <c r="AN183" s="73" t="n">
        <v>0</v>
      </c>
      <c r="AO183" s="73" t="n">
        <v>0</v>
      </c>
      <c r="AP183" s="65" t="s">
        <v>50</v>
      </c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93"/>
      <c r="BC183" s="93"/>
      <c r="BD183" s="93"/>
    </row>
    <row r="184" customFormat="false" ht="12.75" hidden="false" customHeight="false" outlineLevel="0" collapsed="false">
      <c r="B184" s="100" t="s">
        <v>578</v>
      </c>
      <c r="C184" s="64" t="s">
        <v>263</v>
      </c>
      <c r="D184" s="65" t="s">
        <v>264</v>
      </c>
      <c r="E184" s="69"/>
      <c r="F184" s="69" t="n">
        <v>12</v>
      </c>
      <c r="G184" s="85" t="n">
        <f aca="false">+E184-F184</f>
        <v>-12</v>
      </c>
      <c r="H184" s="85" t="e">
        <f aca="false">(VLOOKUP(B184,'[1]New Ratings'!$A$3:$I$195,5,FALSE()))</f>
        <v>#N/A</v>
      </c>
      <c r="I184" s="69" t="s">
        <v>62</v>
      </c>
      <c r="J184" s="75" t="s">
        <v>56</v>
      </c>
      <c r="K184" s="73" t="s">
        <v>56</v>
      </c>
      <c r="L184" s="74" t="s">
        <v>56</v>
      </c>
      <c r="M184" s="73" t="s">
        <v>56</v>
      </c>
      <c r="N184" s="74"/>
      <c r="O184" s="73"/>
      <c r="P184" s="74" t="s">
        <v>56</v>
      </c>
      <c r="Q184" s="70" t="s">
        <v>56</v>
      </c>
      <c r="R184" s="73" t="s">
        <v>56</v>
      </c>
      <c r="S184" s="73"/>
      <c r="T184" s="74"/>
      <c r="U184" s="73" t="s">
        <v>56</v>
      </c>
      <c r="V184" s="74" t="s">
        <v>56</v>
      </c>
      <c r="W184" s="73"/>
      <c r="X184" s="73"/>
      <c r="Y184" s="86" t="s">
        <v>56</v>
      </c>
      <c r="Z184" s="74" t="s">
        <v>56</v>
      </c>
      <c r="AA184" s="74" t="s">
        <v>56</v>
      </c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 t="n">
        <v>0</v>
      </c>
      <c r="AO184" s="73" t="n">
        <v>0</v>
      </c>
      <c r="AP184" s="65" t="s">
        <v>64</v>
      </c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93"/>
      <c r="BC184" s="93"/>
      <c r="BD184" s="93"/>
    </row>
    <row r="185" customFormat="false" ht="12.75" hidden="false" customHeight="false" outlineLevel="0" collapsed="false">
      <c r="B185" s="100" t="s">
        <v>579</v>
      </c>
      <c r="C185" s="64" t="s">
        <v>66</v>
      </c>
      <c r="D185" s="65" t="s">
        <v>580</v>
      </c>
      <c r="E185" s="69"/>
      <c r="F185" s="69" t="n">
        <v>12</v>
      </c>
      <c r="G185" s="85" t="n">
        <f aca="false">+E185-F185</f>
        <v>-12</v>
      </c>
      <c r="H185" s="85" t="n">
        <f aca="false">(VLOOKUP(B185,'[1]New Ratings'!$A$3:$I$195,5,FALSE()))</f>
        <v>12</v>
      </c>
      <c r="I185" s="69" t="s">
        <v>43</v>
      </c>
      <c r="J185" s="75" t="s">
        <v>56</v>
      </c>
      <c r="K185" s="73" t="s">
        <v>56</v>
      </c>
      <c r="L185" s="74" t="s">
        <v>56</v>
      </c>
      <c r="M185" s="73" t="s">
        <v>56</v>
      </c>
      <c r="N185" s="74" t="s">
        <v>56</v>
      </c>
      <c r="O185" s="73" t="n">
        <v>23.14</v>
      </c>
      <c r="P185" s="74" t="n">
        <v>168</v>
      </c>
      <c r="Q185" s="70" t="s">
        <v>329</v>
      </c>
      <c r="R185" s="73" t="n">
        <v>76</v>
      </c>
      <c r="S185" s="73" t="n">
        <v>77</v>
      </c>
      <c r="T185" s="74" t="n">
        <v>-1</v>
      </c>
      <c r="U185" s="73" t="n">
        <v>143</v>
      </c>
      <c r="V185" s="74" t="n">
        <v>10.1</v>
      </c>
      <c r="W185" s="73" t="n">
        <v>7.9</v>
      </c>
      <c r="X185" s="73" t="n">
        <v>2.2</v>
      </c>
      <c r="Y185" s="86" t="n">
        <v>36</v>
      </c>
      <c r="Z185" s="74" t="n">
        <v>30</v>
      </c>
      <c r="AA185" s="74" t="n">
        <v>33</v>
      </c>
      <c r="AB185" s="73" t="s">
        <v>270</v>
      </c>
      <c r="AC185" s="73" t="s">
        <v>48</v>
      </c>
      <c r="AD185" s="73" t="s">
        <v>145</v>
      </c>
      <c r="AE185" s="73" t="s">
        <v>270</v>
      </c>
      <c r="AF185" s="73" t="s">
        <v>145</v>
      </c>
      <c r="AG185" s="73" t="s">
        <v>145</v>
      </c>
      <c r="AH185" s="73" t="n">
        <v>3</v>
      </c>
      <c r="AI185" s="73" t="n">
        <v>7</v>
      </c>
      <c r="AJ185" s="73" t="n">
        <v>4</v>
      </c>
      <c r="AK185" s="73" t="n">
        <v>3</v>
      </c>
      <c r="AL185" s="73" t="n">
        <v>4</v>
      </c>
      <c r="AM185" s="73" t="n">
        <v>4</v>
      </c>
      <c r="AN185" s="73" t="n">
        <v>4.66666666666667</v>
      </c>
      <c r="AO185" s="73" t="n">
        <v>3.66666666666667</v>
      </c>
      <c r="AP185" s="65" t="s">
        <v>50</v>
      </c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93"/>
      <c r="BC185" s="93"/>
      <c r="BD185" s="93"/>
    </row>
    <row r="186" customFormat="false" ht="12.75" hidden="false" customHeight="false" outlineLevel="0" collapsed="false">
      <c r="B186" s="100" t="s">
        <v>581</v>
      </c>
      <c r="C186" s="64" t="s">
        <v>582</v>
      </c>
      <c r="D186" s="65" t="s">
        <v>583</v>
      </c>
      <c r="E186" s="69"/>
      <c r="F186" s="69" t="n">
        <v>10</v>
      </c>
      <c r="G186" s="85" t="n">
        <f aca="false">+E186-F186</f>
        <v>-10</v>
      </c>
      <c r="H186" s="85" t="n">
        <f aca="false">(VLOOKUP(B186,'[1]New Ratings'!$A$3:$I$195,5,FALSE()))</f>
        <v>10</v>
      </c>
      <c r="I186" s="69" t="s">
        <v>62</v>
      </c>
      <c r="J186" s="75" t="s">
        <v>584</v>
      </c>
      <c r="K186" s="73" t="s">
        <v>584</v>
      </c>
      <c r="L186" s="74" t="s">
        <v>238</v>
      </c>
      <c r="M186" s="73" t="s">
        <v>56</v>
      </c>
      <c r="N186" s="74" t="s">
        <v>56</v>
      </c>
      <c r="O186" s="73" t="n">
        <v>21.35</v>
      </c>
      <c r="P186" s="74" t="n">
        <v>173</v>
      </c>
      <c r="Q186" s="70" t="s">
        <v>56</v>
      </c>
      <c r="R186" s="73" t="s">
        <v>56</v>
      </c>
      <c r="S186" s="73" t="s">
        <v>56</v>
      </c>
      <c r="T186" s="74" t="s">
        <v>56</v>
      </c>
      <c r="U186" s="73" t="s">
        <v>56</v>
      </c>
      <c r="V186" s="74" t="s">
        <v>56</v>
      </c>
      <c r="W186" s="73" t="s">
        <v>56</v>
      </c>
      <c r="X186" s="73" t="s">
        <v>56</v>
      </c>
      <c r="Y186" s="86" t="n">
        <v>66</v>
      </c>
      <c r="Z186" s="74" t="n">
        <v>37</v>
      </c>
      <c r="AA186" s="74" t="n">
        <v>31</v>
      </c>
      <c r="AB186" s="73" t="s">
        <v>47</v>
      </c>
      <c r="AC186" s="73" t="s">
        <v>47</v>
      </c>
      <c r="AD186" s="73" t="s">
        <v>47</v>
      </c>
      <c r="AE186" s="73" t="s">
        <v>144</v>
      </c>
      <c r="AF186" s="73" t="s">
        <v>47</v>
      </c>
      <c r="AG186" s="73" t="s">
        <v>144</v>
      </c>
      <c r="AH186" s="73" t="n">
        <v>6</v>
      </c>
      <c r="AI186" s="73" t="n">
        <v>6</v>
      </c>
      <c r="AJ186" s="73" t="n">
        <v>6</v>
      </c>
      <c r="AK186" s="73" t="n">
        <v>5</v>
      </c>
      <c r="AL186" s="73" t="n">
        <v>6</v>
      </c>
      <c r="AM186" s="73" t="n">
        <v>5</v>
      </c>
      <c r="AN186" s="73" t="n">
        <v>6</v>
      </c>
      <c r="AO186" s="73" t="n">
        <v>5.33333333333333</v>
      </c>
      <c r="AP186" s="65" t="s">
        <v>99</v>
      </c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93"/>
      <c r="BC186" s="93"/>
      <c r="BD186" s="93"/>
    </row>
    <row r="187" customFormat="false" ht="12.75" hidden="false" customHeight="false" outlineLevel="0" collapsed="false">
      <c r="B187" s="100" t="s">
        <v>585</v>
      </c>
      <c r="C187" s="64" t="s">
        <v>586</v>
      </c>
      <c r="D187" s="65" t="s">
        <v>587</v>
      </c>
      <c r="E187" s="69"/>
      <c r="F187" s="69" t="n">
        <v>11</v>
      </c>
      <c r="G187" s="85" t="n">
        <f aca="false">+E187-F187</f>
        <v>-11</v>
      </c>
      <c r="H187" s="85" t="n">
        <f aca="false">(VLOOKUP(B187,'[1]New Ratings'!$A$3:$I$195,5,FALSE()))</f>
        <v>11</v>
      </c>
      <c r="I187" s="69" t="s">
        <v>62</v>
      </c>
      <c r="J187" s="75" t="s">
        <v>56</v>
      </c>
      <c r="K187" s="73" t="s">
        <v>56</v>
      </c>
      <c r="L187" s="74" t="s">
        <v>56</v>
      </c>
      <c r="M187" s="73" t="s">
        <v>56</v>
      </c>
      <c r="N187" s="74" t="s">
        <v>56</v>
      </c>
      <c r="O187" s="73" t="n">
        <v>34.17</v>
      </c>
      <c r="P187" s="74" t="n">
        <v>107</v>
      </c>
      <c r="Q187" s="70" t="s">
        <v>56</v>
      </c>
      <c r="R187" s="73" t="s">
        <v>56</v>
      </c>
      <c r="S187" s="73" t="s">
        <v>56</v>
      </c>
      <c r="T187" s="74" t="s">
        <v>56</v>
      </c>
      <c r="U187" s="73" t="n">
        <v>86</v>
      </c>
      <c r="V187" s="74" t="n">
        <v>28.6</v>
      </c>
      <c r="W187" s="73" t="n">
        <v>29.7</v>
      </c>
      <c r="X187" s="73" t="n">
        <v>-1.1</v>
      </c>
      <c r="Y187" s="86" t="s">
        <v>56</v>
      </c>
      <c r="Z187" s="74" t="s">
        <v>56</v>
      </c>
      <c r="AA187" s="74" t="s">
        <v>56</v>
      </c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 t="n">
        <v>0</v>
      </c>
      <c r="AO187" s="73" t="n">
        <v>0</v>
      </c>
      <c r="AP187" s="65" t="s">
        <v>516</v>
      </c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93"/>
      <c r="BC187" s="93"/>
      <c r="BD187" s="93"/>
    </row>
    <row r="188" customFormat="false" ht="12.75" hidden="false" customHeight="false" outlineLevel="0" collapsed="false">
      <c r="B188" s="100" t="s">
        <v>588</v>
      </c>
      <c r="C188" s="64" t="s">
        <v>306</v>
      </c>
      <c r="D188" s="65" t="s">
        <v>589</v>
      </c>
      <c r="E188" s="69"/>
      <c r="F188" s="69" t="n">
        <v>11</v>
      </c>
      <c r="G188" s="85" t="n">
        <f aca="false">+E188-F188</f>
        <v>-11</v>
      </c>
      <c r="H188" s="85" t="n">
        <f aca="false">(VLOOKUP(B188,'[1]New Ratings'!$A$3:$I$195,5,FALSE()))</f>
        <v>11</v>
      </c>
      <c r="I188" s="69" t="s">
        <v>43</v>
      </c>
      <c r="J188" s="75" t="s">
        <v>56</v>
      </c>
      <c r="K188" s="73" t="s">
        <v>56</v>
      </c>
      <c r="L188" s="74" t="s">
        <v>56</v>
      </c>
      <c r="M188" s="73" t="s">
        <v>56</v>
      </c>
      <c r="N188" s="74" t="s">
        <v>56</v>
      </c>
      <c r="O188" s="73" t="n">
        <v>35.94</v>
      </c>
      <c r="P188" s="74" t="n">
        <v>102</v>
      </c>
      <c r="Q188" s="70" t="s">
        <v>329</v>
      </c>
      <c r="R188" s="73" t="n">
        <v>65</v>
      </c>
      <c r="S188" s="73" t="n">
        <v>68</v>
      </c>
      <c r="T188" s="74" t="n">
        <v>-3</v>
      </c>
      <c r="U188" s="73" t="n">
        <v>97</v>
      </c>
      <c r="V188" s="74" t="n">
        <v>25</v>
      </c>
      <c r="W188" s="73" t="n">
        <v>23.2</v>
      </c>
      <c r="X188" s="73" t="n">
        <v>1.8</v>
      </c>
      <c r="Y188" s="86" t="n">
        <v>65</v>
      </c>
      <c r="Z188" s="74" t="n">
        <v>38</v>
      </c>
      <c r="AA188" s="74" t="n">
        <v>40</v>
      </c>
      <c r="AB188" s="73" t="s">
        <v>144</v>
      </c>
      <c r="AC188" s="73" t="s">
        <v>144</v>
      </c>
      <c r="AD188" s="73" t="s">
        <v>144</v>
      </c>
      <c r="AE188" s="73" t="s">
        <v>48</v>
      </c>
      <c r="AF188" s="73" t="s">
        <v>47</v>
      </c>
      <c r="AG188" s="73" t="s">
        <v>47</v>
      </c>
      <c r="AH188" s="73" t="n">
        <v>5</v>
      </c>
      <c r="AI188" s="73" t="n">
        <v>5</v>
      </c>
      <c r="AJ188" s="73" t="n">
        <v>5</v>
      </c>
      <c r="AK188" s="73" t="n">
        <v>7</v>
      </c>
      <c r="AL188" s="73" t="n">
        <v>6</v>
      </c>
      <c r="AM188" s="73" t="n">
        <v>6</v>
      </c>
      <c r="AN188" s="73" t="n">
        <v>5</v>
      </c>
      <c r="AO188" s="73" t="n">
        <v>6.33333333333333</v>
      </c>
      <c r="AP188" s="65" t="s">
        <v>64</v>
      </c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93"/>
      <c r="BC188" s="93"/>
      <c r="BD188" s="93"/>
    </row>
    <row r="189" customFormat="false" ht="12.75" hidden="false" customHeight="false" outlineLevel="0" collapsed="false">
      <c r="B189" s="100" t="s">
        <v>590</v>
      </c>
      <c r="C189" s="64" t="s">
        <v>558</v>
      </c>
      <c r="D189" s="65" t="s">
        <v>591</v>
      </c>
      <c r="E189" s="69"/>
      <c r="F189" s="69" t="n">
        <v>11</v>
      </c>
      <c r="G189" s="85" t="n">
        <f aca="false">+E189-F189</f>
        <v>-11</v>
      </c>
      <c r="H189" s="85" t="n">
        <f aca="false">(VLOOKUP(B189,'[1]New Ratings'!$A$3:$I$195,5,FALSE()))</f>
        <v>11</v>
      </c>
      <c r="I189" s="69" t="s">
        <v>62</v>
      </c>
      <c r="J189" s="75" t="s">
        <v>56</v>
      </c>
      <c r="K189" s="73" t="s">
        <v>56</v>
      </c>
      <c r="L189" s="74" t="s">
        <v>56</v>
      </c>
      <c r="M189" s="73" t="s">
        <v>56</v>
      </c>
      <c r="N189" s="74" t="s">
        <v>56</v>
      </c>
      <c r="O189" s="73" t="n">
        <v>23.86</v>
      </c>
      <c r="P189" s="74" t="n">
        <v>165</v>
      </c>
      <c r="Q189" s="70" t="s">
        <v>56</v>
      </c>
      <c r="R189" s="73" t="s">
        <v>56</v>
      </c>
      <c r="S189" s="73" t="s">
        <v>56</v>
      </c>
      <c r="T189" s="74" t="s">
        <v>56</v>
      </c>
      <c r="U189" s="73" t="n">
        <v>134</v>
      </c>
      <c r="V189" s="74" t="n">
        <v>12.3</v>
      </c>
      <c r="W189" s="73" t="n">
        <v>12.9</v>
      </c>
      <c r="X189" s="73" t="n">
        <v>-0.6</v>
      </c>
      <c r="Y189" s="86" t="s">
        <v>56</v>
      </c>
      <c r="Z189" s="74" t="s">
        <v>56</v>
      </c>
      <c r="AA189" s="74" t="s">
        <v>56</v>
      </c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 t="n">
        <v>0</v>
      </c>
      <c r="AO189" s="73" t="n">
        <v>0</v>
      </c>
      <c r="AP189" s="65" t="s">
        <v>99</v>
      </c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93"/>
      <c r="BC189" s="93"/>
      <c r="BD189" s="93"/>
    </row>
    <row r="190" customFormat="false" ht="12.75" hidden="false" customHeight="false" outlineLevel="0" collapsed="false">
      <c r="B190" s="100" t="s">
        <v>592</v>
      </c>
      <c r="C190" s="64" t="s">
        <v>383</v>
      </c>
      <c r="D190" s="65" t="s">
        <v>593</v>
      </c>
      <c r="E190" s="69"/>
      <c r="F190" s="69" t="n">
        <v>11</v>
      </c>
      <c r="G190" s="85" t="n">
        <f aca="false">+E190-F190</f>
        <v>-11</v>
      </c>
      <c r="H190" s="85" t="n">
        <f aca="false">(VLOOKUP(B190,'[1]New Ratings'!$A$3:$I$195,5,FALSE()))</f>
        <v>11</v>
      </c>
      <c r="I190" s="69" t="s">
        <v>62</v>
      </c>
      <c r="J190" s="75" t="s">
        <v>56</v>
      </c>
      <c r="K190" s="73" t="s">
        <v>56</v>
      </c>
      <c r="L190" s="74" t="s">
        <v>56</v>
      </c>
      <c r="M190" s="73" t="s">
        <v>56</v>
      </c>
      <c r="N190" s="74" t="s">
        <v>56</v>
      </c>
      <c r="O190" s="73" t="n">
        <v>31.6</v>
      </c>
      <c r="P190" s="74" t="n">
        <v>121</v>
      </c>
      <c r="Q190" s="70" t="s">
        <v>270</v>
      </c>
      <c r="R190" s="73" t="n">
        <v>52</v>
      </c>
      <c r="S190" s="73" t="n">
        <v>56</v>
      </c>
      <c r="T190" s="74" t="n">
        <v>-4</v>
      </c>
      <c r="U190" s="73" t="n">
        <v>105</v>
      </c>
      <c r="V190" s="74" t="n">
        <v>20.1</v>
      </c>
      <c r="W190" s="73" t="n">
        <v>19.1</v>
      </c>
      <c r="X190" s="73" t="n">
        <v>1</v>
      </c>
      <c r="Y190" s="86" t="n">
        <v>62</v>
      </c>
      <c r="Z190" s="74" t="n">
        <v>22</v>
      </c>
      <c r="AA190" s="74" t="n">
        <v>34.5</v>
      </c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 t="n">
        <v>0</v>
      </c>
      <c r="AO190" s="73" t="n">
        <v>0</v>
      </c>
      <c r="AP190" s="65" t="s">
        <v>50</v>
      </c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93"/>
      <c r="BC190" s="93"/>
      <c r="BD190" s="93"/>
    </row>
    <row r="191" customFormat="false" ht="12.75" hidden="false" customHeight="false" outlineLevel="0" collapsed="false">
      <c r="B191" s="100" t="s">
        <v>594</v>
      </c>
      <c r="C191" s="64" t="s">
        <v>313</v>
      </c>
      <c r="D191" s="65" t="s">
        <v>420</v>
      </c>
      <c r="E191" s="69"/>
      <c r="F191" s="69" t="n">
        <v>11</v>
      </c>
      <c r="G191" s="85" t="n">
        <f aca="false">+E191-F191</f>
        <v>-11</v>
      </c>
      <c r="H191" s="85" t="n">
        <f aca="false">(VLOOKUP(B191,'[1]New Ratings'!$A$3:$I$195,5,FALSE()))</f>
        <v>11</v>
      </c>
      <c r="I191" s="69" t="s">
        <v>62</v>
      </c>
      <c r="J191" s="75" t="s">
        <v>56</v>
      </c>
      <c r="K191" s="73" t="s">
        <v>56</v>
      </c>
      <c r="L191" s="74" t="s">
        <v>56</v>
      </c>
      <c r="M191" s="73" t="s">
        <v>56</v>
      </c>
      <c r="N191" s="74" t="s">
        <v>56</v>
      </c>
      <c r="O191" s="73" t="n">
        <v>28.93</v>
      </c>
      <c r="P191" s="74" t="n">
        <v>137</v>
      </c>
      <c r="Q191" s="70" t="s">
        <v>56</v>
      </c>
      <c r="R191" s="73" t="s">
        <v>56</v>
      </c>
      <c r="S191" s="73" t="s">
        <v>56</v>
      </c>
      <c r="T191" s="74" t="s">
        <v>56</v>
      </c>
      <c r="U191" s="73" t="n">
        <v>119</v>
      </c>
      <c r="V191" s="74" t="n">
        <v>16.9</v>
      </c>
      <c r="W191" s="73" t="n">
        <v>17.4</v>
      </c>
      <c r="X191" s="73" t="n">
        <v>-0.5</v>
      </c>
      <c r="Y191" s="86" t="n">
        <v>55</v>
      </c>
      <c r="Z191" s="74" t="n">
        <v>34</v>
      </c>
      <c r="AA191" s="74" t="n">
        <v>34</v>
      </c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 t="n">
        <v>0</v>
      </c>
      <c r="AO191" s="73" t="n">
        <v>0</v>
      </c>
      <c r="AP191" s="65" t="s">
        <v>59</v>
      </c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93"/>
      <c r="BC191" s="93"/>
      <c r="BD191" s="93"/>
    </row>
    <row r="192" customFormat="false" ht="12.75" hidden="false" customHeight="false" outlineLevel="0" collapsed="false">
      <c r="B192" s="100" t="s">
        <v>595</v>
      </c>
      <c r="C192" s="64" t="s">
        <v>596</v>
      </c>
      <c r="D192" s="65" t="s">
        <v>597</v>
      </c>
      <c r="E192" s="69"/>
      <c r="F192" s="69" t="n">
        <v>11</v>
      </c>
      <c r="G192" s="85" t="n">
        <f aca="false">+E192-F192</f>
        <v>-11</v>
      </c>
      <c r="H192" s="85" t="n">
        <f aca="false">(VLOOKUP(B192,'[1]New Ratings'!$A$3:$I$195,5,FALSE()))</f>
        <v>11</v>
      </c>
      <c r="I192" s="69" t="s">
        <v>62</v>
      </c>
      <c r="J192" s="75" t="s">
        <v>56</v>
      </c>
      <c r="K192" s="73" t="s">
        <v>56</v>
      </c>
      <c r="L192" s="74" t="s">
        <v>56</v>
      </c>
      <c r="M192" s="73" t="s">
        <v>56</v>
      </c>
      <c r="N192" s="74" t="s">
        <v>56</v>
      </c>
      <c r="O192" s="73" t="n">
        <v>22.87</v>
      </c>
      <c r="P192" s="74" t="n">
        <v>169</v>
      </c>
      <c r="Q192" s="70" t="s">
        <v>56</v>
      </c>
      <c r="R192" s="73" t="s">
        <v>56</v>
      </c>
      <c r="S192" s="73" t="s">
        <v>56</v>
      </c>
      <c r="T192" s="74" t="s">
        <v>56</v>
      </c>
      <c r="U192" s="73" t="s">
        <v>56</v>
      </c>
      <c r="V192" s="74" t="s">
        <v>56</v>
      </c>
      <c r="W192" s="73" t="s">
        <v>56</v>
      </c>
      <c r="X192" s="73" t="s">
        <v>56</v>
      </c>
      <c r="Y192" s="86" t="s">
        <v>56</v>
      </c>
      <c r="Z192" s="74" t="s">
        <v>56</v>
      </c>
      <c r="AA192" s="74" t="s">
        <v>56</v>
      </c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 t="n">
        <v>0</v>
      </c>
      <c r="AO192" s="73" t="n">
        <v>0</v>
      </c>
      <c r="AP192" s="65" t="s">
        <v>137</v>
      </c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93"/>
      <c r="BC192" s="93"/>
      <c r="BD192" s="93"/>
    </row>
    <row r="193" customFormat="false" ht="12.75" hidden="false" customHeight="false" outlineLevel="0" collapsed="false">
      <c r="B193" s="100" t="s">
        <v>598</v>
      </c>
      <c r="C193" s="64" t="s">
        <v>411</v>
      </c>
      <c r="D193" s="65" t="s">
        <v>599</v>
      </c>
      <c r="E193" s="69"/>
      <c r="F193" s="69" t="n">
        <v>11</v>
      </c>
      <c r="G193" s="85" t="n">
        <f aca="false">+E193-F193</f>
        <v>-11</v>
      </c>
      <c r="H193" s="85" t="n">
        <f aca="false">(VLOOKUP(B193,'[1]New Ratings'!$A$3:$I$195,5,FALSE()))</f>
        <v>10</v>
      </c>
      <c r="I193" s="69" t="s">
        <v>62</v>
      </c>
      <c r="J193" s="75" t="s">
        <v>324</v>
      </c>
      <c r="K193" s="73" t="s">
        <v>324</v>
      </c>
      <c r="L193" s="74" t="s">
        <v>45</v>
      </c>
      <c r="M193" s="73" t="s">
        <v>600</v>
      </c>
      <c r="N193" s="74" t="s">
        <v>600</v>
      </c>
      <c r="O193" s="73" t="n">
        <v>25.96</v>
      </c>
      <c r="P193" s="74" t="n">
        <v>155</v>
      </c>
      <c r="Q193" s="70" t="s">
        <v>56</v>
      </c>
      <c r="R193" s="73" t="s">
        <v>56</v>
      </c>
      <c r="S193" s="73" t="s">
        <v>56</v>
      </c>
      <c r="T193" s="74" t="s">
        <v>56</v>
      </c>
      <c r="U193" s="73" t="n">
        <v>113</v>
      </c>
      <c r="V193" s="74" t="n">
        <v>18</v>
      </c>
      <c r="W193" s="73" t="n">
        <v>17.1</v>
      </c>
      <c r="X193" s="73" t="n">
        <v>0.899999999999999</v>
      </c>
      <c r="Y193" s="86" t="s">
        <v>56</v>
      </c>
      <c r="Z193" s="74" t="s">
        <v>56</v>
      </c>
      <c r="AA193" s="74" t="s">
        <v>56</v>
      </c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 t="n">
        <v>0</v>
      </c>
      <c r="AO193" s="73" t="n">
        <v>0</v>
      </c>
      <c r="AP193" s="65" t="s">
        <v>99</v>
      </c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93"/>
      <c r="BC193" s="93"/>
      <c r="BD193" s="93"/>
    </row>
    <row r="194" customFormat="false" ht="12.75" hidden="false" customHeight="false" outlineLevel="0" collapsed="false">
      <c r="B194" s="100" t="s">
        <v>601</v>
      </c>
      <c r="C194" s="64" t="s">
        <v>41</v>
      </c>
      <c r="D194" s="65" t="s">
        <v>42</v>
      </c>
      <c r="E194" s="69"/>
      <c r="F194" s="69" t="n">
        <v>12</v>
      </c>
      <c r="G194" s="85" t="n">
        <f aca="false">+E194-F194</f>
        <v>-12</v>
      </c>
      <c r="H194" s="85" t="e">
        <f aca="false">(VLOOKUP(B194,'[1]New Ratings'!$A$3:$I$195,5,FALSE()))</f>
        <v>#N/A</v>
      </c>
      <c r="I194" s="69" t="s">
        <v>43</v>
      </c>
      <c r="J194" s="75" t="s">
        <v>56</v>
      </c>
      <c r="K194" s="73" t="s">
        <v>56</v>
      </c>
      <c r="L194" s="74" t="s">
        <v>56</v>
      </c>
      <c r="M194" s="73" t="s">
        <v>56</v>
      </c>
      <c r="N194" s="74"/>
      <c r="O194" s="73"/>
      <c r="P194" s="74" t="s">
        <v>56</v>
      </c>
      <c r="Q194" s="70" t="s">
        <v>56</v>
      </c>
      <c r="R194" s="73" t="s">
        <v>56</v>
      </c>
      <c r="S194" s="73"/>
      <c r="T194" s="74"/>
      <c r="U194" s="73" t="s">
        <v>56</v>
      </c>
      <c r="V194" s="74" t="s">
        <v>56</v>
      </c>
      <c r="W194" s="73"/>
      <c r="X194" s="73"/>
      <c r="Y194" s="86" t="s">
        <v>56</v>
      </c>
      <c r="Z194" s="74" t="s">
        <v>56</v>
      </c>
      <c r="AA194" s="74" t="s">
        <v>56</v>
      </c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 t="n">
        <v>0</v>
      </c>
      <c r="AO194" s="73" t="n">
        <v>0</v>
      </c>
      <c r="AP194" s="65" t="s">
        <v>504</v>
      </c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93"/>
      <c r="BC194" s="93"/>
      <c r="BD194" s="93"/>
    </row>
    <row r="195" customFormat="false" ht="12.75" hidden="false" customHeight="false" outlineLevel="0" collapsed="false">
      <c r="B195" s="100" t="s">
        <v>602</v>
      </c>
      <c r="C195" s="64" t="s">
        <v>603</v>
      </c>
      <c r="D195" s="65" t="s">
        <v>604</v>
      </c>
      <c r="E195" s="69" t="n">
        <v>11</v>
      </c>
      <c r="F195" s="69" t="n">
        <v>11</v>
      </c>
      <c r="G195" s="85" t="n">
        <f aca="false">+E195-F195</f>
        <v>0</v>
      </c>
      <c r="H195" s="85" t="n">
        <f aca="false">(VLOOKUP(B195,'[1]New Ratings'!$A$3:$I$195,5,FALSE()))</f>
        <v>12</v>
      </c>
      <c r="I195" s="69" t="s">
        <v>62</v>
      </c>
      <c r="J195" s="75" t="s">
        <v>451</v>
      </c>
      <c r="K195" s="73" t="s">
        <v>451</v>
      </c>
      <c r="L195" s="74" t="s">
        <v>45</v>
      </c>
      <c r="M195" s="73" t="s">
        <v>56</v>
      </c>
      <c r="N195" s="74" t="s">
        <v>56</v>
      </c>
      <c r="O195" s="73" t="n">
        <v>31.57</v>
      </c>
      <c r="P195" s="74" t="n">
        <v>122</v>
      </c>
      <c r="Q195" s="70" t="s">
        <v>329</v>
      </c>
      <c r="R195" s="73" t="n">
        <v>61</v>
      </c>
      <c r="S195" s="73" t="n">
        <v>64</v>
      </c>
      <c r="T195" s="74" t="n">
        <v>-3</v>
      </c>
      <c r="U195" s="73" t="n">
        <v>117</v>
      </c>
      <c r="V195" s="74" t="n">
        <v>17.2</v>
      </c>
      <c r="W195" s="73" t="n">
        <v>18.1</v>
      </c>
      <c r="X195" s="73" t="n">
        <v>-0.900000000000002</v>
      </c>
      <c r="Y195" s="86" t="n">
        <v>55</v>
      </c>
      <c r="Z195" s="74" t="n">
        <v>39</v>
      </c>
      <c r="AA195" s="74" t="n">
        <v>34.5</v>
      </c>
      <c r="AB195" s="73" t="s">
        <v>447</v>
      </c>
      <c r="AC195" s="73" t="s">
        <v>47</v>
      </c>
      <c r="AD195" s="73" t="s">
        <v>279</v>
      </c>
      <c r="AE195" s="73" t="s">
        <v>145</v>
      </c>
      <c r="AF195" s="73" t="s">
        <v>270</v>
      </c>
      <c r="AG195" s="73" t="s">
        <v>270</v>
      </c>
      <c r="AH195" s="73" t="n">
        <v>1</v>
      </c>
      <c r="AI195" s="73" t="n">
        <v>6</v>
      </c>
      <c r="AJ195" s="73" t="n">
        <v>2</v>
      </c>
      <c r="AK195" s="73" t="n">
        <v>4</v>
      </c>
      <c r="AL195" s="73" t="n">
        <v>3</v>
      </c>
      <c r="AM195" s="73" t="n">
        <v>3</v>
      </c>
      <c r="AN195" s="73" t="n">
        <v>3</v>
      </c>
      <c r="AO195" s="73" t="n">
        <v>3.33333333333333</v>
      </c>
      <c r="AP195" s="65" t="s">
        <v>99</v>
      </c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93"/>
      <c r="BC195" s="93"/>
      <c r="BD195" s="93"/>
    </row>
    <row r="196" customFormat="false" ht="12.75" hidden="false" customHeight="false" outlineLevel="0" collapsed="false">
      <c r="B196" s="100" t="s">
        <v>605</v>
      </c>
      <c r="C196" s="64" t="s">
        <v>606</v>
      </c>
      <c r="D196" s="65" t="s">
        <v>607</v>
      </c>
      <c r="E196" s="69" t="n">
        <v>11</v>
      </c>
      <c r="F196" s="69" t="n">
        <v>11</v>
      </c>
      <c r="G196" s="85" t="n">
        <f aca="false">+E196-F196</f>
        <v>0</v>
      </c>
      <c r="H196" s="85" t="n">
        <f aca="false">(VLOOKUP(B196,'[1]New Ratings'!$A$3:$I$195,5,FALSE()))</f>
        <v>11</v>
      </c>
      <c r="I196" s="69" t="s">
        <v>62</v>
      </c>
      <c r="J196" s="75" t="s">
        <v>56</v>
      </c>
      <c r="K196" s="73" t="s">
        <v>56</v>
      </c>
      <c r="L196" s="74" t="s">
        <v>56</v>
      </c>
      <c r="M196" s="73" t="s">
        <v>56</v>
      </c>
      <c r="N196" s="74" t="s">
        <v>56</v>
      </c>
      <c r="O196" s="73" t="n">
        <v>32.57</v>
      </c>
      <c r="P196" s="74" t="n">
        <v>116</v>
      </c>
      <c r="Q196" s="70" t="s">
        <v>446</v>
      </c>
      <c r="R196" s="73" t="n">
        <v>81</v>
      </c>
      <c r="S196" s="73" t="n">
        <v>81</v>
      </c>
      <c r="T196" s="74" t="n">
        <v>0</v>
      </c>
      <c r="U196" s="73" t="n">
        <v>107</v>
      </c>
      <c r="V196" s="74" t="n">
        <v>19.2</v>
      </c>
      <c r="W196" s="73" t="n">
        <v>18</v>
      </c>
      <c r="X196" s="73" t="n">
        <v>1.2</v>
      </c>
      <c r="Y196" s="86" t="s">
        <v>56</v>
      </c>
      <c r="Z196" s="74" t="s">
        <v>56</v>
      </c>
      <c r="AA196" s="74" t="s">
        <v>56</v>
      </c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 t="n">
        <v>0</v>
      </c>
      <c r="AO196" s="73" t="n">
        <v>0</v>
      </c>
      <c r="AP196" s="65" t="s">
        <v>99</v>
      </c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93"/>
      <c r="BC196" s="93"/>
      <c r="BD196" s="93"/>
    </row>
    <row r="197" customFormat="false" ht="12.75" hidden="false" customHeight="false" outlineLevel="0" collapsed="false">
      <c r="B197" s="100" t="s">
        <v>608</v>
      </c>
      <c r="C197" s="64" t="s">
        <v>609</v>
      </c>
      <c r="D197" s="65" t="s">
        <v>610</v>
      </c>
      <c r="E197" s="69"/>
      <c r="F197" s="69" t="n">
        <v>11</v>
      </c>
      <c r="G197" s="85" t="n">
        <f aca="false">+E197-F197</f>
        <v>-11</v>
      </c>
      <c r="H197" s="85" t="n">
        <f aca="false">(VLOOKUP(B197,'[1]New Ratings'!$A$3:$I$195,5,FALSE()))</f>
        <v>11</v>
      </c>
      <c r="I197" s="69" t="s">
        <v>43</v>
      </c>
      <c r="J197" s="75" t="s">
        <v>56</v>
      </c>
      <c r="K197" s="73" t="s">
        <v>56</v>
      </c>
      <c r="L197" s="74" t="s">
        <v>56</v>
      </c>
      <c r="M197" s="73" t="s">
        <v>56</v>
      </c>
      <c r="N197" s="74" t="s">
        <v>56</v>
      </c>
      <c r="O197" s="73" t="n">
        <v>33.37</v>
      </c>
      <c r="P197" s="74" t="n">
        <v>110</v>
      </c>
      <c r="Q197" s="70" t="s">
        <v>56</v>
      </c>
      <c r="R197" s="73" t="s">
        <v>56</v>
      </c>
      <c r="S197" s="73" t="s">
        <v>56</v>
      </c>
      <c r="T197" s="74" t="s">
        <v>56</v>
      </c>
      <c r="U197" s="73" t="s">
        <v>56</v>
      </c>
      <c r="V197" s="74" t="s">
        <v>56</v>
      </c>
      <c r="W197" s="73" t="s">
        <v>56</v>
      </c>
      <c r="X197" s="73" t="s">
        <v>56</v>
      </c>
      <c r="Y197" s="86" t="s">
        <v>56</v>
      </c>
      <c r="Z197" s="74" t="s">
        <v>56</v>
      </c>
      <c r="AA197" s="74" t="s">
        <v>56</v>
      </c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 t="n">
        <v>0</v>
      </c>
      <c r="AO197" s="73" t="n">
        <v>0</v>
      </c>
      <c r="AP197" s="65" t="s">
        <v>137</v>
      </c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93"/>
      <c r="BC197" s="93"/>
      <c r="BD197" s="93"/>
    </row>
    <row r="198" customFormat="false" ht="12.75" hidden="false" customHeight="false" outlineLevel="0" collapsed="false">
      <c r="B198" s="100" t="s">
        <v>611</v>
      </c>
      <c r="C198" s="64" t="s">
        <v>496</v>
      </c>
      <c r="D198" s="65" t="s">
        <v>612</v>
      </c>
      <c r="E198" s="69"/>
      <c r="F198" s="69" t="n">
        <v>11</v>
      </c>
      <c r="G198" s="85" t="n">
        <f aca="false">+E198-F198</f>
        <v>-11</v>
      </c>
      <c r="H198" s="85" t="n">
        <f aca="false">(VLOOKUP(B198,'[1]New Ratings'!$A$3:$I$195,5,FALSE()))</f>
        <v>12</v>
      </c>
      <c r="I198" s="69" t="s">
        <v>62</v>
      </c>
      <c r="J198" s="75" t="s">
        <v>56</v>
      </c>
      <c r="K198" s="73" t="s">
        <v>56</v>
      </c>
      <c r="L198" s="74" t="s">
        <v>56</v>
      </c>
      <c r="M198" s="73" t="s">
        <v>56</v>
      </c>
      <c r="N198" s="74" t="s">
        <v>56</v>
      </c>
      <c r="O198" s="73" t="n">
        <v>32.2</v>
      </c>
      <c r="P198" s="74" t="n">
        <v>117</v>
      </c>
      <c r="Q198" s="70" t="s">
        <v>270</v>
      </c>
      <c r="R198" s="73" t="n">
        <v>47</v>
      </c>
      <c r="S198" s="73" t="n">
        <v>43</v>
      </c>
      <c r="T198" s="74" t="n">
        <v>4</v>
      </c>
      <c r="U198" s="73" t="s">
        <v>56</v>
      </c>
      <c r="V198" s="74" t="s">
        <v>56</v>
      </c>
      <c r="W198" s="73" t="s">
        <v>56</v>
      </c>
      <c r="X198" s="73" t="s">
        <v>56</v>
      </c>
      <c r="Y198" s="86" t="n">
        <v>61</v>
      </c>
      <c r="Z198" s="74" t="n">
        <v>31</v>
      </c>
      <c r="AA198" s="74" t="n">
        <v>35.5</v>
      </c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 t="n">
        <v>0</v>
      </c>
      <c r="AO198" s="73" t="n">
        <v>0</v>
      </c>
      <c r="AP198" s="65" t="s">
        <v>50</v>
      </c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93"/>
      <c r="BC198" s="93"/>
      <c r="BD198" s="93"/>
    </row>
    <row r="199" customFormat="false" ht="12.75" hidden="false" customHeight="false" outlineLevel="0" collapsed="false">
      <c r="B199" s="100" t="s">
        <v>613</v>
      </c>
      <c r="C199" s="64" t="s">
        <v>614</v>
      </c>
      <c r="D199" s="65" t="s">
        <v>615</v>
      </c>
      <c r="E199" s="69"/>
      <c r="F199" s="69" t="n">
        <v>12</v>
      </c>
      <c r="G199" s="85" t="n">
        <f aca="false">+E199-F199</f>
        <v>-12</v>
      </c>
      <c r="H199" s="85" t="n">
        <f aca="false">(VLOOKUP(B199,'[1]New Ratings'!$A$3:$I$195,5,FALSE()))</f>
        <v>12</v>
      </c>
      <c r="I199" s="69" t="s">
        <v>43</v>
      </c>
      <c r="J199" s="75" t="s">
        <v>56</v>
      </c>
      <c r="K199" s="73" t="s">
        <v>56</v>
      </c>
      <c r="L199" s="74" t="s">
        <v>56</v>
      </c>
      <c r="M199" s="73" t="s">
        <v>56</v>
      </c>
      <c r="N199" s="74" t="s">
        <v>56</v>
      </c>
      <c r="O199" s="73" t="n">
        <v>17.88</v>
      </c>
      <c r="P199" s="74" t="n">
        <v>178</v>
      </c>
      <c r="Q199" s="70" t="s">
        <v>446</v>
      </c>
      <c r="R199" s="73" t="n">
        <v>81</v>
      </c>
      <c r="S199" s="73" t="n">
        <v>95</v>
      </c>
      <c r="T199" s="74" t="n">
        <v>-14</v>
      </c>
      <c r="U199" s="73" t="n">
        <v>141</v>
      </c>
      <c r="V199" s="74" t="n">
        <v>10.7</v>
      </c>
      <c r="W199" s="73" t="n">
        <v>7.3</v>
      </c>
      <c r="X199" s="73" t="n">
        <v>3.4</v>
      </c>
      <c r="Y199" s="86" t="n">
        <v>52</v>
      </c>
      <c r="Z199" s="74" t="n">
        <v>16</v>
      </c>
      <c r="AA199" s="74" t="n">
        <v>27.5</v>
      </c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 t="n">
        <v>0</v>
      </c>
      <c r="AO199" s="73" t="n">
        <v>0</v>
      </c>
      <c r="AP199" s="65" t="s">
        <v>452</v>
      </c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93"/>
      <c r="BC199" s="93"/>
      <c r="BD199" s="93"/>
    </row>
    <row r="200" customFormat="false" ht="12.75" hidden="false" customHeight="false" outlineLevel="0" collapsed="false">
      <c r="B200" s="100" t="s">
        <v>616</v>
      </c>
      <c r="C200" s="64" t="s">
        <v>524</v>
      </c>
      <c r="D200" s="65" t="s">
        <v>617</v>
      </c>
      <c r="E200" s="69"/>
      <c r="F200" s="69" t="n">
        <v>11</v>
      </c>
      <c r="G200" s="85" t="n">
        <f aca="false">+E200-F200</f>
        <v>-11</v>
      </c>
      <c r="H200" s="85" t="n">
        <f aca="false">(VLOOKUP(B200,'[1]New Ratings'!$A$3:$I$195,5,FALSE()))</f>
        <v>11</v>
      </c>
      <c r="I200" s="69" t="s">
        <v>62</v>
      </c>
      <c r="J200" s="75" t="s">
        <v>56</v>
      </c>
      <c r="K200" s="73" t="s">
        <v>56</v>
      </c>
      <c r="L200" s="74" t="s">
        <v>56</v>
      </c>
      <c r="M200" s="73" t="s">
        <v>56</v>
      </c>
      <c r="N200" s="74" t="s">
        <v>56</v>
      </c>
      <c r="O200" s="73" t="n">
        <v>27.45</v>
      </c>
      <c r="P200" s="74" t="n">
        <v>147</v>
      </c>
      <c r="Q200" s="70" t="s">
        <v>329</v>
      </c>
      <c r="R200" s="73" t="n">
        <v>65</v>
      </c>
      <c r="S200" s="73" t="n">
        <v>68</v>
      </c>
      <c r="T200" s="74" t="n">
        <v>-3</v>
      </c>
      <c r="U200" s="73" t="n">
        <v>124</v>
      </c>
      <c r="V200" s="74" t="n">
        <v>16.1</v>
      </c>
      <c r="W200" s="73" t="n">
        <v>15.1</v>
      </c>
      <c r="X200" s="73" t="n">
        <v>1</v>
      </c>
      <c r="Y200" s="86" t="n">
        <v>67</v>
      </c>
      <c r="Z200" s="74" t="n">
        <v>24.5</v>
      </c>
      <c r="AA200" s="74" t="n">
        <v>27.5</v>
      </c>
      <c r="AB200" s="73" t="s">
        <v>270</v>
      </c>
      <c r="AC200" s="73" t="s">
        <v>47</v>
      </c>
      <c r="AD200" s="73" t="s">
        <v>145</v>
      </c>
      <c r="AE200" s="73" t="s">
        <v>270</v>
      </c>
      <c r="AF200" s="73" t="s">
        <v>47</v>
      </c>
      <c r="AG200" s="73" t="s">
        <v>145</v>
      </c>
      <c r="AH200" s="73" t="n">
        <v>3</v>
      </c>
      <c r="AI200" s="73" t="n">
        <v>6</v>
      </c>
      <c r="AJ200" s="73" t="n">
        <v>4</v>
      </c>
      <c r="AK200" s="73" t="n">
        <v>3</v>
      </c>
      <c r="AL200" s="73" t="n">
        <v>6</v>
      </c>
      <c r="AM200" s="73" t="n">
        <v>4</v>
      </c>
      <c r="AN200" s="73" t="n">
        <v>4.33333333333333</v>
      </c>
      <c r="AO200" s="73" t="n">
        <v>4.33333333333333</v>
      </c>
      <c r="AP200" s="65" t="s">
        <v>50</v>
      </c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93"/>
      <c r="BC200" s="93"/>
      <c r="BD200" s="93"/>
    </row>
    <row r="201" customFormat="false" ht="12.75" hidden="false" customHeight="false" outlineLevel="0" collapsed="false">
      <c r="B201" s="101" t="s">
        <v>618</v>
      </c>
      <c r="C201" s="102" t="s">
        <v>41</v>
      </c>
      <c r="D201" s="103" t="s">
        <v>619</v>
      </c>
      <c r="E201" s="97"/>
      <c r="F201" s="97" t="n">
        <v>12</v>
      </c>
      <c r="G201" s="98" t="n">
        <f aca="false">+E201-F201</f>
        <v>-12</v>
      </c>
      <c r="H201" s="98" t="n">
        <f aca="false">(VLOOKUP(B201,'[1]New Ratings'!$A$3:$I$195,5,FALSE()))</f>
        <v>12</v>
      </c>
      <c r="I201" s="97" t="s">
        <v>62</v>
      </c>
      <c r="J201" s="104" t="s">
        <v>56</v>
      </c>
      <c r="K201" s="105" t="s">
        <v>56</v>
      </c>
      <c r="L201" s="106" t="s">
        <v>56</v>
      </c>
      <c r="M201" s="105" t="s">
        <v>56</v>
      </c>
      <c r="N201" s="106" t="s">
        <v>56</v>
      </c>
      <c r="O201" s="105" t="n">
        <v>28.6</v>
      </c>
      <c r="P201" s="106" t="n">
        <v>141</v>
      </c>
      <c r="Q201" s="107" t="s">
        <v>329</v>
      </c>
      <c r="R201" s="105" t="n">
        <v>80</v>
      </c>
      <c r="S201" s="105" t="n">
        <v>80</v>
      </c>
      <c r="T201" s="106" t="n">
        <v>0</v>
      </c>
      <c r="U201" s="105" t="n">
        <v>122</v>
      </c>
      <c r="V201" s="106" t="n">
        <v>16.2</v>
      </c>
      <c r="W201" s="105" t="n">
        <v>24.1</v>
      </c>
      <c r="X201" s="105" t="n">
        <v>-7.9</v>
      </c>
      <c r="Y201" s="108" t="n">
        <v>43</v>
      </c>
      <c r="Z201" s="106" t="n">
        <v>23</v>
      </c>
      <c r="AA201" s="106" t="n">
        <v>15</v>
      </c>
      <c r="AB201" s="105" t="s">
        <v>270</v>
      </c>
      <c r="AC201" s="105" t="s">
        <v>145</v>
      </c>
      <c r="AD201" s="105" t="s">
        <v>270</v>
      </c>
      <c r="AE201" s="105" t="s">
        <v>270</v>
      </c>
      <c r="AF201" s="105" t="s">
        <v>145</v>
      </c>
      <c r="AG201" s="105" t="s">
        <v>270</v>
      </c>
      <c r="AH201" s="105" t="n">
        <v>3</v>
      </c>
      <c r="AI201" s="105" t="n">
        <v>4</v>
      </c>
      <c r="AJ201" s="105" t="n">
        <v>3</v>
      </c>
      <c r="AK201" s="105" t="n">
        <v>3</v>
      </c>
      <c r="AL201" s="105" t="n">
        <v>4</v>
      </c>
      <c r="AM201" s="105" t="n">
        <v>3</v>
      </c>
      <c r="AN201" s="105" t="n">
        <v>3.33333333333333</v>
      </c>
      <c r="AO201" s="105" t="n">
        <v>3.33333333333333</v>
      </c>
      <c r="AP201" s="103" t="s">
        <v>64</v>
      </c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93"/>
      <c r="BC201" s="93"/>
      <c r="BD201" s="93"/>
    </row>
    <row r="202" customFormat="false" ht="12.75" hidden="false" customHeight="false" outlineLevel="0" collapsed="false">
      <c r="B202" s="2"/>
      <c r="E202" s="109"/>
      <c r="F202" s="109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09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  <c r="AC202" s="110"/>
      <c r="AD202" s="110"/>
      <c r="AE202" s="110"/>
      <c r="AF202" s="110"/>
      <c r="AG202" s="110"/>
      <c r="AH202" s="110"/>
      <c r="AI202" s="110"/>
      <c r="AJ202" s="110"/>
      <c r="AK202" s="110"/>
      <c r="AL202" s="110"/>
      <c r="AM202" s="110"/>
      <c r="AN202" s="110"/>
      <c r="AO202" s="110"/>
      <c r="AP202" s="110"/>
      <c r="AQ202" s="110"/>
      <c r="AR202" s="110"/>
      <c r="AS202" s="110"/>
      <c r="AT202" s="110"/>
      <c r="AU202" s="110"/>
      <c r="AV202" s="110"/>
      <c r="AW202" s="110"/>
      <c r="AX202" s="110"/>
      <c r="AY202" s="110"/>
      <c r="AZ202" s="110"/>
      <c r="BA202" s="110"/>
      <c r="BB202" s="109"/>
      <c r="BC202" s="109"/>
      <c r="BD202" s="109"/>
    </row>
    <row r="203" customFormat="false" ht="12.75" hidden="false" customHeight="false" outlineLevel="0" collapsed="false">
      <c r="B203" s="2"/>
      <c r="E203" s="109"/>
      <c r="F203" s="109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09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  <c r="AC203" s="110"/>
      <c r="AD203" s="110"/>
      <c r="AE203" s="110"/>
      <c r="AF203" s="110"/>
      <c r="AG203" s="110"/>
      <c r="AH203" s="110"/>
      <c r="AI203" s="110"/>
      <c r="AJ203" s="110"/>
      <c r="AK203" s="110"/>
      <c r="AL203" s="110"/>
      <c r="AM203" s="110"/>
      <c r="AN203" s="110"/>
      <c r="AO203" s="110"/>
      <c r="AP203" s="110"/>
      <c r="AQ203" s="110"/>
      <c r="AR203" s="110"/>
      <c r="AS203" s="110"/>
      <c r="AT203" s="110"/>
      <c r="AU203" s="110"/>
      <c r="AV203" s="110"/>
      <c r="AW203" s="110"/>
      <c r="AX203" s="110"/>
      <c r="AY203" s="110"/>
      <c r="AZ203" s="110"/>
      <c r="BA203" s="110"/>
      <c r="BB203" s="109"/>
      <c r="BC203" s="109"/>
      <c r="BD203" s="109"/>
      <c r="BE203" s="111"/>
      <c r="BF203" s="111"/>
      <c r="BG203" s="111"/>
      <c r="BH203" s="111"/>
      <c r="BI203" s="111"/>
      <c r="BJ203" s="111"/>
      <c r="BK203" s="111"/>
      <c r="BL203" s="111"/>
      <c r="BM203" s="111"/>
      <c r="BN203" s="111"/>
      <c r="BO203" s="111"/>
      <c r="BP203" s="111"/>
      <c r="BQ203" s="111"/>
      <c r="BR203" s="111"/>
      <c r="BS203" s="111"/>
      <c r="BT203" s="111"/>
      <c r="BU203" s="111"/>
      <c r="BV203" s="111"/>
      <c r="BW203" s="111"/>
      <c r="BX203" s="111"/>
      <c r="BY203" s="111"/>
      <c r="BZ203" s="111"/>
      <c r="CA203" s="111"/>
      <c r="CB203" s="111"/>
      <c r="CC203" s="111"/>
      <c r="CD203" s="111"/>
      <c r="CE203" s="111"/>
      <c r="CF203" s="111"/>
      <c r="CG203" s="111"/>
      <c r="CH203" s="111"/>
      <c r="CI203" s="111"/>
      <c r="CJ203" s="111"/>
      <c r="CK203" s="111"/>
      <c r="CL203" s="111"/>
    </row>
    <row r="204" customFormat="false" ht="12.75" hidden="false" customHeight="false" outlineLevel="0" collapsed="false">
      <c r="B204" s="2"/>
      <c r="E204" s="109"/>
      <c r="F204" s="109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09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0"/>
      <c r="AC204" s="110"/>
      <c r="AD204" s="110"/>
      <c r="AE204" s="110"/>
      <c r="AF204" s="110"/>
      <c r="AG204" s="110"/>
      <c r="AH204" s="110"/>
      <c r="AI204" s="110"/>
      <c r="AJ204" s="110"/>
      <c r="AK204" s="110"/>
      <c r="AL204" s="110"/>
      <c r="AM204" s="110"/>
      <c r="AN204" s="110"/>
      <c r="AO204" s="110"/>
      <c r="AP204" s="110"/>
      <c r="AQ204" s="110"/>
      <c r="AR204" s="110"/>
      <c r="AS204" s="110"/>
      <c r="AT204" s="110"/>
      <c r="AU204" s="110"/>
      <c r="AV204" s="110"/>
      <c r="AW204" s="110"/>
      <c r="AX204" s="110"/>
      <c r="AY204" s="110"/>
      <c r="AZ204" s="110"/>
      <c r="BA204" s="110"/>
      <c r="BB204" s="109"/>
      <c r="BC204" s="109"/>
      <c r="BD204" s="109"/>
      <c r="BE204" s="111"/>
      <c r="BF204" s="111"/>
      <c r="BG204" s="111"/>
      <c r="BH204" s="111"/>
      <c r="BI204" s="111"/>
      <c r="BJ204" s="111"/>
      <c r="BK204" s="111"/>
      <c r="BL204" s="111"/>
      <c r="BM204" s="111"/>
      <c r="BN204" s="111"/>
      <c r="BO204" s="111"/>
      <c r="BP204" s="111"/>
      <c r="BQ204" s="111"/>
      <c r="BR204" s="111"/>
      <c r="BS204" s="111"/>
      <c r="BT204" s="111"/>
      <c r="BU204" s="111"/>
      <c r="BV204" s="111"/>
      <c r="BW204" s="111"/>
      <c r="BX204" s="111"/>
      <c r="BY204" s="111"/>
      <c r="BZ204" s="111"/>
      <c r="CA204" s="111"/>
      <c r="CB204" s="111"/>
      <c r="CC204" s="111"/>
      <c r="CD204" s="111"/>
      <c r="CE204" s="111"/>
      <c r="CF204" s="111"/>
      <c r="CG204" s="111"/>
      <c r="CH204" s="111"/>
      <c r="CI204" s="111"/>
      <c r="CJ204" s="111"/>
      <c r="CK204" s="111"/>
      <c r="CL204" s="111"/>
    </row>
    <row r="205" customFormat="false" ht="12.75" hidden="false" customHeight="false" outlineLevel="0" collapsed="false">
      <c r="B205" s="2"/>
      <c r="E205" s="109"/>
      <c r="F205" s="109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09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  <c r="AC205" s="110"/>
      <c r="AD205" s="110"/>
      <c r="AE205" s="110"/>
      <c r="AF205" s="110"/>
      <c r="AG205" s="110"/>
      <c r="AH205" s="110"/>
      <c r="AI205" s="110"/>
      <c r="AJ205" s="110"/>
      <c r="AK205" s="110"/>
      <c r="AL205" s="110"/>
      <c r="AM205" s="110"/>
      <c r="AN205" s="110"/>
      <c r="AO205" s="110"/>
      <c r="AP205" s="110"/>
      <c r="AQ205" s="110"/>
      <c r="AR205" s="110"/>
      <c r="AS205" s="110"/>
      <c r="AT205" s="110"/>
      <c r="AU205" s="110"/>
      <c r="AV205" s="110"/>
      <c r="AW205" s="110"/>
      <c r="AX205" s="110"/>
      <c r="AY205" s="110"/>
      <c r="AZ205" s="110"/>
      <c r="BA205" s="110"/>
      <c r="BB205" s="109"/>
      <c r="BC205" s="109"/>
      <c r="BD205" s="109"/>
      <c r="BE205" s="111"/>
      <c r="BF205" s="111"/>
      <c r="BG205" s="111"/>
      <c r="BH205" s="111"/>
      <c r="BI205" s="111"/>
      <c r="BJ205" s="111"/>
      <c r="BK205" s="111"/>
      <c r="BL205" s="111"/>
      <c r="BM205" s="111"/>
      <c r="BN205" s="111"/>
      <c r="BO205" s="111"/>
      <c r="BP205" s="111"/>
      <c r="BQ205" s="111"/>
      <c r="BR205" s="111"/>
      <c r="BS205" s="111"/>
      <c r="BT205" s="111"/>
      <c r="BU205" s="111"/>
      <c r="BV205" s="111"/>
      <c r="BW205" s="111"/>
      <c r="BX205" s="111"/>
      <c r="BY205" s="111"/>
      <c r="BZ205" s="111"/>
      <c r="CA205" s="111"/>
      <c r="CB205" s="111"/>
      <c r="CC205" s="111"/>
      <c r="CD205" s="111"/>
      <c r="CE205" s="111"/>
      <c r="CF205" s="111"/>
      <c r="CG205" s="111"/>
      <c r="CH205" s="111"/>
      <c r="CI205" s="111"/>
      <c r="CJ205" s="111"/>
      <c r="CK205" s="111"/>
      <c r="CL205" s="111"/>
    </row>
    <row r="206" customFormat="false" ht="12.75" hidden="false" customHeight="false" outlineLevel="0" collapsed="false">
      <c r="B206" s="2"/>
      <c r="E206" s="109"/>
      <c r="F206" s="109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09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  <c r="AC206" s="110"/>
      <c r="AD206" s="110"/>
      <c r="AE206" s="110"/>
      <c r="AF206" s="110"/>
      <c r="AG206" s="110"/>
      <c r="AH206" s="110"/>
      <c r="AI206" s="110"/>
      <c r="AJ206" s="110"/>
      <c r="AK206" s="110"/>
      <c r="AL206" s="110"/>
      <c r="AM206" s="110"/>
      <c r="AN206" s="110"/>
      <c r="AO206" s="110"/>
      <c r="AP206" s="110"/>
      <c r="AQ206" s="110"/>
      <c r="AR206" s="110"/>
      <c r="AS206" s="110"/>
      <c r="AT206" s="110"/>
      <c r="AU206" s="110"/>
      <c r="AV206" s="110"/>
      <c r="AW206" s="110"/>
      <c r="AX206" s="110"/>
      <c r="AY206" s="110"/>
      <c r="AZ206" s="110"/>
      <c r="BA206" s="110"/>
      <c r="BB206" s="109"/>
      <c r="BC206" s="109"/>
      <c r="BD206" s="109"/>
      <c r="BE206" s="111"/>
      <c r="BF206" s="111"/>
      <c r="BG206" s="111"/>
      <c r="BH206" s="111"/>
      <c r="BI206" s="111"/>
      <c r="BJ206" s="111"/>
      <c r="BK206" s="111"/>
      <c r="BL206" s="111"/>
      <c r="BM206" s="111"/>
      <c r="BN206" s="111"/>
      <c r="BO206" s="111"/>
      <c r="BP206" s="111"/>
      <c r="BQ206" s="111"/>
      <c r="BR206" s="111"/>
      <c r="BS206" s="111"/>
      <c r="BT206" s="111"/>
      <c r="BU206" s="111"/>
      <c r="BV206" s="111"/>
      <c r="BW206" s="111"/>
      <c r="BX206" s="111"/>
      <c r="BY206" s="111"/>
      <c r="BZ206" s="111"/>
      <c r="CA206" s="111"/>
      <c r="CB206" s="111"/>
      <c r="CC206" s="111"/>
      <c r="CD206" s="111"/>
      <c r="CE206" s="111"/>
      <c r="CF206" s="111"/>
      <c r="CG206" s="111"/>
      <c r="CH206" s="111"/>
      <c r="CI206" s="111"/>
      <c r="CJ206" s="111"/>
      <c r="CK206" s="111"/>
      <c r="CL206" s="111"/>
    </row>
    <row r="207" customFormat="false" ht="12.75" hidden="false" customHeight="false" outlineLevel="0" collapsed="false">
      <c r="B207" s="2"/>
      <c r="E207" s="109"/>
      <c r="F207" s="109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09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  <c r="AC207" s="110"/>
      <c r="AD207" s="110"/>
      <c r="AE207" s="110"/>
      <c r="AF207" s="110"/>
      <c r="AG207" s="110"/>
      <c r="AH207" s="110"/>
      <c r="AI207" s="110"/>
      <c r="AJ207" s="110"/>
      <c r="AK207" s="110"/>
      <c r="AL207" s="110"/>
      <c r="AM207" s="110"/>
      <c r="AN207" s="110"/>
      <c r="AO207" s="110"/>
      <c r="AP207" s="110"/>
      <c r="AQ207" s="110"/>
      <c r="AR207" s="110"/>
      <c r="AS207" s="110"/>
      <c r="AT207" s="110"/>
      <c r="AU207" s="110"/>
      <c r="AV207" s="110"/>
      <c r="AW207" s="110"/>
      <c r="AX207" s="110"/>
      <c r="AY207" s="110"/>
      <c r="AZ207" s="110"/>
      <c r="BA207" s="110"/>
      <c r="BB207" s="109"/>
      <c r="BC207" s="109"/>
      <c r="BD207" s="109"/>
      <c r="BE207" s="111"/>
      <c r="BF207" s="111"/>
      <c r="BG207" s="111"/>
      <c r="BH207" s="111"/>
      <c r="BI207" s="111"/>
      <c r="BJ207" s="111"/>
      <c r="BK207" s="111"/>
      <c r="BL207" s="111"/>
      <c r="BM207" s="111"/>
      <c r="BN207" s="111"/>
      <c r="BO207" s="111"/>
      <c r="BP207" s="111"/>
      <c r="BQ207" s="111"/>
      <c r="BR207" s="111"/>
      <c r="BS207" s="111"/>
      <c r="BT207" s="111"/>
      <c r="BU207" s="111"/>
      <c r="BV207" s="111"/>
      <c r="BW207" s="111"/>
      <c r="BX207" s="111"/>
      <c r="BY207" s="111"/>
      <c r="BZ207" s="111"/>
      <c r="CA207" s="111"/>
      <c r="CB207" s="111"/>
      <c r="CC207" s="111"/>
      <c r="CD207" s="111"/>
      <c r="CE207" s="111"/>
      <c r="CF207" s="111"/>
      <c r="CG207" s="111"/>
      <c r="CH207" s="111"/>
      <c r="CI207" s="111"/>
      <c r="CJ207" s="111"/>
      <c r="CK207" s="111"/>
      <c r="CL207" s="111"/>
    </row>
    <row r="208" customFormat="false" ht="12.75" hidden="false" customHeight="false" outlineLevel="0" collapsed="false">
      <c r="B208" s="2"/>
      <c r="E208" s="109"/>
      <c r="F208" s="109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09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10"/>
      <c r="AG208" s="110"/>
      <c r="AH208" s="110"/>
      <c r="AI208" s="110"/>
      <c r="AJ208" s="110"/>
      <c r="AK208" s="110"/>
      <c r="AL208" s="110"/>
      <c r="AM208" s="110"/>
      <c r="AN208" s="110"/>
      <c r="AO208" s="110"/>
      <c r="AP208" s="110"/>
      <c r="AQ208" s="110"/>
      <c r="AR208" s="110"/>
      <c r="AS208" s="110"/>
      <c r="AT208" s="110"/>
      <c r="AU208" s="110"/>
      <c r="AV208" s="110"/>
      <c r="AW208" s="110"/>
      <c r="AX208" s="110"/>
      <c r="AY208" s="110"/>
      <c r="AZ208" s="110"/>
      <c r="BA208" s="110"/>
      <c r="BB208" s="109"/>
      <c r="BC208" s="109"/>
      <c r="BD208" s="109"/>
      <c r="BE208" s="111"/>
      <c r="BF208" s="111"/>
      <c r="BG208" s="111"/>
      <c r="BH208" s="111"/>
      <c r="BI208" s="111"/>
      <c r="BJ208" s="111"/>
      <c r="BK208" s="111"/>
      <c r="BL208" s="111"/>
      <c r="BM208" s="111"/>
      <c r="BN208" s="111"/>
      <c r="BO208" s="111"/>
      <c r="BP208" s="111"/>
      <c r="BQ208" s="111"/>
      <c r="BR208" s="111"/>
      <c r="BS208" s="111"/>
      <c r="BT208" s="111"/>
      <c r="BU208" s="111"/>
      <c r="BV208" s="111"/>
      <c r="BW208" s="111"/>
      <c r="BX208" s="111"/>
      <c r="BY208" s="111"/>
      <c r="BZ208" s="111"/>
      <c r="CA208" s="111"/>
      <c r="CB208" s="111"/>
      <c r="CC208" s="111"/>
      <c r="CD208" s="111"/>
      <c r="CE208" s="111"/>
      <c r="CF208" s="111"/>
      <c r="CG208" s="111"/>
      <c r="CH208" s="111"/>
      <c r="CI208" s="111"/>
      <c r="CJ208" s="111"/>
      <c r="CK208" s="111"/>
      <c r="CL208" s="111"/>
    </row>
    <row r="209" customFormat="false" ht="12.75" hidden="false" customHeight="false" outlineLevel="0" collapsed="false">
      <c r="B209" s="2"/>
      <c r="E209" s="109"/>
      <c r="F209" s="109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09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  <c r="AC209" s="110"/>
      <c r="AD209" s="110"/>
      <c r="AE209" s="110"/>
      <c r="AF209" s="110"/>
      <c r="AG209" s="110"/>
      <c r="AH209" s="110"/>
      <c r="AI209" s="110"/>
      <c r="AJ209" s="110"/>
      <c r="AK209" s="110"/>
      <c r="AL209" s="110"/>
      <c r="AM209" s="110"/>
      <c r="AN209" s="110"/>
      <c r="AO209" s="110"/>
      <c r="AP209" s="110"/>
      <c r="AQ209" s="110"/>
      <c r="AR209" s="110"/>
      <c r="AS209" s="110"/>
      <c r="AT209" s="110"/>
      <c r="AU209" s="110"/>
      <c r="AV209" s="110"/>
      <c r="AW209" s="110"/>
      <c r="AX209" s="110"/>
      <c r="AY209" s="110"/>
      <c r="AZ209" s="110"/>
      <c r="BA209" s="110"/>
      <c r="BB209" s="109"/>
      <c r="BC209" s="109"/>
      <c r="BD209" s="109"/>
      <c r="BE209" s="111"/>
      <c r="BF209" s="111"/>
      <c r="BG209" s="111"/>
      <c r="BH209" s="111"/>
      <c r="BI209" s="111"/>
      <c r="BJ209" s="111"/>
      <c r="BK209" s="111"/>
      <c r="BL209" s="111"/>
      <c r="BM209" s="111"/>
      <c r="BN209" s="111"/>
      <c r="BO209" s="111"/>
      <c r="BP209" s="111"/>
      <c r="BQ209" s="111"/>
      <c r="BR209" s="111"/>
      <c r="BS209" s="111"/>
      <c r="BT209" s="111"/>
      <c r="BU209" s="111"/>
      <c r="BV209" s="111"/>
      <c r="BW209" s="111"/>
      <c r="BX209" s="111"/>
      <c r="BY209" s="111"/>
      <c r="BZ209" s="111"/>
      <c r="CA209" s="111"/>
      <c r="CB209" s="111"/>
      <c r="CC209" s="111"/>
      <c r="CD209" s="111"/>
      <c r="CE209" s="111"/>
      <c r="CF209" s="111"/>
      <c r="CG209" s="111"/>
      <c r="CH209" s="111"/>
      <c r="CI209" s="111"/>
      <c r="CJ209" s="111"/>
      <c r="CK209" s="111"/>
      <c r="CL209" s="111"/>
    </row>
    <row r="210" customFormat="false" ht="12.75" hidden="false" customHeight="false" outlineLevel="0" collapsed="false">
      <c r="E210" s="93"/>
      <c r="F210" s="93"/>
      <c r="I210" s="5"/>
      <c r="J210" s="5"/>
      <c r="K210" s="5"/>
      <c r="L210" s="5"/>
      <c r="M210" s="5"/>
      <c r="N210" s="5"/>
      <c r="O210" s="5"/>
      <c r="P210" s="5"/>
      <c r="Q210" s="93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93"/>
      <c r="BC210" s="93"/>
      <c r="BD210" s="93"/>
    </row>
    <row r="211" customFormat="false" ht="12.75" hidden="false" customHeight="false" outlineLevel="0" collapsed="false">
      <c r="E211" s="93"/>
      <c r="F211" s="93"/>
      <c r="I211" s="5"/>
      <c r="J211" s="5"/>
      <c r="K211" s="5"/>
      <c r="L211" s="5"/>
      <c r="M211" s="5"/>
      <c r="N211" s="5"/>
      <c r="O211" s="5"/>
      <c r="P211" s="5"/>
      <c r="Q211" s="93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93"/>
      <c r="BC211" s="93"/>
      <c r="BD211" s="93"/>
    </row>
    <row r="212" customFormat="false" ht="12.75" hidden="false" customHeight="false" outlineLevel="0" collapsed="false">
      <c r="E212" s="93"/>
      <c r="F212" s="93"/>
      <c r="I212" s="5"/>
      <c r="J212" s="5"/>
      <c r="K212" s="5"/>
      <c r="L212" s="5"/>
      <c r="M212" s="5"/>
      <c r="N212" s="5"/>
      <c r="O212" s="5"/>
      <c r="P212" s="5"/>
      <c r="Q212" s="93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93"/>
      <c r="BC212" s="93"/>
      <c r="BD212" s="93"/>
    </row>
    <row r="213" customFormat="false" ht="12.75" hidden="false" customHeight="false" outlineLevel="0" collapsed="false">
      <c r="E213" s="93"/>
      <c r="F213" s="93"/>
      <c r="I213" s="5"/>
      <c r="J213" s="5"/>
      <c r="K213" s="5"/>
      <c r="L213" s="5"/>
      <c r="M213" s="5"/>
      <c r="N213" s="5"/>
      <c r="O213" s="5"/>
      <c r="P213" s="5"/>
      <c r="Q213" s="93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93"/>
      <c r="BC213" s="93"/>
      <c r="BD213" s="93"/>
    </row>
    <row r="214" customFormat="false" ht="12.75" hidden="false" customHeight="false" outlineLevel="0" collapsed="false">
      <c r="E214" s="93"/>
      <c r="F214" s="93"/>
      <c r="I214" s="5"/>
      <c r="J214" s="5"/>
      <c r="K214" s="5"/>
      <c r="L214" s="5"/>
      <c r="M214" s="5"/>
      <c r="N214" s="5"/>
      <c r="O214" s="5"/>
      <c r="P214" s="5"/>
      <c r="Q214" s="93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93"/>
      <c r="BC214" s="93"/>
      <c r="BD214" s="93"/>
    </row>
    <row r="215" customFormat="false" ht="12.75" hidden="false" customHeight="false" outlineLevel="0" collapsed="false">
      <c r="E215" s="93"/>
      <c r="F215" s="93"/>
      <c r="I215" s="5"/>
      <c r="J215" s="5"/>
      <c r="K215" s="5"/>
      <c r="L215" s="5"/>
      <c r="M215" s="5"/>
      <c r="N215" s="5"/>
      <c r="O215" s="5"/>
      <c r="P215" s="5"/>
      <c r="Q215" s="93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93"/>
      <c r="BC215" s="93"/>
      <c r="BD215" s="93"/>
    </row>
    <row r="216" customFormat="false" ht="12.75" hidden="false" customHeight="false" outlineLevel="0" collapsed="false">
      <c r="E216" s="93"/>
      <c r="F216" s="93"/>
      <c r="I216" s="5"/>
      <c r="J216" s="5"/>
      <c r="K216" s="5"/>
      <c r="L216" s="5"/>
      <c r="M216" s="5"/>
      <c r="N216" s="5"/>
      <c r="O216" s="5"/>
      <c r="P216" s="5"/>
      <c r="Q216" s="93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93"/>
      <c r="BC216" s="93"/>
      <c r="BD216" s="93"/>
    </row>
    <row r="217" customFormat="false" ht="12.75" hidden="false" customHeight="false" outlineLevel="0" collapsed="false">
      <c r="E217" s="93"/>
      <c r="F217" s="93"/>
      <c r="I217" s="5"/>
      <c r="J217" s="5"/>
      <c r="K217" s="5"/>
      <c r="L217" s="5"/>
      <c r="M217" s="5"/>
      <c r="N217" s="5"/>
      <c r="O217" s="5"/>
      <c r="P217" s="5"/>
      <c r="Q217" s="93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93"/>
      <c r="BC217" s="93"/>
      <c r="BD217" s="93"/>
    </row>
    <row r="218" customFormat="false" ht="12.75" hidden="false" customHeight="false" outlineLevel="0" collapsed="false">
      <c r="E218" s="93"/>
      <c r="F218" s="93"/>
      <c r="I218" s="5"/>
      <c r="J218" s="5"/>
      <c r="K218" s="5"/>
      <c r="L218" s="5"/>
      <c r="M218" s="5"/>
      <c r="N218" s="5"/>
      <c r="O218" s="5"/>
      <c r="P218" s="5"/>
      <c r="Q218" s="93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93"/>
      <c r="BC218" s="93"/>
      <c r="BD218" s="93"/>
    </row>
    <row r="219" customFormat="false" ht="12.75" hidden="false" customHeight="false" outlineLevel="0" collapsed="false">
      <c r="E219" s="93"/>
      <c r="F219" s="93"/>
      <c r="I219" s="5"/>
      <c r="J219" s="5"/>
      <c r="K219" s="5"/>
      <c r="L219" s="5"/>
      <c r="M219" s="5"/>
      <c r="N219" s="5"/>
      <c r="O219" s="5"/>
      <c r="P219" s="5"/>
      <c r="Q219" s="93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93"/>
      <c r="BC219" s="93"/>
      <c r="BD219" s="93"/>
    </row>
    <row r="220" customFormat="false" ht="12.75" hidden="false" customHeight="false" outlineLevel="0" collapsed="false">
      <c r="E220" s="93"/>
      <c r="F220" s="93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93"/>
      <c r="BC220" s="93"/>
      <c r="BD220" s="93"/>
    </row>
    <row r="221" customFormat="false" ht="12.75" hidden="false" customHeight="false" outlineLevel="0" collapsed="false">
      <c r="E221" s="93"/>
      <c r="F221" s="93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93"/>
      <c r="BC221" s="93"/>
      <c r="BD221" s="93"/>
    </row>
    <row r="222" customFormat="false" ht="12.75" hidden="false" customHeight="false" outlineLevel="0" collapsed="false">
      <c r="E222" s="93"/>
      <c r="F222" s="93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93"/>
      <c r="BC222" s="93"/>
      <c r="BD222" s="93"/>
    </row>
    <row r="223" customFormat="false" ht="12.75" hidden="false" customHeight="false" outlineLevel="0" collapsed="false">
      <c r="E223" s="93"/>
      <c r="F223" s="93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93"/>
      <c r="BC223" s="93"/>
      <c r="BD223" s="93"/>
    </row>
    <row r="224" customFormat="false" ht="12.75" hidden="false" customHeight="false" outlineLevel="0" collapsed="false">
      <c r="E224" s="93"/>
      <c r="F224" s="93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93"/>
      <c r="BC224" s="93"/>
      <c r="BD224" s="93"/>
    </row>
    <row r="225" customFormat="false" ht="12.75" hidden="false" customHeight="false" outlineLevel="0" collapsed="false">
      <c r="E225" s="93"/>
      <c r="F225" s="93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93"/>
      <c r="BC225" s="93"/>
      <c r="BD225" s="93"/>
    </row>
    <row r="226" customFormat="false" ht="12.75" hidden="false" customHeight="false" outlineLevel="0" collapsed="false">
      <c r="E226" s="93"/>
      <c r="F226" s="93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93"/>
      <c r="BC226" s="93"/>
      <c r="BD226" s="93"/>
    </row>
    <row r="227" customFormat="false" ht="12.75" hidden="false" customHeight="false" outlineLevel="0" collapsed="false">
      <c r="E227" s="93"/>
      <c r="F227" s="93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93"/>
      <c r="BC227" s="93"/>
      <c r="BD227" s="93"/>
    </row>
    <row r="228" customFormat="false" ht="12.75" hidden="false" customHeight="false" outlineLevel="0" collapsed="false">
      <c r="E228" s="93"/>
      <c r="F228" s="93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93"/>
      <c r="BC228" s="93"/>
      <c r="BD228" s="93"/>
    </row>
    <row r="229" customFormat="false" ht="12.75" hidden="false" customHeight="false" outlineLevel="0" collapsed="false">
      <c r="E229" s="93"/>
      <c r="F229" s="93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93"/>
      <c r="BC229" s="93"/>
      <c r="BD229" s="93"/>
    </row>
    <row r="230" customFormat="false" ht="12.75" hidden="false" customHeight="false" outlineLevel="0" collapsed="false">
      <c r="E230" s="93"/>
      <c r="F230" s="93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93"/>
      <c r="BC230" s="93"/>
      <c r="BD230" s="93"/>
    </row>
    <row r="231" customFormat="false" ht="12.75" hidden="false" customHeight="false" outlineLevel="0" collapsed="false">
      <c r="E231" s="93"/>
      <c r="F231" s="93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93"/>
      <c r="BC231" s="93"/>
      <c r="BD231" s="93"/>
    </row>
    <row r="232" customFormat="false" ht="12.75" hidden="false" customHeight="false" outlineLevel="0" collapsed="false">
      <c r="E232" s="93"/>
      <c r="F232" s="93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93"/>
      <c r="BC232" s="93"/>
      <c r="BD232" s="93"/>
    </row>
    <row r="233" customFormat="false" ht="12.75" hidden="false" customHeight="false" outlineLevel="0" collapsed="false">
      <c r="E233" s="93"/>
      <c r="F233" s="93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93"/>
      <c r="BC233" s="93"/>
      <c r="BD233" s="93"/>
    </row>
    <row r="234" customFormat="false" ht="12.75" hidden="false" customHeight="false" outlineLevel="0" collapsed="false">
      <c r="E234" s="93"/>
      <c r="F234" s="93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93"/>
      <c r="BC234" s="93"/>
      <c r="BD234" s="93"/>
    </row>
    <row r="235" customFormat="false" ht="12.75" hidden="false" customHeight="false" outlineLevel="0" collapsed="false">
      <c r="E235" s="93"/>
      <c r="F235" s="93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93"/>
      <c r="BC235" s="93"/>
      <c r="BD235" s="93"/>
    </row>
    <row r="236" customFormat="false" ht="12.75" hidden="false" customHeight="false" outlineLevel="0" collapsed="false">
      <c r="E236" s="93"/>
      <c r="F236" s="93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93"/>
      <c r="BC236" s="93"/>
      <c r="BD236" s="93"/>
    </row>
    <row r="237" customFormat="false" ht="12.75" hidden="false" customHeight="false" outlineLevel="0" collapsed="false">
      <c r="E237" s="93"/>
      <c r="F237" s="93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93"/>
      <c r="BC237" s="93"/>
      <c r="BD237" s="93"/>
    </row>
    <row r="238" customFormat="false" ht="12.75" hidden="false" customHeight="false" outlineLevel="0" collapsed="false">
      <c r="E238" s="93"/>
      <c r="F238" s="93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93"/>
      <c r="BC238" s="93"/>
      <c r="BD238" s="93"/>
    </row>
    <row r="239" customFormat="false" ht="12.75" hidden="false" customHeight="false" outlineLevel="0" collapsed="false">
      <c r="E239" s="93"/>
      <c r="F239" s="93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93"/>
      <c r="BC239" s="93"/>
      <c r="BD239" s="93"/>
    </row>
    <row r="240" customFormat="false" ht="12.75" hidden="false" customHeight="false" outlineLevel="0" collapsed="false">
      <c r="E240" s="93"/>
      <c r="F240" s="93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93"/>
      <c r="BC240" s="93"/>
      <c r="BD240" s="93"/>
    </row>
    <row r="241" customFormat="false" ht="12.75" hidden="false" customHeight="false" outlineLevel="0" collapsed="false">
      <c r="E241" s="93"/>
      <c r="F241" s="93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93"/>
      <c r="BC241" s="93"/>
      <c r="BD241" s="93"/>
    </row>
    <row r="242" customFormat="false" ht="12.75" hidden="false" customHeight="false" outlineLevel="0" collapsed="false">
      <c r="E242" s="93"/>
      <c r="F242" s="93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93"/>
      <c r="BC242" s="93"/>
      <c r="BD242" s="93"/>
    </row>
    <row r="243" customFormat="false" ht="12.75" hidden="false" customHeight="false" outlineLevel="0" collapsed="false">
      <c r="E243" s="93"/>
      <c r="F243" s="93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93"/>
      <c r="BC243" s="93"/>
      <c r="BD243" s="93"/>
    </row>
    <row r="244" customFormat="false" ht="12.75" hidden="false" customHeight="false" outlineLevel="0" collapsed="false">
      <c r="E244" s="93"/>
      <c r="F244" s="93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93"/>
      <c r="BC244" s="93"/>
      <c r="BD244" s="93"/>
    </row>
    <row r="245" customFormat="false" ht="12.75" hidden="false" customHeight="false" outlineLevel="0" collapsed="false">
      <c r="E245" s="93"/>
      <c r="F245" s="93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93"/>
      <c r="BC245" s="93"/>
      <c r="BD245" s="93"/>
    </row>
    <row r="246" customFormat="false" ht="12.75" hidden="false" customHeight="false" outlineLevel="0" collapsed="false">
      <c r="E246" s="93"/>
      <c r="F246" s="93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93"/>
      <c r="BC246" s="93"/>
      <c r="BD246" s="93"/>
    </row>
    <row r="247" customFormat="false" ht="12.75" hidden="false" customHeight="false" outlineLevel="0" collapsed="false">
      <c r="E247" s="93"/>
      <c r="F247" s="93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93"/>
      <c r="BC247" s="93"/>
      <c r="BD247" s="93"/>
    </row>
    <row r="248" customFormat="false" ht="12.75" hidden="false" customHeight="false" outlineLevel="0" collapsed="false">
      <c r="E248" s="93"/>
      <c r="F248" s="93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93"/>
      <c r="BC248" s="93"/>
      <c r="BD248" s="93"/>
    </row>
    <row r="249" customFormat="false" ht="12.75" hidden="false" customHeight="false" outlineLevel="0" collapsed="false">
      <c r="E249" s="93"/>
      <c r="F249" s="93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93"/>
      <c r="BC249" s="93"/>
      <c r="BD249" s="93"/>
    </row>
    <row r="250" customFormat="false" ht="12.75" hidden="false" customHeight="false" outlineLevel="0" collapsed="false">
      <c r="E250" s="93"/>
      <c r="F250" s="93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93"/>
      <c r="BC250" s="93"/>
      <c r="BD250" s="93"/>
    </row>
    <row r="251" customFormat="false" ht="12.75" hidden="false" customHeight="false" outlineLevel="0" collapsed="false">
      <c r="E251" s="93"/>
      <c r="F251" s="93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93"/>
      <c r="BC251" s="93"/>
      <c r="BD251" s="93"/>
    </row>
    <row r="252" customFormat="false" ht="12.75" hidden="false" customHeight="false" outlineLevel="0" collapsed="false">
      <c r="E252" s="93"/>
      <c r="F252" s="93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93"/>
      <c r="BC252" s="93"/>
      <c r="BD252" s="93"/>
    </row>
    <row r="253" customFormat="false" ht="12.75" hidden="false" customHeight="false" outlineLevel="0" collapsed="false">
      <c r="E253" s="93"/>
      <c r="F253" s="93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93"/>
      <c r="BC253" s="93"/>
      <c r="BD253" s="93"/>
    </row>
    <row r="254" customFormat="false" ht="12.75" hidden="false" customHeight="false" outlineLevel="0" collapsed="false">
      <c r="E254" s="93"/>
      <c r="F254" s="93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93"/>
      <c r="BC254" s="93"/>
      <c r="BD254" s="93"/>
    </row>
    <row r="255" customFormat="false" ht="12.75" hidden="false" customHeight="false" outlineLevel="0" collapsed="false">
      <c r="E255" s="93"/>
      <c r="F255" s="93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93"/>
      <c r="BC255" s="93"/>
      <c r="BD255" s="93"/>
    </row>
    <row r="256" customFormat="false" ht="12.75" hidden="false" customHeight="false" outlineLevel="0" collapsed="false">
      <c r="E256" s="93"/>
      <c r="F256" s="93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93"/>
      <c r="BC256" s="93"/>
      <c r="BD256" s="93"/>
    </row>
    <row r="257" customFormat="false" ht="12.75" hidden="false" customHeight="false" outlineLevel="0" collapsed="false">
      <c r="E257" s="93"/>
      <c r="F257" s="93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93"/>
      <c r="BC257" s="93"/>
      <c r="BD257" s="93"/>
    </row>
    <row r="258" customFormat="false" ht="12.75" hidden="false" customHeight="false" outlineLevel="0" collapsed="false">
      <c r="E258" s="93"/>
      <c r="F258" s="93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93"/>
      <c r="BC258" s="93"/>
      <c r="BD258" s="93"/>
    </row>
    <row r="259" customFormat="false" ht="12.75" hidden="false" customHeight="false" outlineLevel="0" collapsed="false">
      <c r="E259" s="93"/>
      <c r="F259" s="93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93"/>
      <c r="BC259" s="93"/>
      <c r="BD259" s="93"/>
    </row>
    <row r="260" customFormat="false" ht="12.75" hidden="false" customHeight="false" outlineLevel="0" collapsed="false">
      <c r="E260" s="93"/>
      <c r="F260" s="93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93"/>
      <c r="BC260" s="93"/>
      <c r="BD260" s="93"/>
    </row>
    <row r="261" customFormat="false" ht="12.75" hidden="false" customHeight="false" outlineLevel="0" collapsed="false">
      <c r="E261" s="93"/>
      <c r="F261" s="93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93"/>
      <c r="BC261" s="93"/>
      <c r="BD261" s="93"/>
    </row>
    <row r="262" customFormat="false" ht="12.75" hidden="false" customHeight="false" outlineLevel="0" collapsed="false">
      <c r="E262" s="93"/>
      <c r="F262" s="93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93"/>
      <c r="BC262" s="93"/>
      <c r="BD262" s="93"/>
    </row>
    <row r="263" customFormat="false" ht="12.75" hidden="false" customHeight="false" outlineLevel="0" collapsed="false">
      <c r="E263" s="93"/>
      <c r="F263" s="93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93"/>
      <c r="BC263" s="93"/>
      <c r="BD263" s="93"/>
    </row>
    <row r="264" customFormat="false" ht="12.75" hidden="false" customHeight="false" outlineLevel="0" collapsed="false">
      <c r="E264" s="93"/>
      <c r="F264" s="93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93"/>
      <c r="BC264" s="93"/>
      <c r="BD264" s="93"/>
    </row>
    <row r="265" customFormat="false" ht="12.75" hidden="false" customHeight="false" outlineLevel="0" collapsed="false">
      <c r="E265" s="93"/>
      <c r="F265" s="93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93"/>
      <c r="BC265" s="93"/>
      <c r="BD265" s="93"/>
    </row>
    <row r="266" customFormat="false" ht="12.75" hidden="false" customHeight="false" outlineLevel="0" collapsed="false">
      <c r="E266" s="93"/>
      <c r="F266" s="93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93"/>
      <c r="BC266" s="93"/>
      <c r="BD266" s="93"/>
    </row>
    <row r="267" customFormat="false" ht="12.75" hidden="false" customHeight="false" outlineLevel="0" collapsed="false">
      <c r="E267" s="93"/>
      <c r="F267" s="93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93"/>
      <c r="BC267" s="93"/>
      <c r="BD267" s="93"/>
    </row>
    <row r="268" customFormat="false" ht="12.75" hidden="false" customHeight="false" outlineLevel="0" collapsed="false">
      <c r="E268" s="93"/>
      <c r="F268" s="93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93"/>
      <c r="BC268" s="93"/>
      <c r="BD268" s="93"/>
    </row>
    <row r="269" customFormat="false" ht="12.75" hidden="false" customHeight="false" outlineLevel="0" collapsed="false">
      <c r="E269" s="93"/>
      <c r="F269" s="93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93"/>
      <c r="BC269" s="93"/>
      <c r="BD269" s="93"/>
    </row>
    <row r="270" customFormat="false" ht="12.75" hidden="false" customHeight="false" outlineLevel="0" collapsed="false">
      <c r="E270" s="93"/>
      <c r="F270" s="93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93"/>
      <c r="BC270" s="93"/>
      <c r="BD270" s="93"/>
    </row>
    <row r="271" customFormat="false" ht="12.75" hidden="false" customHeight="false" outlineLevel="0" collapsed="false">
      <c r="E271" s="93"/>
      <c r="F271" s="93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93"/>
      <c r="BC271" s="93"/>
      <c r="BD271" s="93"/>
    </row>
    <row r="272" customFormat="false" ht="12.75" hidden="false" customHeight="false" outlineLevel="0" collapsed="false">
      <c r="E272" s="93"/>
      <c r="F272" s="93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93"/>
      <c r="BC272" s="93"/>
      <c r="BD272" s="93"/>
    </row>
    <row r="273" customFormat="false" ht="12.75" hidden="false" customHeight="false" outlineLevel="0" collapsed="false">
      <c r="E273" s="93"/>
      <c r="F273" s="93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93"/>
      <c r="BC273" s="93"/>
      <c r="BD273" s="93"/>
    </row>
    <row r="274" customFormat="false" ht="12.75" hidden="false" customHeight="false" outlineLevel="0" collapsed="false">
      <c r="E274" s="93"/>
      <c r="F274" s="93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93"/>
      <c r="BC274" s="93"/>
      <c r="BD274" s="93"/>
    </row>
    <row r="275" customFormat="false" ht="12.75" hidden="false" customHeight="false" outlineLevel="0" collapsed="false">
      <c r="E275" s="93"/>
      <c r="F275" s="93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93"/>
      <c r="BC275" s="93"/>
      <c r="BD275" s="93"/>
    </row>
    <row r="276" customFormat="false" ht="12.75" hidden="false" customHeight="false" outlineLevel="0" collapsed="false">
      <c r="E276" s="93"/>
      <c r="F276" s="93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93"/>
      <c r="BC276" s="93"/>
      <c r="BD276" s="93"/>
    </row>
    <row r="277" customFormat="false" ht="12.75" hidden="false" customHeight="false" outlineLevel="0" collapsed="false">
      <c r="E277" s="93"/>
      <c r="F277" s="93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93"/>
      <c r="BC277" s="93"/>
      <c r="BD277" s="93"/>
    </row>
    <row r="278" customFormat="false" ht="12.75" hidden="false" customHeight="false" outlineLevel="0" collapsed="false">
      <c r="E278" s="93"/>
      <c r="F278" s="93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93"/>
      <c r="BC278" s="93"/>
      <c r="BD278" s="93"/>
    </row>
    <row r="279" customFormat="false" ht="12.75" hidden="false" customHeight="false" outlineLevel="0" collapsed="false">
      <c r="E279" s="93"/>
      <c r="F279" s="93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93"/>
      <c r="BC279" s="93"/>
      <c r="BD279" s="93"/>
    </row>
    <row r="280" customFormat="false" ht="12.75" hidden="false" customHeight="false" outlineLevel="0" collapsed="false">
      <c r="E280" s="93"/>
      <c r="F280" s="93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93"/>
      <c r="BC280" s="93"/>
      <c r="BD280" s="93"/>
    </row>
    <row r="281" customFormat="false" ht="12.75" hidden="false" customHeight="false" outlineLevel="0" collapsed="false">
      <c r="E281" s="93"/>
      <c r="F281" s="93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93"/>
      <c r="BC281" s="93"/>
      <c r="BD281" s="93"/>
    </row>
    <row r="282" customFormat="false" ht="12.75" hidden="false" customHeight="false" outlineLevel="0" collapsed="false">
      <c r="E282" s="93"/>
      <c r="F282" s="93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93"/>
      <c r="BC282" s="93"/>
      <c r="BD282" s="93"/>
    </row>
    <row r="283" customFormat="false" ht="12.75" hidden="false" customHeight="false" outlineLevel="0" collapsed="false">
      <c r="E283" s="93"/>
      <c r="F283" s="93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93"/>
      <c r="BC283" s="93"/>
      <c r="BD283" s="93"/>
    </row>
    <row r="284" customFormat="false" ht="12.75" hidden="false" customHeight="false" outlineLevel="0" collapsed="false">
      <c r="E284" s="93"/>
      <c r="F284" s="93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93"/>
      <c r="BC284" s="93"/>
      <c r="BD284" s="93"/>
    </row>
    <row r="285" customFormat="false" ht="12.75" hidden="false" customHeight="false" outlineLevel="0" collapsed="false">
      <c r="E285" s="93"/>
      <c r="F285" s="93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93"/>
      <c r="BC285" s="93"/>
      <c r="BD285" s="93"/>
    </row>
    <row r="286" customFormat="false" ht="12.75" hidden="false" customHeight="false" outlineLevel="0" collapsed="false">
      <c r="E286" s="93"/>
      <c r="F286" s="93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93"/>
      <c r="BC286" s="93"/>
      <c r="BD286" s="93"/>
    </row>
    <row r="287" customFormat="false" ht="12.75" hidden="false" customHeight="false" outlineLevel="0" collapsed="false">
      <c r="E287" s="93"/>
      <c r="F287" s="93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93"/>
      <c r="BC287" s="93"/>
      <c r="BD287" s="93"/>
    </row>
    <row r="288" customFormat="false" ht="12.75" hidden="false" customHeight="false" outlineLevel="0" collapsed="false">
      <c r="E288" s="93"/>
      <c r="F288" s="93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93"/>
      <c r="BC288" s="93"/>
      <c r="BD288" s="93"/>
    </row>
    <row r="289" customFormat="false" ht="12.75" hidden="false" customHeight="false" outlineLevel="0" collapsed="false">
      <c r="E289" s="93"/>
      <c r="F289" s="93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93"/>
      <c r="BC289" s="93"/>
      <c r="BD289" s="93"/>
    </row>
    <row r="290" customFormat="false" ht="12.75" hidden="false" customHeight="false" outlineLevel="0" collapsed="false">
      <c r="E290" s="93"/>
      <c r="F290" s="93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93"/>
      <c r="BC290" s="93"/>
      <c r="BD290" s="93"/>
    </row>
    <row r="291" customFormat="false" ht="12.75" hidden="false" customHeight="false" outlineLevel="0" collapsed="false">
      <c r="E291" s="93"/>
      <c r="F291" s="93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93"/>
      <c r="BC291" s="93"/>
      <c r="BD291" s="93"/>
    </row>
    <row r="292" customFormat="false" ht="12.75" hidden="false" customHeight="false" outlineLevel="0" collapsed="false">
      <c r="E292" s="93"/>
      <c r="F292" s="93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93"/>
      <c r="BC292" s="93"/>
      <c r="BD292" s="93"/>
    </row>
    <row r="293" customFormat="false" ht="12.75" hidden="false" customHeight="false" outlineLevel="0" collapsed="false">
      <c r="E293" s="93"/>
      <c r="F293" s="93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93"/>
      <c r="BC293" s="93"/>
      <c r="BD293" s="93"/>
    </row>
    <row r="294" customFormat="false" ht="12.75" hidden="false" customHeight="false" outlineLevel="0" collapsed="false">
      <c r="E294" s="93"/>
      <c r="F294" s="93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93"/>
      <c r="BC294" s="93"/>
      <c r="BD294" s="93"/>
    </row>
    <row r="295" customFormat="false" ht="12.75" hidden="false" customHeight="false" outlineLevel="0" collapsed="false">
      <c r="E295" s="93"/>
      <c r="F295" s="93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93"/>
      <c r="BC295" s="93"/>
      <c r="BD295" s="93"/>
    </row>
    <row r="296" customFormat="false" ht="12.75" hidden="false" customHeight="false" outlineLevel="0" collapsed="false">
      <c r="E296" s="93"/>
      <c r="F296" s="93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93"/>
      <c r="BC296" s="93"/>
      <c r="BD296" s="93"/>
    </row>
    <row r="297" customFormat="false" ht="12.75" hidden="false" customHeight="false" outlineLevel="0" collapsed="false">
      <c r="E297" s="93"/>
      <c r="F297" s="93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93"/>
      <c r="BC297" s="93"/>
      <c r="BD297" s="93"/>
    </row>
    <row r="298" customFormat="false" ht="12.75" hidden="false" customHeight="false" outlineLevel="0" collapsed="false">
      <c r="E298" s="93"/>
      <c r="F298" s="93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93"/>
      <c r="BC298" s="93"/>
      <c r="BD298" s="93"/>
    </row>
    <row r="299" customFormat="false" ht="12.75" hidden="false" customHeight="false" outlineLevel="0" collapsed="false">
      <c r="E299" s="93"/>
      <c r="F299" s="93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93"/>
      <c r="BC299" s="93"/>
      <c r="BD299" s="93"/>
    </row>
    <row r="300" customFormat="false" ht="12.75" hidden="false" customHeight="false" outlineLevel="0" collapsed="false">
      <c r="E300" s="93"/>
      <c r="F300" s="93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93"/>
      <c r="BC300" s="93"/>
      <c r="BD300" s="93"/>
    </row>
    <row r="301" customFormat="false" ht="12.75" hidden="false" customHeight="false" outlineLevel="0" collapsed="false">
      <c r="E301" s="93"/>
      <c r="F301" s="93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93"/>
      <c r="BC301" s="93"/>
      <c r="BD301" s="93"/>
    </row>
    <row r="302" customFormat="false" ht="12.75" hidden="false" customHeight="false" outlineLevel="0" collapsed="false">
      <c r="E302" s="93"/>
      <c r="F302" s="93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93"/>
      <c r="BC302" s="93"/>
      <c r="BD302" s="93"/>
    </row>
    <row r="303" customFormat="false" ht="12.75" hidden="false" customHeight="false" outlineLevel="0" collapsed="false">
      <c r="E303" s="93"/>
      <c r="F303" s="93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93"/>
      <c r="BC303" s="93"/>
      <c r="BD303" s="93"/>
    </row>
    <row r="304" customFormat="false" ht="12.75" hidden="false" customHeight="false" outlineLevel="0" collapsed="false">
      <c r="E304" s="93"/>
      <c r="F304" s="93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93"/>
      <c r="BC304" s="93"/>
      <c r="BD304" s="93"/>
    </row>
    <row r="305" customFormat="false" ht="12.75" hidden="false" customHeight="false" outlineLevel="0" collapsed="false">
      <c r="E305" s="93"/>
      <c r="F305" s="93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93"/>
      <c r="BC305" s="93"/>
      <c r="BD305" s="93"/>
    </row>
    <row r="306" customFormat="false" ht="12.75" hidden="false" customHeight="false" outlineLevel="0" collapsed="false">
      <c r="E306" s="93"/>
      <c r="F306" s="93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93"/>
      <c r="BC306" s="93"/>
      <c r="BD306" s="93"/>
    </row>
    <row r="307" customFormat="false" ht="12.75" hidden="false" customHeight="false" outlineLevel="0" collapsed="false">
      <c r="E307" s="93"/>
      <c r="F307" s="93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93"/>
      <c r="BC307" s="93"/>
      <c r="BD307" s="93"/>
    </row>
    <row r="308" customFormat="false" ht="12.75" hidden="false" customHeight="false" outlineLevel="0" collapsed="false">
      <c r="E308" s="93"/>
      <c r="F308" s="93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93"/>
      <c r="BC308" s="93"/>
      <c r="BD308" s="93"/>
    </row>
    <row r="309" customFormat="false" ht="12.75" hidden="false" customHeight="false" outlineLevel="0" collapsed="false">
      <c r="E309" s="93"/>
      <c r="F309" s="93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93"/>
      <c r="BC309" s="93"/>
      <c r="BD309" s="93"/>
    </row>
    <row r="310" customFormat="false" ht="12.75" hidden="false" customHeight="false" outlineLevel="0" collapsed="false">
      <c r="E310" s="93"/>
      <c r="F310" s="93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93"/>
      <c r="BC310" s="93"/>
      <c r="BD310" s="93"/>
    </row>
    <row r="311" customFormat="false" ht="12.75" hidden="false" customHeight="false" outlineLevel="0" collapsed="false">
      <c r="E311" s="93"/>
      <c r="F311" s="93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93"/>
      <c r="BC311" s="93"/>
      <c r="BD311" s="93"/>
    </row>
    <row r="312" customFormat="false" ht="12.75" hidden="false" customHeight="false" outlineLevel="0" collapsed="false">
      <c r="E312" s="93"/>
      <c r="F312" s="93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93"/>
      <c r="BC312" s="93"/>
      <c r="BD312" s="93"/>
    </row>
    <row r="313" customFormat="false" ht="12.75" hidden="false" customHeight="false" outlineLevel="0" collapsed="false">
      <c r="E313" s="93"/>
      <c r="F313" s="93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93"/>
      <c r="BC313" s="93"/>
      <c r="BD313" s="93"/>
    </row>
    <row r="314" customFormat="false" ht="12.75" hidden="false" customHeight="false" outlineLevel="0" collapsed="false">
      <c r="E314" s="93"/>
      <c r="F314" s="93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93"/>
      <c r="BC314" s="93"/>
      <c r="BD314" s="93"/>
    </row>
    <row r="315" customFormat="false" ht="12.75" hidden="false" customHeight="false" outlineLevel="0" collapsed="false">
      <c r="E315" s="93"/>
      <c r="F315" s="93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93"/>
      <c r="BC315" s="93"/>
      <c r="BD315" s="93"/>
    </row>
    <row r="316" customFormat="false" ht="12.75" hidden="false" customHeight="false" outlineLevel="0" collapsed="false">
      <c r="E316" s="93"/>
      <c r="F316" s="93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93"/>
      <c r="BC316" s="93"/>
      <c r="BD316" s="93"/>
    </row>
    <row r="317" customFormat="false" ht="12.75" hidden="false" customHeight="false" outlineLevel="0" collapsed="false">
      <c r="E317" s="93"/>
      <c r="F317" s="93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93"/>
      <c r="BC317" s="93"/>
      <c r="BD317" s="93"/>
    </row>
    <row r="318" customFormat="false" ht="12.75" hidden="false" customHeight="false" outlineLevel="0" collapsed="false">
      <c r="E318" s="93"/>
      <c r="F318" s="93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93"/>
      <c r="BC318" s="93"/>
      <c r="BD318" s="93"/>
    </row>
    <row r="319" customFormat="false" ht="12.75" hidden="false" customHeight="false" outlineLevel="0" collapsed="false">
      <c r="E319" s="93"/>
      <c r="F319" s="93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93"/>
      <c r="BC319" s="93"/>
      <c r="BD319" s="93"/>
    </row>
    <row r="320" customFormat="false" ht="12.75" hidden="false" customHeight="false" outlineLevel="0" collapsed="false">
      <c r="E320" s="93"/>
      <c r="F320" s="93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93"/>
      <c r="BC320" s="93"/>
      <c r="BD320" s="93"/>
    </row>
    <row r="321" customFormat="false" ht="12.75" hidden="false" customHeight="false" outlineLevel="0" collapsed="false">
      <c r="E321" s="93"/>
      <c r="F321" s="93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93"/>
      <c r="BC321" s="93"/>
      <c r="BD321" s="93"/>
    </row>
    <row r="322" customFormat="false" ht="12.75" hidden="false" customHeight="false" outlineLevel="0" collapsed="false">
      <c r="E322" s="93"/>
      <c r="F322" s="93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93"/>
      <c r="BC322" s="93"/>
      <c r="BD322" s="93"/>
    </row>
    <row r="323" customFormat="false" ht="12.75" hidden="false" customHeight="false" outlineLevel="0" collapsed="false">
      <c r="E323" s="93"/>
      <c r="F323" s="93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93"/>
      <c r="BC323" s="93"/>
      <c r="BD323" s="93"/>
    </row>
    <row r="324" customFormat="false" ht="12.75" hidden="false" customHeight="false" outlineLevel="0" collapsed="false">
      <c r="E324" s="93"/>
      <c r="F324" s="93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93"/>
      <c r="BC324" s="93"/>
      <c r="BD324" s="93"/>
    </row>
    <row r="325" customFormat="false" ht="12.75" hidden="false" customHeight="false" outlineLevel="0" collapsed="false">
      <c r="E325" s="93"/>
      <c r="F325" s="93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93"/>
      <c r="BC325" s="93"/>
      <c r="BD325" s="93"/>
    </row>
    <row r="326" customFormat="false" ht="12.75" hidden="false" customHeight="false" outlineLevel="0" collapsed="false">
      <c r="E326" s="93"/>
      <c r="F326" s="93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93"/>
      <c r="BC326" s="93"/>
      <c r="BD326" s="93"/>
    </row>
    <row r="327" customFormat="false" ht="12.75" hidden="false" customHeight="false" outlineLevel="0" collapsed="false">
      <c r="E327" s="93"/>
      <c r="F327" s="93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93"/>
      <c r="BC327" s="93"/>
      <c r="BD327" s="93"/>
    </row>
    <row r="328" customFormat="false" ht="12.75" hidden="false" customHeight="false" outlineLevel="0" collapsed="false">
      <c r="E328" s="93"/>
      <c r="F328" s="93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93"/>
      <c r="BC328" s="93"/>
      <c r="BD328" s="93"/>
    </row>
    <row r="329" customFormat="false" ht="12.75" hidden="false" customHeight="false" outlineLevel="0" collapsed="false">
      <c r="E329" s="93"/>
      <c r="F329" s="93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93"/>
      <c r="BC329" s="93"/>
      <c r="BD329" s="93"/>
    </row>
    <row r="330" customFormat="false" ht="12.75" hidden="false" customHeight="false" outlineLevel="0" collapsed="false">
      <c r="E330" s="93"/>
      <c r="F330" s="93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93"/>
      <c r="BC330" s="93"/>
      <c r="BD330" s="93"/>
    </row>
    <row r="331" customFormat="false" ht="12.75" hidden="false" customHeight="false" outlineLevel="0" collapsed="false">
      <c r="E331" s="93"/>
      <c r="F331" s="93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93"/>
      <c r="BC331" s="93"/>
      <c r="BD331" s="93"/>
    </row>
    <row r="332" customFormat="false" ht="12.75" hidden="false" customHeight="false" outlineLevel="0" collapsed="false">
      <c r="E332" s="93"/>
      <c r="F332" s="93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93"/>
      <c r="BC332" s="93"/>
      <c r="BD332" s="93"/>
    </row>
    <row r="333" customFormat="false" ht="12.75" hidden="false" customHeight="false" outlineLevel="0" collapsed="false">
      <c r="E333" s="93"/>
      <c r="F333" s="93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93"/>
      <c r="BC333" s="93"/>
      <c r="BD333" s="93"/>
    </row>
    <row r="334" customFormat="false" ht="12.75" hidden="false" customHeight="false" outlineLevel="0" collapsed="false">
      <c r="E334" s="93"/>
      <c r="F334" s="93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93"/>
      <c r="BC334" s="93"/>
      <c r="BD334" s="93"/>
    </row>
    <row r="335" customFormat="false" ht="12.75" hidden="false" customHeight="false" outlineLevel="0" collapsed="false">
      <c r="E335" s="93"/>
      <c r="F335" s="93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93"/>
      <c r="BC335" s="93"/>
      <c r="BD335" s="93"/>
    </row>
    <row r="336" customFormat="false" ht="12.75" hidden="false" customHeight="false" outlineLevel="0" collapsed="false">
      <c r="E336" s="93"/>
      <c r="F336" s="93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93"/>
      <c r="BC336" s="93"/>
      <c r="BD336" s="93"/>
    </row>
    <row r="337" customFormat="false" ht="12.75" hidden="false" customHeight="false" outlineLevel="0" collapsed="false">
      <c r="E337" s="93"/>
      <c r="F337" s="93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93"/>
      <c r="BC337" s="93"/>
      <c r="BD337" s="93"/>
    </row>
    <row r="338" customFormat="false" ht="12.75" hidden="false" customHeight="false" outlineLevel="0" collapsed="false">
      <c r="E338" s="93"/>
      <c r="F338" s="93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93"/>
      <c r="BC338" s="93"/>
      <c r="BD338" s="93"/>
    </row>
    <row r="339" customFormat="false" ht="12.75" hidden="false" customHeight="false" outlineLevel="0" collapsed="false">
      <c r="E339" s="93"/>
      <c r="F339" s="93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93"/>
      <c r="BC339" s="93"/>
      <c r="BD339" s="93"/>
    </row>
    <row r="340" customFormat="false" ht="12.75" hidden="false" customHeight="false" outlineLevel="0" collapsed="false">
      <c r="E340" s="93"/>
      <c r="F340" s="93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93"/>
      <c r="BC340" s="93"/>
      <c r="BD340" s="93"/>
    </row>
    <row r="341" customFormat="false" ht="12.75" hidden="false" customHeight="false" outlineLevel="0" collapsed="false">
      <c r="E341" s="93"/>
      <c r="F341" s="93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93"/>
      <c r="BC341" s="93"/>
      <c r="BD341" s="93"/>
    </row>
    <row r="342" customFormat="false" ht="12.75" hidden="false" customHeight="false" outlineLevel="0" collapsed="false">
      <c r="E342" s="93"/>
      <c r="F342" s="93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93"/>
      <c r="BC342" s="93"/>
      <c r="BD342" s="93"/>
    </row>
    <row r="343" customFormat="false" ht="12.75" hidden="false" customHeight="false" outlineLevel="0" collapsed="false">
      <c r="E343" s="93"/>
      <c r="F343" s="93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93"/>
      <c r="BC343" s="93"/>
      <c r="BD343" s="93"/>
    </row>
    <row r="344" customFormat="false" ht="12.75" hidden="false" customHeight="false" outlineLevel="0" collapsed="false">
      <c r="E344" s="93"/>
      <c r="F344" s="93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93"/>
      <c r="BC344" s="93"/>
      <c r="BD344" s="93"/>
    </row>
    <row r="345" customFormat="false" ht="12.75" hidden="false" customHeight="false" outlineLevel="0" collapsed="false">
      <c r="E345" s="93"/>
      <c r="F345" s="93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93"/>
      <c r="BC345" s="93"/>
      <c r="BD345" s="93"/>
    </row>
    <row r="346" customFormat="false" ht="12.75" hidden="false" customHeight="false" outlineLevel="0" collapsed="false">
      <c r="E346" s="93"/>
      <c r="F346" s="93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93"/>
      <c r="BC346" s="93"/>
      <c r="BD346" s="93"/>
    </row>
    <row r="347" customFormat="false" ht="12.75" hidden="false" customHeight="false" outlineLevel="0" collapsed="false">
      <c r="E347" s="93"/>
      <c r="F347" s="93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93"/>
      <c r="BC347" s="93"/>
      <c r="BD347" s="93"/>
    </row>
    <row r="348" customFormat="false" ht="12.75" hidden="false" customHeight="false" outlineLevel="0" collapsed="false">
      <c r="E348" s="93"/>
      <c r="F348" s="93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93"/>
      <c r="BC348" s="93"/>
      <c r="BD348" s="93"/>
    </row>
    <row r="349" customFormat="false" ht="12.75" hidden="false" customHeight="false" outlineLevel="0" collapsed="false">
      <c r="E349" s="93"/>
      <c r="F349" s="93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93"/>
      <c r="BC349" s="93"/>
      <c r="BD349" s="93"/>
    </row>
    <row r="350" customFormat="false" ht="12.75" hidden="false" customHeight="false" outlineLevel="0" collapsed="false">
      <c r="E350" s="93"/>
      <c r="F350" s="93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93"/>
      <c r="BC350" s="93"/>
      <c r="BD350" s="93"/>
    </row>
    <row r="351" customFormat="false" ht="12.75" hidden="false" customHeight="false" outlineLevel="0" collapsed="false">
      <c r="E351" s="93"/>
      <c r="F351" s="93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93"/>
      <c r="BC351" s="93"/>
      <c r="BD351" s="93"/>
    </row>
    <row r="352" customFormat="false" ht="12.75" hidden="false" customHeight="false" outlineLevel="0" collapsed="false">
      <c r="E352" s="93"/>
      <c r="F352" s="93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93"/>
      <c r="BC352" s="93"/>
      <c r="BD352" s="93"/>
    </row>
    <row r="353" customFormat="false" ht="12.75" hidden="false" customHeight="false" outlineLevel="0" collapsed="false">
      <c r="E353" s="93"/>
      <c r="F353" s="93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93"/>
      <c r="BC353" s="93"/>
      <c r="BD353" s="93"/>
    </row>
    <row r="354" customFormat="false" ht="12.75" hidden="false" customHeight="false" outlineLevel="0" collapsed="false">
      <c r="E354" s="93"/>
      <c r="F354" s="93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93"/>
      <c r="BC354" s="93"/>
      <c r="BD354" s="93"/>
    </row>
    <row r="355" customFormat="false" ht="12.75" hidden="false" customHeight="false" outlineLevel="0" collapsed="false">
      <c r="E355" s="93"/>
      <c r="F355" s="93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93"/>
      <c r="BC355" s="93"/>
      <c r="BD355" s="93"/>
    </row>
    <row r="356" customFormat="false" ht="12.75" hidden="false" customHeight="false" outlineLevel="0" collapsed="false">
      <c r="E356" s="93"/>
      <c r="F356" s="93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93"/>
      <c r="BC356" s="93"/>
      <c r="BD356" s="93"/>
    </row>
    <row r="357" customFormat="false" ht="12.75" hidden="false" customHeight="false" outlineLevel="0" collapsed="false">
      <c r="E357" s="93"/>
      <c r="F357" s="93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93"/>
      <c r="BC357" s="93"/>
      <c r="BD357" s="93"/>
    </row>
    <row r="358" customFormat="false" ht="12.75" hidden="false" customHeight="false" outlineLevel="0" collapsed="false">
      <c r="E358" s="93"/>
      <c r="F358" s="93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93"/>
      <c r="BC358" s="93"/>
      <c r="BD358" s="93"/>
    </row>
    <row r="359" customFormat="false" ht="12.75" hidden="false" customHeight="false" outlineLevel="0" collapsed="false">
      <c r="E359" s="93"/>
      <c r="F359" s="93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93"/>
      <c r="BC359" s="93"/>
      <c r="BD359" s="93"/>
    </row>
    <row r="360" customFormat="false" ht="12.75" hidden="false" customHeight="false" outlineLevel="0" collapsed="false">
      <c r="E360" s="93"/>
      <c r="F360" s="93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93"/>
      <c r="BC360" s="93"/>
      <c r="BD360" s="93"/>
    </row>
    <row r="361" customFormat="false" ht="12.75" hidden="false" customHeight="false" outlineLevel="0" collapsed="false">
      <c r="E361" s="93"/>
      <c r="F361" s="93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93"/>
      <c r="BC361" s="93"/>
      <c r="BD361" s="93"/>
    </row>
    <row r="362" customFormat="false" ht="12.75" hidden="false" customHeight="false" outlineLevel="0" collapsed="false">
      <c r="E362" s="93"/>
      <c r="F362" s="93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93"/>
      <c r="BC362" s="93"/>
      <c r="BD362" s="93"/>
    </row>
    <row r="363" customFormat="false" ht="12.75" hidden="false" customHeight="false" outlineLevel="0" collapsed="false">
      <c r="E363" s="93"/>
      <c r="F363" s="93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93"/>
      <c r="BC363" s="93"/>
      <c r="BD363" s="93"/>
    </row>
    <row r="364" customFormat="false" ht="12.75" hidden="false" customHeight="false" outlineLevel="0" collapsed="false">
      <c r="E364" s="93"/>
      <c r="F364" s="93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93"/>
      <c r="BC364" s="93"/>
      <c r="BD364" s="93"/>
    </row>
    <row r="365" customFormat="false" ht="12.75" hidden="false" customHeight="false" outlineLevel="0" collapsed="false">
      <c r="E365" s="93"/>
      <c r="F365" s="93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93"/>
      <c r="BC365" s="93"/>
      <c r="BD365" s="93"/>
    </row>
    <row r="366" customFormat="false" ht="12.75" hidden="false" customHeight="false" outlineLevel="0" collapsed="false">
      <c r="E366" s="93"/>
      <c r="F366" s="93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93"/>
      <c r="BC366" s="93"/>
      <c r="BD366" s="93"/>
    </row>
    <row r="367" customFormat="false" ht="12.75" hidden="false" customHeight="false" outlineLevel="0" collapsed="false">
      <c r="E367" s="93"/>
      <c r="F367" s="93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93"/>
      <c r="BC367" s="93"/>
      <c r="BD367" s="93"/>
    </row>
    <row r="368" customFormat="false" ht="12.75" hidden="false" customHeight="false" outlineLevel="0" collapsed="false">
      <c r="E368" s="93"/>
      <c r="F368" s="93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93"/>
      <c r="BC368" s="93"/>
      <c r="BD368" s="93"/>
    </row>
    <row r="369" customFormat="false" ht="12.75" hidden="false" customHeight="false" outlineLevel="0" collapsed="false">
      <c r="E369" s="93"/>
      <c r="F369" s="93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93"/>
      <c r="BC369" s="93"/>
      <c r="BD369" s="93"/>
    </row>
    <row r="370" customFormat="false" ht="12.75" hidden="false" customHeight="false" outlineLevel="0" collapsed="false">
      <c r="E370" s="93"/>
      <c r="F370" s="93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93"/>
      <c r="BC370" s="93"/>
      <c r="BD370" s="93"/>
    </row>
    <row r="371" customFormat="false" ht="12.75" hidden="false" customHeight="false" outlineLevel="0" collapsed="false">
      <c r="E371" s="93"/>
      <c r="F371" s="93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93"/>
      <c r="BC371" s="93"/>
      <c r="BD371" s="93"/>
    </row>
    <row r="372" customFormat="false" ht="12.75" hidden="false" customHeight="false" outlineLevel="0" collapsed="false">
      <c r="E372" s="93"/>
      <c r="F372" s="93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93"/>
      <c r="BC372" s="93"/>
      <c r="BD372" s="93"/>
    </row>
    <row r="373" customFormat="false" ht="12.75" hidden="false" customHeight="false" outlineLevel="0" collapsed="false">
      <c r="E373" s="93"/>
      <c r="F373" s="93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93"/>
      <c r="BC373" s="93"/>
      <c r="BD373" s="93"/>
    </row>
    <row r="374" customFormat="false" ht="12.75" hidden="false" customHeight="false" outlineLevel="0" collapsed="false">
      <c r="E374" s="93"/>
      <c r="F374" s="93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93"/>
      <c r="BC374" s="93"/>
      <c r="BD374" s="93"/>
    </row>
    <row r="375" customFormat="false" ht="12.75" hidden="false" customHeight="false" outlineLevel="0" collapsed="false">
      <c r="E375" s="93"/>
      <c r="F375" s="93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93"/>
      <c r="BC375" s="93"/>
      <c r="BD375" s="93"/>
    </row>
    <row r="376" customFormat="false" ht="12.75" hidden="false" customHeight="false" outlineLevel="0" collapsed="false">
      <c r="E376" s="93"/>
      <c r="F376" s="93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93"/>
      <c r="BC376" s="93"/>
      <c r="BD376" s="93"/>
    </row>
    <row r="377" customFormat="false" ht="12.75" hidden="false" customHeight="false" outlineLevel="0" collapsed="false">
      <c r="E377" s="93"/>
      <c r="F377" s="93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93"/>
      <c r="BC377" s="93"/>
      <c r="BD377" s="93"/>
    </row>
    <row r="378" customFormat="false" ht="12.75" hidden="false" customHeight="false" outlineLevel="0" collapsed="false">
      <c r="E378" s="93"/>
      <c r="F378" s="93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93"/>
      <c r="BC378" s="93"/>
      <c r="BD378" s="93"/>
    </row>
    <row r="379" customFormat="false" ht="12.75" hidden="false" customHeight="false" outlineLevel="0" collapsed="false">
      <c r="E379" s="93"/>
      <c r="F379" s="93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93"/>
      <c r="BC379" s="93"/>
      <c r="BD379" s="93"/>
    </row>
    <row r="380" customFormat="false" ht="12.75" hidden="false" customHeight="false" outlineLevel="0" collapsed="false">
      <c r="E380" s="93"/>
      <c r="F380" s="93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93"/>
      <c r="BC380" s="93"/>
      <c r="BD380" s="93"/>
    </row>
    <row r="381" customFormat="false" ht="12.75" hidden="false" customHeight="false" outlineLevel="0" collapsed="false">
      <c r="E381" s="93"/>
      <c r="F381" s="93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93"/>
      <c r="BC381" s="93"/>
      <c r="BD381" s="93"/>
    </row>
    <row r="382" customFormat="false" ht="12.75" hidden="false" customHeight="false" outlineLevel="0" collapsed="false">
      <c r="E382" s="93"/>
      <c r="F382" s="93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93"/>
      <c r="BC382" s="93"/>
      <c r="BD382" s="93"/>
    </row>
    <row r="383" customFormat="false" ht="12.75" hidden="false" customHeight="false" outlineLevel="0" collapsed="false">
      <c r="E383" s="93"/>
      <c r="F383" s="93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93"/>
      <c r="BC383" s="93"/>
      <c r="BD383" s="93"/>
    </row>
    <row r="384" customFormat="false" ht="12.75" hidden="false" customHeight="false" outlineLevel="0" collapsed="false">
      <c r="E384" s="93"/>
      <c r="F384" s="93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93"/>
      <c r="BC384" s="93"/>
      <c r="BD384" s="93"/>
    </row>
    <row r="385" customFormat="false" ht="12.75" hidden="false" customHeight="false" outlineLevel="0" collapsed="false">
      <c r="E385" s="93"/>
      <c r="F385" s="93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93"/>
      <c r="BC385" s="93"/>
      <c r="BD385" s="93"/>
    </row>
    <row r="386" customFormat="false" ht="12.75" hidden="false" customHeight="false" outlineLevel="0" collapsed="false">
      <c r="E386" s="93"/>
      <c r="F386" s="93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93"/>
      <c r="BC386" s="93"/>
      <c r="BD386" s="93"/>
    </row>
    <row r="387" customFormat="false" ht="12.75" hidden="false" customHeight="false" outlineLevel="0" collapsed="false">
      <c r="E387" s="93"/>
      <c r="F387" s="93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93"/>
      <c r="BC387" s="93"/>
      <c r="BD387" s="93"/>
    </row>
    <row r="388" customFormat="false" ht="12.75" hidden="false" customHeight="false" outlineLevel="0" collapsed="false">
      <c r="E388" s="93"/>
      <c r="F388" s="93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93"/>
      <c r="BC388" s="93"/>
      <c r="BD388" s="93"/>
    </row>
    <row r="389" customFormat="false" ht="12.75" hidden="false" customHeight="false" outlineLevel="0" collapsed="false">
      <c r="E389" s="93"/>
      <c r="F389" s="93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93"/>
      <c r="BC389" s="93"/>
      <c r="BD389" s="93"/>
    </row>
    <row r="390" customFormat="false" ht="12.75" hidden="false" customHeight="false" outlineLevel="0" collapsed="false">
      <c r="E390" s="93"/>
      <c r="F390" s="93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93"/>
      <c r="BC390" s="93"/>
      <c r="BD390" s="93"/>
    </row>
    <row r="391" customFormat="false" ht="12.75" hidden="false" customHeight="false" outlineLevel="0" collapsed="false">
      <c r="E391" s="93"/>
      <c r="F391" s="93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93"/>
      <c r="BC391" s="93"/>
      <c r="BD391" s="93"/>
    </row>
    <row r="392" customFormat="false" ht="12.75" hidden="false" customHeight="false" outlineLevel="0" collapsed="false">
      <c r="E392" s="93"/>
      <c r="F392" s="93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93"/>
      <c r="BC392" s="93"/>
      <c r="BD392" s="93"/>
    </row>
    <row r="393" customFormat="false" ht="12.75" hidden="false" customHeight="false" outlineLevel="0" collapsed="false">
      <c r="E393" s="93"/>
      <c r="F393" s="93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93"/>
      <c r="BC393" s="93"/>
      <c r="BD393" s="93"/>
    </row>
    <row r="394" customFormat="false" ht="12.75" hidden="false" customHeight="false" outlineLevel="0" collapsed="false">
      <c r="E394" s="93"/>
      <c r="F394" s="93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93"/>
      <c r="BC394" s="93"/>
      <c r="BD394" s="93"/>
    </row>
    <row r="395" customFormat="false" ht="12.75" hidden="false" customHeight="false" outlineLevel="0" collapsed="false">
      <c r="E395" s="93"/>
      <c r="F395" s="93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93"/>
      <c r="BC395" s="93"/>
      <c r="BD395" s="93"/>
    </row>
    <row r="396" customFormat="false" ht="12.75" hidden="false" customHeight="false" outlineLevel="0" collapsed="false">
      <c r="E396" s="93"/>
      <c r="F396" s="93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93"/>
      <c r="BC396" s="93"/>
      <c r="BD396" s="93"/>
    </row>
    <row r="397" customFormat="false" ht="12.75" hidden="false" customHeight="false" outlineLevel="0" collapsed="false">
      <c r="E397" s="93"/>
      <c r="F397" s="93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93"/>
      <c r="BC397" s="93"/>
      <c r="BD397" s="93"/>
    </row>
    <row r="398" customFormat="false" ht="12.75" hidden="false" customHeight="false" outlineLevel="0" collapsed="false">
      <c r="E398" s="93"/>
      <c r="F398" s="93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93"/>
      <c r="BC398" s="93"/>
      <c r="BD398" s="93"/>
    </row>
    <row r="399" customFormat="false" ht="12.75" hidden="false" customHeight="false" outlineLevel="0" collapsed="false">
      <c r="E399" s="93"/>
      <c r="F399" s="93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93"/>
      <c r="BC399" s="93"/>
      <c r="BD399" s="93"/>
    </row>
    <row r="400" customFormat="false" ht="12.75" hidden="false" customHeight="false" outlineLevel="0" collapsed="false">
      <c r="E400" s="93"/>
      <c r="F400" s="93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93"/>
      <c r="BC400" s="93"/>
      <c r="BD400" s="93"/>
    </row>
    <row r="401" customFormat="false" ht="12.75" hidden="false" customHeight="false" outlineLevel="0" collapsed="false">
      <c r="E401" s="93"/>
      <c r="F401" s="93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93"/>
      <c r="BC401" s="93"/>
      <c r="BD401" s="93"/>
    </row>
    <row r="402" customFormat="false" ht="12.75" hidden="false" customHeight="false" outlineLevel="0" collapsed="false">
      <c r="E402" s="93"/>
      <c r="F402" s="93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93"/>
      <c r="BC402" s="93"/>
      <c r="BD402" s="93"/>
    </row>
    <row r="403" customFormat="false" ht="12.75" hidden="false" customHeight="false" outlineLevel="0" collapsed="false">
      <c r="E403" s="93"/>
      <c r="F403" s="93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93"/>
      <c r="BC403" s="93"/>
      <c r="BD403" s="93"/>
    </row>
    <row r="404" customFormat="false" ht="12.75" hidden="false" customHeight="false" outlineLevel="0" collapsed="false">
      <c r="E404" s="93"/>
      <c r="F404" s="93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93"/>
      <c r="BC404" s="93"/>
      <c r="BD404" s="93"/>
    </row>
    <row r="405" customFormat="false" ht="12.75" hidden="false" customHeight="false" outlineLevel="0" collapsed="false">
      <c r="E405" s="93"/>
      <c r="F405" s="93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93"/>
      <c r="BC405" s="93"/>
      <c r="BD405" s="93"/>
    </row>
    <row r="406" customFormat="false" ht="12.75" hidden="false" customHeight="false" outlineLevel="0" collapsed="false">
      <c r="E406" s="93"/>
      <c r="F406" s="93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93"/>
      <c r="BC406" s="93"/>
      <c r="BD406" s="93"/>
    </row>
    <row r="407" customFormat="false" ht="12.75" hidden="false" customHeight="false" outlineLevel="0" collapsed="false">
      <c r="E407" s="93"/>
      <c r="F407" s="93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93"/>
      <c r="BC407" s="93"/>
      <c r="BD407" s="93"/>
    </row>
    <row r="408" customFormat="false" ht="12.75" hidden="false" customHeight="false" outlineLevel="0" collapsed="false">
      <c r="E408" s="93"/>
      <c r="F408" s="93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93"/>
      <c r="BC408" s="93"/>
      <c r="BD408" s="93"/>
    </row>
    <row r="409" customFormat="false" ht="12.75" hidden="false" customHeight="false" outlineLevel="0" collapsed="false">
      <c r="E409" s="93"/>
      <c r="F409" s="93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93"/>
      <c r="BC409" s="93"/>
      <c r="BD409" s="93"/>
    </row>
    <row r="410" customFormat="false" ht="12.75" hidden="false" customHeight="false" outlineLevel="0" collapsed="false">
      <c r="E410" s="93"/>
      <c r="F410" s="93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93"/>
      <c r="BC410" s="93"/>
      <c r="BD410" s="93"/>
    </row>
    <row r="411" customFormat="false" ht="12.75" hidden="false" customHeight="false" outlineLevel="0" collapsed="false">
      <c r="E411" s="93"/>
      <c r="F411" s="93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93"/>
      <c r="BC411" s="93"/>
      <c r="BD411" s="93"/>
    </row>
    <row r="412" customFormat="false" ht="12.75" hidden="false" customHeight="false" outlineLevel="0" collapsed="false">
      <c r="E412" s="93"/>
      <c r="F412" s="93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93"/>
      <c r="BC412" s="93"/>
      <c r="BD412" s="93"/>
    </row>
    <row r="413" customFormat="false" ht="12.75" hidden="false" customHeight="false" outlineLevel="0" collapsed="false">
      <c r="E413" s="93"/>
      <c r="F413" s="93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93"/>
      <c r="BC413" s="93"/>
      <c r="BD413" s="93"/>
    </row>
    <row r="414" customFormat="false" ht="12.75" hidden="false" customHeight="false" outlineLevel="0" collapsed="false">
      <c r="E414" s="93"/>
      <c r="F414" s="93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93"/>
      <c r="BC414" s="93"/>
      <c r="BD414" s="93"/>
    </row>
    <row r="415" customFormat="false" ht="12.75" hidden="false" customHeight="false" outlineLevel="0" collapsed="false">
      <c r="E415" s="93"/>
      <c r="F415" s="93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93"/>
      <c r="BC415" s="93"/>
      <c r="BD415" s="93"/>
    </row>
    <row r="416" customFormat="false" ht="12.75" hidden="false" customHeight="false" outlineLevel="0" collapsed="false">
      <c r="E416" s="93"/>
      <c r="F416" s="93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93"/>
      <c r="BC416" s="93"/>
      <c r="BD416" s="93"/>
    </row>
    <row r="417" customFormat="false" ht="12.75" hidden="false" customHeight="false" outlineLevel="0" collapsed="false">
      <c r="E417" s="93"/>
      <c r="F417" s="93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93"/>
      <c r="BC417" s="93"/>
      <c r="BD417" s="93"/>
    </row>
    <row r="418" customFormat="false" ht="12.75" hidden="false" customHeight="false" outlineLevel="0" collapsed="false">
      <c r="E418" s="93"/>
      <c r="F418" s="93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93"/>
      <c r="BC418" s="93"/>
      <c r="BD418" s="93"/>
    </row>
    <row r="419" customFormat="false" ht="12.75" hidden="false" customHeight="false" outlineLevel="0" collapsed="false">
      <c r="E419" s="93"/>
      <c r="F419" s="93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93"/>
      <c r="BC419" s="93"/>
      <c r="BD419" s="93"/>
    </row>
    <row r="420" customFormat="false" ht="12.75" hidden="false" customHeight="false" outlineLevel="0" collapsed="false">
      <c r="E420" s="93"/>
      <c r="F420" s="93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93"/>
      <c r="BC420" s="93"/>
      <c r="BD420" s="93"/>
    </row>
    <row r="421" customFormat="false" ht="12.75" hidden="false" customHeight="false" outlineLevel="0" collapsed="false">
      <c r="E421" s="93"/>
      <c r="F421" s="93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93"/>
      <c r="BC421" s="93"/>
      <c r="BD421" s="93"/>
    </row>
    <row r="422" customFormat="false" ht="12.75" hidden="false" customHeight="false" outlineLevel="0" collapsed="false">
      <c r="E422" s="93"/>
      <c r="F422" s="93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93"/>
      <c r="BC422" s="93"/>
      <c r="BD422" s="93"/>
    </row>
    <row r="423" customFormat="false" ht="12.75" hidden="false" customHeight="false" outlineLevel="0" collapsed="false">
      <c r="E423" s="93"/>
      <c r="F423" s="93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93"/>
      <c r="BC423" s="93"/>
      <c r="BD423" s="93"/>
    </row>
    <row r="424" customFormat="false" ht="12.75" hidden="false" customHeight="false" outlineLevel="0" collapsed="false">
      <c r="E424" s="93"/>
      <c r="F424" s="93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93"/>
      <c r="BC424" s="93"/>
      <c r="BD424" s="93"/>
    </row>
    <row r="425" customFormat="false" ht="12.75" hidden="false" customHeight="false" outlineLevel="0" collapsed="false">
      <c r="E425" s="93"/>
      <c r="F425" s="93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93"/>
      <c r="BC425" s="93"/>
      <c r="BD425" s="93"/>
    </row>
    <row r="426" customFormat="false" ht="12.75" hidden="false" customHeight="false" outlineLevel="0" collapsed="false">
      <c r="E426" s="93"/>
      <c r="F426" s="93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93"/>
      <c r="BC426" s="93"/>
      <c r="BD426" s="93"/>
    </row>
    <row r="427" customFormat="false" ht="12.75" hidden="false" customHeight="false" outlineLevel="0" collapsed="false">
      <c r="E427" s="93"/>
      <c r="F427" s="93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93"/>
      <c r="BC427" s="93"/>
      <c r="BD427" s="93"/>
    </row>
    <row r="428" customFormat="false" ht="12.75" hidden="false" customHeight="false" outlineLevel="0" collapsed="false">
      <c r="E428" s="93"/>
      <c r="F428" s="93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93"/>
      <c r="BC428" s="93"/>
      <c r="BD428" s="93"/>
    </row>
    <row r="429" customFormat="false" ht="12.75" hidden="false" customHeight="false" outlineLevel="0" collapsed="false">
      <c r="E429" s="93"/>
      <c r="F429" s="93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93"/>
      <c r="BC429" s="93"/>
      <c r="BD429" s="93"/>
    </row>
    <row r="430" customFormat="false" ht="12.75" hidden="false" customHeight="false" outlineLevel="0" collapsed="false">
      <c r="E430" s="93"/>
      <c r="F430" s="93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93"/>
      <c r="BC430" s="93"/>
      <c r="BD430" s="93"/>
    </row>
    <row r="431" customFormat="false" ht="12.75" hidden="false" customHeight="false" outlineLevel="0" collapsed="false">
      <c r="E431" s="93"/>
      <c r="F431" s="93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93"/>
      <c r="BC431" s="93"/>
      <c r="BD431" s="93"/>
    </row>
    <row r="432" customFormat="false" ht="12.75" hidden="false" customHeight="false" outlineLevel="0" collapsed="false">
      <c r="E432" s="93"/>
      <c r="F432" s="93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93"/>
      <c r="BC432" s="93"/>
      <c r="BD432" s="93"/>
    </row>
    <row r="433" customFormat="false" ht="12.75" hidden="false" customHeight="false" outlineLevel="0" collapsed="false">
      <c r="E433" s="93"/>
      <c r="F433" s="93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93"/>
      <c r="BC433" s="93"/>
      <c r="BD433" s="93"/>
    </row>
    <row r="434" customFormat="false" ht="12.75" hidden="false" customHeight="false" outlineLevel="0" collapsed="false">
      <c r="E434" s="93"/>
      <c r="F434" s="93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93"/>
      <c r="BC434" s="93"/>
      <c r="BD434" s="93"/>
    </row>
    <row r="435" customFormat="false" ht="12.75" hidden="false" customHeight="false" outlineLevel="0" collapsed="false">
      <c r="E435" s="93"/>
      <c r="F435" s="93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93"/>
      <c r="BC435" s="93"/>
      <c r="BD435" s="93"/>
    </row>
    <row r="436" customFormat="false" ht="12.75" hidden="false" customHeight="false" outlineLevel="0" collapsed="false">
      <c r="E436" s="93"/>
      <c r="F436" s="93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93"/>
      <c r="BC436" s="93"/>
      <c r="BD436" s="93"/>
    </row>
    <row r="437" customFormat="false" ht="12.75" hidden="false" customHeight="false" outlineLevel="0" collapsed="false">
      <c r="E437" s="93"/>
      <c r="F437" s="93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93"/>
      <c r="BC437" s="93"/>
      <c r="BD437" s="93"/>
    </row>
    <row r="438" customFormat="false" ht="12.75" hidden="false" customHeight="false" outlineLevel="0" collapsed="false">
      <c r="E438" s="93"/>
      <c r="F438" s="93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93"/>
      <c r="BC438" s="93"/>
      <c r="BD438" s="93"/>
    </row>
    <row r="439" customFormat="false" ht="12.75" hidden="false" customHeight="false" outlineLevel="0" collapsed="false">
      <c r="E439" s="93"/>
      <c r="F439" s="93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93"/>
      <c r="BC439" s="93"/>
      <c r="BD439" s="93"/>
    </row>
    <row r="440" customFormat="false" ht="12.75" hidden="false" customHeight="false" outlineLevel="0" collapsed="false">
      <c r="E440" s="93"/>
      <c r="F440" s="93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93"/>
      <c r="BC440" s="93"/>
      <c r="BD440" s="93"/>
    </row>
    <row r="441" customFormat="false" ht="12.75" hidden="false" customHeight="false" outlineLevel="0" collapsed="false">
      <c r="E441" s="93"/>
      <c r="F441" s="93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93"/>
      <c r="BC441" s="93"/>
      <c r="BD441" s="93"/>
    </row>
    <row r="442" customFormat="false" ht="12.75" hidden="false" customHeight="false" outlineLevel="0" collapsed="false">
      <c r="E442" s="93"/>
      <c r="F442" s="93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93"/>
      <c r="BC442" s="93"/>
      <c r="BD442" s="93"/>
    </row>
    <row r="443" customFormat="false" ht="12.75" hidden="false" customHeight="false" outlineLevel="0" collapsed="false">
      <c r="E443" s="93"/>
      <c r="F443" s="93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93"/>
      <c r="BC443" s="93"/>
      <c r="BD443" s="93"/>
    </row>
    <row r="444" customFormat="false" ht="12.75" hidden="false" customHeight="false" outlineLevel="0" collapsed="false">
      <c r="E444" s="93"/>
      <c r="F444" s="93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93"/>
      <c r="BC444" s="93"/>
      <c r="BD444" s="93"/>
    </row>
    <row r="445" customFormat="false" ht="12.75" hidden="false" customHeight="false" outlineLevel="0" collapsed="false">
      <c r="E445" s="93"/>
      <c r="F445" s="93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93"/>
      <c r="BC445" s="93"/>
      <c r="BD445" s="93"/>
    </row>
    <row r="446" customFormat="false" ht="12.75" hidden="false" customHeight="false" outlineLevel="0" collapsed="false">
      <c r="E446" s="93"/>
      <c r="F446" s="93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93"/>
      <c r="BC446" s="93"/>
      <c r="BD446" s="93"/>
    </row>
    <row r="447" customFormat="false" ht="12.75" hidden="false" customHeight="false" outlineLevel="0" collapsed="false">
      <c r="E447" s="93"/>
      <c r="F447" s="93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93"/>
      <c r="BC447" s="93"/>
      <c r="BD447" s="93"/>
    </row>
    <row r="448" customFormat="false" ht="12.75" hidden="false" customHeight="false" outlineLevel="0" collapsed="false">
      <c r="E448" s="93"/>
      <c r="F448" s="93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93"/>
      <c r="BC448" s="93"/>
      <c r="BD448" s="93"/>
    </row>
    <row r="449" customFormat="false" ht="12.75" hidden="false" customHeight="false" outlineLevel="0" collapsed="false">
      <c r="E449" s="93"/>
      <c r="F449" s="93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93"/>
      <c r="BC449" s="93"/>
      <c r="BD449" s="93"/>
    </row>
    <row r="450" customFormat="false" ht="12.75" hidden="false" customHeight="false" outlineLevel="0" collapsed="false">
      <c r="E450" s="93"/>
      <c r="F450" s="93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93"/>
      <c r="BC450" s="93"/>
      <c r="BD450" s="93"/>
    </row>
    <row r="451" customFormat="false" ht="12.75" hidden="false" customHeight="false" outlineLevel="0" collapsed="false">
      <c r="E451" s="93"/>
      <c r="F451" s="93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93"/>
      <c r="BC451" s="93"/>
      <c r="BD451" s="93"/>
    </row>
    <row r="452" customFormat="false" ht="12.75" hidden="false" customHeight="false" outlineLevel="0" collapsed="false">
      <c r="E452" s="93"/>
      <c r="F452" s="93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93"/>
      <c r="BC452" s="93"/>
      <c r="BD452" s="93"/>
    </row>
    <row r="453" customFormat="false" ht="12.75" hidden="false" customHeight="false" outlineLevel="0" collapsed="false">
      <c r="E453" s="93"/>
      <c r="F453" s="93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93"/>
      <c r="BC453" s="93"/>
      <c r="BD453" s="93"/>
    </row>
    <row r="454" customFormat="false" ht="12.75" hidden="false" customHeight="false" outlineLevel="0" collapsed="false">
      <c r="E454" s="93"/>
      <c r="F454" s="93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93"/>
      <c r="BC454" s="93"/>
      <c r="BD454" s="93"/>
    </row>
    <row r="455" customFormat="false" ht="12.75" hidden="false" customHeight="false" outlineLevel="0" collapsed="false">
      <c r="E455" s="93"/>
      <c r="F455" s="93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93"/>
      <c r="BC455" s="93"/>
      <c r="BD455" s="93"/>
    </row>
    <row r="456" customFormat="false" ht="12.75" hidden="false" customHeight="false" outlineLevel="0" collapsed="false">
      <c r="E456" s="93"/>
      <c r="F456" s="93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93"/>
      <c r="BC456" s="93"/>
      <c r="BD456" s="93"/>
    </row>
    <row r="457" customFormat="false" ht="12.75" hidden="false" customHeight="false" outlineLevel="0" collapsed="false">
      <c r="E457" s="93"/>
      <c r="F457" s="93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93"/>
      <c r="BC457" s="93"/>
      <c r="BD457" s="93"/>
    </row>
    <row r="458" customFormat="false" ht="12.75" hidden="false" customHeight="false" outlineLevel="0" collapsed="false">
      <c r="E458" s="93"/>
      <c r="F458" s="93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93"/>
      <c r="BC458" s="93"/>
      <c r="BD458" s="93"/>
    </row>
    <row r="459" customFormat="false" ht="12.75" hidden="false" customHeight="false" outlineLevel="0" collapsed="false">
      <c r="E459" s="93"/>
      <c r="F459" s="93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93"/>
      <c r="BC459" s="93"/>
      <c r="BD459" s="93"/>
    </row>
    <row r="460" customFormat="false" ht="12.75" hidden="false" customHeight="false" outlineLevel="0" collapsed="false">
      <c r="E460" s="93"/>
      <c r="F460" s="93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93"/>
      <c r="BC460" s="93"/>
      <c r="BD460" s="93"/>
    </row>
    <row r="461" customFormat="false" ht="12.75" hidden="false" customHeight="false" outlineLevel="0" collapsed="false">
      <c r="E461" s="93"/>
      <c r="F461" s="93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93"/>
      <c r="BC461" s="93"/>
      <c r="BD461" s="93"/>
    </row>
    <row r="462" customFormat="false" ht="12.75" hidden="false" customHeight="false" outlineLevel="0" collapsed="false">
      <c r="E462" s="93"/>
      <c r="F462" s="93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93"/>
      <c r="BC462" s="93"/>
      <c r="BD462" s="93"/>
    </row>
    <row r="463" customFormat="false" ht="12.75" hidden="false" customHeight="false" outlineLevel="0" collapsed="false">
      <c r="E463" s="93"/>
      <c r="F463" s="93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93"/>
      <c r="BC463" s="93"/>
      <c r="BD463" s="93"/>
    </row>
    <row r="464" customFormat="false" ht="12.75" hidden="false" customHeight="false" outlineLevel="0" collapsed="false">
      <c r="E464" s="93"/>
      <c r="F464" s="93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93"/>
      <c r="BC464" s="93"/>
      <c r="BD464" s="93"/>
    </row>
    <row r="465" customFormat="false" ht="12.75" hidden="false" customHeight="false" outlineLevel="0" collapsed="false">
      <c r="E465" s="93"/>
      <c r="F465" s="93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93"/>
      <c r="BC465" s="93"/>
      <c r="BD465" s="93"/>
    </row>
    <row r="466" customFormat="false" ht="12.75" hidden="false" customHeight="false" outlineLevel="0" collapsed="false">
      <c r="E466" s="93"/>
      <c r="F466" s="93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93"/>
      <c r="BC466" s="93"/>
      <c r="BD466" s="93"/>
    </row>
    <row r="467" customFormat="false" ht="12.75" hidden="false" customHeight="false" outlineLevel="0" collapsed="false">
      <c r="E467" s="93"/>
      <c r="F467" s="93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93"/>
      <c r="BC467" s="93"/>
      <c r="BD467" s="93"/>
    </row>
    <row r="468" customFormat="false" ht="12.75" hidden="false" customHeight="false" outlineLevel="0" collapsed="false">
      <c r="E468" s="93"/>
      <c r="F468" s="93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93"/>
      <c r="BC468" s="93"/>
      <c r="BD468" s="93"/>
    </row>
    <row r="469" customFormat="false" ht="12.75" hidden="false" customHeight="false" outlineLevel="0" collapsed="false">
      <c r="E469" s="93"/>
      <c r="F469" s="93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93"/>
      <c r="BC469" s="93"/>
      <c r="BD469" s="93"/>
    </row>
    <row r="470" customFormat="false" ht="12.75" hidden="false" customHeight="false" outlineLevel="0" collapsed="false">
      <c r="E470" s="93"/>
      <c r="F470" s="93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93"/>
      <c r="BC470" s="93"/>
      <c r="BD470" s="93"/>
    </row>
    <row r="471" customFormat="false" ht="12.75" hidden="false" customHeight="false" outlineLevel="0" collapsed="false">
      <c r="E471" s="93"/>
      <c r="F471" s="93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93"/>
      <c r="BC471" s="93"/>
      <c r="BD471" s="93"/>
    </row>
    <row r="472" customFormat="false" ht="12.75" hidden="false" customHeight="false" outlineLevel="0" collapsed="false">
      <c r="E472" s="93"/>
      <c r="F472" s="93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93"/>
      <c r="BC472" s="93"/>
      <c r="BD472" s="93"/>
    </row>
    <row r="473" customFormat="false" ht="12.75" hidden="false" customHeight="false" outlineLevel="0" collapsed="false">
      <c r="E473" s="93"/>
      <c r="F473" s="93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93"/>
      <c r="BC473" s="93"/>
      <c r="BD473" s="93"/>
    </row>
    <row r="474" customFormat="false" ht="12.75" hidden="false" customHeight="false" outlineLevel="0" collapsed="false">
      <c r="E474" s="93"/>
      <c r="F474" s="93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93"/>
      <c r="BC474" s="93"/>
      <c r="BD474" s="93"/>
    </row>
    <row r="475" customFormat="false" ht="12.75" hidden="false" customHeight="false" outlineLevel="0" collapsed="false">
      <c r="E475" s="93"/>
      <c r="F475" s="93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93"/>
      <c r="BC475" s="93"/>
      <c r="BD475" s="93"/>
    </row>
    <row r="476" customFormat="false" ht="12.75" hidden="false" customHeight="false" outlineLevel="0" collapsed="false">
      <c r="E476" s="93"/>
      <c r="F476" s="93"/>
      <c r="BB476" s="88"/>
      <c r="BC476" s="88"/>
      <c r="BD476" s="88"/>
    </row>
    <row r="477" customFormat="false" ht="12.75" hidden="false" customHeight="false" outlineLevel="0" collapsed="false">
      <c r="E477" s="93"/>
      <c r="F477" s="93"/>
      <c r="BB477" s="88"/>
      <c r="BC477" s="88"/>
      <c r="BD477" s="88"/>
    </row>
    <row r="478" customFormat="false" ht="12.75" hidden="false" customHeight="false" outlineLevel="0" collapsed="false">
      <c r="E478" s="93"/>
      <c r="F478" s="93"/>
      <c r="BB478" s="88"/>
      <c r="BC478" s="88"/>
      <c r="BD478" s="88"/>
    </row>
    <row r="479" customFormat="false" ht="12.75" hidden="false" customHeight="false" outlineLevel="0" collapsed="false">
      <c r="E479" s="93"/>
      <c r="F479" s="93"/>
    </row>
    <row r="480" customFormat="false" ht="12.75" hidden="false" customHeight="false" outlineLevel="0" collapsed="false">
      <c r="E480" s="93"/>
      <c r="F480" s="93"/>
    </row>
    <row r="481" customFormat="false" ht="12.75" hidden="false" customHeight="false" outlineLevel="0" collapsed="false">
      <c r="E481" s="93"/>
      <c r="F481" s="93"/>
    </row>
    <row r="482" customFormat="false" ht="12.75" hidden="false" customHeight="false" outlineLevel="0" collapsed="false">
      <c r="E482" s="93"/>
      <c r="F482" s="93"/>
    </row>
    <row r="483" customFormat="false" ht="12.75" hidden="false" customHeight="false" outlineLevel="0" collapsed="false">
      <c r="E483" s="93"/>
      <c r="F483" s="93"/>
    </row>
    <row r="484" customFormat="false" ht="12.75" hidden="false" customHeight="false" outlineLevel="0" collapsed="false">
      <c r="E484" s="93"/>
      <c r="F484" s="93"/>
    </row>
    <row r="485" customFormat="false" ht="12.75" hidden="false" customHeight="false" outlineLevel="0" collapsed="false">
      <c r="E485" s="93"/>
      <c r="F485" s="93"/>
    </row>
    <row r="486" customFormat="false" ht="12.75" hidden="false" customHeight="false" outlineLevel="0" collapsed="false">
      <c r="E486" s="93"/>
      <c r="F486" s="93"/>
    </row>
    <row r="487" customFormat="false" ht="12.75" hidden="false" customHeight="false" outlineLevel="0" collapsed="false">
      <c r="E487" s="93"/>
      <c r="F487" s="93"/>
    </row>
    <row r="488" customFormat="false" ht="12.75" hidden="false" customHeight="false" outlineLevel="0" collapsed="false">
      <c r="E488" s="93"/>
      <c r="F488" s="93"/>
    </row>
    <row r="489" customFormat="false" ht="12.75" hidden="false" customHeight="false" outlineLevel="0" collapsed="false">
      <c r="E489" s="93"/>
      <c r="F489" s="93"/>
    </row>
    <row r="490" customFormat="false" ht="12.75" hidden="false" customHeight="false" outlineLevel="0" collapsed="false">
      <c r="E490" s="93"/>
      <c r="F490" s="93"/>
    </row>
    <row r="491" customFormat="false" ht="12.75" hidden="false" customHeight="false" outlineLevel="0" collapsed="false">
      <c r="E491" s="93"/>
      <c r="F491" s="93"/>
    </row>
    <row r="492" customFormat="false" ht="12.75" hidden="false" customHeight="false" outlineLevel="0" collapsed="false">
      <c r="E492" s="93"/>
      <c r="F492" s="93"/>
    </row>
    <row r="493" customFormat="false" ht="12.75" hidden="false" customHeight="false" outlineLevel="0" collapsed="false">
      <c r="E493" s="93"/>
      <c r="F493" s="93"/>
    </row>
    <row r="494" customFormat="false" ht="12.75" hidden="false" customHeight="false" outlineLevel="0" collapsed="false">
      <c r="E494" s="93"/>
      <c r="F494" s="93"/>
    </row>
    <row r="495" customFormat="false" ht="12.75" hidden="false" customHeight="false" outlineLevel="0" collapsed="false">
      <c r="E495" s="93"/>
      <c r="F495" s="93"/>
    </row>
    <row r="496" customFormat="false" ht="12.75" hidden="false" customHeight="false" outlineLevel="0" collapsed="false">
      <c r="E496" s="93"/>
      <c r="F496" s="93"/>
    </row>
    <row r="497" customFormat="false" ht="12.75" hidden="false" customHeight="false" outlineLevel="0" collapsed="false">
      <c r="E497" s="93"/>
      <c r="F497" s="93"/>
    </row>
    <row r="498" customFormat="false" ht="12.75" hidden="false" customHeight="false" outlineLevel="0" collapsed="false">
      <c r="E498" s="93"/>
      <c r="F498" s="93"/>
    </row>
    <row r="499" customFormat="false" ht="12.75" hidden="false" customHeight="false" outlineLevel="0" collapsed="false">
      <c r="E499" s="93"/>
      <c r="F499" s="93"/>
    </row>
    <row r="500" customFormat="false" ht="12.75" hidden="false" customHeight="false" outlineLevel="0" collapsed="false">
      <c r="E500" s="93"/>
      <c r="F500" s="93"/>
    </row>
    <row r="501" customFormat="false" ht="12.75" hidden="false" customHeight="false" outlineLevel="0" collapsed="false">
      <c r="E501" s="93"/>
      <c r="F501" s="93"/>
    </row>
    <row r="502" customFormat="false" ht="12.75" hidden="false" customHeight="false" outlineLevel="0" collapsed="false">
      <c r="E502" s="93"/>
      <c r="F502" s="93"/>
    </row>
    <row r="503" customFormat="false" ht="12.75" hidden="false" customHeight="false" outlineLevel="0" collapsed="false">
      <c r="E503" s="93"/>
      <c r="F503" s="93"/>
    </row>
    <row r="504" customFormat="false" ht="12.75" hidden="false" customHeight="false" outlineLevel="0" collapsed="false">
      <c r="E504" s="93"/>
      <c r="F504" s="93"/>
    </row>
    <row r="505" customFormat="false" ht="12.75" hidden="false" customHeight="false" outlineLevel="0" collapsed="false">
      <c r="E505" s="93"/>
      <c r="F505" s="93"/>
    </row>
    <row r="506" customFormat="false" ht="12.75" hidden="false" customHeight="false" outlineLevel="0" collapsed="false">
      <c r="E506" s="93"/>
      <c r="F506" s="93"/>
    </row>
    <row r="507" customFormat="false" ht="12.75" hidden="false" customHeight="false" outlineLevel="0" collapsed="false">
      <c r="E507" s="93"/>
      <c r="F507" s="93"/>
    </row>
    <row r="508" customFormat="false" ht="12.75" hidden="false" customHeight="false" outlineLevel="0" collapsed="false">
      <c r="E508" s="93"/>
      <c r="F508" s="93"/>
    </row>
    <row r="509" customFormat="false" ht="12.75" hidden="false" customHeight="false" outlineLevel="0" collapsed="false">
      <c r="E509" s="93"/>
      <c r="F509" s="93"/>
    </row>
    <row r="510" customFormat="false" ht="12.75" hidden="false" customHeight="false" outlineLevel="0" collapsed="false">
      <c r="E510" s="93"/>
      <c r="F510" s="93"/>
    </row>
    <row r="511" customFormat="false" ht="12.75" hidden="false" customHeight="false" outlineLevel="0" collapsed="false">
      <c r="E511" s="93"/>
      <c r="F511" s="93"/>
    </row>
    <row r="512" customFormat="false" ht="12.75" hidden="false" customHeight="false" outlineLevel="0" collapsed="false">
      <c r="E512" s="93"/>
      <c r="F512" s="93"/>
    </row>
    <row r="513" customFormat="false" ht="12.75" hidden="false" customHeight="false" outlineLevel="0" collapsed="false">
      <c r="E513" s="93"/>
      <c r="F513" s="93"/>
    </row>
    <row r="514" customFormat="false" ht="12.75" hidden="false" customHeight="false" outlineLevel="0" collapsed="false">
      <c r="E514" s="93"/>
      <c r="F514" s="93"/>
    </row>
    <row r="515" customFormat="false" ht="12.75" hidden="false" customHeight="false" outlineLevel="0" collapsed="false">
      <c r="E515" s="93"/>
      <c r="F515" s="93"/>
    </row>
    <row r="516" customFormat="false" ht="12.75" hidden="false" customHeight="false" outlineLevel="0" collapsed="false">
      <c r="E516" s="93"/>
      <c r="F516" s="93"/>
    </row>
    <row r="517" customFormat="false" ht="12.75" hidden="false" customHeight="false" outlineLevel="0" collapsed="false">
      <c r="E517" s="93"/>
      <c r="F517" s="93"/>
    </row>
    <row r="518" customFormat="false" ht="12.75" hidden="false" customHeight="false" outlineLevel="0" collapsed="false">
      <c r="E518" s="93"/>
      <c r="F518" s="93"/>
    </row>
    <row r="519" customFormat="false" ht="12.75" hidden="false" customHeight="false" outlineLevel="0" collapsed="false">
      <c r="E519" s="93"/>
      <c r="F519" s="93"/>
    </row>
    <row r="520" customFormat="false" ht="12.75" hidden="false" customHeight="false" outlineLevel="0" collapsed="false">
      <c r="E520" s="93"/>
      <c r="F520" s="93"/>
    </row>
    <row r="521" customFormat="false" ht="12.75" hidden="false" customHeight="false" outlineLevel="0" collapsed="false">
      <c r="E521" s="93"/>
      <c r="F521" s="93"/>
    </row>
    <row r="522" customFormat="false" ht="12.75" hidden="false" customHeight="false" outlineLevel="0" collapsed="false">
      <c r="E522" s="93"/>
      <c r="F522" s="93"/>
    </row>
    <row r="523" customFormat="false" ht="12.75" hidden="false" customHeight="false" outlineLevel="0" collapsed="false">
      <c r="E523" s="93"/>
      <c r="F523" s="93"/>
    </row>
    <row r="524" customFormat="false" ht="12.75" hidden="false" customHeight="false" outlineLevel="0" collapsed="false">
      <c r="E524" s="93"/>
      <c r="F524" s="93"/>
    </row>
    <row r="525" customFormat="false" ht="12.75" hidden="false" customHeight="false" outlineLevel="0" collapsed="false">
      <c r="E525" s="93"/>
      <c r="F525" s="93"/>
    </row>
    <row r="526" customFormat="false" ht="12.75" hidden="false" customHeight="false" outlineLevel="0" collapsed="false">
      <c r="E526" s="93"/>
      <c r="F526" s="93"/>
    </row>
    <row r="527" customFormat="false" ht="12.75" hidden="false" customHeight="false" outlineLevel="0" collapsed="false">
      <c r="E527" s="93"/>
      <c r="F527" s="93"/>
    </row>
    <row r="528" customFormat="false" ht="12.75" hidden="false" customHeight="false" outlineLevel="0" collapsed="false">
      <c r="E528" s="93"/>
      <c r="F528" s="93"/>
    </row>
    <row r="529" customFormat="false" ht="12.75" hidden="false" customHeight="false" outlineLevel="0" collapsed="false">
      <c r="E529" s="93"/>
      <c r="F529" s="93"/>
    </row>
    <row r="530" customFormat="false" ht="12.75" hidden="false" customHeight="false" outlineLevel="0" collapsed="false">
      <c r="E530" s="93"/>
      <c r="F530" s="93"/>
    </row>
    <row r="531" customFormat="false" ht="12.75" hidden="false" customHeight="false" outlineLevel="0" collapsed="false">
      <c r="E531" s="93"/>
      <c r="F531" s="93"/>
    </row>
    <row r="532" customFormat="false" ht="12.75" hidden="false" customHeight="false" outlineLevel="0" collapsed="false">
      <c r="E532" s="93"/>
      <c r="F532" s="93"/>
    </row>
    <row r="533" customFormat="false" ht="12.75" hidden="false" customHeight="false" outlineLevel="0" collapsed="false">
      <c r="E533" s="93"/>
      <c r="F533" s="93"/>
    </row>
    <row r="534" customFormat="false" ht="12.75" hidden="false" customHeight="false" outlineLevel="0" collapsed="false">
      <c r="E534" s="93"/>
      <c r="F534" s="93"/>
    </row>
    <row r="535" customFormat="false" ht="12.75" hidden="false" customHeight="false" outlineLevel="0" collapsed="false">
      <c r="E535" s="93"/>
      <c r="F535" s="93"/>
    </row>
    <row r="536" customFormat="false" ht="12.75" hidden="false" customHeight="false" outlineLevel="0" collapsed="false">
      <c r="E536" s="93"/>
      <c r="F536" s="93"/>
    </row>
    <row r="537" customFormat="false" ht="12.75" hidden="false" customHeight="false" outlineLevel="0" collapsed="false">
      <c r="E537" s="93"/>
      <c r="F537" s="93"/>
    </row>
    <row r="538" customFormat="false" ht="12.75" hidden="false" customHeight="false" outlineLevel="0" collapsed="false">
      <c r="E538" s="93"/>
      <c r="F538" s="93"/>
    </row>
    <row r="539" customFormat="false" ht="12.75" hidden="false" customHeight="false" outlineLevel="0" collapsed="false">
      <c r="E539" s="93"/>
      <c r="F539" s="93"/>
    </row>
    <row r="540" customFormat="false" ht="12.75" hidden="false" customHeight="false" outlineLevel="0" collapsed="false">
      <c r="E540" s="93"/>
      <c r="F540" s="93"/>
    </row>
    <row r="541" customFormat="false" ht="12.75" hidden="false" customHeight="false" outlineLevel="0" collapsed="false">
      <c r="E541" s="93"/>
      <c r="F541" s="93"/>
    </row>
    <row r="542" customFormat="false" ht="12.75" hidden="false" customHeight="false" outlineLevel="0" collapsed="false">
      <c r="E542" s="93"/>
      <c r="F542" s="93"/>
    </row>
    <row r="543" customFormat="false" ht="12.75" hidden="false" customHeight="false" outlineLevel="0" collapsed="false">
      <c r="E543" s="93"/>
      <c r="F543" s="93"/>
    </row>
    <row r="544" customFormat="false" ht="12.75" hidden="false" customHeight="false" outlineLevel="0" collapsed="false">
      <c r="E544" s="93"/>
      <c r="F544" s="93"/>
    </row>
    <row r="545" customFormat="false" ht="12.75" hidden="false" customHeight="false" outlineLevel="0" collapsed="false">
      <c r="E545" s="93"/>
      <c r="F545" s="93"/>
    </row>
    <row r="546" customFormat="false" ht="12.75" hidden="false" customHeight="false" outlineLevel="0" collapsed="false">
      <c r="E546" s="93"/>
      <c r="F546" s="93"/>
    </row>
    <row r="547" customFormat="false" ht="12.75" hidden="false" customHeight="false" outlineLevel="0" collapsed="false">
      <c r="E547" s="93"/>
      <c r="F547" s="93"/>
    </row>
    <row r="548" customFormat="false" ht="12.75" hidden="false" customHeight="false" outlineLevel="0" collapsed="false">
      <c r="E548" s="93"/>
      <c r="F548" s="93"/>
    </row>
    <row r="549" customFormat="false" ht="12.75" hidden="false" customHeight="false" outlineLevel="0" collapsed="false">
      <c r="E549" s="93"/>
      <c r="F549" s="93"/>
    </row>
    <row r="550" customFormat="false" ht="12.75" hidden="false" customHeight="false" outlineLevel="0" collapsed="false">
      <c r="E550" s="93"/>
      <c r="F550" s="93"/>
    </row>
    <row r="551" customFormat="false" ht="12.75" hidden="false" customHeight="false" outlineLevel="0" collapsed="false">
      <c r="E551" s="93"/>
      <c r="F551" s="93"/>
    </row>
    <row r="552" customFormat="false" ht="12.75" hidden="false" customHeight="false" outlineLevel="0" collapsed="false">
      <c r="E552" s="93"/>
      <c r="F552" s="93"/>
    </row>
    <row r="553" customFormat="false" ht="12.75" hidden="false" customHeight="false" outlineLevel="0" collapsed="false">
      <c r="E553" s="93"/>
      <c r="F553" s="93"/>
    </row>
    <row r="554" customFormat="false" ht="12.75" hidden="false" customHeight="false" outlineLevel="0" collapsed="false">
      <c r="E554" s="93"/>
      <c r="F554" s="93"/>
    </row>
    <row r="555" customFormat="false" ht="12.75" hidden="false" customHeight="false" outlineLevel="0" collapsed="false">
      <c r="E555" s="93"/>
      <c r="F555" s="93"/>
    </row>
    <row r="556" customFormat="false" ht="12.75" hidden="false" customHeight="false" outlineLevel="0" collapsed="false">
      <c r="E556" s="93"/>
      <c r="F556" s="93"/>
    </row>
    <row r="557" customFormat="false" ht="12.75" hidden="false" customHeight="false" outlineLevel="0" collapsed="false">
      <c r="E557" s="93"/>
      <c r="F557" s="93"/>
    </row>
    <row r="558" customFormat="false" ht="12.75" hidden="false" customHeight="false" outlineLevel="0" collapsed="false">
      <c r="E558" s="93"/>
      <c r="F558" s="93"/>
    </row>
    <row r="559" customFormat="false" ht="12.75" hidden="false" customHeight="false" outlineLevel="0" collapsed="false">
      <c r="E559" s="93"/>
      <c r="F559" s="93"/>
    </row>
    <row r="560" customFormat="false" ht="12.75" hidden="false" customHeight="false" outlineLevel="0" collapsed="false">
      <c r="E560" s="93"/>
      <c r="F560" s="93"/>
    </row>
    <row r="561" customFormat="false" ht="12.75" hidden="false" customHeight="false" outlineLevel="0" collapsed="false">
      <c r="E561" s="93"/>
      <c r="F561" s="93"/>
    </row>
    <row r="562" customFormat="false" ht="12.75" hidden="false" customHeight="false" outlineLevel="0" collapsed="false">
      <c r="E562" s="93"/>
      <c r="F562" s="93"/>
    </row>
    <row r="563" customFormat="false" ht="12.75" hidden="false" customHeight="false" outlineLevel="0" collapsed="false">
      <c r="E563" s="93"/>
      <c r="F563" s="93"/>
    </row>
    <row r="564" customFormat="false" ht="12.75" hidden="false" customHeight="false" outlineLevel="0" collapsed="false">
      <c r="E564" s="93"/>
      <c r="F564" s="93"/>
    </row>
    <row r="565" customFormat="false" ht="12.75" hidden="false" customHeight="false" outlineLevel="0" collapsed="false">
      <c r="E565" s="93"/>
      <c r="F565" s="93"/>
    </row>
    <row r="566" customFormat="false" ht="12.75" hidden="false" customHeight="false" outlineLevel="0" collapsed="false">
      <c r="E566" s="93"/>
      <c r="F566" s="93"/>
    </row>
    <row r="567" customFormat="false" ht="12.75" hidden="false" customHeight="false" outlineLevel="0" collapsed="false">
      <c r="E567" s="93"/>
      <c r="F567" s="93"/>
    </row>
    <row r="568" customFormat="false" ht="12.75" hidden="false" customHeight="false" outlineLevel="0" collapsed="false">
      <c r="E568" s="93"/>
      <c r="F568" s="93"/>
    </row>
    <row r="569" customFormat="false" ht="12.75" hidden="false" customHeight="false" outlineLevel="0" collapsed="false">
      <c r="E569" s="93"/>
      <c r="F569" s="93"/>
    </row>
    <row r="570" customFormat="false" ht="12.75" hidden="false" customHeight="false" outlineLevel="0" collapsed="false">
      <c r="E570" s="93"/>
      <c r="F570" s="93"/>
    </row>
    <row r="571" customFormat="false" ht="12.75" hidden="false" customHeight="false" outlineLevel="0" collapsed="false">
      <c r="E571" s="93"/>
      <c r="F571" s="93"/>
    </row>
    <row r="572" customFormat="false" ht="12.75" hidden="false" customHeight="false" outlineLevel="0" collapsed="false">
      <c r="E572" s="93"/>
      <c r="F572" s="93"/>
    </row>
    <row r="573" customFormat="false" ht="12.75" hidden="false" customHeight="false" outlineLevel="0" collapsed="false">
      <c r="E573" s="93"/>
      <c r="F573" s="93"/>
    </row>
    <row r="574" customFormat="false" ht="12.75" hidden="false" customHeight="false" outlineLevel="0" collapsed="false">
      <c r="E574" s="93"/>
      <c r="F574" s="93"/>
    </row>
    <row r="575" customFormat="false" ht="12.75" hidden="false" customHeight="false" outlineLevel="0" collapsed="false">
      <c r="E575" s="93"/>
      <c r="F575" s="93"/>
    </row>
    <row r="576" customFormat="false" ht="12.75" hidden="false" customHeight="false" outlineLevel="0" collapsed="false">
      <c r="E576" s="93"/>
      <c r="F576" s="93"/>
    </row>
    <row r="577" customFormat="false" ht="12.75" hidden="false" customHeight="false" outlineLevel="0" collapsed="false">
      <c r="E577" s="93"/>
      <c r="F577" s="93"/>
    </row>
    <row r="578" customFormat="false" ht="12.75" hidden="false" customHeight="false" outlineLevel="0" collapsed="false">
      <c r="E578" s="93"/>
      <c r="F578" s="93"/>
    </row>
    <row r="579" customFormat="false" ht="12.75" hidden="false" customHeight="false" outlineLevel="0" collapsed="false">
      <c r="E579" s="93"/>
      <c r="F579" s="93"/>
    </row>
    <row r="580" customFormat="false" ht="12.75" hidden="false" customHeight="false" outlineLevel="0" collapsed="false">
      <c r="E580" s="93"/>
      <c r="F580" s="93"/>
    </row>
    <row r="581" customFormat="false" ht="12.75" hidden="false" customHeight="false" outlineLevel="0" collapsed="false">
      <c r="E581" s="93"/>
      <c r="F581" s="93"/>
    </row>
    <row r="582" customFormat="false" ht="12.75" hidden="false" customHeight="false" outlineLevel="0" collapsed="false">
      <c r="E582" s="93"/>
      <c r="F582" s="93"/>
    </row>
    <row r="583" customFormat="false" ht="12.75" hidden="false" customHeight="false" outlineLevel="0" collapsed="false">
      <c r="E583" s="93"/>
      <c r="F583" s="93"/>
    </row>
    <row r="584" customFormat="false" ht="12.75" hidden="false" customHeight="false" outlineLevel="0" collapsed="false">
      <c r="E584" s="93"/>
      <c r="F584" s="93"/>
    </row>
    <row r="585" customFormat="false" ht="12.75" hidden="false" customHeight="false" outlineLevel="0" collapsed="false">
      <c r="E585" s="93"/>
      <c r="F585" s="93"/>
    </row>
    <row r="586" customFormat="false" ht="12.75" hidden="false" customHeight="false" outlineLevel="0" collapsed="false">
      <c r="E586" s="93"/>
      <c r="F586" s="93"/>
    </row>
    <row r="587" customFormat="false" ht="12.75" hidden="false" customHeight="false" outlineLevel="0" collapsed="false">
      <c r="E587" s="93"/>
      <c r="F587" s="93"/>
    </row>
    <row r="588" customFormat="false" ht="12.75" hidden="false" customHeight="false" outlineLevel="0" collapsed="false">
      <c r="E588" s="93"/>
      <c r="F588" s="93"/>
    </row>
    <row r="589" customFormat="false" ht="12.75" hidden="false" customHeight="false" outlineLevel="0" collapsed="false">
      <c r="E589" s="93"/>
      <c r="F589" s="93"/>
    </row>
    <row r="590" customFormat="false" ht="12.75" hidden="false" customHeight="false" outlineLevel="0" collapsed="false">
      <c r="E590" s="93"/>
      <c r="F590" s="93"/>
    </row>
    <row r="591" customFormat="false" ht="12.75" hidden="false" customHeight="false" outlineLevel="0" collapsed="false">
      <c r="E591" s="93"/>
      <c r="F591" s="93"/>
    </row>
    <row r="592" customFormat="false" ht="12.75" hidden="false" customHeight="false" outlineLevel="0" collapsed="false">
      <c r="E592" s="93"/>
      <c r="F592" s="93"/>
    </row>
    <row r="593" customFormat="false" ht="12.75" hidden="false" customHeight="false" outlineLevel="0" collapsed="false">
      <c r="E593" s="93"/>
      <c r="F593" s="93"/>
    </row>
    <row r="594" customFormat="false" ht="12.75" hidden="false" customHeight="false" outlineLevel="0" collapsed="false">
      <c r="E594" s="93"/>
      <c r="F594" s="93"/>
    </row>
    <row r="595" customFormat="false" ht="12.75" hidden="false" customHeight="false" outlineLevel="0" collapsed="false">
      <c r="E595" s="93"/>
      <c r="F595" s="93"/>
    </row>
    <row r="596" customFormat="false" ht="12.75" hidden="false" customHeight="false" outlineLevel="0" collapsed="false">
      <c r="E596" s="93"/>
      <c r="F596" s="93"/>
    </row>
    <row r="597" customFormat="false" ht="12.75" hidden="false" customHeight="false" outlineLevel="0" collapsed="false">
      <c r="E597" s="93"/>
      <c r="F597" s="93"/>
    </row>
    <row r="598" customFormat="false" ht="12.75" hidden="false" customHeight="false" outlineLevel="0" collapsed="false">
      <c r="E598" s="93"/>
      <c r="F598" s="93"/>
    </row>
    <row r="599" customFormat="false" ht="12.75" hidden="false" customHeight="false" outlineLevel="0" collapsed="false">
      <c r="E599" s="93"/>
      <c r="F599" s="93"/>
    </row>
    <row r="600" customFormat="false" ht="12.75" hidden="false" customHeight="false" outlineLevel="0" collapsed="false">
      <c r="E600" s="93"/>
      <c r="F600" s="93"/>
    </row>
    <row r="601" customFormat="false" ht="12.75" hidden="false" customHeight="false" outlineLevel="0" collapsed="false">
      <c r="E601" s="93"/>
      <c r="F601" s="93"/>
    </row>
    <row r="602" customFormat="false" ht="12.75" hidden="false" customHeight="false" outlineLevel="0" collapsed="false">
      <c r="E602" s="93"/>
      <c r="F602" s="93"/>
    </row>
    <row r="603" customFormat="false" ht="12.75" hidden="false" customHeight="false" outlineLevel="0" collapsed="false">
      <c r="E603" s="93"/>
      <c r="F603" s="93"/>
    </row>
    <row r="604" customFormat="false" ht="12.75" hidden="false" customHeight="false" outlineLevel="0" collapsed="false">
      <c r="E604" s="93"/>
      <c r="F604" s="93"/>
    </row>
    <row r="605" customFormat="false" ht="12.75" hidden="false" customHeight="false" outlineLevel="0" collapsed="false">
      <c r="E605" s="93"/>
      <c r="F605" s="93"/>
    </row>
    <row r="606" customFormat="false" ht="12.75" hidden="false" customHeight="false" outlineLevel="0" collapsed="false">
      <c r="E606" s="93"/>
      <c r="F606" s="93"/>
    </row>
    <row r="607" customFormat="false" ht="12.75" hidden="false" customHeight="false" outlineLevel="0" collapsed="false">
      <c r="E607" s="93"/>
      <c r="F607" s="93"/>
    </row>
    <row r="608" customFormat="false" ht="12.75" hidden="false" customHeight="false" outlineLevel="0" collapsed="false">
      <c r="E608" s="93"/>
      <c r="F608" s="93"/>
    </row>
    <row r="609" customFormat="false" ht="12.75" hidden="false" customHeight="false" outlineLevel="0" collapsed="false">
      <c r="E609" s="93"/>
      <c r="F609" s="93"/>
    </row>
    <row r="610" customFormat="false" ht="12.75" hidden="false" customHeight="false" outlineLevel="0" collapsed="false">
      <c r="E610" s="93"/>
      <c r="F610" s="93"/>
    </row>
    <row r="611" customFormat="false" ht="12.75" hidden="false" customHeight="false" outlineLevel="0" collapsed="false">
      <c r="E611" s="93"/>
      <c r="F611" s="93"/>
    </row>
    <row r="612" customFormat="false" ht="12.75" hidden="false" customHeight="false" outlineLevel="0" collapsed="false">
      <c r="E612" s="93"/>
      <c r="F612" s="93"/>
    </row>
    <row r="613" customFormat="false" ht="12.75" hidden="false" customHeight="false" outlineLevel="0" collapsed="false">
      <c r="E613" s="93"/>
      <c r="F613" s="93"/>
    </row>
    <row r="614" customFormat="false" ht="12.75" hidden="false" customHeight="false" outlineLevel="0" collapsed="false">
      <c r="E614" s="93"/>
      <c r="F614" s="93"/>
    </row>
    <row r="615" customFormat="false" ht="12.75" hidden="false" customHeight="false" outlineLevel="0" collapsed="false">
      <c r="E615" s="93"/>
      <c r="F615" s="93"/>
    </row>
    <row r="616" customFormat="false" ht="12.75" hidden="false" customHeight="false" outlineLevel="0" collapsed="false">
      <c r="E616" s="93"/>
      <c r="F616" s="93"/>
    </row>
    <row r="617" customFormat="false" ht="12.75" hidden="false" customHeight="false" outlineLevel="0" collapsed="false">
      <c r="E617" s="93"/>
      <c r="F617" s="93"/>
    </row>
    <row r="618" customFormat="false" ht="12.75" hidden="false" customHeight="false" outlineLevel="0" collapsed="false">
      <c r="E618" s="93"/>
      <c r="F618" s="93"/>
    </row>
    <row r="619" customFormat="false" ht="12.75" hidden="false" customHeight="false" outlineLevel="0" collapsed="false">
      <c r="E619" s="93"/>
      <c r="F619" s="93"/>
    </row>
    <row r="620" customFormat="false" ht="12.75" hidden="false" customHeight="false" outlineLevel="0" collapsed="false">
      <c r="E620" s="93"/>
      <c r="F620" s="93"/>
    </row>
    <row r="621" customFormat="false" ht="12.75" hidden="false" customHeight="false" outlineLevel="0" collapsed="false">
      <c r="E621" s="93"/>
      <c r="F621" s="93"/>
    </row>
    <row r="622" customFormat="false" ht="12.75" hidden="false" customHeight="false" outlineLevel="0" collapsed="false">
      <c r="E622" s="93"/>
      <c r="F622" s="93"/>
    </row>
    <row r="623" customFormat="false" ht="12.75" hidden="false" customHeight="false" outlineLevel="0" collapsed="false">
      <c r="E623" s="93"/>
      <c r="F623" s="93"/>
    </row>
    <row r="624" customFormat="false" ht="12.75" hidden="false" customHeight="false" outlineLevel="0" collapsed="false">
      <c r="E624" s="93"/>
      <c r="F624" s="93"/>
    </row>
    <row r="625" customFormat="false" ht="12.75" hidden="false" customHeight="false" outlineLevel="0" collapsed="false">
      <c r="E625" s="93"/>
      <c r="F625" s="93"/>
    </row>
    <row r="626" customFormat="false" ht="12.75" hidden="false" customHeight="false" outlineLevel="0" collapsed="false">
      <c r="E626" s="93"/>
      <c r="F626" s="93"/>
    </row>
    <row r="627" customFormat="false" ht="12.75" hidden="false" customHeight="false" outlineLevel="0" collapsed="false">
      <c r="E627" s="93"/>
      <c r="F627" s="93"/>
    </row>
    <row r="628" customFormat="false" ht="12.75" hidden="false" customHeight="false" outlineLevel="0" collapsed="false">
      <c r="E628" s="93"/>
      <c r="F628" s="93"/>
    </row>
    <row r="629" customFormat="false" ht="12.75" hidden="false" customHeight="false" outlineLevel="0" collapsed="false">
      <c r="E629" s="93"/>
      <c r="F629" s="93"/>
    </row>
    <row r="630" customFormat="false" ht="12.75" hidden="false" customHeight="false" outlineLevel="0" collapsed="false">
      <c r="E630" s="93"/>
      <c r="F630" s="93"/>
    </row>
    <row r="631" customFormat="false" ht="12.75" hidden="false" customHeight="false" outlineLevel="0" collapsed="false">
      <c r="E631" s="93"/>
      <c r="F631" s="93"/>
    </row>
    <row r="632" customFormat="false" ht="12.75" hidden="false" customHeight="false" outlineLevel="0" collapsed="false">
      <c r="E632" s="93"/>
      <c r="F632" s="93"/>
    </row>
    <row r="633" customFormat="false" ht="12.75" hidden="false" customHeight="false" outlineLevel="0" collapsed="false">
      <c r="E633" s="93"/>
      <c r="F633" s="93"/>
    </row>
    <row r="634" customFormat="false" ht="12.75" hidden="false" customHeight="false" outlineLevel="0" collapsed="false">
      <c r="E634" s="93"/>
      <c r="F634" s="93"/>
    </row>
    <row r="635" customFormat="false" ht="12.75" hidden="false" customHeight="false" outlineLevel="0" collapsed="false">
      <c r="E635" s="93"/>
      <c r="F635" s="93"/>
    </row>
    <row r="636" customFormat="false" ht="12.75" hidden="false" customHeight="false" outlineLevel="0" collapsed="false">
      <c r="E636" s="93"/>
      <c r="F636" s="93"/>
    </row>
    <row r="637" customFormat="false" ht="12.75" hidden="false" customHeight="false" outlineLevel="0" collapsed="false">
      <c r="E637" s="93"/>
      <c r="F637" s="93"/>
    </row>
    <row r="638" customFormat="false" ht="12.75" hidden="false" customHeight="false" outlineLevel="0" collapsed="false">
      <c r="E638" s="93"/>
      <c r="F638" s="93"/>
    </row>
    <row r="639" customFormat="false" ht="12.75" hidden="false" customHeight="false" outlineLevel="0" collapsed="false">
      <c r="E639" s="93"/>
      <c r="F639" s="93"/>
    </row>
    <row r="640" customFormat="false" ht="12.75" hidden="false" customHeight="false" outlineLevel="0" collapsed="false">
      <c r="E640" s="93"/>
      <c r="F640" s="93"/>
    </row>
    <row r="641" customFormat="false" ht="12.75" hidden="false" customHeight="false" outlineLevel="0" collapsed="false">
      <c r="E641" s="93"/>
      <c r="F641" s="93"/>
    </row>
    <row r="642" customFormat="false" ht="12.75" hidden="false" customHeight="false" outlineLevel="0" collapsed="false">
      <c r="E642" s="93"/>
      <c r="F642" s="93"/>
    </row>
    <row r="643" customFormat="false" ht="12.75" hidden="false" customHeight="false" outlineLevel="0" collapsed="false">
      <c r="E643" s="93"/>
      <c r="F643" s="93"/>
    </row>
    <row r="644" customFormat="false" ht="12.75" hidden="false" customHeight="false" outlineLevel="0" collapsed="false">
      <c r="E644" s="93"/>
      <c r="F644" s="93"/>
    </row>
    <row r="645" customFormat="false" ht="12.75" hidden="false" customHeight="false" outlineLevel="0" collapsed="false">
      <c r="E645" s="93"/>
      <c r="F645" s="93"/>
    </row>
    <row r="646" customFormat="false" ht="12.75" hidden="false" customHeight="false" outlineLevel="0" collapsed="false">
      <c r="E646" s="93"/>
      <c r="F646" s="93"/>
    </row>
    <row r="647" customFormat="false" ht="12.75" hidden="false" customHeight="false" outlineLevel="0" collapsed="false">
      <c r="E647" s="93"/>
      <c r="F647" s="93"/>
    </row>
    <row r="648" customFormat="false" ht="12.75" hidden="false" customHeight="false" outlineLevel="0" collapsed="false">
      <c r="E648" s="93"/>
      <c r="F648" s="93"/>
    </row>
    <row r="649" customFormat="false" ht="12.75" hidden="false" customHeight="false" outlineLevel="0" collapsed="false">
      <c r="E649" s="93"/>
      <c r="F649" s="93"/>
    </row>
    <row r="650" customFormat="false" ht="12.75" hidden="false" customHeight="false" outlineLevel="0" collapsed="false">
      <c r="E650" s="93"/>
      <c r="F650" s="93"/>
    </row>
    <row r="651" customFormat="false" ht="12.75" hidden="false" customHeight="false" outlineLevel="0" collapsed="false">
      <c r="E651" s="93"/>
      <c r="F651" s="93"/>
    </row>
    <row r="652" customFormat="false" ht="12.75" hidden="false" customHeight="false" outlineLevel="0" collapsed="false">
      <c r="E652" s="93"/>
      <c r="F652" s="93"/>
    </row>
    <row r="653" customFormat="false" ht="12.75" hidden="false" customHeight="false" outlineLevel="0" collapsed="false">
      <c r="E653" s="93"/>
      <c r="F653" s="93"/>
    </row>
    <row r="654" customFormat="false" ht="12.75" hidden="false" customHeight="false" outlineLevel="0" collapsed="false">
      <c r="E654" s="93"/>
      <c r="F654" s="93"/>
    </row>
    <row r="655" customFormat="false" ht="12.75" hidden="false" customHeight="false" outlineLevel="0" collapsed="false">
      <c r="E655" s="93"/>
      <c r="F655" s="93"/>
    </row>
    <row r="656" customFormat="false" ht="12.75" hidden="false" customHeight="false" outlineLevel="0" collapsed="false">
      <c r="E656" s="93"/>
      <c r="F656" s="93"/>
    </row>
    <row r="657" customFormat="false" ht="12.75" hidden="false" customHeight="false" outlineLevel="0" collapsed="false">
      <c r="E657" s="93"/>
      <c r="F657" s="93"/>
    </row>
    <row r="658" customFormat="false" ht="12.75" hidden="false" customHeight="false" outlineLevel="0" collapsed="false">
      <c r="E658" s="93"/>
      <c r="F658" s="93"/>
    </row>
    <row r="659" customFormat="false" ht="12.75" hidden="false" customHeight="false" outlineLevel="0" collapsed="false">
      <c r="E659" s="93"/>
      <c r="F659" s="93"/>
    </row>
    <row r="660" customFormat="false" ht="12.75" hidden="false" customHeight="false" outlineLevel="0" collapsed="false">
      <c r="E660" s="93"/>
      <c r="F660" s="93"/>
    </row>
    <row r="661" customFormat="false" ht="12.75" hidden="false" customHeight="false" outlineLevel="0" collapsed="false">
      <c r="E661" s="93"/>
      <c r="F661" s="93"/>
    </row>
    <row r="662" customFormat="false" ht="12.75" hidden="false" customHeight="false" outlineLevel="0" collapsed="false">
      <c r="E662" s="93"/>
      <c r="F662" s="93"/>
    </row>
    <row r="663" customFormat="false" ht="12.75" hidden="false" customHeight="false" outlineLevel="0" collapsed="false">
      <c r="E663" s="93"/>
      <c r="F663" s="93"/>
    </row>
    <row r="664" customFormat="false" ht="12.75" hidden="false" customHeight="false" outlineLevel="0" collapsed="false">
      <c r="E664" s="93"/>
      <c r="F664" s="93"/>
    </row>
    <row r="665" customFormat="false" ht="12.75" hidden="false" customHeight="false" outlineLevel="0" collapsed="false">
      <c r="E665" s="93"/>
      <c r="F665" s="93"/>
    </row>
    <row r="666" customFormat="false" ht="12.75" hidden="false" customHeight="false" outlineLevel="0" collapsed="false">
      <c r="E666" s="93"/>
      <c r="F666" s="93"/>
    </row>
    <row r="667" customFormat="false" ht="12.75" hidden="false" customHeight="false" outlineLevel="0" collapsed="false">
      <c r="E667" s="93"/>
      <c r="F667" s="93"/>
    </row>
    <row r="668" customFormat="false" ht="12.75" hidden="false" customHeight="false" outlineLevel="0" collapsed="false">
      <c r="E668" s="93"/>
      <c r="F668" s="93"/>
    </row>
    <row r="669" customFormat="false" ht="12.75" hidden="false" customHeight="false" outlineLevel="0" collapsed="false">
      <c r="E669" s="93"/>
      <c r="F669" s="93"/>
    </row>
    <row r="670" customFormat="false" ht="12.75" hidden="false" customHeight="false" outlineLevel="0" collapsed="false">
      <c r="E670" s="93"/>
      <c r="F670" s="93"/>
    </row>
    <row r="671" customFormat="false" ht="12.75" hidden="false" customHeight="false" outlineLevel="0" collapsed="false">
      <c r="E671" s="93"/>
      <c r="F671" s="93"/>
    </row>
    <row r="672" customFormat="false" ht="12.75" hidden="false" customHeight="false" outlineLevel="0" collapsed="false">
      <c r="E672" s="93"/>
      <c r="F672" s="93"/>
    </row>
    <row r="673" customFormat="false" ht="12.75" hidden="false" customHeight="false" outlineLevel="0" collapsed="false">
      <c r="E673" s="93"/>
      <c r="F673" s="93"/>
    </row>
    <row r="674" customFormat="false" ht="12.75" hidden="false" customHeight="false" outlineLevel="0" collapsed="false">
      <c r="E674" s="93"/>
      <c r="F674" s="93"/>
    </row>
    <row r="675" customFormat="false" ht="12.75" hidden="false" customHeight="false" outlineLevel="0" collapsed="false">
      <c r="E675" s="93"/>
      <c r="F675" s="93"/>
    </row>
    <row r="676" customFormat="false" ht="12.75" hidden="false" customHeight="false" outlineLevel="0" collapsed="false">
      <c r="E676" s="93"/>
      <c r="F676" s="93"/>
    </row>
    <row r="677" customFormat="false" ht="12.75" hidden="false" customHeight="false" outlineLevel="0" collapsed="false">
      <c r="E677" s="93"/>
      <c r="F677" s="93"/>
    </row>
    <row r="678" customFormat="false" ht="12.75" hidden="false" customHeight="false" outlineLevel="0" collapsed="false">
      <c r="E678" s="93"/>
      <c r="F678" s="93"/>
    </row>
    <row r="679" customFormat="false" ht="12.75" hidden="false" customHeight="false" outlineLevel="0" collapsed="false">
      <c r="E679" s="93"/>
      <c r="F679" s="93"/>
    </row>
    <row r="680" customFormat="false" ht="12.75" hidden="false" customHeight="false" outlineLevel="0" collapsed="false">
      <c r="E680" s="93"/>
      <c r="F680" s="93"/>
    </row>
    <row r="681" customFormat="false" ht="12.75" hidden="false" customHeight="false" outlineLevel="0" collapsed="false">
      <c r="E681" s="93"/>
      <c r="F681" s="93"/>
    </row>
    <row r="682" customFormat="false" ht="12.75" hidden="false" customHeight="false" outlineLevel="0" collapsed="false">
      <c r="E682" s="93"/>
      <c r="F682" s="93"/>
    </row>
    <row r="683" customFormat="false" ht="12.75" hidden="false" customHeight="false" outlineLevel="0" collapsed="false">
      <c r="E683" s="93"/>
      <c r="F683" s="93"/>
    </row>
    <row r="684" customFormat="false" ht="12.75" hidden="false" customHeight="false" outlineLevel="0" collapsed="false">
      <c r="E684" s="93"/>
      <c r="F684" s="93"/>
    </row>
    <row r="685" customFormat="false" ht="12.75" hidden="false" customHeight="false" outlineLevel="0" collapsed="false">
      <c r="E685" s="93"/>
      <c r="F685" s="93"/>
    </row>
    <row r="686" customFormat="false" ht="12.75" hidden="false" customHeight="false" outlineLevel="0" collapsed="false">
      <c r="E686" s="93"/>
      <c r="F686" s="93"/>
    </row>
    <row r="687" customFormat="false" ht="12.75" hidden="false" customHeight="false" outlineLevel="0" collapsed="false">
      <c r="E687" s="93"/>
      <c r="F687" s="93"/>
    </row>
    <row r="688" customFormat="false" ht="12.75" hidden="false" customHeight="false" outlineLevel="0" collapsed="false">
      <c r="E688" s="93"/>
      <c r="F688" s="93"/>
    </row>
    <row r="689" customFormat="false" ht="12.75" hidden="false" customHeight="false" outlineLevel="0" collapsed="false">
      <c r="E689" s="93"/>
      <c r="F689" s="93"/>
    </row>
    <row r="690" customFormat="false" ht="12.75" hidden="false" customHeight="false" outlineLevel="0" collapsed="false">
      <c r="E690" s="93"/>
      <c r="F690" s="93"/>
    </row>
    <row r="691" customFormat="false" ht="12.75" hidden="false" customHeight="false" outlineLevel="0" collapsed="false">
      <c r="E691" s="93"/>
      <c r="F691" s="93"/>
    </row>
    <row r="692" customFormat="false" ht="12.75" hidden="false" customHeight="false" outlineLevel="0" collapsed="false">
      <c r="E692" s="93"/>
      <c r="F692" s="93"/>
    </row>
    <row r="693" customFormat="false" ht="12.75" hidden="false" customHeight="false" outlineLevel="0" collapsed="false">
      <c r="E693" s="93"/>
      <c r="F693" s="93"/>
    </row>
    <row r="694" customFormat="false" ht="12.75" hidden="false" customHeight="false" outlineLevel="0" collapsed="false">
      <c r="E694" s="93"/>
      <c r="F694" s="93"/>
    </row>
    <row r="695" customFormat="false" ht="12.75" hidden="false" customHeight="false" outlineLevel="0" collapsed="false">
      <c r="E695" s="93"/>
      <c r="F695" s="93"/>
    </row>
    <row r="696" customFormat="false" ht="12.75" hidden="false" customHeight="false" outlineLevel="0" collapsed="false">
      <c r="E696" s="93"/>
      <c r="F696" s="93"/>
    </row>
    <row r="697" customFormat="false" ht="12.75" hidden="false" customHeight="false" outlineLevel="0" collapsed="false">
      <c r="E697" s="93"/>
      <c r="F697" s="93"/>
    </row>
    <row r="698" customFormat="false" ht="12.75" hidden="false" customHeight="false" outlineLevel="0" collapsed="false">
      <c r="E698" s="93"/>
      <c r="F698" s="93"/>
    </row>
    <row r="699" customFormat="false" ht="12.75" hidden="false" customHeight="false" outlineLevel="0" collapsed="false">
      <c r="E699" s="93"/>
      <c r="F699" s="93"/>
    </row>
    <row r="700" customFormat="false" ht="12.75" hidden="false" customHeight="false" outlineLevel="0" collapsed="false">
      <c r="E700" s="93"/>
      <c r="F700" s="93"/>
    </row>
    <row r="701" customFormat="false" ht="12.75" hidden="false" customHeight="false" outlineLevel="0" collapsed="false">
      <c r="E701" s="93"/>
      <c r="F701" s="93"/>
    </row>
    <row r="702" customFormat="false" ht="12.75" hidden="false" customHeight="false" outlineLevel="0" collapsed="false">
      <c r="E702" s="93"/>
      <c r="F702" s="93"/>
    </row>
    <row r="703" customFormat="false" ht="12.75" hidden="false" customHeight="false" outlineLevel="0" collapsed="false">
      <c r="E703" s="93"/>
      <c r="F703" s="93"/>
    </row>
    <row r="704" customFormat="false" ht="12.75" hidden="false" customHeight="false" outlineLevel="0" collapsed="false">
      <c r="E704" s="93"/>
      <c r="F704" s="93"/>
    </row>
    <row r="705" customFormat="false" ht="12.75" hidden="false" customHeight="false" outlineLevel="0" collapsed="false">
      <c r="E705" s="93"/>
      <c r="F705" s="93"/>
    </row>
    <row r="706" customFormat="false" ht="12.75" hidden="false" customHeight="false" outlineLevel="0" collapsed="false">
      <c r="E706" s="93"/>
      <c r="F706" s="93"/>
    </row>
    <row r="707" customFormat="false" ht="12.75" hidden="false" customHeight="false" outlineLevel="0" collapsed="false">
      <c r="E707" s="93"/>
      <c r="F707" s="93"/>
    </row>
    <row r="708" customFormat="false" ht="12.75" hidden="false" customHeight="false" outlineLevel="0" collapsed="false">
      <c r="E708" s="93"/>
      <c r="F708" s="93"/>
    </row>
    <row r="709" customFormat="false" ht="12.75" hidden="false" customHeight="false" outlineLevel="0" collapsed="false">
      <c r="E709" s="93"/>
      <c r="F709" s="93"/>
    </row>
    <row r="710" customFormat="false" ht="12.75" hidden="false" customHeight="false" outlineLevel="0" collapsed="false">
      <c r="E710" s="93"/>
      <c r="F710" s="93"/>
    </row>
    <row r="711" customFormat="false" ht="12.75" hidden="false" customHeight="false" outlineLevel="0" collapsed="false">
      <c r="E711" s="93"/>
      <c r="F711" s="93"/>
    </row>
    <row r="712" customFormat="false" ht="12.75" hidden="false" customHeight="false" outlineLevel="0" collapsed="false">
      <c r="E712" s="93"/>
      <c r="F712" s="93"/>
    </row>
    <row r="713" customFormat="false" ht="12.75" hidden="false" customHeight="false" outlineLevel="0" collapsed="false">
      <c r="E713" s="93"/>
      <c r="F713" s="93"/>
    </row>
    <row r="714" customFormat="false" ht="12.75" hidden="false" customHeight="false" outlineLevel="0" collapsed="false">
      <c r="E714" s="93"/>
      <c r="F714" s="93"/>
    </row>
    <row r="715" customFormat="false" ht="12.75" hidden="false" customHeight="false" outlineLevel="0" collapsed="false">
      <c r="E715" s="93"/>
      <c r="F715" s="93"/>
    </row>
    <row r="716" customFormat="false" ht="12.75" hidden="false" customHeight="false" outlineLevel="0" collapsed="false">
      <c r="E716" s="93"/>
      <c r="F716" s="93"/>
    </row>
    <row r="717" customFormat="false" ht="12.75" hidden="false" customHeight="false" outlineLevel="0" collapsed="false">
      <c r="E717" s="93"/>
      <c r="F717" s="93"/>
    </row>
    <row r="718" customFormat="false" ht="12.75" hidden="false" customHeight="false" outlineLevel="0" collapsed="false">
      <c r="E718" s="93"/>
      <c r="F718" s="93"/>
    </row>
    <row r="719" customFormat="false" ht="12.75" hidden="false" customHeight="false" outlineLevel="0" collapsed="false">
      <c r="E719" s="93"/>
      <c r="F719" s="93"/>
    </row>
    <row r="720" customFormat="false" ht="12.75" hidden="false" customHeight="false" outlineLevel="0" collapsed="false">
      <c r="E720" s="93"/>
      <c r="F720" s="93"/>
    </row>
    <row r="721" customFormat="false" ht="12.75" hidden="false" customHeight="false" outlineLevel="0" collapsed="false">
      <c r="E721" s="93"/>
      <c r="F721" s="93"/>
    </row>
    <row r="722" customFormat="false" ht="12.75" hidden="false" customHeight="false" outlineLevel="0" collapsed="false">
      <c r="E722" s="93"/>
      <c r="F722" s="93"/>
    </row>
    <row r="723" customFormat="false" ht="12.75" hidden="false" customHeight="false" outlineLevel="0" collapsed="false">
      <c r="E723" s="93"/>
      <c r="F723" s="93"/>
    </row>
    <row r="724" customFormat="false" ht="12.75" hidden="false" customHeight="false" outlineLevel="0" collapsed="false">
      <c r="E724" s="93"/>
      <c r="F724" s="93"/>
    </row>
    <row r="725" customFormat="false" ht="12.75" hidden="false" customHeight="false" outlineLevel="0" collapsed="false">
      <c r="E725" s="93"/>
      <c r="F725" s="93"/>
    </row>
    <row r="726" customFormat="false" ht="12.75" hidden="false" customHeight="false" outlineLevel="0" collapsed="false">
      <c r="E726" s="93"/>
      <c r="F726" s="93"/>
    </row>
    <row r="727" customFormat="false" ht="12.75" hidden="false" customHeight="false" outlineLevel="0" collapsed="false">
      <c r="E727" s="93"/>
      <c r="F727" s="93"/>
    </row>
    <row r="728" customFormat="false" ht="12.75" hidden="false" customHeight="false" outlineLevel="0" collapsed="false">
      <c r="E728" s="93"/>
      <c r="F728" s="93"/>
    </row>
    <row r="729" customFormat="false" ht="12.75" hidden="false" customHeight="false" outlineLevel="0" collapsed="false">
      <c r="E729" s="93"/>
      <c r="F729" s="93"/>
    </row>
    <row r="730" customFormat="false" ht="12.75" hidden="false" customHeight="false" outlineLevel="0" collapsed="false">
      <c r="E730" s="93"/>
      <c r="F730" s="93"/>
    </row>
    <row r="731" customFormat="false" ht="12.75" hidden="false" customHeight="false" outlineLevel="0" collapsed="false">
      <c r="E731" s="93"/>
      <c r="F731" s="93"/>
    </row>
    <row r="732" customFormat="false" ht="12.75" hidden="false" customHeight="false" outlineLevel="0" collapsed="false">
      <c r="E732" s="93"/>
      <c r="F732" s="93"/>
    </row>
    <row r="733" customFormat="false" ht="12.75" hidden="false" customHeight="false" outlineLevel="0" collapsed="false">
      <c r="E733" s="93"/>
      <c r="F733" s="93"/>
    </row>
    <row r="734" customFormat="false" ht="12.75" hidden="false" customHeight="false" outlineLevel="0" collapsed="false">
      <c r="E734" s="93"/>
      <c r="F734" s="93"/>
    </row>
    <row r="735" customFormat="false" ht="12.75" hidden="false" customHeight="false" outlineLevel="0" collapsed="false">
      <c r="E735" s="93"/>
      <c r="F735" s="93"/>
    </row>
    <row r="736" customFormat="false" ht="12.75" hidden="false" customHeight="false" outlineLevel="0" collapsed="false">
      <c r="E736" s="93"/>
      <c r="F736" s="93"/>
    </row>
    <row r="737" customFormat="false" ht="12.75" hidden="false" customHeight="false" outlineLevel="0" collapsed="false">
      <c r="E737" s="93"/>
      <c r="F737" s="93"/>
    </row>
    <row r="738" customFormat="false" ht="12.75" hidden="false" customHeight="false" outlineLevel="0" collapsed="false">
      <c r="E738" s="93"/>
      <c r="F738" s="93"/>
    </row>
    <row r="739" customFormat="false" ht="12.75" hidden="false" customHeight="false" outlineLevel="0" collapsed="false">
      <c r="E739" s="93"/>
      <c r="F739" s="93"/>
    </row>
    <row r="740" customFormat="false" ht="12.75" hidden="false" customHeight="false" outlineLevel="0" collapsed="false">
      <c r="E740" s="93"/>
      <c r="F740" s="93"/>
    </row>
    <row r="741" customFormat="false" ht="12.75" hidden="false" customHeight="false" outlineLevel="0" collapsed="false">
      <c r="E741" s="93"/>
      <c r="F741" s="93"/>
    </row>
    <row r="742" customFormat="false" ht="12.75" hidden="false" customHeight="false" outlineLevel="0" collapsed="false">
      <c r="E742" s="93"/>
      <c r="F742" s="93"/>
    </row>
    <row r="743" customFormat="false" ht="12.75" hidden="false" customHeight="false" outlineLevel="0" collapsed="false">
      <c r="E743" s="93"/>
      <c r="F743" s="93"/>
    </row>
    <row r="744" customFormat="false" ht="12.75" hidden="false" customHeight="false" outlineLevel="0" collapsed="false">
      <c r="E744" s="93"/>
      <c r="F744" s="93"/>
    </row>
    <row r="745" customFormat="false" ht="12.75" hidden="false" customHeight="false" outlineLevel="0" collapsed="false">
      <c r="E745" s="93"/>
      <c r="F745" s="93"/>
    </row>
    <row r="746" customFormat="false" ht="12.75" hidden="false" customHeight="false" outlineLevel="0" collapsed="false">
      <c r="E746" s="93"/>
      <c r="F746" s="93"/>
    </row>
    <row r="747" customFormat="false" ht="12.75" hidden="false" customHeight="false" outlineLevel="0" collapsed="false">
      <c r="E747" s="93"/>
      <c r="F747" s="93"/>
    </row>
    <row r="748" customFormat="false" ht="12.75" hidden="false" customHeight="false" outlineLevel="0" collapsed="false">
      <c r="E748" s="93"/>
      <c r="F748" s="93"/>
    </row>
    <row r="749" customFormat="false" ht="12.75" hidden="false" customHeight="false" outlineLevel="0" collapsed="false">
      <c r="E749" s="93"/>
      <c r="F749" s="93"/>
    </row>
    <row r="750" customFormat="false" ht="12.75" hidden="false" customHeight="false" outlineLevel="0" collapsed="false">
      <c r="E750" s="93"/>
      <c r="F750" s="93"/>
    </row>
    <row r="751" customFormat="false" ht="12.75" hidden="false" customHeight="false" outlineLevel="0" collapsed="false">
      <c r="E751" s="93"/>
      <c r="F751" s="93"/>
    </row>
    <row r="752" customFormat="false" ht="12.75" hidden="false" customHeight="false" outlineLevel="0" collapsed="false">
      <c r="E752" s="93"/>
      <c r="F752" s="93"/>
    </row>
    <row r="753" customFormat="false" ht="12.75" hidden="false" customHeight="false" outlineLevel="0" collapsed="false">
      <c r="E753" s="93"/>
      <c r="F753" s="93"/>
    </row>
    <row r="754" customFormat="false" ht="12.75" hidden="false" customHeight="false" outlineLevel="0" collapsed="false">
      <c r="E754" s="93"/>
      <c r="F754" s="93"/>
    </row>
    <row r="755" customFormat="false" ht="12.75" hidden="false" customHeight="false" outlineLevel="0" collapsed="false">
      <c r="E755" s="93"/>
      <c r="F755" s="93"/>
    </row>
    <row r="756" customFormat="false" ht="12.75" hidden="false" customHeight="false" outlineLevel="0" collapsed="false">
      <c r="E756" s="93"/>
      <c r="F756" s="93"/>
    </row>
    <row r="757" customFormat="false" ht="12.75" hidden="false" customHeight="false" outlineLevel="0" collapsed="false">
      <c r="E757" s="93"/>
      <c r="F757" s="93"/>
    </row>
    <row r="758" customFormat="false" ht="12.75" hidden="false" customHeight="false" outlineLevel="0" collapsed="false">
      <c r="E758" s="93"/>
      <c r="F758" s="93"/>
    </row>
    <row r="759" customFormat="false" ht="12.75" hidden="false" customHeight="false" outlineLevel="0" collapsed="false">
      <c r="E759" s="93"/>
      <c r="F759" s="93"/>
    </row>
    <row r="760" customFormat="false" ht="12.75" hidden="false" customHeight="false" outlineLevel="0" collapsed="false">
      <c r="E760" s="93"/>
      <c r="F760" s="93"/>
    </row>
    <row r="761" customFormat="false" ht="12.75" hidden="false" customHeight="false" outlineLevel="0" collapsed="false">
      <c r="E761" s="93"/>
      <c r="F761" s="93"/>
    </row>
    <row r="762" customFormat="false" ht="12.75" hidden="false" customHeight="false" outlineLevel="0" collapsed="false">
      <c r="E762" s="93"/>
      <c r="F762" s="93"/>
    </row>
    <row r="763" customFormat="false" ht="12.75" hidden="false" customHeight="false" outlineLevel="0" collapsed="false">
      <c r="E763" s="93"/>
      <c r="F763" s="93"/>
    </row>
    <row r="764" customFormat="false" ht="12.75" hidden="false" customHeight="false" outlineLevel="0" collapsed="false">
      <c r="E764" s="93"/>
      <c r="F764" s="93"/>
    </row>
    <row r="765" customFormat="false" ht="12.75" hidden="false" customHeight="false" outlineLevel="0" collapsed="false">
      <c r="E765" s="93"/>
      <c r="F765" s="93"/>
    </row>
    <row r="766" customFormat="false" ht="12.75" hidden="false" customHeight="false" outlineLevel="0" collapsed="false">
      <c r="E766" s="93"/>
      <c r="F766" s="93"/>
    </row>
    <row r="767" customFormat="false" ht="12.75" hidden="false" customHeight="false" outlineLevel="0" collapsed="false">
      <c r="E767" s="93"/>
      <c r="F767" s="93"/>
    </row>
    <row r="768" customFormat="false" ht="12.75" hidden="false" customHeight="false" outlineLevel="0" collapsed="false">
      <c r="E768" s="93"/>
      <c r="F768" s="93"/>
    </row>
    <row r="769" customFormat="false" ht="12.75" hidden="false" customHeight="false" outlineLevel="0" collapsed="false">
      <c r="E769" s="93"/>
      <c r="F769" s="93"/>
    </row>
    <row r="770" customFormat="false" ht="12.75" hidden="false" customHeight="false" outlineLevel="0" collapsed="false">
      <c r="E770" s="93"/>
      <c r="F770" s="93"/>
    </row>
    <row r="771" customFormat="false" ht="12.75" hidden="false" customHeight="false" outlineLevel="0" collapsed="false">
      <c r="E771" s="93"/>
      <c r="F771" s="93"/>
    </row>
    <row r="772" customFormat="false" ht="12.75" hidden="false" customHeight="false" outlineLevel="0" collapsed="false">
      <c r="E772" s="93"/>
      <c r="F772" s="93"/>
    </row>
    <row r="773" customFormat="false" ht="12.75" hidden="false" customHeight="false" outlineLevel="0" collapsed="false">
      <c r="E773" s="93"/>
      <c r="F773" s="93"/>
    </row>
    <row r="774" customFormat="false" ht="12.75" hidden="false" customHeight="false" outlineLevel="0" collapsed="false">
      <c r="E774" s="93"/>
      <c r="F774" s="93"/>
    </row>
    <row r="775" customFormat="false" ht="12.75" hidden="false" customHeight="false" outlineLevel="0" collapsed="false">
      <c r="E775" s="93"/>
      <c r="F775" s="93"/>
    </row>
    <row r="776" customFormat="false" ht="12.75" hidden="false" customHeight="false" outlineLevel="0" collapsed="false">
      <c r="E776" s="93"/>
      <c r="F776" s="93"/>
    </row>
    <row r="777" customFormat="false" ht="12.75" hidden="false" customHeight="false" outlineLevel="0" collapsed="false">
      <c r="E777" s="93"/>
      <c r="F777" s="93"/>
    </row>
    <row r="778" customFormat="false" ht="12.75" hidden="false" customHeight="false" outlineLevel="0" collapsed="false">
      <c r="E778" s="93"/>
      <c r="F778" s="93"/>
    </row>
    <row r="779" customFormat="false" ht="12.75" hidden="false" customHeight="false" outlineLevel="0" collapsed="false">
      <c r="E779" s="93"/>
      <c r="F779" s="93"/>
    </row>
    <row r="780" customFormat="false" ht="12.75" hidden="false" customHeight="false" outlineLevel="0" collapsed="false">
      <c r="E780" s="93"/>
      <c r="F780" s="93"/>
    </row>
    <row r="781" customFormat="false" ht="12.75" hidden="false" customHeight="false" outlineLevel="0" collapsed="false">
      <c r="E781" s="93"/>
      <c r="F781" s="93"/>
    </row>
    <row r="782" customFormat="false" ht="12.75" hidden="false" customHeight="false" outlineLevel="0" collapsed="false">
      <c r="E782" s="93"/>
      <c r="F782" s="93"/>
    </row>
    <row r="783" customFormat="false" ht="12.75" hidden="false" customHeight="false" outlineLevel="0" collapsed="false">
      <c r="E783" s="93"/>
      <c r="F783" s="93"/>
    </row>
    <row r="784" customFormat="false" ht="12.75" hidden="false" customHeight="false" outlineLevel="0" collapsed="false">
      <c r="E784" s="93"/>
      <c r="F784" s="93"/>
    </row>
    <row r="785" customFormat="false" ht="12.75" hidden="false" customHeight="false" outlineLevel="0" collapsed="false">
      <c r="E785" s="93"/>
      <c r="F785" s="93"/>
    </row>
    <row r="786" customFormat="false" ht="12.75" hidden="false" customHeight="false" outlineLevel="0" collapsed="false">
      <c r="E786" s="93"/>
      <c r="F786" s="93"/>
    </row>
    <row r="787" customFormat="false" ht="12.75" hidden="false" customHeight="false" outlineLevel="0" collapsed="false">
      <c r="E787" s="93"/>
      <c r="F787" s="93"/>
    </row>
    <row r="788" customFormat="false" ht="12.75" hidden="false" customHeight="false" outlineLevel="0" collapsed="false">
      <c r="E788" s="93"/>
      <c r="F788" s="93"/>
    </row>
    <row r="789" customFormat="false" ht="12.75" hidden="false" customHeight="false" outlineLevel="0" collapsed="false">
      <c r="E789" s="93"/>
      <c r="F789" s="93"/>
    </row>
    <row r="790" customFormat="false" ht="12.75" hidden="false" customHeight="false" outlineLevel="0" collapsed="false">
      <c r="E790" s="93"/>
      <c r="F790" s="93"/>
    </row>
    <row r="791" customFormat="false" ht="12.75" hidden="false" customHeight="false" outlineLevel="0" collapsed="false">
      <c r="E791" s="93"/>
      <c r="F791" s="93"/>
    </row>
    <row r="792" customFormat="false" ht="12.75" hidden="false" customHeight="false" outlineLevel="0" collapsed="false">
      <c r="E792" s="93"/>
      <c r="F792" s="93"/>
    </row>
    <row r="793" customFormat="false" ht="12.75" hidden="false" customHeight="false" outlineLevel="0" collapsed="false">
      <c r="E793" s="93"/>
      <c r="F793" s="93"/>
    </row>
    <row r="794" customFormat="false" ht="12.75" hidden="false" customHeight="false" outlineLevel="0" collapsed="false">
      <c r="E794" s="93"/>
      <c r="F794" s="93"/>
    </row>
    <row r="795" customFormat="false" ht="12.75" hidden="false" customHeight="false" outlineLevel="0" collapsed="false">
      <c r="E795" s="93"/>
      <c r="F795" s="93"/>
    </row>
    <row r="796" customFormat="false" ht="12.75" hidden="false" customHeight="false" outlineLevel="0" collapsed="false">
      <c r="E796" s="93"/>
      <c r="F796" s="93"/>
    </row>
    <row r="797" customFormat="false" ht="12.75" hidden="false" customHeight="false" outlineLevel="0" collapsed="false">
      <c r="E797" s="93"/>
      <c r="F797" s="93"/>
    </row>
    <row r="798" customFormat="false" ht="12.75" hidden="false" customHeight="false" outlineLevel="0" collapsed="false">
      <c r="E798" s="93"/>
      <c r="F798" s="93"/>
    </row>
    <row r="799" customFormat="false" ht="12.75" hidden="false" customHeight="false" outlineLevel="0" collapsed="false">
      <c r="E799" s="93"/>
      <c r="F799" s="93"/>
    </row>
    <row r="800" customFormat="false" ht="12.75" hidden="false" customHeight="false" outlineLevel="0" collapsed="false">
      <c r="E800" s="93"/>
      <c r="F800" s="93"/>
    </row>
    <row r="801" customFormat="false" ht="12.75" hidden="false" customHeight="false" outlineLevel="0" collapsed="false">
      <c r="E801" s="93"/>
      <c r="F801" s="93"/>
    </row>
    <row r="802" customFormat="false" ht="12.75" hidden="false" customHeight="false" outlineLevel="0" collapsed="false">
      <c r="E802" s="93"/>
      <c r="F802" s="93"/>
    </row>
    <row r="803" customFormat="false" ht="12.75" hidden="false" customHeight="false" outlineLevel="0" collapsed="false">
      <c r="E803" s="93"/>
      <c r="F803" s="93"/>
    </row>
    <row r="804" customFormat="false" ht="12.75" hidden="false" customHeight="false" outlineLevel="0" collapsed="false">
      <c r="E804" s="93"/>
      <c r="F804" s="93"/>
    </row>
    <row r="805" customFormat="false" ht="12.75" hidden="false" customHeight="false" outlineLevel="0" collapsed="false">
      <c r="E805" s="93"/>
      <c r="F805" s="93"/>
    </row>
    <row r="806" customFormat="false" ht="12.75" hidden="false" customHeight="false" outlineLevel="0" collapsed="false">
      <c r="E806" s="93"/>
      <c r="F806" s="93"/>
    </row>
    <row r="807" customFormat="false" ht="12.75" hidden="false" customHeight="false" outlineLevel="0" collapsed="false">
      <c r="E807" s="93"/>
      <c r="F807" s="93"/>
    </row>
    <row r="808" customFormat="false" ht="12.75" hidden="false" customHeight="false" outlineLevel="0" collapsed="false">
      <c r="E808" s="93"/>
      <c r="F808" s="93"/>
    </row>
    <row r="809" customFormat="false" ht="12.75" hidden="false" customHeight="false" outlineLevel="0" collapsed="false">
      <c r="E809" s="93"/>
      <c r="F809" s="93"/>
    </row>
    <row r="810" customFormat="false" ht="12.75" hidden="false" customHeight="false" outlineLevel="0" collapsed="false">
      <c r="E810" s="93"/>
      <c r="F810" s="93"/>
    </row>
    <row r="811" customFormat="false" ht="12.75" hidden="false" customHeight="false" outlineLevel="0" collapsed="false">
      <c r="E811" s="93"/>
      <c r="F811" s="93"/>
    </row>
    <row r="812" customFormat="false" ht="12.75" hidden="false" customHeight="false" outlineLevel="0" collapsed="false">
      <c r="E812" s="93"/>
      <c r="F812" s="93"/>
    </row>
    <row r="813" customFormat="false" ht="12.75" hidden="false" customHeight="false" outlineLevel="0" collapsed="false">
      <c r="E813" s="93"/>
      <c r="F813" s="93"/>
    </row>
    <row r="814" customFormat="false" ht="12.75" hidden="false" customHeight="false" outlineLevel="0" collapsed="false">
      <c r="E814" s="93"/>
      <c r="F814" s="93"/>
    </row>
    <row r="815" customFormat="false" ht="12.75" hidden="false" customHeight="false" outlineLevel="0" collapsed="false">
      <c r="E815" s="93"/>
      <c r="F815" s="93"/>
    </row>
    <row r="816" customFormat="false" ht="12.75" hidden="false" customHeight="false" outlineLevel="0" collapsed="false">
      <c r="E816" s="93"/>
      <c r="F816" s="93"/>
    </row>
    <row r="817" customFormat="false" ht="12.75" hidden="false" customHeight="false" outlineLevel="0" collapsed="false">
      <c r="E817" s="93"/>
      <c r="F817" s="93"/>
    </row>
    <row r="818" customFormat="false" ht="12.75" hidden="false" customHeight="false" outlineLevel="0" collapsed="false">
      <c r="E818" s="93"/>
      <c r="F818" s="93"/>
    </row>
    <row r="819" customFormat="false" ht="12.75" hidden="false" customHeight="false" outlineLevel="0" collapsed="false">
      <c r="E819" s="93"/>
      <c r="F819" s="93"/>
    </row>
    <row r="820" customFormat="false" ht="12.75" hidden="false" customHeight="false" outlineLevel="0" collapsed="false">
      <c r="E820" s="93"/>
      <c r="F820" s="93"/>
    </row>
    <row r="821" customFormat="false" ht="12.75" hidden="false" customHeight="false" outlineLevel="0" collapsed="false">
      <c r="E821" s="93"/>
      <c r="F821" s="93"/>
    </row>
    <row r="822" customFormat="false" ht="12.75" hidden="false" customHeight="false" outlineLevel="0" collapsed="false">
      <c r="E822" s="93"/>
      <c r="F822" s="93"/>
    </row>
    <row r="823" customFormat="false" ht="12.75" hidden="false" customHeight="false" outlineLevel="0" collapsed="false">
      <c r="E823" s="93"/>
      <c r="F823" s="93"/>
    </row>
    <row r="824" customFormat="false" ht="12.75" hidden="false" customHeight="false" outlineLevel="0" collapsed="false">
      <c r="E824" s="93"/>
      <c r="F824" s="93"/>
    </row>
    <row r="825" customFormat="false" ht="12.75" hidden="false" customHeight="false" outlineLevel="0" collapsed="false">
      <c r="E825" s="93"/>
      <c r="F825" s="93"/>
    </row>
    <row r="826" customFormat="false" ht="12.75" hidden="false" customHeight="false" outlineLevel="0" collapsed="false">
      <c r="E826" s="93"/>
      <c r="F826" s="93"/>
    </row>
    <row r="827" customFormat="false" ht="12.75" hidden="false" customHeight="false" outlineLevel="0" collapsed="false">
      <c r="E827" s="93"/>
      <c r="F827" s="93"/>
    </row>
    <row r="828" customFormat="false" ht="12.75" hidden="false" customHeight="false" outlineLevel="0" collapsed="false">
      <c r="E828" s="93"/>
      <c r="F828" s="93"/>
    </row>
    <row r="829" customFormat="false" ht="12.75" hidden="false" customHeight="false" outlineLevel="0" collapsed="false">
      <c r="E829" s="93"/>
      <c r="F829" s="93"/>
    </row>
    <row r="830" customFormat="false" ht="12.75" hidden="false" customHeight="false" outlineLevel="0" collapsed="false">
      <c r="E830" s="93"/>
      <c r="F830" s="93"/>
    </row>
    <row r="831" customFormat="false" ht="12.75" hidden="false" customHeight="false" outlineLevel="0" collapsed="false">
      <c r="E831" s="93"/>
      <c r="F831" s="93"/>
    </row>
    <row r="832" customFormat="false" ht="12.75" hidden="false" customHeight="false" outlineLevel="0" collapsed="false">
      <c r="E832" s="93"/>
      <c r="F832" s="93"/>
    </row>
    <row r="833" customFormat="false" ht="12.75" hidden="false" customHeight="false" outlineLevel="0" collapsed="false">
      <c r="E833" s="93"/>
      <c r="F833" s="93"/>
    </row>
    <row r="834" customFormat="false" ht="12.75" hidden="false" customHeight="false" outlineLevel="0" collapsed="false">
      <c r="E834" s="93"/>
      <c r="F834" s="93"/>
    </row>
    <row r="835" customFormat="false" ht="12.75" hidden="false" customHeight="false" outlineLevel="0" collapsed="false">
      <c r="E835" s="93"/>
      <c r="F835" s="93"/>
    </row>
    <row r="836" customFormat="false" ht="12.75" hidden="false" customHeight="false" outlineLevel="0" collapsed="false">
      <c r="E836" s="93"/>
      <c r="F836" s="93"/>
    </row>
    <row r="837" customFormat="false" ht="12.75" hidden="false" customHeight="false" outlineLevel="0" collapsed="false">
      <c r="E837" s="93"/>
      <c r="F837" s="93"/>
    </row>
    <row r="838" customFormat="false" ht="12.75" hidden="false" customHeight="false" outlineLevel="0" collapsed="false">
      <c r="E838" s="93"/>
      <c r="F838" s="93"/>
    </row>
    <row r="839" customFormat="false" ht="12.75" hidden="false" customHeight="false" outlineLevel="0" collapsed="false">
      <c r="E839" s="93"/>
      <c r="F839" s="93"/>
    </row>
    <row r="840" customFormat="false" ht="12.75" hidden="false" customHeight="false" outlineLevel="0" collapsed="false">
      <c r="E840" s="93"/>
      <c r="F840" s="93"/>
    </row>
    <row r="841" customFormat="false" ht="12.75" hidden="false" customHeight="false" outlineLevel="0" collapsed="false">
      <c r="E841" s="93"/>
      <c r="F841" s="93"/>
    </row>
    <row r="842" customFormat="false" ht="12.75" hidden="false" customHeight="false" outlineLevel="0" collapsed="false">
      <c r="E842" s="93"/>
      <c r="F842" s="93"/>
    </row>
    <row r="843" customFormat="false" ht="12.75" hidden="false" customHeight="false" outlineLevel="0" collapsed="false">
      <c r="E843" s="93"/>
      <c r="F843" s="93"/>
    </row>
    <row r="844" customFormat="false" ht="12.75" hidden="false" customHeight="false" outlineLevel="0" collapsed="false">
      <c r="E844" s="93"/>
      <c r="F844" s="93"/>
    </row>
    <row r="845" customFormat="false" ht="12.75" hidden="false" customHeight="false" outlineLevel="0" collapsed="false">
      <c r="E845" s="93"/>
      <c r="F845" s="93"/>
    </row>
    <row r="846" customFormat="false" ht="12.75" hidden="false" customHeight="false" outlineLevel="0" collapsed="false">
      <c r="E846" s="93"/>
      <c r="F846" s="93"/>
    </row>
    <row r="847" customFormat="false" ht="12.75" hidden="false" customHeight="false" outlineLevel="0" collapsed="false">
      <c r="E847" s="93"/>
      <c r="F847" s="93"/>
    </row>
    <row r="848" customFormat="false" ht="12.75" hidden="false" customHeight="false" outlineLevel="0" collapsed="false">
      <c r="E848" s="93"/>
      <c r="F848" s="93"/>
    </row>
    <row r="849" customFormat="false" ht="12.75" hidden="false" customHeight="false" outlineLevel="0" collapsed="false">
      <c r="E849" s="93"/>
      <c r="F849" s="93"/>
    </row>
    <row r="850" customFormat="false" ht="12.75" hidden="false" customHeight="false" outlineLevel="0" collapsed="false">
      <c r="E850" s="93"/>
      <c r="F850" s="93"/>
    </row>
    <row r="851" customFormat="false" ht="12.75" hidden="false" customHeight="false" outlineLevel="0" collapsed="false">
      <c r="E851" s="93"/>
      <c r="F851" s="93"/>
    </row>
    <row r="852" customFormat="false" ht="12.75" hidden="false" customHeight="false" outlineLevel="0" collapsed="false">
      <c r="E852" s="93"/>
      <c r="F852" s="93"/>
    </row>
    <row r="853" customFormat="false" ht="12.75" hidden="false" customHeight="false" outlineLevel="0" collapsed="false">
      <c r="E853" s="93"/>
      <c r="F853" s="93"/>
    </row>
    <row r="854" customFormat="false" ht="12.75" hidden="false" customHeight="false" outlineLevel="0" collapsed="false">
      <c r="E854" s="93"/>
      <c r="F854" s="93"/>
    </row>
    <row r="855" customFormat="false" ht="12.75" hidden="false" customHeight="false" outlineLevel="0" collapsed="false">
      <c r="E855" s="93"/>
      <c r="F855" s="93"/>
    </row>
    <row r="856" customFormat="false" ht="12.75" hidden="false" customHeight="false" outlineLevel="0" collapsed="false">
      <c r="E856" s="93"/>
      <c r="F856" s="93"/>
    </row>
    <row r="857" customFormat="false" ht="12.75" hidden="false" customHeight="false" outlineLevel="0" collapsed="false">
      <c r="E857" s="93"/>
      <c r="F857" s="93"/>
    </row>
    <row r="858" customFormat="false" ht="12.75" hidden="false" customHeight="false" outlineLevel="0" collapsed="false">
      <c r="E858" s="93"/>
      <c r="F858" s="93"/>
    </row>
    <row r="859" customFormat="false" ht="12.75" hidden="false" customHeight="false" outlineLevel="0" collapsed="false">
      <c r="E859" s="93"/>
      <c r="F859" s="93"/>
    </row>
    <row r="860" customFormat="false" ht="12.75" hidden="false" customHeight="false" outlineLevel="0" collapsed="false">
      <c r="E860" s="93"/>
      <c r="F860" s="93"/>
    </row>
    <row r="861" customFormat="false" ht="12.75" hidden="false" customHeight="false" outlineLevel="0" collapsed="false">
      <c r="E861" s="93"/>
      <c r="F861" s="93"/>
    </row>
    <row r="862" customFormat="false" ht="12.75" hidden="false" customHeight="false" outlineLevel="0" collapsed="false">
      <c r="E862" s="93"/>
      <c r="F862" s="93"/>
    </row>
    <row r="863" customFormat="false" ht="12.75" hidden="false" customHeight="false" outlineLevel="0" collapsed="false">
      <c r="E863" s="93"/>
      <c r="F863" s="93"/>
    </row>
    <row r="864" customFormat="false" ht="12.75" hidden="false" customHeight="false" outlineLevel="0" collapsed="false">
      <c r="E864" s="93"/>
      <c r="F864" s="93"/>
    </row>
    <row r="865" customFormat="false" ht="12.75" hidden="false" customHeight="false" outlineLevel="0" collapsed="false">
      <c r="E865" s="93"/>
      <c r="F865" s="93"/>
    </row>
    <row r="866" customFormat="false" ht="12.75" hidden="false" customHeight="false" outlineLevel="0" collapsed="false">
      <c r="E866" s="93"/>
      <c r="F866" s="93"/>
    </row>
    <row r="867" customFormat="false" ht="12.75" hidden="false" customHeight="false" outlineLevel="0" collapsed="false">
      <c r="E867" s="93"/>
      <c r="F867" s="93"/>
    </row>
    <row r="868" customFormat="false" ht="12.75" hidden="false" customHeight="false" outlineLevel="0" collapsed="false">
      <c r="E868" s="93"/>
      <c r="F868" s="93"/>
    </row>
    <row r="869" customFormat="false" ht="12.75" hidden="false" customHeight="false" outlineLevel="0" collapsed="false">
      <c r="E869" s="93"/>
      <c r="F869" s="93"/>
    </row>
    <row r="870" customFormat="false" ht="12.75" hidden="false" customHeight="false" outlineLevel="0" collapsed="false">
      <c r="E870" s="93"/>
      <c r="F870" s="93"/>
    </row>
    <row r="871" customFormat="false" ht="12.75" hidden="false" customHeight="false" outlineLevel="0" collapsed="false">
      <c r="E871" s="93"/>
      <c r="F871" s="93"/>
    </row>
    <row r="872" customFormat="false" ht="12.75" hidden="false" customHeight="false" outlineLevel="0" collapsed="false">
      <c r="E872" s="93"/>
      <c r="F872" s="93"/>
    </row>
    <row r="873" customFormat="false" ht="12.75" hidden="false" customHeight="false" outlineLevel="0" collapsed="false">
      <c r="E873" s="93"/>
      <c r="F873" s="93"/>
    </row>
    <row r="874" customFormat="false" ht="12.75" hidden="false" customHeight="false" outlineLevel="0" collapsed="false">
      <c r="E874" s="93"/>
      <c r="F874" s="93"/>
    </row>
    <row r="875" customFormat="false" ht="12.75" hidden="false" customHeight="false" outlineLevel="0" collapsed="false">
      <c r="E875" s="93"/>
      <c r="F875" s="93"/>
    </row>
    <row r="876" customFormat="false" ht="12.75" hidden="false" customHeight="false" outlineLevel="0" collapsed="false">
      <c r="E876" s="93"/>
      <c r="F876" s="93"/>
    </row>
    <row r="877" customFormat="false" ht="12.75" hidden="false" customHeight="false" outlineLevel="0" collapsed="false">
      <c r="E877" s="93"/>
      <c r="F877" s="93"/>
    </row>
    <row r="878" customFormat="false" ht="12.75" hidden="false" customHeight="false" outlineLevel="0" collapsed="false">
      <c r="E878" s="93"/>
      <c r="F878" s="93"/>
    </row>
    <row r="879" customFormat="false" ht="12.75" hidden="false" customHeight="false" outlineLevel="0" collapsed="false">
      <c r="E879" s="93"/>
      <c r="F879" s="93"/>
    </row>
    <row r="880" customFormat="false" ht="12.75" hidden="false" customHeight="false" outlineLevel="0" collapsed="false">
      <c r="E880" s="93"/>
      <c r="F880" s="93"/>
    </row>
    <row r="881" customFormat="false" ht="12.75" hidden="false" customHeight="false" outlineLevel="0" collapsed="false">
      <c r="E881" s="93"/>
      <c r="F881" s="93"/>
    </row>
    <row r="882" customFormat="false" ht="12.75" hidden="false" customHeight="false" outlineLevel="0" collapsed="false">
      <c r="E882" s="93"/>
      <c r="F882" s="93"/>
    </row>
    <row r="883" customFormat="false" ht="12.75" hidden="false" customHeight="false" outlineLevel="0" collapsed="false">
      <c r="E883" s="93"/>
      <c r="F883" s="93"/>
    </row>
    <row r="884" customFormat="false" ht="12.75" hidden="false" customHeight="false" outlineLevel="0" collapsed="false">
      <c r="E884" s="93"/>
      <c r="F884" s="93"/>
    </row>
    <row r="885" customFormat="false" ht="12.75" hidden="false" customHeight="false" outlineLevel="0" collapsed="false">
      <c r="E885" s="93"/>
      <c r="F885" s="93"/>
    </row>
    <row r="886" customFormat="false" ht="12.75" hidden="false" customHeight="false" outlineLevel="0" collapsed="false">
      <c r="E886" s="93"/>
      <c r="F886" s="93"/>
    </row>
    <row r="887" customFormat="false" ht="12.75" hidden="false" customHeight="false" outlineLevel="0" collapsed="false">
      <c r="E887" s="93"/>
      <c r="F887" s="93"/>
    </row>
    <row r="888" customFormat="false" ht="12.75" hidden="false" customHeight="false" outlineLevel="0" collapsed="false">
      <c r="E888" s="93"/>
      <c r="F888" s="93"/>
    </row>
    <row r="889" customFormat="false" ht="12.75" hidden="false" customHeight="false" outlineLevel="0" collapsed="false">
      <c r="E889" s="93"/>
      <c r="F889" s="93"/>
    </row>
    <row r="890" customFormat="false" ht="12.75" hidden="false" customHeight="false" outlineLevel="0" collapsed="false">
      <c r="E890" s="93"/>
      <c r="F890" s="93"/>
    </row>
    <row r="891" customFormat="false" ht="12.75" hidden="false" customHeight="false" outlineLevel="0" collapsed="false">
      <c r="E891" s="93"/>
      <c r="F891" s="93"/>
    </row>
    <row r="892" customFormat="false" ht="12.75" hidden="false" customHeight="false" outlineLevel="0" collapsed="false">
      <c r="E892" s="93"/>
      <c r="F892" s="93"/>
    </row>
    <row r="893" customFormat="false" ht="12.75" hidden="false" customHeight="false" outlineLevel="0" collapsed="false">
      <c r="E893" s="93"/>
      <c r="F893" s="93"/>
    </row>
    <row r="894" customFormat="false" ht="12.75" hidden="false" customHeight="false" outlineLevel="0" collapsed="false">
      <c r="E894" s="93"/>
      <c r="F894" s="93"/>
    </row>
    <row r="895" customFormat="false" ht="12.75" hidden="false" customHeight="false" outlineLevel="0" collapsed="false">
      <c r="E895" s="93"/>
      <c r="F895" s="93"/>
    </row>
    <row r="896" customFormat="false" ht="12.75" hidden="false" customHeight="false" outlineLevel="0" collapsed="false">
      <c r="E896" s="93"/>
      <c r="F896" s="93"/>
    </row>
    <row r="897" customFormat="false" ht="12.75" hidden="false" customHeight="false" outlineLevel="0" collapsed="false">
      <c r="E897" s="93"/>
      <c r="F897" s="93"/>
    </row>
    <row r="898" customFormat="false" ht="12.75" hidden="false" customHeight="false" outlineLevel="0" collapsed="false">
      <c r="E898" s="93"/>
      <c r="F898" s="93"/>
    </row>
    <row r="899" customFormat="false" ht="12.75" hidden="false" customHeight="false" outlineLevel="0" collapsed="false">
      <c r="E899" s="93"/>
      <c r="F899" s="93"/>
    </row>
    <row r="900" customFormat="false" ht="12.75" hidden="false" customHeight="false" outlineLevel="0" collapsed="false">
      <c r="E900" s="93"/>
      <c r="F900" s="93"/>
    </row>
    <row r="901" customFormat="false" ht="12.75" hidden="false" customHeight="false" outlineLevel="0" collapsed="false">
      <c r="E901" s="93"/>
      <c r="F901" s="93"/>
    </row>
    <row r="902" customFormat="false" ht="12.75" hidden="false" customHeight="false" outlineLevel="0" collapsed="false">
      <c r="E902" s="93"/>
      <c r="F902" s="93"/>
    </row>
    <row r="903" customFormat="false" ht="12.75" hidden="false" customHeight="false" outlineLevel="0" collapsed="false">
      <c r="E903" s="93"/>
      <c r="F903" s="93"/>
    </row>
    <row r="904" customFormat="false" ht="12.75" hidden="false" customHeight="false" outlineLevel="0" collapsed="false">
      <c r="E904" s="93"/>
      <c r="F904" s="93"/>
    </row>
    <row r="905" customFormat="false" ht="12.75" hidden="false" customHeight="false" outlineLevel="0" collapsed="false">
      <c r="E905" s="93"/>
      <c r="F905" s="93"/>
    </row>
    <row r="906" customFormat="false" ht="12.75" hidden="false" customHeight="false" outlineLevel="0" collapsed="false">
      <c r="E906" s="93"/>
      <c r="F906" s="93"/>
    </row>
    <row r="907" customFormat="false" ht="12.75" hidden="false" customHeight="false" outlineLevel="0" collapsed="false">
      <c r="E907" s="93"/>
      <c r="F907" s="93"/>
    </row>
    <row r="908" customFormat="false" ht="12.75" hidden="false" customHeight="false" outlineLevel="0" collapsed="false">
      <c r="E908" s="93"/>
      <c r="F908" s="93"/>
    </row>
    <row r="909" customFormat="false" ht="12.75" hidden="false" customHeight="false" outlineLevel="0" collapsed="false">
      <c r="E909" s="93"/>
      <c r="F909" s="93"/>
    </row>
    <row r="910" customFormat="false" ht="12.75" hidden="false" customHeight="false" outlineLevel="0" collapsed="false">
      <c r="E910" s="93"/>
      <c r="F910" s="93"/>
    </row>
    <row r="911" customFormat="false" ht="12.75" hidden="false" customHeight="false" outlineLevel="0" collapsed="false">
      <c r="E911" s="93"/>
      <c r="F911" s="93"/>
    </row>
    <row r="912" customFormat="false" ht="12.75" hidden="false" customHeight="false" outlineLevel="0" collapsed="false">
      <c r="E912" s="93"/>
      <c r="F912" s="93"/>
    </row>
    <row r="913" customFormat="false" ht="12.75" hidden="false" customHeight="false" outlineLevel="0" collapsed="false">
      <c r="E913" s="93"/>
      <c r="F913" s="93"/>
    </row>
    <row r="914" customFormat="false" ht="12.75" hidden="false" customHeight="false" outlineLevel="0" collapsed="false">
      <c r="E914" s="93"/>
      <c r="F914" s="93"/>
    </row>
    <row r="915" customFormat="false" ht="12.75" hidden="false" customHeight="false" outlineLevel="0" collapsed="false">
      <c r="E915" s="93"/>
      <c r="F915" s="93"/>
    </row>
    <row r="916" customFormat="false" ht="12.75" hidden="false" customHeight="false" outlineLevel="0" collapsed="false">
      <c r="E916" s="93"/>
      <c r="F916" s="93"/>
    </row>
    <row r="917" customFormat="false" ht="12.75" hidden="false" customHeight="false" outlineLevel="0" collapsed="false">
      <c r="E917" s="93"/>
      <c r="F917" s="93"/>
    </row>
    <row r="918" customFormat="false" ht="12.75" hidden="false" customHeight="false" outlineLevel="0" collapsed="false">
      <c r="E918" s="93"/>
      <c r="F918" s="93"/>
    </row>
    <row r="919" customFormat="false" ht="12.75" hidden="false" customHeight="false" outlineLevel="0" collapsed="false">
      <c r="E919" s="93"/>
      <c r="F919" s="93"/>
    </row>
    <row r="920" customFormat="false" ht="12.75" hidden="false" customHeight="false" outlineLevel="0" collapsed="false">
      <c r="E920" s="93"/>
      <c r="F920" s="93"/>
    </row>
    <row r="921" customFormat="false" ht="12.75" hidden="false" customHeight="false" outlineLevel="0" collapsed="false">
      <c r="E921" s="93"/>
      <c r="F921" s="93"/>
    </row>
    <row r="922" customFormat="false" ht="12.75" hidden="false" customHeight="false" outlineLevel="0" collapsed="false">
      <c r="E922" s="93"/>
      <c r="F922" s="93"/>
    </row>
    <row r="923" customFormat="false" ht="12.75" hidden="false" customHeight="false" outlineLevel="0" collapsed="false">
      <c r="E923" s="93"/>
      <c r="F923" s="93"/>
    </row>
    <row r="924" customFormat="false" ht="12.75" hidden="false" customHeight="false" outlineLevel="0" collapsed="false">
      <c r="E924" s="93"/>
      <c r="F924" s="93"/>
    </row>
    <row r="925" customFormat="false" ht="12.75" hidden="false" customHeight="false" outlineLevel="0" collapsed="false">
      <c r="E925" s="93"/>
      <c r="F925" s="93"/>
    </row>
    <row r="926" customFormat="false" ht="12.75" hidden="false" customHeight="false" outlineLevel="0" collapsed="false">
      <c r="E926" s="93"/>
      <c r="F926" s="93"/>
    </row>
    <row r="927" customFormat="false" ht="12.75" hidden="false" customHeight="false" outlineLevel="0" collapsed="false">
      <c r="E927" s="93"/>
      <c r="F927" s="93"/>
    </row>
    <row r="928" customFormat="false" ht="12.75" hidden="false" customHeight="false" outlineLevel="0" collapsed="false">
      <c r="E928" s="93"/>
      <c r="F928" s="93"/>
    </row>
    <row r="929" customFormat="false" ht="12.75" hidden="false" customHeight="false" outlineLevel="0" collapsed="false">
      <c r="E929" s="93"/>
      <c r="F929" s="93"/>
    </row>
    <row r="930" customFormat="false" ht="12.75" hidden="false" customHeight="false" outlineLevel="0" collapsed="false">
      <c r="E930" s="93"/>
      <c r="F930" s="93"/>
    </row>
    <row r="931" customFormat="false" ht="12.75" hidden="false" customHeight="false" outlineLevel="0" collapsed="false">
      <c r="E931" s="93"/>
      <c r="F931" s="93"/>
    </row>
    <row r="932" customFormat="false" ht="12.75" hidden="false" customHeight="false" outlineLevel="0" collapsed="false">
      <c r="E932" s="93"/>
      <c r="F932" s="93"/>
    </row>
    <row r="933" customFormat="false" ht="12.75" hidden="false" customHeight="false" outlineLevel="0" collapsed="false">
      <c r="E933" s="93"/>
      <c r="F933" s="93"/>
    </row>
    <row r="934" customFormat="false" ht="12.75" hidden="false" customHeight="false" outlineLevel="0" collapsed="false">
      <c r="E934" s="93"/>
      <c r="F934" s="93"/>
    </row>
    <row r="935" customFormat="false" ht="12.75" hidden="false" customHeight="false" outlineLevel="0" collapsed="false">
      <c r="E935" s="93"/>
      <c r="F935" s="93"/>
    </row>
    <row r="936" customFormat="false" ht="12.75" hidden="false" customHeight="false" outlineLevel="0" collapsed="false">
      <c r="E936" s="93"/>
      <c r="F936" s="93"/>
    </row>
    <row r="937" customFormat="false" ht="12.75" hidden="false" customHeight="false" outlineLevel="0" collapsed="false">
      <c r="E937" s="93"/>
      <c r="F937" s="93"/>
    </row>
    <row r="938" customFormat="false" ht="12.75" hidden="false" customHeight="false" outlineLevel="0" collapsed="false">
      <c r="E938" s="93"/>
      <c r="F938" s="93"/>
    </row>
    <row r="939" customFormat="false" ht="12.75" hidden="false" customHeight="false" outlineLevel="0" collapsed="false">
      <c r="E939" s="93"/>
      <c r="F939" s="93"/>
    </row>
    <row r="940" customFormat="false" ht="12.75" hidden="false" customHeight="false" outlineLevel="0" collapsed="false">
      <c r="E940" s="93"/>
      <c r="F940" s="93"/>
    </row>
    <row r="941" customFormat="false" ht="12.75" hidden="false" customHeight="false" outlineLevel="0" collapsed="false">
      <c r="E941" s="93"/>
      <c r="F941" s="93"/>
    </row>
    <row r="942" customFormat="false" ht="12.75" hidden="false" customHeight="false" outlineLevel="0" collapsed="false">
      <c r="E942" s="93"/>
      <c r="F942" s="93"/>
    </row>
    <row r="943" customFormat="false" ht="12.75" hidden="false" customHeight="false" outlineLevel="0" collapsed="false">
      <c r="E943" s="93"/>
      <c r="F943" s="93"/>
    </row>
    <row r="944" customFormat="false" ht="12.75" hidden="false" customHeight="false" outlineLevel="0" collapsed="false">
      <c r="E944" s="93"/>
      <c r="F944" s="93"/>
    </row>
    <row r="945" customFormat="false" ht="12.75" hidden="false" customHeight="false" outlineLevel="0" collapsed="false">
      <c r="E945" s="93"/>
      <c r="F945" s="93"/>
    </row>
    <row r="946" customFormat="false" ht="12.75" hidden="false" customHeight="false" outlineLevel="0" collapsed="false">
      <c r="E946" s="93"/>
      <c r="F946" s="93"/>
    </row>
    <row r="947" customFormat="false" ht="12.75" hidden="false" customHeight="false" outlineLevel="0" collapsed="false">
      <c r="E947" s="93"/>
      <c r="F947" s="93"/>
    </row>
    <row r="948" customFormat="false" ht="12.75" hidden="false" customHeight="false" outlineLevel="0" collapsed="false">
      <c r="E948" s="93"/>
      <c r="F948" s="93"/>
    </row>
    <row r="949" customFormat="false" ht="12.75" hidden="false" customHeight="false" outlineLevel="0" collapsed="false">
      <c r="E949" s="93"/>
      <c r="F949" s="93"/>
    </row>
    <row r="950" customFormat="false" ht="12.75" hidden="false" customHeight="false" outlineLevel="0" collapsed="false">
      <c r="E950" s="93"/>
      <c r="F950" s="93"/>
    </row>
    <row r="951" customFormat="false" ht="12.75" hidden="false" customHeight="false" outlineLevel="0" collapsed="false">
      <c r="E951" s="93"/>
      <c r="F951" s="93"/>
    </row>
    <row r="952" customFormat="false" ht="12.75" hidden="false" customHeight="false" outlineLevel="0" collapsed="false">
      <c r="E952" s="93"/>
      <c r="F952" s="93"/>
    </row>
    <row r="953" customFormat="false" ht="12.75" hidden="false" customHeight="false" outlineLevel="0" collapsed="false">
      <c r="E953" s="93"/>
      <c r="F953" s="93"/>
    </row>
    <row r="954" customFormat="false" ht="12.75" hidden="false" customHeight="false" outlineLevel="0" collapsed="false">
      <c r="E954" s="93"/>
      <c r="F954" s="93"/>
    </row>
    <row r="955" customFormat="false" ht="12.75" hidden="false" customHeight="false" outlineLevel="0" collapsed="false">
      <c r="E955" s="93"/>
      <c r="F955" s="93"/>
    </row>
    <row r="956" customFormat="false" ht="12.75" hidden="false" customHeight="false" outlineLevel="0" collapsed="false">
      <c r="E956" s="93"/>
      <c r="F956" s="93"/>
    </row>
    <row r="957" customFormat="false" ht="12.75" hidden="false" customHeight="false" outlineLevel="0" collapsed="false">
      <c r="E957" s="93"/>
      <c r="F957" s="93"/>
    </row>
    <row r="958" customFormat="false" ht="12.75" hidden="false" customHeight="false" outlineLevel="0" collapsed="false">
      <c r="E958" s="93"/>
      <c r="F958" s="93"/>
    </row>
    <row r="959" customFormat="false" ht="12.75" hidden="false" customHeight="false" outlineLevel="0" collapsed="false">
      <c r="E959" s="93"/>
      <c r="F959" s="93"/>
    </row>
    <row r="960" customFormat="false" ht="12.75" hidden="false" customHeight="false" outlineLevel="0" collapsed="false">
      <c r="E960" s="93"/>
      <c r="F960" s="93"/>
    </row>
    <row r="961" customFormat="false" ht="12.75" hidden="false" customHeight="false" outlineLevel="0" collapsed="false">
      <c r="E961" s="93"/>
      <c r="F961" s="93"/>
    </row>
    <row r="962" customFormat="false" ht="12.75" hidden="false" customHeight="false" outlineLevel="0" collapsed="false">
      <c r="E962" s="93"/>
      <c r="F962" s="93"/>
    </row>
    <row r="963" customFormat="false" ht="12.75" hidden="false" customHeight="false" outlineLevel="0" collapsed="false">
      <c r="E963" s="93"/>
      <c r="F963" s="93"/>
    </row>
    <row r="964" customFormat="false" ht="12.75" hidden="false" customHeight="false" outlineLevel="0" collapsed="false">
      <c r="E964" s="93"/>
      <c r="F964" s="93"/>
    </row>
    <row r="965" customFormat="false" ht="12.75" hidden="false" customHeight="false" outlineLevel="0" collapsed="false">
      <c r="E965" s="93"/>
      <c r="F965" s="93"/>
    </row>
    <row r="966" customFormat="false" ht="12.75" hidden="false" customHeight="false" outlineLevel="0" collapsed="false">
      <c r="E966" s="93"/>
      <c r="F966" s="93"/>
    </row>
    <row r="967" customFormat="false" ht="12.75" hidden="false" customHeight="false" outlineLevel="0" collapsed="false">
      <c r="E967" s="93"/>
      <c r="F967" s="93"/>
    </row>
    <row r="968" customFormat="false" ht="12.75" hidden="false" customHeight="false" outlineLevel="0" collapsed="false">
      <c r="E968" s="93"/>
      <c r="F968" s="93"/>
    </row>
    <row r="969" customFormat="false" ht="12.75" hidden="false" customHeight="false" outlineLevel="0" collapsed="false">
      <c r="E969" s="93"/>
      <c r="F969" s="93"/>
    </row>
    <row r="970" customFormat="false" ht="12.75" hidden="false" customHeight="false" outlineLevel="0" collapsed="false">
      <c r="E970" s="93"/>
      <c r="F970" s="93"/>
    </row>
    <row r="971" customFormat="false" ht="12.75" hidden="false" customHeight="false" outlineLevel="0" collapsed="false">
      <c r="E971" s="93"/>
      <c r="F971" s="93"/>
    </row>
    <row r="972" customFormat="false" ht="12.75" hidden="false" customHeight="false" outlineLevel="0" collapsed="false">
      <c r="E972" s="93"/>
      <c r="F972" s="93"/>
    </row>
    <row r="973" customFormat="false" ht="12.75" hidden="false" customHeight="false" outlineLevel="0" collapsed="false">
      <c r="E973" s="93"/>
      <c r="F973" s="93"/>
    </row>
    <row r="974" customFormat="false" ht="12.75" hidden="false" customHeight="false" outlineLevel="0" collapsed="false">
      <c r="E974" s="93"/>
      <c r="F974" s="93"/>
    </row>
    <row r="975" customFormat="false" ht="12.75" hidden="false" customHeight="false" outlineLevel="0" collapsed="false">
      <c r="E975" s="93"/>
      <c r="F975" s="93"/>
    </row>
    <row r="976" customFormat="false" ht="12.75" hidden="false" customHeight="false" outlineLevel="0" collapsed="false">
      <c r="E976" s="93"/>
      <c r="F976" s="93"/>
    </row>
    <row r="977" customFormat="false" ht="12.75" hidden="false" customHeight="false" outlineLevel="0" collapsed="false">
      <c r="E977" s="93"/>
      <c r="F977" s="93"/>
    </row>
    <row r="978" customFormat="false" ht="12.75" hidden="false" customHeight="false" outlineLevel="0" collapsed="false">
      <c r="E978" s="93"/>
      <c r="F978" s="93"/>
    </row>
    <row r="979" customFormat="false" ht="12.75" hidden="false" customHeight="false" outlineLevel="0" collapsed="false">
      <c r="E979" s="93"/>
      <c r="F979" s="93"/>
    </row>
    <row r="980" customFormat="false" ht="12.75" hidden="false" customHeight="false" outlineLevel="0" collapsed="false">
      <c r="E980" s="93"/>
      <c r="F980" s="93"/>
    </row>
    <row r="981" customFormat="false" ht="12.75" hidden="false" customHeight="false" outlineLevel="0" collapsed="false">
      <c r="E981" s="93"/>
      <c r="F981" s="93"/>
    </row>
    <row r="982" customFormat="false" ht="12.75" hidden="false" customHeight="false" outlineLevel="0" collapsed="false">
      <c r="E982" s="93"/>
      <c r="F982" s="93"/>
    </row>
    <row r="983" customFormat="false" ht="12.75" hidden="false" customHeight="false" outlineLevel="0" collapsed="false">
      <c r="E983" s="93"/>
      <c r="F983" s="93"/>
    </row>
    <row r="984" customFormat="false" ht="12.75" hidden="false" customHeight="false" outlineLevel="0" collapsed="false">
      <c r="E984" s="93"/>
      <c r="F984" s="93"/>
    </row>
    <row r="985" customFormat="false" ht="12.75" hidden="false" customHeight="false" outlineLevel="0" collapsed="false">
      <c r="E985" s="93"/>
      <c r="F985" s="93"/>
    </row>
    <row r="986" customFormat="false" ht="12.75" hidden="false" customHeight="false" outlineLevel="0" collapsed="false">
      <c r="E986" s="93"/>
      <c r="F986" s="93"/>
    </row>
    <row r="987" customFormat="false" ht="12.75" hidden="false" customHeight="false" outlineLevel="0" collapsed="false">
      <c r="E987" s="93"/>
      <c r="F987" s="93"/>
    </row>
    <row r="988" customFormat="false" ht="12.75" hidden="false" customHeight="false" outlineLevel="0" collapsed="false">
      <c r="E988" s="93"/>
      <c r="F988" s="93"/>
    </row>
    <row r="989" customFormat="false" ht="12.75" hidden="false" customHeight="false" outlineLevel="0" collapsed="false">
      <c r="E989" s="93"/>
      <c r="F989" s="93"/>
    </row>
    <row r="990" customFormat="false" ht="12.75" hidden="false" customHeight="false" outlineLevel="0" collapsed="false">
      <c r="E990" s="93"/>
      <c r="F990" s="93"/>
    </row>
    <row r="991" customFormat="false" ht="12.75" hidden="false" customHeight="false" outlineLevel="0" collapsed="false">
      <c r="E991" s="93"/>
      <c r="F991" s="93"/>
    </row>
    <row r="992" customFormat="false" ht="12.75" hidden="false" customHeight="false" outlineLevel="0" collapsed="false">
      <c r="E992" s="93"/>
      <c r="F992" s="93"/>
    </row>
    <row r="993" customFormat="false" ht="12.75" hidden="false" customHeight="false" outlineLevel="0" collapsed="false">
      <c r="E993" s="93"/>
      <c r="F993" s="93"/>
    </row>
    <row r="994" customFormat="false" ht="12.75" hidden="false" customHeight="false" outlineLevel="0" collapsed="false">
      <c r="E994" s="93"/>
      <c r="F994" s="93"/>
    </row>
    <row r="995" customFormat="false" ht="12.75" hidden="false" customHeight="false" outlineLevel="0" collapsed="false">
      <c r="E995" s="93"/>
      <c r="F995" s="93"/>
    </row>
    <row r="996" customFormat="false" ht="12.75" hidden="false" customHeight="false" outlineLevel="0" collapsed="false">
      <c r="E996" s="93"/>
      <c r="F996" s="93"/>
    </row>
    <row r="997" customFormat="false" ht="12.75" hidden="false" customHeight="false" outlineLevel="0" collapsed="false">
      <c r="E997" s="93"/>
      <c r="F997" s="93"/>
    </row>
    <row r="998" customFormat="false" ht="12.75" hidden="false" customHeight="false" outlineLevel="0" collapsed="false">
      <c r="E998" s="93"/>
      <c r="F998" s="93"/>
    </row>
    <row r="999" customFormat="false" ht="12.75" hidden="false" customHeight="false" outlineLevel="0" collapsed="false">
      <c r="E999" s="93"/>
      <c r="F999" s="93"/>
    </row>
    <row r="1000" customFormat="false" ht="12.75" hidden="false" customHeight="false" outlineLevel="0" collapsed="false">
      <c r="E1000" s="93"/>
      <c r="F1000" s="93"/>
    </row>
    <row r="1001" customFormat="false" ht="12.75" hidden="false" customHeight="false" outlineLevel="0" collapsed="false">
      <c r="E1001" s="93"/>
      <c r="F1001" s="93"/>
    </row>
    <row r="1002" customFormat="false" ht="12.75" hidden="false" customHeight="false" outlineLevel="0" collapsed="false">
      <c r="E1002" s="93"/>
      <c r="F1002" s="93"/>
    </row>
    <row r="1003" customFormat="false" ht="12.75" hidden="false" customHeight="false" outlineLevel="0" collapsed="false">
      <c r="E1003" s="93"/>
      <c r="F1003" s="93"/>
    </row>
    <row r="1004" customFormat="false" ht="12.75" hidden="false" customHeight="false" outlineLevel="0" collapsed="false">
      <c r="E1004" s="93"/>
      <c r="F1004" s="93"/>
    </row>
  </sheetData>
  <mergeCells count="23">
    <mergeCell ref="B1:AO1"/>
    <mergeCell ref="F2:F3"/>
    <mergeCell ref="G2:G3"/>
    <mergeCell ref="I2:I3"/>
    <mergeCell ref="M2:N2"/>
    <mergeCell ref="O2:P2"/>
    <mergeCell ref="Q2:T2"/>
    <mergeCell ref="U2:X2"/>
    <mergeCell ref="Y2:AA2"/>
    <mergeCell ref="AB2:AM2"/>
    <mergeCell ref="AN2:AO2"/>
    <mergeCell ref="AB3:AD3"/>
    <mergeCell ref="AE3:AG3"/>
    <mergeCell ref="AH3:AJ3"/>
    <mergeCell ref="AK3:AM3"/>
    <mergeCell ref="AN3:AO3"/>
    <mergeCell ref="O4:P4"/>
    <mergeCell ref="Q4:R4"/>
    <mergeCell ref="U4:V4"/>
    <mergeCell ref="Y4:AA4"/>
    <mergeCell ref="B5:AP5"/>
    <mergeCell ref="B65:AP65"/>
    <mergeCell ref="B107:AP107"/>
  </mergeCells>
  <conditionalFormatting sqref="E6:E7 E13 E18 E21:E22 E50:E51 E30 E34 E39 E45 E54:E55 E60:E61 E28 E67 E72:E73 E82 E99 E86:E88 E94 E84 E105 E111 E127:E130 E134 E196 E163 E168 E174:E176">
    <cfRule type="cellIs" priority="2" operator="greaterThan" aboveAverage="0" equalAverage="0" bottom="0" percent="0" rank="0" text="" dxfId="0">
      <formula>H6</formula>
    </cfRule>
    <cfRule type="cellIs" priority="3" operator="lessThan" aboveAverage="0" equalAverage="0" bottom="0" percent="0" rank="0" text="" dxfId="1">
      <formula>H6</formula>
    </cfRule>
    <cfRule type="cellIs" priority="4" operator="equal" aboveAverage="0" equalAverage="0" bottom="0" percent="0" rank="0" text="" dxfId="2">
      <formula>H6</formula>
    </cfRule>
  </conditionalFormatting>
  <conditionalFormatting sqref="E24 E32 E69 E74 E147 E195 E97">
    <cfRule type="cellIs" priority="5" operator="greaterThan" aboveAverage="0" equalAverage="0" bottom="0" percent="0" rank="0" text="" dxfId="3">
      <formula>F24</formula>
    </cfRule>
    <cfRule type="cellIs" priority="6" operator="lessThan" aboveAverage="0" equalAverage="0" bottom="0" percent="0" rank="0" text="" dxfId="4">
      <formula>F24</formula>
    </cfRule>
    <cfRule type="cellIs" priority="7" operator="equal" aboveAverage="0" equalAverage="0" bottom="0" percent="0" rank="0" text="" dxfId="5">
      <formula>F24</formula>
    </cfRule>
  </conditionalFormatting>
  <conditionalFormatting sqref="E15:E16 E76">
    <cfRule type="cellIs" priority="8" operator="greaterThan" aboveAverage="0" equalAverage="0" bottom="0" percent="0" rank="0" text="" dxfId="6">
      <formula>H77</formula>
    </cfRule>
    <cfRule type="cellIs" priority="9" operator="lessThan" aboveAverage="0" equalAverage="0" bottom="0" percent="0" rank="0" text="" dxfId="7">
      <formula>H77</formula>
    </cfRule>
    <cfRule type="cellIs" priority="10" operator="equal" aboveAverage="0" equalAverage="0" bottom="0" percent="0" rank="0" text="" dxfId="8">
      <formula>H77</formula>
    </cfRule>
  </conditionalFormatting>
  <printOptions headings="false" gridLines="false" gridLinesSet="true" horizontalCentered="false" verticalCentered="false"/>
  <pageMargins left="0.179861111111111" right="0.159722222222222" top="0.209722222222222" bottom="0.220138888888889" header="0.511811023622047" footer="0.511811023622047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G11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8" activeCellId="0" sqref="B28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1" min="1" style="0" width="11.28"/>
    <col collapsed="false" customWidth="true" hidden="false" outlineLevel="0" max="2" min="2" style="1" width="19.85"/>
    <col collapsed="false" customWidth="true" hidden="false" outlineLevel="0" max="3" min="3" style="2" width="16.13"/>
    <col collapsed="false" customWidth="true" hidden="false" outlineLevel="0" max="4" min="4" style="2" width="6.56"/>
    <col collapsed="false" customWidth="true" hidden="false" outlineLevel="0" max="5" min="5" style="4" width="9.28"/>
    <col collapsed="false" customWidth="true" hidden="true" outlineLevel="1" max="6" min="6" style="4" width="7.7"/>
    <col collapsed="false" customWidth="true" hidden="true" outlineLevel="1" max="7" min="7" style="5" width="6.99"/>
    <col collapsed="false" customWidth="true" hidden="true" outlineLevel="0" max="8" min="8" style="5" width="0.13"/>
    <col collapsed="false" customWidth="true" hidden="false" outlineLevel="0" max="9" min="9" style="0" width="6.28"/>
    <col collapsed="false" customWidth="true" hidden="false" outlineLevel="0" max="10" min="10" style="0" width="10.41"/>
    <col collapsed="false" customWidth="true" hidden="true" outlineLevel="1" max="11" min="11" style="0" width="9.28"/>
    <col collapsed="false" customWidth="true" hidden="false" outlineLevel="0" max="12" min="12" style="0" width="8.99"/>
    <col collapsed="false" customWidth="true" hidden="true" outlineLevel="1" max="13" min="13" style="0" width="8.99"/>
    <col collapsed="false" customWidth="true" hidden="false" outlineLevel="0" max="14" min="14" style="0" width="8.28"/>
    <col collapsed="false" customWidth="true" hidden="false" outlineLevel="0" max="15" min="15" style="0" width="7.7"/>
    <col collapsed="false" customWidth="true" hidden="false" outlineLevel="0" max="16" min="16" style="0" width="6.99"/>
    <col collapsed="false" customWidth="true" hidden="false" outlineLevel="0" max="17" min="17" style="0" width="7.42"/>
    <col collapsed="false" customWidth="true" hidden="true" outlineLevel="1" max="18" min="18" style="0" width="9.28"/>
    <col collapsed="false" customWidth="true" hidden="true" outlineLevel="1" max="19" min="19" style="0" width="8.7"/>
    <col collapsed="false" customWidth="true" hidden="false" outlineLevel="0" max="20" min="20" style="0" width="9.14"/>
    <col collapsed="false" customWidth="true" hidden="false" outlineLevel="0" max="21" min="21" style="0" width="7.56"/>
    <col collapsed="false" customWidth="true" hidden="false" outlineLevel="0" max="22" min="22" style="0" width="7.99"/>
    <col collapsed="false" customWidth="true" hidden="true" outlineLevel="1" max="23" min="23" style="0" width="10.85"/>
    <col collapsed="false" customWidth="true" hidden="false" outlineLevel="0" max="24" min="24" style="0" width="8.56"/>
    <col collapsed="false" customWidth="true" hidden="false" outlineLevel="0" max="25" min="25" style="0" width="5.41"/>
    <col collapsed="false" customWidth="true" hidden="false" outlineLevel="0" max="26" min="26" style="0" width="6.7"/>
    <col collapsed="false" customWidth="true" hidden="false" outlineLevel="0" max="27" min="27" style="0" width="5.99"/>
    <col collapsed="false" customWidth="true" hidden="true" outlineLevel="1" max="41" min="28" style="0" width="5.99"/>
    <col collapsed="false" customWidth="true" hidden="false" outlineLevel="0" max="42" min="42" style="0" width="17.56"/>
    <col collapsed="false" customWidth="true" hidden="false" outlineLevel="0" max="51" min="43" style="0" width="5.13"/>
    <col collapsed="false" customWidth="true" hidden="false" outlineLevel="0" max="52" min="52" style="0" width="9.28"/>
    <col collapsed="false" customWidth="true" hidden="false" outlineLevel="0" max="53" min="53" style="0" width="8.7"/>
    <col collapsed="false" customWidth="true" hidden="false" outlineLevel="0" max="54" min="54" style="0" width="15.56"/>
    <col collapsed="false" customWidth="true" hidden="false" outlineLevel="0" max="55" min="55" style="0" width="15.13"/>
    <col collapsed="false" customWidth="true" hidden="false" outlineLevel="0" max="56" min="56" style="0" width="15.28"/>
  </cols>
  <sheetData>
    <row r="1" customFormat="false" ht="18" hidden="false" customHeight="false" outlineLevel="0" collapsed="false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customFormat="false" ht="34.5" hidden="false" customHeight="true" outlineLevel="0" collapsed="false">
      <c r="A2" s="7"/>
      <c r="B2" s="8" t="s">
        <v>1</v>
      </c>
      <c r="C2" s="18" t="s">
        <v>2</v>
      </c>
      <c r="D2" s="112" t="s">
        <v>3</v>
      </c>
      <c r="E2" s="11" t="s">
        <v>4</v>
      </c>
      <c r="F2" s="12" t="s">
        <v>5</v>
      </c>
      <c r="G2" s="13" t="s">
        <v>6</v>
      </c>
      <c r="H2" s="14"/>
      <c r="I2" s="15" t="s">
        <v>7</v>
      </c>
      <c r="J2" s="16" t="s">
        <v>8</v>
      </c>
      <c r="K2" s="17" t="s">
        <v>9</v>
      </c>
      <c r="L2" s="18" t="s">
        <v>10</v>
      </c>
      <c r="M2" s="18" t="s">
        <v>11</v>
      </c>
      <c r="N2" s="18"/>
      <c r="O2" s="19" t="s">
        <v>12</v>
      </c>
      <c r="P2" s="19"/>
      <c r="Q2" s="19" t="s">
        <v>13</v>
      </c>
      <c r="R2" s="19"/>
      <c r="S2" s="19"/>
      <c r="T2" s="19"/>
      <c r="U2" s="19" t="s">
        <v>14</v>
      </c>
      <c r="V2" s="19"/>
      <c r="W2" s="19"/>
      <c r="X2" s="19"/>
      <c r="Y2" s="21" t="s">
        <v>15</v>
      </c>
      <c r="Z2" s="21"/>
      <c r="AA2" s="21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18" t="s">
        <v>16</v>
      </c>
      <c r="AO2" s="18"/>
      <c r="AP2" s="18" t="s">
        <v>17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</row>
    <row r="3" customFormat="false" ht="28.5" hidden="false" customHeight="true" outlineLevel="0" collapsed="false">
      <c r="A3" s="23"/>
      <c r="B3" s="24"/>
      <c r="C3" s="25"/>
      <c r="D3" s="113"/>
      <c r="E3" s="114"/>
      <c r="F3" s="12"/>
      <c r="G3" s="13"/>
      <c r="H3" s="28"/>
      <c r="I3" s="15"/>
      <c r="J3" s="29"/>
      <c r="K3" s="30"/>
      <c r="L3" s="31"/>
      <c r="M3" s="32"/>
      <c r="N3" s="33"/>
      <c r="O3" s="21" t="s">
        <v>19</v>
      </c>
      <c r="P3" s="21" t="s">
        <v>20</v>
      </c>
      <c r="Q3" s="21" t="s">
        <v>21</v>
      </c>
      <c r="R3" s="21" t="s">
        <v>22</v>
      </c>
      <c r="S3" s="21" t="s">
        <v>23</v>
      </c>
      <c r="T3" s="21" t="s">
        <v>6</v>
      </c>
      <c r="U3" s="34" t="s">
        <v>24</v>
      </c>
      <c r="V3" s="21" t="s">
        <v>23</v>
      </c>
      <c r="W3" s="21" t="s">
        <v>25</v>
      </c>
      <c r="X3" s="115" t="s">
        <v>26</v>
      </c>
      <c r="Y3" s="36" t="s">
        <v>27</v>
      </c>
      <c r="Z3" s="36" t="s">
        <v>28</v>
      </c>
      <c r="AA3" s="36" t="s">
        <v>29</v>
      </c>
      <c r="AB3" s="39" t="s">
        <v>30</v>
      </c>
      <c r="AC3" s="39"/>
      <c r="AD3" s="39"/>
      <c r="AE3" s="38" t="s">
        <v>31</v>
      </c>
      <c r="AF3" s="38"/>
      <c r="AG3" s="38"/>
      <c r="AH3" s="39" t="s">
        <v>30</v>
      </c>
      <c r="AI3" s="39"/>
      <c r="AJ3" s="39"/>
      <c r="AK3" s="38" t="s">
        <v>31</v>
      </c>
      <c r="AL3" s="38"/>
      <c r="AM3" s="38"/>
      <c r="AN3" s="116" t="s">
        <v>32</v>
      </c>
      <c r="AO3" s="116"/>
      <c r="AP3" s="41" t="s">
        <v>33</v>
      </c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</row>
    <row r="4" customFormat="false" ht="13.5" hidden="false" customHeight="true" outlineLevel="0" collapsed="false">
      <c r="B4" s="117"/>
      <c r="C4" s="118"/>
      <c r="D4" s="119"/>
      <c r="E4" s="120" t="n">
        <v>37012</v>
      </c>
      <c r="F4" s="121" t="n">
        <v>36891</v>
      </c>
      <c r="G4" s="122"/>
      <c r="H4" s="122"/>
      <c r="I4" s="123"/>
      <c r="J4" s="124" t="n">
        <v>37013</v>
      </c>
      <c r="K4" s="125" t="n">
        <v>36861</v>
      </c>
      <c r="L4" s="126" t="n">
        <v>37012</v>
      </c>
      <c r="M4" s="121" t="n">
        <v>36882</v>
      </c>
      <c r="N4" s="120" t="n">
        <v>37012</v>
      </c>
      <c r="O4" s="127" t="n">
        <v>36951</v>
      </c>
      <c r="P4" s="127"/>
      <c r="Q4" s="128" t="s">
        <v>34</v>
      </c>
      <c r="R4" s="128"/>
      <c r="S4" s="129" t="s">
        <v>35</v>
      </c>
      <c r="T4" s="122"/>
      <c r="U4" s="127" t="n">
        <v>36951</v>
      </c>
      <c r="V4" s="127"/>
      <c r="W4" s="129"/>
      <c r="X4" s="130"/>
      <c r="Y4" s="127" t="n">
        <v>36951</v>
      </c>
      <c r="Z4" s="127"/>
      <c r="AA4" s="127"/>
      <c r="AB4" s="131" t="s">
        <v>36</v>
      </c>
      <c r="AC4" s="132" t="s">
        <v>37</v>
      </c>
      <c r="AD4" s="132" t="s">
        <v>38</v>
      </c>
      <c r="AE4" s="132" t="s">
        <v>36</v>
      </c>
      <c r="AF4" s="132" t="s">
        <v>37</v>
      </c>
      <c r="AG4" s="133" t="s">
        <v>38</v>
      </c>
      <c r="AH4" s="131" t="s">
        <v>36</v>
      </c>
      <c r="AI4" s="132" t="s">
        <v>37</v>
      </c>
      <c r="AJ4" s="133" t="s">
        <v>38</v>
      </c>
      <c r="AK4" s="132" t="s">
        <v>36</v>
      </c>
      <c r="AL4" s="132" t="s">
        <v>37</v>
      </c>
      <c r="AM4" s="133" t="s">
        <v>38</v>
      </c>
      <c r="AN4" s="131" t="s">
        <v>30</v>
      </c>
      <c r="AO4" s="134" t="s">
        <v>31</v>
      </c>
      <c r="AP4" s="135" t="n">
        <v>37012</v>
      </c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</row>
    <row r="5" customFormat="false" ht="13.5" hidden="false" customHeight="true" outlineLevel="0" collapsed="false">
      <c r="B5" s="42"/>
      <c r="C5" s="136"/>
      <c r="D5" s="137"/>
      <c r="E5" s="47"/>
      <c r="F5" s="138"/>
      <c r="G5" s="139"/>
      <c r="H5" s="139"/>
      <c r="I5" s="140"/>
      <c r="J5" s="141"/>
      <c r="K5" s="142"/>
      <c r="L5" s="47"/>
      <c r="M5" s="143"/>
      <c r="N5" s="144"/>
      <c r="O5" s="50"/>
      <c r="P5" s="49"/>
      <c r="Q5" s="145"/>
      <c r="R5" s="46"/>
      <c r="S5" s="46"/>
      <c r="T5" s="146"/>
      <c r="U5" s="50"/>
      <c r="V5" s="45"/>
      <c r="W5" s="147"/>
      <c r="X5" s="139"/>
      <c r="Y5" s="46"/>
      <c r="Z5" s="43"/>
      <c r="AA5" s="53"/>
      <c r="AB5" s="53"/>
      <c r="AC5" s="53"/>
      <c r="AD5" s="53"/>
      <c r="AE5" s="53"/>
      <c r="AF5" s="53"/>
      <c r="AG5" s="53"/>
      <c r="AH5" s="46"/>
      <c r="AI5" s="46"/>
      <c r="AJ5" s="53"/>
      <c r="AK5" s="46"/>
      <c r="AL5" s="46"/>
      <c r="AM5" s="53"/>
      <c r="AN5" s="53"/>
      <c r="AO5" s="53"/>
      <c r="AP5" s="59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</row>
    <row r="6" customFormat="false" ht="12.75" hidden="false" customHeight="false" outlineLevel="0" collapsed="false">
      <c r="B6" s="148" t="s">
        <v>393</v>
      </c>
      <c r="C6" s="149" t="s">
        <v>394</v>
      </c>
      <c r="D6" s="150" t="s">
        <v>395</v>
      </c>
      <c r="E6" s="66"/>
      <c r="F6" s="66" t="n">
        <v>12</v>
      </c>
      <c r="G6" s="151" t="n">
        <f aca="false">+E6-F6</f>
        <v>-12</v>
      </c>
      <c r="H6" s="152" t="n">
        <f aca="false">(VLOOKUP(B6,'[1]New Ratings'!$A$3:$I$195,5,FALSE()))</f>
        <v>12</v>
      </c>
      <c r="I6" s="69" t="s">
        <v>43</v>
      </c>
      <c r="J6" s="75" t="s">
        <v>56</v>
      </c>
      <c r="K6" s="75" t="s">
        <v>56</v>
      </c>
      <c r="L6" s="69" t="s">
        <v>56</v>
      </c>
      <c r="M6" s="75" t="s">
        <v>56</v>
      </c>
      <c r="N6" s="70" t="s">
        <v>56</v>
      </c>
      <c r="O6" s="153" t="n">
        <v>4.55</v>
      </c>
      <c r="P6" s="154" t="n">
        <v>184</v>
      </c>
      <c r="Q6" s="86" t="str">
        <f aca="false">IF(AND(R6&lt;=20,R6&lt;&gt;0),"A",IF(R6&lt;=40,"B",IF(R6&lt;=60,"C",IF(R6&lt;=80,"D",IF(R6&lt;=100,"E","*")))))</f>
        <v>*</v>
      </c>
      <c r="R6" s="70" t="s">
        <v>56</v>
      </c>
      <c r="S6" s="73" t="s">
        <v>56</v>
      </c>
      <c r="T6" s="74" t="str">
        <f aca="false">IF(R6="*","*",R6-S6)</f>
        <v>*</v>
      </c>
      <c r="U6" s="75" t="n">
        <v>145</v>
      </c>
      <c r="V6" s="69" t="n">
        <v>7.8</v>
      </c>
      <c r="W6" s="73" t="n">
        <v>6.5</v>
      </c>
      <c r="X6" s="85" t="n">
        <f aca="false">IF(V6="*","*",V6-W6)</f>
        <v>1.3</v>
      </c>
      <c r="Y6" s="75" t="s">
        <v>56</v>
      </c>
      <c r="Z6" s="69" t="s">
        <v>56</v>
      </c>
      <c r="AA6" s="76" t="s">
        <v>56</v>
      </c>
      <c r="AB6" s="76"/>
      <c r="AC6" s="76"/>
      <c r="AD6" s="76"/>
      <c r="AE6" s="76"/>
      <c r="AF6" s="76"/>
      <c r="AG6" s="76"/>
      <c r="AH6" s="70"/>
      <c r="AI6" s="70"/>
      <c r="AJ6" s="76"/>
      <c r="AK6" s="70"/>
      <c r="AL6" s="70"/>
      <c r="AM6" s="76"/>
      <c r="AN6" s="77" t="n">
        <f aca="false">SUM(AH6:AJ6)/3</f>
        <v>0</v>
      </c>
      <c r="AO6" s="77" t="n">
        <f aca="false">SUM(AI6:AK6)/3</f>
        <v>0</v>
      </c>
      <c r="AP6" s="155" t="s">
        <v>50</v>
      </c>
    </row>
    <row r="7" customFormat="false" ht="12.75" hidden="false" customHeight="false" outlineLevel="0" collapsed="false">
      <c r="B7" s="148" t="s">
        <v>396</v>
      </c>
      <c r="C7" s="149" t="s">
        <v>397</v>
      </c>
      <c r="D7" s="150" t="s">
        <v>398</v>
      </c>
      <c r="E7" s="66"/>
      <c r="F7" s="66" t="n">
        <v>11</v>
      </c>
      <c r="G7" s="151" t="n">
        <f aca="false">+E7-F7</f>
        <v>-11</v>
      </c>
      <c r="H7" s="152" t="n">
        <f aca="false">(VLOOKUP(B7,'[1]New Ratings'!$A$3:$I$195,5,FALSE()))</f>
        <v>11</v>
      </c>
      <c r="I7" s="69" t="s">
        <v>62</v>
      </c>
      <c r="J7" s="75" t="s">
        <v>56</v>
      </c>
      <c r="K7" s="75" t="s">
        <v>56</v>
      </c>
      <c r="L7" s="69" t="s">
        <v>56</v>
      </c>
      <c r="M7" s="75" t="s">
        <v>56</v>
      </c>
      <c r="N7" s="70" t="s">
        <v>56</v>
      </c>
      <c r="O7" s="153" t="n">
        <v>31.05</v>
      </c>
      <c r="P7" s="154" t="n">
        <v>125</v>
      </c>
      <c r="Q7" s="86" t="str">
        <f aca="false">IF(AND(R7&lt;=20,R7&lt;&gt;0),"A",IF(R7&lt;=40,"B",IF(R7&lt;=60,"C",IF(R7&lt;=80,"D",IF(R7&lt;=100,"E","*")))))</f>
        <v>*</v>
      </c>
      <c r="R7" s="70" t="s">
        <v>56</v>
      </c>
      <c r="S7" s="73" t="s">
        <v>56</v>
      </c>
      <c r="T7" s="74" t="str">
        <f aca="false">IF(R7="*","*",R7-S7)</f>
        <v>*</v>
      </c>
      <c r="U7" s="75" t="n">
        <v>128</v>
      </c>
      <c r="V7" s="69" t="n">
        <v>14.9</v>
      </c>
      <c r="W7" s="73" t="n">
        <v>15.8</v>
      </c>
      <c r="X7" s="85" t="n">
        <f aca="false">IF(V7="*","*",V7-W7)</f>
        <v>-0.9</v>
      </c>
      <c r="Y7" s="75" t="n">
        <v>59</v>
      </c>
      <c r="Z7" s="69" t="n">
        <v>33</v>
      </c>
      <c r="AA7" s="76" t="n">
        <v>32.5</v>
      </c>
      <c r="AB7" s="76"/>
      <c r="AC7" s="76"/>
      <c r="AD7" s="76"/>
      <c r="AE7" s="76"/>
      <c r="AF7" s="76"/>
      <c r="AG7" s="76"/>
      <c r="AH7" s="70"/>
      <c r="AI7" s="70"/>
      <c r="AJ7" s="76"/>
      <c r="AK7" s="70"/>
      <c r="AL7" s="70"/>
      <c r="AM7" s="76"/>
      <c r="AN7" s="77" t="n">
        <f aca="false">SUM(AH7:AJ7)/3</f>
        <v>0</v>
      </c>
      <c r="AO7" s="77" t="n">
        <f aca="false">SUM(AI7:AK7)/3</f>
        <v>0</v>
      </c>
      <c r="AP7" s="155" t="s">
        <v>50</v>
      </c>
    </row>
    <row r="8" customFormat="false" ht="12.75" hidden="false" customHeight="false" outlineLevel="0" collapsed="false">
      <c r="B8" s="148" t="s">
        <v>399</v>
      </c>
      <c r="C8" s="149" t="s">
        <v>66</v>
      </c>
      <c r="D8" s="150" t="s">
        <v>400</v>
      </c>
      <c r="E8" s="66"/>
      <c r="F8" s="66" t="n">
        <v>11</v>
      </c>
      <c r="G8" s="151" t="n">
        <f aca="false">+E8-F8</f>
        <v>-11</v>
      </c>
      <c r="H8" s="152" t="n">
        <f aca="false">(VLOOKUP(B8,'[1]New Ratings'!$A$3:$I$195,5,FALSE()))</f>
        <v>11</v>
      </c>
      <c r="I8" s="69" t="s">
        <v>62</v>
      </c>
      <c r="J8" s="75" t="s">
        <v>56</v>
      </c>
      <c r="K8" s="75" t="s">
        <v>56</v>
      </c>
      <c r="L8" s="69" t="s">
        <v>56</v>
      </c>
      <c r="M8" s="75" t="s">
        <v>56</v>
      </c>
      <c r="N8" s="70" t="s">
        <v>56</v>
      </c>
      <c r="O8" s="153" t="n">
        <v>40.45</v>
      </c>
      <c r="P8" s="154" t="n">
        <v>85</v>
      </c>
      <c r="Q8" s="86" t="str">
        <f aca="false">IF(AND(R8&lt;=20,R8&lt;&gt;0),"A",IF(R8&lt;=40,"B",IF(R8&lt;=60,"C",IF(R8&lt;=80,"D",IF(R8&lt;=100,"E","*")))))</f>
        <v>C</v>
      </c>
      <c r="R8" s="70" t="n">
        <v>45</v>
      </c>
      <c r="S8" s="73" t="n">
        <v>48</v>
      </c>
      <c r="T8" s="74" t="n">
        <f aca="false">IF(R8="*","*",R8-S8)</f>
        <v>-3</v>
      </c>
      <c r="U8" s="75" t="n">
        <v>80</v>
      </c>
      <c r="V8" s="69" t="n">
        <v>31.6</v>
      </c>
      <c r="W8" s="73" t="n">
        <v>33.1</v>
      </c>
      <c r="X8" s="85" t="n">
        <f aca="false">IF(V8="*","*",V8-W8)</f>
        <v>-1.5</v>
      </c>
      <c r="Y8" s="75" t="n">
        <v>41</v>
      </c>
      <c r="Z8" s="69" t="n">
        <v>38.5</v>
      </c>
      <c r="AA8" s="76" t="n">
        <v>41</v>
      </c>
      <c r="AB8" s="76" t="s">
        <v>144</v>
      </c>
      <c r="AC8" s="76" t="s">
        <v>47</v>
      </c>
      <c r="AD8" s="76" t="s">
        <v>145</v>
      </c>
      <c r="AE8" s="76" t="s">
        <v>144</v>
      </c>
      <c r="AF8" s="76" t="s">
        <v>47</v>
      </c>
      <c r="AG8" s="76" t="s">
        <v>144</v>
      </c>
      <c r="AH8" s="70" t="n">
        <f aca="false">IF(ISERROR(VLOOKUP(AB8,Methodology!$H$26:$I$37,2,FALSE())),"",VLOOKUP(AB8,Methodology!$H$26:$I$37,2,FALSE()))</f>
        <v>5</v>
      </c>
      <c r="AI8" s="70" t="n">
        <f aca="false">IF(ISERROR(VLOOKUP(AC8,Methodology!$H$26:$I$37,2,FALSE())),"",VLOOKUP(AC8,Methodology!$H$26:$I$37,2,FALSE()))</f>
        <v>6</v>
      </c>
      <c r="AJ8" s="76" t="n">
        <f aca="false">IF(ISERROR(VLOOKUP(AD8,Methodology!$H$26:$I$37,2,FALSE())),"",VLOOKUP(AD8,Methodology!$H$26:$I$37,2,FALSE()))</f>
        <v>4</v>
      </c>
      <c r="AK8" s="70" t="n">
        <f aca="false">IF(ISERROR(VLOOKUP(AE8,Methodology!$H$26:$I$37,2,FALSE())),"",VLOOKUP(AE8,Methodology!$H$26:$I$37,2,FALSE()))</f>
        <v>5</v>
      </c>
      <c r="AL8" s="70" t="n">
        <f aca="false">IF(ISERROR(VLOOKUP(AF8,Methodology!$H$26:$I$37,2,FALSE())),"",VLOOKUP(AF8,Methodology!$H$26:$I$37,2,FALSE()))</f>
        <v>6</v>
      </c>
      <c r="AM8" s="76" t="n">
        <f aca="false">IF(ISERROR(VLOOKUP(AG8,Methodology!$H$26:$I$37,2,FALSE())),"",VLOOKUP(AG8,Methodology!$H$26:$I$37,2,FALSE()))</f>
        <v>5</v>
      </c>
      <c r="AN8" s="77" t="n">
        <f aca="false">SUM(AH8:AJ8)/3</f>
        <v>5</v>
      </c>
      <c r="AO8" s="77" t="n">
        <f aca="false">SUM(AK8:AM8)/3</f>
        <v>5.33333333333333</v>
      </c>
      <c r="AP8" s="155" t="s">
        <v>99</v>
      </c>
    </row>
    <row r="9" customFormat="false" ht="12.75" hidden="false" customHeight="false" outlineLevel="0" collapsed="false">
      <c r="B9" s="100" t="s">
        <v>401</v>
      </c>
      <c r="C9" s="149" t="s">
        <v>402</v>
      </c>
      <c r="D9" s="150" t="s">
        <v>403</v>
      </c>
      <c r="E9" s="66"/>
      <c r="F9" s="66" t="n">
        <v>12</v>
      </c>
      <c r="G9" s="151" t="n">
        <f aca="false">+E9-F9</f>
        <v>-12</v>
      </c>
      <c r="H9" s="152" t="e">
        <f aca="false">(VLOOKUP(B9,'[1]New Ratings'!$A$3:$I$195,5,FALSE()))</f>
        <v>#N/A</v>
      </c>
      <c r="I9" s="69" t="s">
        <v>43</v>
      </c>
      <c r="J9" s="75"/>
      <c r="K9" s="75"/>
      <c r="L9" s="69" t="s">
        <v>56</v>
      </c>
      <c r="M9" s="75"/>
      <c r="N9" s="70"/>
      <c r="O9" s="153"/>
      <c r="P9" s="154" t="s">
        <v>56</v>
      </c>
      <c r="Q9" s="86" t="str">
        <f aca="false">IF(AND(R9&lt;=20,R9&lt;&gt;0),"A",IF(R9&lt;=40,"B",IF(R9&lt;=60,"C",IF(R9&lt;=80,"D",IF(R9&lt;=100,"E","*")))))</f>
        <v>*</v>
      </c>
      <c r="R9" s="70" t="s">
        <v>56</v>
      </c>
      <c r="S9" s="73"/>
      <c r="T9" s="74"/>
      <c r="U9" s="75" t="s">
        <v>56</v>
      </c>
      <c r="V9" s="69" t="s">
        <v>56</v>
      </c>
      <c r="W9" s="73" t="s">
        <v>56</v>
      </c>
      <c r="X9" s="85"/>
      <c r="Y9" s="75" t="s">
        <v>56</v>
      </c>
      <c r="Z9" s="69" t="s">
        <v>56</v>
      </c>
      <c r="AA9" s="76" t="s">
        <v>56</v>
      </c>
      <c r="AB9" s="76"/>
      <c r="AC9" s="76"/>
      <c r="AD9" s="76"/>
      <c r="AE9" s="76"/>
      <c r="AF9" s="76"/>
      <c r="AG9" s="76"/>
      <c r="AH9" s="70" t="str">
        <f aca="false">IF(ISERROR(VLOOKUP(AB9,Methodology!$H$26:$I$37,2,FALSE())),"",VLOOKUP(AB9,Methodology!$H$26:$I$37,2,FALSE()))</f>
        <v/>
      </c>
      <c r="AI9" s="70" t="str">
        <f aca="false">IF(ISERROR(VLOOKUP(AC9,Methodology!$H$26:$I$37,2,FALSE())),"",VLOOKUP(AC9,Methodology!$H$26:$I$37,2,FALSE()))</f>
        <v/>
      </c>
      <c r="AJ9" s="76" t="str">
        <f aca="false">IF(ISERROR(VLOOKUP(AD9,Methodology!$H$26:$I$37,2,FALSE())),"",VLOOKUP(AD9,Methodology!$H$26:$I$37,2,FALSE()))</f>
        <v/>
      </c>
      <c r="AK9" s="70" t="str">
        <f aca="false">IF(ISERROR(VLOOKUP(AE9,Methodology!$H$26:$I$37,2,FALSE())),"",VLOOKUP(AE9,Methodology!$H$26:$I$37,2,FALSE()))</f>
        <v/>
      </c>
      <c r="AL9" s="70" t="str">
        <f aca="false">IF(ISERROR(VLOOKUP(AF9,Methodology!$H$26:$I$37,2,FALSE())),"",VLOOKUP(AF9,Methodology!$H$26:$I$37,2,FALSE()))</f>
        <v/>
      </c>
      <c r="AM9" s="76" t="str">
        <f aca="false">IF(ISERROR(VLOOKUP(AG9,Methodology!$H$26:$I$37,2,FALSE())),"",VLOOKUP(AG9,Methodology!$H$26:$I$37,2,FALSE()))</f>
        <v/>
      </c>
      <c r="AN9" s="77" t="n">
        <f aca="false">SUM(AH9:AJ9)/3</f>
        <v>0</v>
      </c>
      <c r="AO9" s="77" t="n">
        <f aca="false">SUM(AK9:AM9)/3</f>
        <v>0</v>
      </c>
      <c r="AP9" s="155" t="s">
        <v>59</v>
      </c>
    </row>
    <row r="10" customFormat="false" ht="12.75" hidden="false" customHeight="false" outlineLevel="0" collapsed="false">
      <c r="B10" s="148" t="s">
        <v>404</v>
      </c>
      <c r="C10" s="149" t="s">
        <v>405</v>
      </c>
      <c r="D10" s="150" t="s">
        <v>406</v>
      </c>
      <c r="E10" s="66"/>
      <c r="F10" s="66" t="n">
        <v>12</v>
      </c>
      <c r="G10" s="151" t="n">
        <f aca="false">+E10-F10</f>
        <v>-12</v>
      </c>
      <c r="H10" s="152" t="n">
        <f aca="false">(VLOOKUP(B10,'[1]New Ratings'!$A$3:$I$195,5,FALSE()))</f>
        <v>12</v>
      </c>
      <c r="I10" s="69" t="s">
        <v>62</v>
      </c>
      <c r="J10" s="75" t="s">
        <v>56</v>
      </c>
      <c r="K10" s="75" t="s">
        <v>56</v>
      </c>
      <c r="L10" s="69" t="s">
        <v>56</v>
      </c>
      <c r="M10" s="75" t="s">
        <v>56</v>
      </c>
      <c r="N10" s="70" t="s">
        <v>56</v>
      </c>
      <c r="O10" s="153" t="n">
        <v>25.13</v>
      </c>
      <c r="P10" s="154" t="n">
        <v>159</v>
      </c>
      <c r="Q10" s="86" t="str">
        <f aca="false">IF(AND(R10&lt;=20,R10&lt;&gt;0),"A",IF(R10&lt;=40,"B",IF(R10&lt;=60,"C",IF(R10&lt;=80,"D",IF(R10&lt;=100,"E","*")))))</f>
        <v>D</v>
      </c>
      <c r="R10" s="70" t="n">
        <v>79</v>
      </c>
      <c r="S10" s="73" t="n">
        <v>80</v>
      </c>
      <c r="T10" s="74" t="n">
        <f aca="false">IF(R10="*","*",R10-S10)</f>
        <v>-1</v>
      </c>
      <c r="U10" s="75" t="n">
        <v>133</v>
      </c>
      <c r="V10" s="69" t="n">
        <v>12.6</v>
      </c>
      <c r="W10" s="73" t="n">
        <v>11.9</v>
      </c>
      <c r="X10" s="85" t="n">
        <f aca="false">IF(V10="*","*",V10-W10)</f>
        <v>0.699999999999999</v>
      </c>
      <c r="Y10" s="75" t="n">
        <v>47</v>
      </c>
      <c r="Z10" s="69" t="n">
        <v>24</v>
      </c>
      <c r="AA10" s="76" t="n">
        <v>26.5</v>
      </c>
      <c r="AB10" s="76" t="s">
        <v>47</v>
      </c>
      <c r="AC10" s="76" t="s">
        <v>144</v>
      </c>
      <c r="AD10" s="76" t="s">
        <v>145</v>
      </c>
      <c r="AE10" s="76" t="s">
        <v>145</v>
      </c>
      <c r="AF10" s="76" t="s">
        <v>144</v>
      </c>
      <c r="AG10" s="76" t="s">
        <v>270</v>
      </c>
      <c r="AH10" s="70" t="n">
        <f aca="false">IF(ISERROR(VLOOKUP(AB10,Methodology!$H$26:$I$37,2,FALSE())),"",VLOOKUP(AB10,Methodology!$H$26:$I$37,2,FALSE()))</f>
        <v>6</v>
      </c>
      <c r="AI10" s="70" t="n">
        <f aca="false">IF(ISERROR(VLOOKUP(AC10,Methodology!$H$26:$I$37,2,FALSE())),"",VLOOKUP(AC10,Methodology!$H$26:$I$37,2,FALSE()))</f>
        <v>5</v>
      </c>
      <c r="AJ10" s="76" t="n">
        <f aca="false">IF(ISERROR(VLOOKUP(AD10,Methodology!$H$26:$I$37,2,FALSE())),"",VLOOKUP(AD10,Methodology!$H$26:$I$37,2,FALSE()))</f>
        <v>4</v>
      </c>
      <c r="AK10" s="70" t="n">
        <f aca="false">IF(ISERROR(VLOOKUP(AE10,Methodology!$H$26:$I$37,2,FALSE())),"",VLOOKUP(AE10,Methodology!$H$26:$I$37,2,FALSE()))</f>
        <v>4</v>
      </c>
      <c r="AL10" s="70" t="n">
        <f aca="false">IF(ISERROR(VLOOKUP(AF10,Methodology!$H$26:$I$37,2,FALSE())),"",VLOOKUP(AF10,Methodology!$H$26:$I$37,2,FALSE()))</f>
        <v>5</v>
      </c>
      <c r="AM10" s="76" t="n">
        <f aca="false">IF(ISERROR(VLOOKUP(AG10,Methodology!$H$26:$I$37,2,FALSE())),"",VLOOKUP(AG10,Methodology!$H$26:$I$37,2,FALSE()))</f>
        <v>3</v>
      </c>
      <c r="AN10" s="77" t="n">
        <f aca="false">SUM(AH10:AJ10)/3</f>
        <v>5</v>
      </c>
      <c r="AO10" s="77" t="n">
        <f aca="false">SUM(AK10:AM10)/3</f>
        <v>4</v>
      </c>
      <c r="AP10" s="156" t="s">
        <v>50</v>
      </c>
    </row>
    <row r="11" customFormat="false" ht="12.75" hidden="false" customHeight="false" outlineLevel="0" collapsed="false">
      <c r="B11" s="157" t="s">
        <v>262</v>
      </c>
      <c r="C11" s="149" t="s">
        <v>263</v>
      </c>
      <c r="D11" s="150" t="s">
        <v>264</v>
      </c>
      <c r="E11" s="66"/>
      <c r="F11" s="66" t="n">
        <v>9</v>
      </c>
      <c r="G11" s="151" t="n">
        <f aca="false">+E11-F11</f>
        <v>-9</v>
      </c>
      <c r="H11" s="152" t="n">
        <f aca="false">(VLOOKUP(B11,'[1]New Ratings'!$A$3:$I$195,5,FALSE()))</f>
        <v>9</v>
      </c>
      <c r="I11" s="69" t="s">
        <v>62</v>
      </c>
      <c r="J11" s="75" t="s">
        <v>56</v>
      </c>
      <c r="K11" s="75" t="s">
        <v>56</v>
      </c>
      <c r="L11" s="69" t="s">
        <v>56</v>
      </c>
      <c r="M11" s="75" t="s">
        <v>56</v>
      </c>
      <c r="N11" s="70" t="s">
        <v>56</v>
      </c>
      <c r="O11" s="153" t="n">
        <v>23.61</v>
      </c>
      <c r="P11" s="154" t="n">
        <v>166</v>
      </c>
      <c r="Q11" s="86" t="str">
        <f aca="false">IF(AND(R11&lt;=20,R11&lt;&gt;0),"A",IF(R11&lt;=40,"B",IF(R11&lt;=60,"C",IF(R11&lt;=80,"D",IF(R11&lt;=100,"E","*")))))</f>
        <v>*</v>
      </c>
      <c r="R11" s="70" t="s">
        <v>56</v>
      </c>
      <c r="S11" s="73" t="s">
        <v>56</v>
      </c>
      <c r="T11" s="74" t="str">
        <f aca="false">IF(R11="*","*",R11-S11)</f>
        <v>*</v>
      </c>
      <c r="U11" s="75" t="s">
        <v>56</v>
      </c>
      <c r="V11" s="69" t="s">
        <v>56</v>
      </c>
      <c r="W11" s="73" t="s">
        <v>56</v>
      </c>
      <c r="X11" s="85" t="str">
        <f aca="false">IF(V11="*","*",V11-W11)</f>
        <v>*</v>
      </c>
      <c r="Y11" s="75" t="s">
        <v>56</v>
      </c>
      <c r="Z11" s="69" t="s">
        <v>56</v>
      </c>
      <c r="AA11" s="76" t="s">
        <v>56</v>
      </c>
      <c r="AB11" s="76"/>
      <c r="AC11" s="76"/>
      <c r="AD11" s="76"/>
      <c r="AE11" s="76"/>
      <c r="AF11" s="76"/>
      <c r="AG11" s="76"/>
      <c r="AH11" s="70" t="str">
        <f aca="false">IF(ISERROR(VLOOKUP(AB11,Methodology!$H$26:$I$37,2,FALSE())),"",VLOOKUP(AB11,Methodology!$H$26:$I$37,2,FALSE()))</f>
        <v/>
      </c>
      <c r="AI11" s="70" t="str">
        <f aca="false">IF(ISERROR(VLOOKUP(AC11,Methodology!$H$26:$I$37,2,FALSE())),"",VLOOKUP(AC11,Methodology!$H$26:$I$37,2,FALSE()))</f>
        <v/>
      </c>
      <c r="AJ11" s="76" t="str">
        <f aca="false">IF(ISERROR(VLOOKUP(AD11,Methodology!$H$26:$I$37,2,FALSE())),"",VLOOKUP(AD11,Methodology!$H$26:$I$37,2,FALSE()))</f>
        <v/>
      </c>
      <c r="AK11" s="70" t="str">
        <f aca="false">IF(ISERROR(VLOOKUP(AE11,Methodology!$H$26:$I$37,2,FALSE())),"",VLOOKUP(AE11,Methodology!$H$26:$I$37,2,FALSE()))</f>
        <v/>
      </c>
      <c r="AL11" s="70" t="str">
        <f aca="false">IF(ISERROR(VLOOKUP(AF11,Methodology!$H$26:$I$37,2,FALSE())),"",VLOOKUP(AF11,Methodology!$H$26:$I$37,2,FALSE()))</f>
        <v/>
      </c>
      <c r="AM11" s="76" t="str">
        <f aca="false">IF(ISERROR(VLOOKUP(AG11,Methodology!$H$26:$I$37,2,FALSE())),"",VLOOKUP(AG11,Methodology!$H$26:$I$37,2,FALSE()))</f>
        <v/>
      </c>
      <c r="AN11" s="77" t="n">
        <f aca="false">SUM(AH11:AJ11)/3</f>
        <v>0</v>
      </c>
      <c r="AO11" s="77" t="n">
        <f aca="false">SUM(AK11:AM11)/3</f>
        <v>0</v>
      </c>
      <c r="AP11" s="155" t="s">
        <v>64</v>
      </c>
    </row>
    <row r="12" customFormat="false" ht="12.75" hidden="false" customHeight="false" outlineLevel="0" collapsed="false">
      <c r="B12" s="42" t="s">
        <v>265</v>
      </c>
      <c r="C12" s="95" t="s">
        <v>88</v>
      </c>
      <c r="D12" s="158" t="s">
        <v>266</v>
      </c>
      <c r="E12" s="66" t="n">
        <v>9</v>
      </c>
      <c r="F12" s="66" t="n">
        <v>9</v>
      </c>
      <c r="G12" s="151" t="n">
        <f aca="false">+E12-F12</f>
        <v>0</v>
      </c>
      <c r="H12" s="152" t="n">
        <f aca="false">(VLOOKUP(B12,'[1]New Ratings'!$A$3:$I$195,5,FALSE()))</f>
        <v>9</v>
      </c>
      <c r="I12" s="69" t="s">
        <v>62</v>
      </c>
      <c r="J12" s="159" t="s">
        <v>267</v>
      </c>
      <c r="K12" s="75" t="s">
        <v>268</v>
      </c>
      <c r="L12" s="69" t="s">
        <v>238</v>
      </c>
      <c r="M12" s="75" t="s">
        <v>269</v>
      </c>
      <c r="N12" s="70" t="s">
        <v>48</v>
      </c>
      <c r="O12" s="153" t="n">
        <v>53.18</v>
      </c>
      <c r="P12" s="154" t="n">
        <v>66</v>
      </c>
      <c r="Q12" s="86" t="str">
        <f aca="false">IF(AND(R12&lt;=20,R12&lt;&gt;0),"A",IF(R12&lt;=40,"B",IF(R12&lt;=60,"C",IF(R12&lt;=80,"D",IF(R12&lt;=100,"E","*")))))</f>
        <v>C</v>
      </c>
      <c r="R12" s="70" t="n">
        <v>50</v>
      </c>
      <c r="S12" s="73" t="n">
        <v>53</v>
      </c>
      <c r="T12" s="74" t="n">
        <f aca="false">IF(R12="*","*",R12-S12)</f>
        <v>-3</v>
      </c>
      <c r="U12" s="75" t="n">
        <v>68</v>
      </c>
      <c r="V12" s="69" t="n">
        <v>39.8</v>
      </c>
      <c r="W12" s="73" t="n">
        <v>45.8</v>
      </c>
      <c r="X12" s="85" t="n">
        <f aca="false">IF(V12="*","*",V12-W12)</f>
        <v>-6</v>
      </c>
      <c r="Y12" s="75" t="n">
        <v>72</v>
      </c>
      <c r="Z12" s="69" t="n">
        <v>28.5</v>
      </c>
      <c r="AA12" s="76" t="n">
        <v>38</v>
      </c>
      <c r="AB12" s="76" t="s">
        <v>48</v>
      </c>
      <c r="AC12" s="76" t="s">
        <v>48</v>
      </c>
      <c r="AD12" s="76" t="s">
        <v>144</v>
      </c>
      <c r="AE12" s="76" t="s">
        <v>48</v>
      </c>
      <c r="AF12" s="76" t="s">
        <v>47</v>
      </c>
      <c r="AG12" s="76" t="s">
        <v>48</v>
      </c>
      <c r="AH12" s="70" t="n">
        <f aca="false">IF(ISERROR(VLOOKUP(AB12,Methodology!$H$26:$I$37,2,FALSE())),"",VLOOKUP(AB12,Methodology!$H$26:$I$37,2,FALSE()))</f>
        <v>7</v>
      </c>
      <c r="AI12" s="70" t="n">
        <f aca="false">IF(ISERROR(VLOOKUP(AC12,Methodology!$H$26:$I$37,2,FALSE())),"",VLOOKUP(AC12,Methodology!$H$26:$I$37,2,FALSE()))</f>
        <v>7</v>
      </c>
      <c r="AJ12" s="76" t="n">
        <f aca="false">IF(ISERROR(VLOOKUP(AD12,Methodology!$H$26:$I$37,2,FALSE())),"",VLOOKUP(AD12,Methodology!$H$26:$I$37,2,FALSE()))</f>
        <v>5</v>
      </c>
      <c r="AK12" s="70" t="n">
        <f aca="false">IF(ISERROR(VLOOKUP(AE12,Methodology!$H$26:$I$37,2,FALSE())),"",VLOOKUP(AE12,Methodology!$H$26:$I$37,2,FALSE()))</f>
        <v>7</v>
      </c>
      <c r="AL12" s="70" t="n">
        <f aca="false">IF(ISERROR(VLOOKUP(AF12,Methodology!$H$26:$I$37,2,FALSE())),"",VLOOKUP(AF12,Methodology!$H$26:$I$37,2,FALSE()))</f>
        <v>6</v>
      </c>
      <c r="AM12" s="76" t="n">
        <f aca="false">IF(ISERROR(VLOOKUP(AG12,Methodology!$H$26:$I$37,2,FALSE())),"",VLOOKUP(AG12,Methodology!$H$26:$I$37,2,FALSE()))</f>
        <v>7</v>
      </c>
      <c r="AN12" s="77" t="n">
        <f aca="false">SUM(AH12:AJ12)/3</f>
        <v>6.33333333333333</v>
      </c>
      <c r="AO12" s="77" t="n">
        <f aca="false">SUM(AK12:AM12)/3</f>
        <v>6.66666666666667</v>
      </c>
      <c r="AP12" s="155" t="s">
        <v>64</v>
      </c>
    </row>
    <row r="13" customFormat="false" ht="12.75" hidden="false" customHeight="false" outlineLevel="0" collapsed="false">
      <c r="B13" s="148" t="s">
        <v>407</v>
      </c>
      <c r="C13" s="95" t="s">
        <v>408</v>
      </c>
      <c r="D13" s="158" t="s">
        <v>409</v>
      </c>
      <c r="E13" s="66"/>
      <c r="F13" s="66" t="n">
        <v>11</v>
      </c>
      <c r="G13" s="151" t="n">
        <f aca="false">+E13-F13</f>
        <v>-11</v>
      </c>
      <c r="H13" s="152" t="n">
        <f aca="false">(VLOOKUP(B13,'[1]New Ratings'!$A$3:$I$195,5,FALSE()))</f>
        <v>11</v>
      </c>
      <c r="I13" s="69" t="s">
        <v>62</v>
      </c>
      <c r="J13" s="75" t="s">
        <v>56</v>
      </c>
      <c r="K13" s="75" t="s">
        <v>56</v>
      </c>
      <c r="L13" s="69"/>
      <c r="M13" s="75" t="s">
        <v>56</v>
      </c>
      <c r="N13" s="70" t="s">
        <v>56</v>
      </c>
      <c r="O13" s="153" t="n">
        <v>32.77</v>
      </c>
      <c r="P13" s="154" t="n">
        <v>114</v>
      </c>
      <c r="Q13" s="86" t="str">
        <f aca="false">IF(AND(R13&lt;=20,R13&lt;&gt;0),"A",IF(R13&lt;=40,"B",IF(R13&lt;=60,"C",IF(R13&lt;=80,"D",IF(R13&lt;=100,"E","*")))))</f>
        <v>*</v>
      </c>
      <c r="R13" s="70" t="s">
        <v>56</v>
      </c>
      <c r="S13" s="73" t="s">
        <v>56</v>
      </c>
      <c r="T13" s="74" t="str">
        <f aca="false">IF(R13="*","*",R13-S13)</f>
        <v>*</v>
      </c>
      <c r="U13" s="75" t="s">
        <v>56</v>
      </c>
      <c r="V13" s="69" t="s">
        <v>56</v>
      </c>
      <c r="W13" s="73" t="s">
        <v>56</v>
      </c>
      <c r="X13" s="85" t="str">
        <f aca="false">IF(V13="*","*",V13-W13)</f>
        <v>*</v>
      </c>
      <c r="Y13" s="75" t="n">
        <v>55</v>
      </c>
      <c r="Z13" s="69" t="n">
        <v>31.5</v>
      </c>
      <c r="AA13" s="76" t="n">
        <v>31.5</v>
      </c>
      <c r="AB13" s="76"/>
      <c r="AC13" s="76"/>
      <c r="AD13" s="76"/>
      <c r="AE13" s="76"/>
      <c r="AF13" s="76"/>
      <c r="AG13" s="76"/>
      <c r="AH13" s="70" t="str">
        <f aca="false">IF(ISERROR(VLOOKUP(AB13,Methodology!$H$26:$I$37,2,FALSE())),"",VLOOKUP(AB13,Methodology!$H$26:$I$37,2,FALSE()))</f>
        <v/>
      </c>
      <c r="AI13" s="70" t="str">
        <f aca="false">IF(ISERROR(VLOOKUP(AC13,Methodology!$H$26:$I$37,2,FALSE())),"",VLOOKUP(AC13,Methodology!$H$26:$I$37,2,FALSE()))</f>
        <v/>
      </c>
      <c r="AJ13" s="76" t="str">
        <f aca="false">IF(ISERROR(VLOOKUP(AD13,Methodology!$H$26:$I$37,2,FALSE())),"",VLOOKUP(AD13,Methodology!$H$26:$I$37,2,FALSE()))</f>
        <v/>
      </c>
      <c r="AK13" s="70" t="str">
        <f aca="false">IF(ISERROR(VLOOKUP(AE13,Methodology!$H$26:$I$37,2,FALSE())),"",VLOOKUP(AE13,Methodology!$H$26:$I$37,2,FALSE()))</f>
        <v/>
      </c>
      <c r="AL13" s="70" t="str">
        <f aca="false">IF(ISERROR(VLOOKUP(AF13,Methodology!$H$26:$I$37,2,FALSE())),"",VLOOKUP(AF13,Methodology!$H$26:$I$37,2,FALSE()))</f>
        <v/>
      </c>
      <c r="AM13" s="76" t="str">
        <f aca="false">IF(ISERROR(VLOOKUP(AG13,Methodology!$H$26:$I$37,2,FALSE())),"",VLOOKUP(AG13,Methodology!$H$26:$I$37,2,FALSE()))</f>
        <v/>
      </c>
      <c r="AN13" s="77" t="n">
        <f aca="false">SUM(AH13:AJ13)/3</f>
        <v>0</v>
      </c>
      <c r="AO13" s="77" t="n">
        <f aca="false">SUM(AK13:AM13)/3</f>
        <v>0</v>
      </c>
      <c r="AP13" s="155" t="s">
        <v>50</v>
      </c>
    </row>
    <row r="14" customFormat="false" ht="12.75" hidden="false" customHeight="false" outlineLevel="0" collapsed="false">
      <c r="B14" s="42" t="s">
        <v>40</v>
      </c>
      <c r="C14" s="95" t="s">
        <v>41</v>
      </c>
      <c r="D14" s="158" t="s">
        <v>42</v>
      </c>
      <c r="E14" s="66" t="n">
        <v>1</v>
      </c>
      <c r="F14" s="66" t="n">
        <v>1</v>
      </c>
      <c r="G14" s="151" t="n">
        <f aca="false">+E14-F14</f>
        <v>0</v>
      </c>
      <c r="H14" s="152" t="n">
        <f aca="false">(VLOOKUP(B14,'[1]New Ratings'!$A$3:$I$195,5,FALSE()))</f>
        <v>1</v>
      </c>
      <c r="I14" s="69" t="s">
        <v>43</v>
      </c>
      <c r="J14" s="75" t="s">
        <v>44</v>
      </c>
      <c r="K14" s="75" t="s">
        <v>44</v>
      </c>
      <c r="L14" s="69" t="s">
        <v>45</v>
      </c>
      <c r="M14" s="75" t="s">
        <v>46</v>
      </c>
      <c r="N14" s="70" t="s">
        <v>46</v>
      </c>
      <c r="O14" s="153" t="n">
        <v>87.77</v>
      </c>
      <c r="P14" s="154" t="n">
        <v>19</v>
      </c>
      <c r="Q14" s="86" t="str">
        <f aca="false">IF(AND(R14&lt;=20,R14&lt;&gt;0),"A",IF(R14&lt;=40,"B",IF(R14&lt;=60,"C",IF(R14&lt;=80,"D",IF(R14&lt;=100,"E","*")))))</f>
        <v>B</v>
      </c>
      <c r="R14" s="70" t="n">
        <v>26</v>
      </c>
      <c r="S14" s="73" t="n">
        <v>27</v>
      </c>
      <c r="T14" s="74" t="n">
        <f aca="false">IF(R14="*","*",R14-S14)</f>
        <v>-1</v>
      </c>
      <c r="U14" s="75" t="n">
        <v>21</v>
      </c>
      <c r="V14" s="69" t="n">
        <v>79</v>
      </c>
      <c r="W14" s="73" t="n">
        <v>82.1</v>
      </c>
      <c r="X14" s="85" t="n">
        <f aca="false">IF(V14="*","*",V14-W14)</f>
        <v>-3.09999999999999</v>
      </c>
      <c r="Y14" s="75" t="n">
        <v>87.5</v>
      </c>
      <c r="Z14" s="69" t="n">
        <v>33</v>
      </c>
      <c r="AA14" s="76" t="n">
        <v>39.5</v>
      </c>
      <c r="AB14" s="76" t="s">
        <v>47</v>
      </c>
      <c r="AC14" s="76" t="s">
        <v>48</v>
      </c>
      <c r="AD14" s="76" t="s">
        <v>48</v>
      </c>
      <c r="AE14" s="76" t="s">
        <v>49</v>
      </c>
      <c r="AF14" s="76" t="s">
        <v>49</v>
      </c>
      <c r="AG14" s="76" t="s">
        <v>49</v>
      </c>
      <c r="AH14" s="70" t="n">
        <f aca="false">IF(ISERROR(VLOOKUP(AB14,Methodology!$H$26:$I$37,2,FALSE())),"",VLOOKUP(AB14,Methodology!$H$26:$I$37,2,FALSE()))</f>
        <v>6</v>
      </c>
      <c r="AI14" s="70" t="n">
        <f aca="false">IF(ISERROR(VLOOKUP(AC14,Methodology!$H$26:$I$37,2,FALSE())),"",VLOOKUP(AC14,Methodology!$H$26:$I$37,2,FALSE()))</f>
        <v>7</v>
      </c>
      <c r="AJ14" s="76" t="n">
        <f aca="false">IF(ISERROR(VLOOKUP(AD14,Methodology!$H$26:$I$37,2,FALSE())),"",VLOOKUP(AD14,Methodology!$H$26:$I$37,2,FALSE()))</f>
        <v>7</v>
      </c>
      <c r="AK14" s="70" t="n">
        <f aca="false">IF(ISERROR(VLOOKUP(AE14,Methodology!$H$26:$I$37,2,FALSE())),"",VLOOKUP(AE14,Methodology!$H$26:$I$37,2,FALSE()))</f>
        <v>9</v>
      </c>
      <c r="AL14" s="70" t="n">
        <f aca="false">IF(ISERROR(VLOOKUP(AF14,Methodology!$H$26:$I$37,2,FALSE())),"",VLOOKUP(AF14,Methodology!$H$26:$I$37,2,FALSE()))</f>
        <v>9</v>
      </c>
      <c r="AM14" s="76" t="n">
        <f aca="false">IF(ISERROR(VLOOKUP(AG14,Methodology!$H$26:$I$37,2,FALSE())),"",VLOOKUP(AG14,Methodology!$H$26:$I$37,2,FALSE()))</f>
        <v>9</v>
      </c>
      <c r="AN14" s="77" t="n">
        <f aca="false">SUM(AH14:AJ14)/3</f>
        <v>6.66666666666667</v>
      </c>
      <c r="AO14" s="77" t="n">
        <f aca="false">SUM(AK14:AM14)/3</f>
        <v>9</v>
      </c>
      <c r="AP14" s="155" t="s">
        <v>50</v>
      </c>
    </row>
    <row r="15" customFormat="false" ht="12.75" hidden="false" customHeight="false" outlineLevel="0" collapsed="false">
      <c r="B15" s="42" t="s">
        <v>51</v>
      </c>
      <c r="C15" s="95" t="s">
        <v>52</v>
      </c>
      <c r="D15" s="158" t="s">
        <v>53</v>
      </c>
      <c r="E15" s="66" t="n">
        <v>1</v>
      </c>
      <c r="F15" s="66" t="n">
        <v>1</v>
      </c>
      <c r="G15" s="151" t="n">
        <f aca="false">+E15-F15</f>
        <v>0</v>
      </c>
      <c r="H15" s="152" t="n">
        <f aca="false">(VLOOKUP(B15,'[1]New Ratings'!$A$3:$I$195,5,FALSE()))</f>
        <v>1</v>
      </c>
      <c r="I15" s="69" t="s">
        <v>43</v>
      </c>
      <c r="J15" s="75" t="s">
        <v>54</v>
      </c>
      <c r="K15" s="75" t="s">
        <v>54</v>
      </c>
      <c r="L15" s="69" t="s">
        <v>45</v>
      </c>
      <c r="M15" s="75" t="s">
        <v>55</v>
      </c>
      <c r="N15" s="70" t="s">
        <v>55</v>
      </c>
      <c r="O15" s="153" t="n">
        <v>93.81</v>
      </c>
      <c r="P15" s="154" t="n">
        <v>10</v>
      </c>
      <c r="Q15" s="86" t="str">
        <f aca="false">IF(AND(R15&lt;=20,R15&lt;&gt;0),"A",IF(R15&lt;=40,"B",IF(R15&lt;=60,"C",IF(R15&lt;=80,"D",IF(R15&lt;=100,"E","*")))))</f>
        <v>*</v>
      </c>
      <c r="R15" s="70" t="s">
        <v>56</v>
      </c>
      <c r="S15" s="73" t="s">
        <v>56</v>
      </c>
      <c r="T15" s="74" t="str">
        <f aca="false">IF(R15="*","*",R15-S15)</f>
        <v>*</v>
      </c>
      <c r="U15" s="75" t="n">
        <v>9</v>
      </c>
      <c r="V15" s="69" t="n">
        <v>89.5</v>
      </c>
      <c r="W15" s="73" t="n">
        <v>87.1</v>
      </c>
      <c r="X15" s="85" t="n">
        <f aca="false">IF(V15="*","*",V15-W15)</f>
        <v>2.40000000000001</v>
      </c>
      <c r="Y15" s="75" t="n">
        <v>85.5</v>
      </c>
      <c r="Z15" s="69" t="n">
        <v>42</v>
      </c>
      <c r="AA15" s="76" t="n">
        <v>40.5</v>
      </c>
      <c r="AB15" s="76" t="s">
        <v>57</v>
      </c>
      <c r="AC15" s="76" t="s">
        <v>49</v>
      </c>
      <c r="AD15" s="76" t="s">
        <v>49</v>
      </c>
      <c r="AE15" s="76" t="s">
        <v>49</v>
      </c>
      <c r="AF15" s="76" t="s">
        <v>49</v>
      </c>
      <c r="AG15" s="76" t="s">
        <v>58</v>
      </c>
      <c r="AH15" s="70" t="n">
        <f aca="false">IF(ISERROR(VLOOKUP(AB15,Methodology!$H$26:$I$37,2,FALSE())),"",VLOOKUP(AB15,Methodology!$H$26:$I$37,2,FALSE()))</f>
        <v>10</v>
      </c>
      <c r="AI15" s="70" t="n">
        <f aca="false">IF(ISERROR(VLOOKUP(AC15,Methodology!$H$26:$I$37,2,FALSE())),"",VLOOKUP(AC15,Methodology!$H$26:$I$37,2,FALSE()))</f>
        <v>9</v>
      </c>
      <c r="AJ15" s="76" t="n">
        <f aca="false">IF(ISERROR(VLOOKUP(AD15,Methodology!$H$26:$I$37,2,FALSE())),"",VLOOKUP(AD15,Methodology!$H$26:$I$37,2,FALSE()))</f>
        <v>9</v>
      </c>
      <c r="AK15" s="70" t="n">
        <f aca="false">IF(ISERROR(VLOOKUP(AE15,Methodology!$H$26:$I$37,2,FALSE())),"",VLOOKUP(AE15,Methodology!$H$26:$I$37,2,FALSE()))</f>
        <v>9</v>
      </c>
      <c r="AL15" s="70" t="n">
        <f aca="false">IF(ISERROR(VLOOKUP(AF15,Methodology!$H$26:$I$37,2,FALSE())),"",VLOOKUP(AF15,Methodology!$H$26:$I$37,2,FALSE()))</f>
        <v>9</v>
      </c>
      <c r="AM15" s="76" t="n">
        <f aca="false">IF(ISERROR(VLOOKUP(AG15,Methodology!$H$26:$I$37,2,FALSE())),"",VLOOKUP(AG15,Methodology!$H$26:$I$37,2,FALSE()))</f>
        <v>8</v>
      </c>
      <c r="AN15" s="77" t="n">
        <f aca="false">SUM(AH15:AJ15)/3</f>
        <v>9.33333333333333</v>
      </c>
      <c r="AO15" s="77" t="n">
        <f aca="false">SUM(AK15:AM15)/3</f>
        <v>8.66666666666667</v>
      </c>
      <c r="AP15" s="155" t="s">
        <v>59</v>
      </c>
    </row>
    <row r="16" customFormat="false" ht="12.75" hidden="false" customHeight="false" outlineLevel="0" collapsed="false">
      <c r="B16" s="148" t="s">
        <v>410</v>
      </c>
      <c r="C16" s="95" t="s">
        <v>411</v>
      </c>
      <c r="D16" s="158" t="s">
        <v>412</v>
      </c>
      <c r="E16" s="66"/>
      <c r="F16" s="66" t="n">
        <v>11</v>
      </c>
      <c r="G16" s="151" t="n">
        <f aca="false">+E16-F16</f>
        <v>-11</v>
      </c>
      <c r="H16" s="152" t="n">
        <f aca="false">(VLOOKUP(B16,'[1]New Ratings'!$A$3:$I$195,5,FALSE()))</f>
        <v>11</v>
      </c>
      <c r="I16" s="69" t="s">
        <v>62</v>
      </c>
      <c r="J16" s="75" t="s">
        <v>56</v>
      </c>
      <c r="K16" s="75" t="s">
        <v>56</v>
      </c>
      <c r="L16" s="69" t="s">
        <v>56</v>
      </c>
      <c r="M16" s="75" t="s">
        <v>48</v>
      </c>
      <c r="N16" s="70" t="s">
        <v>56</v>
      </c>
      <c r="O16" s="153" t="n">
        <v>37.71</v>
      </c>
      <c r="P16" s="154" t="n">
        <v>96</v>
      </c>
      <c r="Q16" s="86" t="str">
        <f aca="false">IF(AND(R16&lt;=20,R16&lt;&gt;0),"A",IF(R16&lt;=40,"B",IF(R16&lt;=60,"C",IF(R16&lt;=80,"D",IF(R16&lt;=100,"E","*")))))</f>
        <v>C</v>
      </c>
      <c r="R16" s="70" t="n">
        <v>52</v>
      </c>
      <c r="S16" s="73" t="n">
        <v>52</v>
      </c>
      <c r="T16" s="74" t="n">
        <f aca="false">IF(R16="*","*",R16-S16)</f>
        <v>0</v>
      </c>
      <c r="U16" s="75" t="s">
        <v>56</v>
      </c>
      <c r="V16" s="69" t="s">
        <v>56</v>
      </c>
      <c r="W16" s="73" t="s">
        <v>56</v>
      </c>
      <c r="X16" s="85" t="str">
        <f aca="false">IF(V16="*","*",V16-W16)</f>
        <v>*</v>
      </c>
      <c r="Y16" s="75" t="n">
        <v>59</v>
      </c>
      <c r="Z16" s="69" t="n">
        <v>36.5</v>
      </c>
      <c r="AA16" s="76" t="n">
        <v>31.5</v>
      </c>
      <c r="AB16" s="76" t="s">
        <v>144</v>
      </c>
      <c r="AC16" s="76" t="s">
        <v>47</v>
      </c>
      <c r="AD16" s="76" t="s">
        <v>144</v>
      </c>
      <c r="AE16" s="76" t="s">
        <v>144</v>
      </c>
      <c r="AF16" s="76" t="s">
        <v>144</v>
      </c>
      <c r="AG16" s="76" t="s">
        <v>144</v>
      </c>
      <c r="AH16" s="70" t="n">
        <f aca="false">IF(ISERROR(VLOOKUP(AB16,Methodology!$H$26:$I$37,2,FALSE())),"",VLOOKUP(AB16,Methodology!$H$26:$I$37,2,FALSE()))</f>
        <v>5</v>
      </c>
      <c r="AI16" s="70" t="n">
        <f aca="false">IF(ISERROR(VLOOKUP(AC16,Methodology!$H$26:$I$37,2,FALSE())),"",VLOOKUP(AC16,Methodology!$H$26:$I$37,2,FALSE()))</f>
        <v>6</v>
      </c>
      <c r="AJ16" s="76" t="n">
        <f aca="false">IF(ISERROR(VLOOKUP(AD16,Methodology!$H$26:$I$37,2,FALSE())),"",VLOOKUP(AD16,Methodology!$H$26:$I$37,2,FALSE()))</f>
        <v>5</v>
      </c>
      <c r="AK16" s="70" t="n">
        <f aca="false">IF(ISERROR(VLOOKUP(AE16,Methodology!$H$26:$I$37,2,FALSE())),"",VLOOKUP(AE16,Methodology!$H$26:$I$37,2,FALSE()))</f>
        <v>5</v>
      </c>
      <c r="AL16" s="70" t="n">
        <f aca="false">IF(ISERROR(VLOOKUP(AF16,Methodology!$H$26:$I$37,2,FALSE())),"",VLOOKUP(AF16,Methodology!$H$26:$I$37,2,FALSE()))</f>
        <v>5</v>
      </c>
      <c r="AM16" s="76" t="n">
        <f aca="false">IF(ISERROR(VLOOKUP(AG16,Methodology!$H$26:$I$37,2,FALSE())),"",VLOOKUP(AG16,Methodology!$H$26:$I$37,2,FALSE()))</f>
        <v>5</v>
      </c>
      <c r="AN16" s="77" t="n">
        <f aca="false">SUM(AH16:AJ16)/3</f>
        <v>5.33333333333333</v>
      </c>
      <c r="AO16" s="77" t="n">
        <f aca="false">SUM(AK16:AM16)/3</f>
        <v>5</v>
      </c>
      <c r="AP16" s="156" t="s">
        <v>182</v>
      </c>
    </row>
    <row r="17" customFormat="false" ht="12.75" hidden="false" customHeight="false" outlineLevel="0" collapsed="false">
      <c r="B17" s="42" t="s">
        <v>60</v>
      </c>
      <c r="C17" s="95" t="s">
        <v>41</v>
      </c>
      <c r="D17" s="158" t="s">
        <v>61</v>
      </c>
      <c r="E17" s="66"/>
      <c r="F17" s="66" t="n">
        <v>3</v>
      </c>
      <c r="G17" s="151" t="n">
        <f aca="false">+E17-F17</f>
        <v>-3</v>
      </c>
      <c r="H17" s="152" t="n">
        <f aca="false">(VLOOKUP(B17,'[1]New Ratings'!$A$3:$I$195,5,FALSE()))</f>
        <v>4</v>
      </c>
      <c r="I17" s="69" t="s">
        <v>62</v>
      </c>
      <c r="J17" s="75" t="s">
        <v>63</v>
      </c>
      <c r="K17" s="75" t="s">
        <v>63</v>
      </c>
      <c r="L17" s="69" t="s">
        <v>56</v>
      </c>
      <c r="M17" s="75" t="s">
        <v>56</v>
      </c>
      <c r="N17" s="70" t="s">
        <v>56</v>
      </c>
      <c r="O17" s="153" t="n">
        <v>65.55</v>
      </c>
      <c r="P17" s="154" t="n">
        <v>40</v>
      </c>
      <c r="Q17" s="86" t="str">
        <f aca="false">IF(AND(R17&lt;=20,R17&lt;&gt;0),"A",IF(R17&lt;=40,"B",IF(R17&lt;=60,"C",IF(R17&lt;=80,"D",IF(R17&lt;=100,"E","*")))))</f>
        <v>*</v>
      </c>
      <c r="R17" s="70" t="s">
        <v>56</v>
      </c>
      <c r="S17" s="73" t="s">
        <v>56</v>
      </c>
      <c r="T17" s="74" t="str">
        <f aca="false">IF(R17="*","*",R17-S17)</f>
        <v>*</v>
      </c>
      <c r="U17" s="75" t="n">
        <v>32</v>
      </c>
      <c r="V17" s="69" t="n">
        <v>62.7</v>
      </c>
      <c r="W17" s="73" t="n">
        <v>70.7</v>
      </c>
      <c r="X17" s="85" t="n">
        <f aca="false">IF(V17="*","*",V17-W17)</f>
        <v>-8</v>
      </c>
      <c r="Y17" s="75" t="n">
        <v>82</v>
      </c>
      <c r="Z17" s="69" t="n">
        <v>31</v>
      </c>
      <c r="AA17" s="76" t="n">
        <v>35.5</v>
      </c>
      <c r="AB17" s="76"/>
      <c r="AC17" s="76"/>
      <c r="AD17" s="76"/>
      <c r="AE17" s="76"/>
      <c r="AF17" s="76"/>
      <c r="AG17" s="76"/>
      <c r="AH17" s="70" t="str">
        <f aca="false">IF(ISERROR(VLOOKUP(AB17,Methodology!$H$26:$I$37,2,FALSE())),"",VLOOKUP(AB17,Methodology!$H$26:$I$37,2,FALSE()))</f>
        <v/>
      </c>
      <c r="AI17" s="70" t="str">
        <f aca="false">IF(ISERROR(VLOOKUP(AC17,Methodology!$H$26:$I$37,2,FALSE())),"",VLOOKUP(AC17,Methodology!$H$26:$I$37,2,FALSE()))</f>
        <v/>
      </c>
      <c r="AJ17" s="76" t="str">
        <f aca="false">IF(ISERROR(VLOOKUP(AD17,Methodology!$H$26:$I$37,2,FALSE())),"",VLOOKUP(AD17,Methodology!$H$26:$I$37,2,FALSE()))</f>
        <v/>
      </c>
      <c r="AK17" s="70" t="str">
        <f aca="false">IF(ISERROR(VLOOKUP(AE17,Methodology!$H$26:$I$37,2,FALSE())),"",VLOOKUP(AE17,Methodology!$H$26:$I$37,2,FALSE()))</f>
        <v/>
      </c>
      <c r="AL17" s="70" t="str">
        <f aca="false">IF(ISERROR(VLOOKUP(AF17,Methodology!$H$26:$I$37,2,FALSE())),"",VLOOKUP(AF17,Methodology!$H$26:$I$37,2,FALSE()))</f>
        <v/>
      </c>
      <c r="AM17" s="76" t="str">
        <f aca="false">IF(ISERROR(VLOOKUP(AG17,Methodology!$H$26:$I$37,2,FALSE())),"",VLOOKUP(AG17,Methodology!$H$26:$I$37,2,FALSE()))</f>
        <v/>
      </c>
      <c r="AN17" s="77" t="n">
        <f aca="false">SUM(AH17:AJ17)/3</f>
        <v>0</v>
      </c>
      <c r="AO17" s="77" t="n">
        <f aca="false">SUM(AK17:AM17)/3</f>
        <v>0</v>
      </c>
      <c r="AP17" s="155" t="s">
        <v>64</v>
      </c>
    </row>
    <row r="18" customFormat="false" ht="12.75" hidden="false" customHeight="false" outlineLevel="0" collapsed="false">
      <c r="B18" s="42" t="s">
        <v>65</v>
      </c>
      <c r="C18" s="95" t="s">
        <v>66</v>
      </c>
      <c r="D18" s="158" t="s">
        <v>67</v>
      </c>
      <c r="E18" s="66"/>
      <c r="F18" s="66" t="n">
        <v>4</v>
      </c>
      <c r="G18" s="151" t="n">
        <f aca="false">+E18-F18</f>
        <v>-4</v>
      </c>
      <c r="H18" s="152" t="n">
        <f aca="false">(VLOOKUP(B18,'[1]New Ratings'!$A$3:$I$195,5,FALSE()))</f>
        <v>4</v>
      </c>
      <c r="I18" s="69" t="s">
        <v>62</v>
      </c>
      <c r="J18" s="75" t="s">
        <v>68</v>
      </c>
      <c r="K18" s="75" t="s">
        <v>68</v>
      </c>
      <c r="L18" s="69" t="s">
        <v>56</v>
      </c>
      <c r="M18" s="75" t="s">
        <v>69</v>
      </c>
      <c r="N18" s="70" t="s">
        <v>69</v>
      </c>
      <c r="O18" s="153" t="n">
        <v>67.23</v>
      </c>
      <c r="P18" s="154" t="n">
        <v>38</v>
      </c>
      <c r="Q18" s="86" t="str">
        <f aca="false">IF(AND(R18&lt;=20,R18&lt;&gt;0),"A",IF(R18&lt;=40,"B",IF(R18&lt;=60,"C",IF(R18&lt;=80,"D",IF(R18&lt;=100,"E","*")))))</f>
        <v>B</v>
      </c>
      <c r="R18" s="70" t="n">
        <v>33</v>
      </c>
      <c r="S18" s="73" t="n">
        <v>35</v>
      </c>
      <c r="T18" s="74" t="n">
        <f aca="false">IF(R18="*","*",R18-S18)</f>
        <v>-2</v>
      </c>
      <c r="U18" s="75" t="n">
        <v>45</v>
      </c>
      <c r="V18" s="69" t="n">
        <v>55.7</v>
      </c>
      <c r="W18" s="73" t="n">
        <v>54.6</v>
      </c>
      <c r="X18" s="85" t="n">
        <f aca="false">IF(V18="*","*",V18-W18)</f>
        <v>1.1</v>
      </c>
      <c r="Y18" s="75" t="n">
        <v>66</v>
      </c>
      <c r="Z18" s="69" t="n">
        <v>43.5</v>
      </c>
      <c r="AA18" s="76" t="n">
        <v>37.5</v>
      </c>
      <c r="AB18" s="76"/>
      <c r="AC18" s="76"/>
      <c r="AD18" s="76"/>
      <c r="AE18" s="76"/>
      <c r="AF18" s="76"/>
      <c r="AG18" s="76"/>
      <c r="AH18" s="70" t="str">
        <f aca="false">IF(ISERROR(VLOOKUP(AB18,Methodology!$H$26:$I$37,2,FALSE())),"",VLOOKUP(AB18,Methodology!$H$26:$I$37,2,FALSE()))</f>
        <v/>
      </c>
      <c r="AI18" s="70" t="str">
        <f aca="false">IF(ISERROR(VLOOKUP(AC18,Methodology!$H$26:$I$37,2,FALSE())),"",VLOOKUP(AC18,Methodology!$H$26:$I$37,2,FALSE()))</f>
        <v/>
      </c>
      <c r="AJ18" s="76" t="str">
        <f aca="false">IF(ISERROR(VLOOKUP(AD18,Methodology!$H$26:$I$37,2,FALSE())),"",VLOOKUP(AD18,Methodology!$H$26:$I$37,2,FALSE()))</f>
        <v/>
      </c>
      <c r="AK18" s="70" t="str">
        <f aca="false">IF(ISERROR(VLOOKUP(AE18,Methodology!$H$26:$I$37,2,FALSE())),"",VLOOKUP(AE18,Methodology!$H$26:$I$37,2,FALSE()))</f>
        <v/>
      </c>
      <c r="AL18" s="70" t="str">
        <f aca="false">IF(ISERROR(VLOOKUP(AF18,Methodology!$H$26:$I$37,2,FALSE())),"",VLOOKUP(AF18,Methodology!$H$26:$I$37,2,FALSE()))</f>
        <v/>
      </c>
      <c r="AM18" s="76" t="str">
        <f aca="false">IF(ISERROR(VLOOKUP(AG18,Methodology!$H$26:$I$37,2,FALSE())),"",VLOOKUP(AG18,Methodology!$H$26:$I$37,2,FALSE()))</f>
        <v/>
      </c>
      <c r="AN18" s="77" t="n">
        <f aca="false">SUM(AH18:AJ18)/3</f>
        <v>0</v>
      </c>
      <c r="AO18" s="77" t="n">
        <f aca="false">SUM(AK18:AM18)/3</f>
        <v>0</v>
      </c>
      <c r="AP18" s="156" t="s">
        <v>70</v>
      </c>
    </row>
    <row r="19" customFormat="false" ht="12.75" hidden="false" customHeight="false" outlineLevel="0" collapsed="false">
      <c r="B19" s="148" t="s">
        <v>413</v>
      </c>
      <c r="C19" s="95" t="s">
        <v>414</v>
      </c>
      <c r="D19" s="158" t="s">
        <v>415</v>
      </c>
      <c r="E19" s="66"/>
      <c r="F19" s="66" t="n">
        <v>11</v>
      </c>
      <c r="G19" s="151" t="n">
        <f aca="false">+E19-F19</f>
        <v>-11</v>
      </c>
      <c r="H19" s="152" t="n">
        <f aca="false">(VLOOKUP(B19,'[1]New Ratings'!$A$3:$I$195,5,FALSE()))</f>
        <v>11</v>
      </c>
      <c r="I19" s="69" t="s">
        <v>62</v>
      </c>
      <c r="J19" s="75" t="s">
        <v>56</v>
      </c>
      <c r="K19" s="75" t="s">
        <v>56</v>
      </c>
      <c r="L19" s="69" t="s">
        <v>56</v>
      </c>
      <c r="M19" s="75" t="s">
        <v>56</v>
      </c>
      <c r="N19" s="70" t="s">
        <v>56</v>
      </c>
      <c r="O19" s="153" t="n">
        <v>35.02</v>
      </c>
      <c r="P19" s="154" t="n">
        <v>105</v>
      </c>
      <c r="Q19" s="86" t="str">
        <f aca="false">IF(AND(R19&lt;=20,R19&lt;&gt;0),"A",IF(R19&lt;=40,"B",IF(R19&lt;=60,"C",IF(R19&lt;=80,"D",IF(R19&lt;=100,"E","*")))))</f>
        <v>C</v>
      </c>
      <c r="R19" s="70" t="n">
        <v>57</v>
      </c>
      <c r="S19" s="73" t="n">
        <v>60</v>
      </c>
      <c r="T19" s="74" t="n">
        <f aca="false">IF(R19="*","*",R19-S19)</f>
        <v>-3</v>
      </c>
      <c r="U19" s="75" t="n">
        <v>91</v>
      </c>
      <c r="V19" s="69" t="n">
        <v>27.4</v>
      </c>
      <c r="W19" s="73" t="n">
        <v>28.4</v>
      </c>
      <c r="X19" s="85" t="n">
        <f aca="false">IF(V19="*","*",V19-W19)</f>
        <v>-1</v>
      </c>
      <c r="Y19" s="75" t="n">
        <v>53.5</v>
      </c>
      <c r="Z19" s="69" t="n">
        <v>36</v>
      </c>
      <c r="AA19" s="76" t="n">
        <v>33.5</v>
      </c>
      <c r="AB19" s="76" t="s">
        <v>47</v>
      </c>
      <c r="AC19" s="76" t="s">
        <v>47</v>
      </c>
      <c r="AD19" s="76" t="s">
        <v>47</v>
      </c>
      <c r="AE19" s="76" t="s">
        <v>47</v>
      </c>
      <c r="AF19" s="76" t="s">
        <v>145</v>
      </c>
      <c r="AG19" s="76" t="s">
        <v>144</v>
      </c>
      <c r="AH19" s="70" t="n">
        <f aca="false">IF(ISERROR(VLOOKUP(AB19,Methodology!$H$26:$I$37,2,FALSE())),"",VLOOKUP(AB19,Methodology!$H$26:$I$37,2,FALSE()))</f>
        <v>6</v>
      </c>
      <c r="AI19" s="70" t="n">
        <f aca="false">IF(ISERROR(VLOOKUP(AC19,Methodology!$H$26:$I$37,2,FALSE())),"",VLOOKUP(AC19,Methodology!$H$26:$I$37,2,FALSE()))</f>
        <v>6</v>
      </c>
      <c r="AJ19" s="76" t="n">
        <f aca="false">IF(ISERROR(VLOOKUP(AD19,Methodology!$H$26:$I$37,2,FALSE())),"",VLOOKUP(AD19,Methodology!$H$26:$I$37,2,FALSE()))</f>
        <v>6</v>
      </c>
      <c r="AK19" s="70" t="n">
        <f aca="false">IF(ISERROR(VLOOKUP(AE19,Methodology!$H$26:$I$37,2,FALSE())),"",VLOOKUP(AE19,Methodology!$H$26:$I$37,2,FALSE()))</f>
        <v>6</v>
      </c>
      <c r="AL19" s="70" t="n">
        <f aca="false">IF(ISERROR(VLOOKUP(AF19,Methodology!$H$26:$I$37,2,FALSE())),"",VLOOKUP(AF19,Methodology!$H$26:$I$37,2,FALSE()))</f>
        <v>4</v>
      </c>
      <c r="AM19" s="76" t="n">
        <f aca="false">IF(ISERROR(VLOOKUP(AG19,Methodology!$H$26:$I$37,2,FALSE())),"",VLOOKUP(AG19,Methodology!$H$26:$I$37,2,FALSE()))</f>
        <v>5</v>
      </c>
      <c r="AN19" s="77" t="n">
        <f aca="false">SUM(AH19:AJ19)/3</f>
        <v>6</v>
      </c>
      <c r="AO19" s="77" t="n">
        <f aca="false">SUM(AK19:AM19)/3</f>
        <v>5</v>
      </c>
      <c r="AP19" s="155" t="s">
        <v>182</v>
      </c>
    </row>
    <row r="20" customFormat="false" ht="12.75" hidden="false" customHeight="false" outlineLevel="0" collapsed="false">
      <c r="B20" s="42" t="s">
        <v>71</v>
      </c>
      <c r="C20" s="95" t="s">
        <v>41</v>
      </c>
      <c r="D20" s="158" t="s">
        <v>72</v>
      </c>
      <c r="E20" s="66"/>
      <c r="F20" s="66" t="n">
        <v>4</v>
      </c>
      <c r="G20" s="151" t="n">
        <f aca="false">+E20-F20</f>
        <v>-4</v>
      </c>
      <c r="H20" s="152" t="n">
        <f aca="false">(VLOOKUP(B20,'[1]New Ratings'!$A$3:$I$195,5,FALSE()))</f>
        <v>5</v>
      </c>
      <c r="I20" s="69" t="s">
        <v>62</v>
      </c>
      <c r="J20" s="75" t="s">
        <v>73</v>
      </c>
      <c r="K20" s="75" t="s">
        <v>73</v>
      </c>
      <c r="L20" s="69" t="s">
        <v>45</v>
      </c>
      <c r="M20" s="75" t="s">
        <v>56</v>
      </c>
      <c r="N20" s="70" t="s">
        <v>56</v>
      </c>
      <c r="O20" s="153" t="n">
        <v>54.53</v>
      </c>
      <c r="P20" s="154" t="n">
        <v>59</v>
      </c>
      <c r="Q20" s="86" t="str">
        <f aca="false">IF(AND(R20&lt;=20,R20&lt;&gt;0),"A",IF(R20&lt;=40,"B",IF(R20&lt;=60,"C",IF(R20&lt;=80,"D",IF(R20&lt;=100,"E","*")))))</f>
        <v>*</v>
      </c>
      <c r="R20" s="70" t="s">
        <v>56</v>
      </c>
      <c r="S20" s="73" t="s">
        <v>56</v>
      </c>
      <c r="T20" s="74" t="str">
        <f aca="false">IF(R20="*","*",R20-S20)</f>
        <v>*</v>
      </c>
      <c r="U20" s="75" t="n">
        <v>46</v>
      </c>
      <c r="V20" s="69" t="n">
        <v>53.5</v>
      </c>
      <c r="W20" s="73" t="n">
        <v>54.6</v>
      </c>
      <c r="X20" s="85" t="n">
        <f aca="false">IF(V20="*","*",V20-W20)</f>
        <v>-1.1</v>
      </c>
      <c r="Y20" s="75" t="s">
        <v>56</v>
      </c>
      <c r="Z20" s="69" t="s">
        <v>56</v>
      </c>
      <c r="AA20" s="76" t="s">
        <v>56</v>
      </c>
      <c r="AB20" s="76"/>
      <c r="AC20" s="76"/>
      <c r="AD20" s="76"/>
      <c r="AE20" s="76"/>
      <c r="AF20" s="76"/>
      <c r="AG20" s="76"/>
      <c r="AH20" s="70" t="str">
        <f aca="false">IF(ISERROR(VLOOKUP(AB20,Methodology!$H$26:$I$37,2,FALSE())),"",VLOOKUP(AB20,Methodology!$H$26:$I$37,2,FALSE()))</f>
        <v/>
      </c>
      <c r="AI20" s="70" t="str">
        <f aca="false">IF(ISERROR(VLOOKUP(AC20,Methodology!$H$26:$I$37,2,FALSE())),"",VLOOKUP(AC20,Methodology!$H$26:$I$37,2,FALSE()))</f>
        <v/>
      </c>
      <c r="AJ20" s="76" t="str">
        <f aca="false">IF(ISERROR(VLOOKUP(AD20,Methodology!$H$26:$I$37,2,FALSE())),"",VLOOKUP(AD20,Methodology!$H$26:$I$37,2,FALSE()))</f>
        <v/>
      </c>
      <c r="AK20" s="70" t="str">
        <f aca="false">IF(ISERROR(VLOOKUP(AE20,Methodology!$H$26:$I$37,2,FALSE())),"",VLOOKUP(AE20,Methodology!$H$26:$I$37,2,FALSE()))</f>
        <v/>
      </c>
      <c r="AL20" s="70" t="str">
        <f aca="false">IF(ISERROR(VLOOKUP(AF20,Methodology!$H$26:$I$37,2,FALSE())),"",VLOOKUP(AF20,Methodology!$H$26:$I$37,2,FALSE()))</f>
        <v/>
      </c>
      <c r="AM20" s="76" t="str">
        <f aca="false">IF(ISERROR(VLOOKUP(AG20,Methodology!$H$26:$I$37,2,FALSE())),"",VLOOKUP(AG20,Methodology!$H$26:$I$37,2,FALSE()))</f>
        <v/>
      </c>
      <c r="AN20" s="77" t="n">
        <f aca="false">SUM(AH20:AJ20)/3</f>
        <v>0</v>
      </c>
      <c r="AO20" s="77" t="n">
        <f aca="false">SUM(AK20:AM20)/3</f>
        <v>0</v>
      </c>
      <c r="AP20" s="155" t="s">
        <v>64</v>
      </c>
    </row>
    <row r="21" customFormat="false" ht="12.75" hidden="false" customHeight="false" outlineLevel="0" collapsed="false">
      <c r="B21" s="148" t="s">
        <v>416</v>
      </c>
      <c r="C21" s="65" t="s">
        <v>417</v>
      </c>
      <c r="D21" s="160" t="s">
        <v>418</v>
      </c>
      <c r="E21" s="66"/>
      <c r="F21" s="66" t="n">
        <v>12</v>
      </c>
      <c r="G21" s="151" t="n">
        <f aca="false">+E21-F21</f>
        <v>-12</v>
      </c>
      <c r="H21" s="152" t="n">
        <f aca="false">(VLOOKUP(B21,'[1]New Ratings'!$A$3:$I$195,5,FALSE()))</f>
        <v>12</v>
      </c>
      <c r="I21" s="69" t="s">
        <v>43</v>
      </c>
      <c r="J21" s="75" t="s">
        <v>56</v>
      </c>
      <c r="K21" s="75" t="s">
        <v>56</v>
      </c>
      <c r="L21" s="69" t="s">
        <v>56</v>
      </c>
      <c r="M21" s="75" t="s">
        <v>56</v>
      </c>
      <c r="N21" s="70" t="s">
        <v>56</v>
      </c>
      <c r="O21" s="153" t="n">
        <v>30.13</v>
      </c>
      <c r="P21" s="154" t="n">
        <v>131</v>
      </c>
      <c r="Q21" s="86" t="str">
        <f aca="false">IF(AND(R21&lt;=20,R21&lt;&gt;0),"A",IF(R21&lt;=40,"B",IF(R21&lt;=60,"C",IF(R21&lt;=80,"D",IF(R21&lt;=100,"E","*")))))</f>
        <v>*</v>
      </c>
      <c r="R21" s="70" t="s">
        <v>56</v>
      </c>
      <c r="S21" s="73" t="s">
        <v>56</v>
      </c>
      <c r="T21" s="74" t="str">
        <f aca="false">IF(R21="*","*",R21-S21)</f>
        <v>*</v>
      </c>
      <c r="U21" s="75" t="n">
        <v>130</v>
      </c>
      <c r="V21" s="69" t="n">
        <v>14</v>
      </c>
      <c r="W21" s="73" t="n">
        <v>14.4</v>
      </c>
      <c r="X21" s="85" t="n">
        <f aca="false">IF(V21="*","*",V21-W21)</f>
        <v>-0.4</v>
      </c>
      <c r="Y21" s="75" t="n">
        <v>56</v>
      </c>
      <c r="Z21" s="69" t="n">
        <v>33</v>
      </c>
      <c r="AA21" s="76" t="n">
        <v>29</v>
      </c>
      <c r="AB21" s="76"/>
      <c r="AC21" s="76"/>
      <c r="AD21" s="76"/>
      <c r="AE21" s="76"/>
      <c r="AF21" s="76"/>
      <c r="AG21" s="76"/>
      <c r="AH21" s="70" t="str">
        <f aca="false">IF(ISERROR(VLOOKUP(AB21,Methodology!$H$26:$I$37,2,FALSE())),"",VLOOKUP(AB21,Methodology!$H$26:$I$37,2,FALSE()))</f>
        <v/>
      </c>
      <c r="AI21" s="70" t="str">
        <f aca="false">IF(ISERROR(VLOOKUP(AC21,Methodology!$H$26:$I$37,2,FALSE())),"",VLOOKUP(AC21,Methodology!$H$26:$I$37,2,FALSE()))</f>
        <v/>
      </c>
      <c r="AJ21" s="76" t="str">
        <f aca="false">IF(ISERROR(VLOOKUP(AD21,Methodology!$H$26:$I$37,2,FALSE())),"",VLOOKUP(AD21,Methodology!$H$26:$I$37,2,FALSE()))</f>
        <v/>
      </c>
      <c r="AK21" s="70" t="str">
        <f aca="false">IF(ISERROR(VLOOKUP(AE21,Methodology!$H$26:$I$37,2,FALSE())),"",VLOOKUP(AE21,Methodology!$H$26:$I$37,2,FALSE()))</f>
        <v/>
      </c>
      <c r="AL21" s="70" t="str">
        <f aca="false">IF(ISERROR(VLOOKUP(AF21,Methodology!$H$26:$I$37,2,FALSE())),"",VLOOKUP(AF21,Methodology!$H$26:$I$37,2,FALSE()))</f>
        <v/>
      </c>
      <c r="AM21" s="76" t="str">
        <f aca="false">IF(ISERROR(VLOOKUP(AG21,Methodology!$H$26:$I$37,2,FALSE())),"",VLOOKUP(AG21,Methodology!$H$26:$I$37,2,FALSE()))</f>
        <v/>
      </c>
      <c r="AN21" s="77" t="n">
        <f aca="false">SUM(AH21:AJ21)/3</f>
        <v>0</v>
      </c>
      <c r="AO21" s="77" t="n">
        <f aca="false">SUM(AK21:AM21)/3</f>
        <v>0</v>
      </c>
      <c r="AP21" s="155" t="s">
        <v>99</v>
      </c>
    </row>
    <row r="22" customFormat="false" ht="12.75" hidden="false" customHeight="false" outlineLevel="0" collapsed="false">
      <c r="B22" s="42" t="s">
        <v>74</v>
      </c>
      <c r="C22" s="95" t="s">
        <v>75</v>
      </c>
      <c r="D22" s="158" t="s">
        <v>76</v>
      </c>
      <c r="E22" s="66"/>
      <c r="F22" s="66" t="n">
        <v>1</v>
      </c>
      <c r="G22" s="151" t="n">
        <f aca="false">+E22-F22</f>
        <v>-1</v>
      </c>
      <c r="H22" s="152" t="n">
        <f aca="false">(VLOOKUP(B22,'[1]New Ratings'!$A$3:$I$195,5,FALSE()))</f>
        <v>1</v>
      </c>
      <c r="I22" s="69" t="s">
        <v>43</v>
      </c>
      <c r="J22" s="75" t="s">
        <v>77</v>
      </c>
      <c r="K22" s="75" t="s">
        <v>77</v>
      </c>
      <c r="L22" s="69" t="s">
        <v>45</v>
      </c>
      <c r="M22" s="75" t="s">
        <v>78</v>
      </c>
      <c r="N22" s="70" t="s">
        <v>78</v>
      </c>
      <c r="O22" s="153" t="n">
        <v>86.54</v>
      </c>
      <c r="P22" s="154" t="n">
        <v>20</v>
      </c>
      <c r="Q22" s="86" t="str">
        <f aca="false">IF(AND(R22&lt;=20,R22&lt;&gt;0),"A",IF(R22&lt;=40,"B",IF(R22&lt;=60,"C",IF(R22&lt;=80,"D",IF(R22&lt;=100,"E","*")))))</f>
        <v>B</v>
      </c>
      <c r="R22" s="70" t="n">
        <v>25</v>
      </c>
      <c r="S22" s="73" t="n">
        <v>25</v>
      </c>
      <c r="T22" s="74" t="n">
        <f aca="false">IF(R22="*","*",R22-S22)</f>
        <v>0</v>
      </c>
      <c r="U22" s="75" t="n">
        <v>14</v>
      </c>
      <c r="V22" s="69" t="n">
        <v>86.9</v>
      </c>
      <c r="W22" s="73" t="n">
        <v>83.1</v>
      </c>
      <c r="X22" s="85" t="n">
        <f aca="false">IF(V22="*","*",V22-W22)</f>
        <v>3.80000000000001</v>
      </c>
      <c r="Y22" s="75" t="n">
        <v>82</v>
      </c>
      <c r="Z22" s="69" t="n">
        <v>38.5</v>
      </c>
      <c r="AA22" s="76" t="n">
        <v>43.5</v>
      </c>
      <c r="AB22" s="76" t="s">
        <v>57</v>
      </c>
      <c r="AC22" s="76" t="s">
        <v>49</v>
      </c>
      <c r="AD22" s="76" t="s">
        <v>49</v>
      </c>
      <c r="AE22" s="76" t="s">
        <v>49</v>
      </c>
      <c r="AF22" s="76" t="s">
        <v>49</v>
      </c>
      <c r="AG22" s="76" t="s">
        <v>49</v>
      </c>
      <c r="AH22" s="70" t="n">
        <f aca="false">IF(ISERROR(VLOOKUP(AB22,Methodology!$H$26:$I$37,2,FALSE())),"",VLOOKUP(AB22,Methodology!$H$26:$I$37,2,FALSE()))</f>
        <v>10</v>
      </c>
      <c r="AI22" s="70" t="n">
        <f aca="false">IF(ISERROR(VLOOKUP(AC22,Methodology!$H$26:$I$37,2,FALSE())),"",VLOOKUP(AC22,Methodology!$H$26:$I$37,2,FALSE()))</f>
        <v>9</v>
      </c>
      <c r="AJ22" s="76" t="n">
        <f aca="false">IF(ISERROR(VLOOKUP(AD22,Methodology!$H$26:$I$37,2,FALSE())),"",VLOOKUP(AD22,Methodology!$H$26:$I$37,2,FALSE()))</f>
        <v>9</v>
      </c>
      <c r="AK22" s="70" t="n">
        <f aca="false">IF(ISERROR(VLOOKUP(AE22,Methodology!$H$26:$I$37,2,FALSE())),"",VLOOKUP(AE22,Methodology!$H$26:$I$37,2,FALSE()))</f>
        <v>9</v>
      </c>
      <c r="AL22" s="70" t="n">
        <f aca="false">IF(ISERROR(VLOOKUP(AF22,Methodology!$H$26:$I$37,2,FALSE())),"",VLOOKUP(AF22,Methodology!$H$26:$I$37,2,FALSE()))</f>
        <v>9</v>
      </c>
      <c r="AM22" s="76" t="n">
        <f aca="false">IF(ISERROR(VLOOKUP(AG22,Methodology!$H$26:$I$37,2,FALSE())),"",VLOOKUP(AG22,Methodology!$H$26:$I$37,2,FALSE()))</f>
        <v>9</v>
      </c>
      <c r="AN22" s="77" t="n">
        <f aca="false">SUM(AH22:AJ22)/3</f>
        <v>9.33333333333333</v>
      </c>
      <c r="AO22" s="77" t="n">
        <f aca="false">SUM(AK22:AM22)/3</f>
        <v>9</v>
      </c>
      <c r="AP22" s="155" t="s">
        <v>59</v>
      </c>
    </row>
    <row r="23" customFormat="false" ht="12.75" hidden="false" customHeight="false" outlineLevel="0" collapsed="false">
      <c r="B23" s="42" t="s">
        <v>271</v>
      </c>
      <c r="C23" s="95" t="s">
        <v>41</v>
      </c>
      <c r="D23" s="158" t="s">
        <v>272</v>
      </c>
      <c r="E23" s="66"/>
      <c r="F23" s="66" t="n">
        <v>7</v>
      </c>
      <c r="G23" s="151" t="n">
        <f aca="false">+E23-F23</f>
        <v>-7</v>
      </c>
      <c r="H23" s="152" t="n">
        <f aca="false">(VLOOKUP(B23,'[1]New Ratings'!$A$3:$I$195,5,FALSE()))</f>
        <v>8</v>
      </c>
      <c r="I23" s="69" t="s">
        <v>62</v>
      </c>
      <c r="J23" s="75" t="s">
        <v>273</v>
      </c>
      <c r="K23" s="75" t="s">
        <v>274</v>
      </c>
      <c r="L23" s="69" t="s">
        <v>45</v>
      </c>
      <c r="M23" s="75" t="s">
        <v>56</v>
      </c>
      <c r="N23" s="70" t="s">
        <v>56</v>
      </c>
      <c r="O23" s="153" t="n">
        <v>40.74</v>
      </c>
      <c r="P23" s="154" t="n">
        <v>84</v>
      </c>
      <c r="Q23" s="86" t="str">
        <f aca="false">IF(AND(R23&lt;=20,R23&lt;&gt;0),"A",IF(R23&lt;=40,"B",IF(R23&lt;=60,"C",IF(R23&lt;=80,"D",IF(R23&lt;=100,"E","*")))))</f>
        <v>*</v>
      </c>
      <c r="R23" s="70" t="s">
        <v>56</v>
      </c>
      <c r="S23" s="73" t="s">
        <v>56</v>
      </c>
      <c r="T23" s="74" t="str">
        <f aca="false">IF(R23="*","*",R23-S23)</f>
        <v>*</v>
      </c>
      <c r="U23" s="75" t="s">
        <v>56</v>
      </c>
      <c r="V23" s="69" t="s">
        <v>56</v>
      </c>
      <c r="W23" s="73" t="s">
        <v>56</v>
      </c>
      <c r="X23" s="85" t="str">
        <f aca="false">IF(V23="*","*",V23-W23)</f>
        <v>*</v>
      </c>
      <c r="Y23" s="75" t="s">
        <v>56</v>
      </c>
      <c r="Z23" s="69" t="s">
        <v>56</v>
      </c>
      <c r="AA23" s="76" t="s">
        <v>56</v>
      </c>
      <c r="AB23" s="76"/>
      <c r="AC23" s="76"/>
      <c r="AD23" s="76"/>
      <c r="AE23" s="76"/>
      <c r="AF23" s="76"/>
      <c r="AG23" s="76"/>
      <c r="AH23" s="70" t="str">
        <f aca="false">IF(ISERROR(VLOOKUP(AB23,Methodology!$H$26:$I$37,2,FALSE())),"",VLOOKUP(AB23,Methodology!$H$26:$I$37,2,FALSE()))</f>
        <v/>
      </c>
      <c r="AI23" s="70" t="str">
        <f aca="false">IF(ISERROR(VLOOKUP(AC23,Methodology!$H$26:$I$37,2,FALSE())),"",VLOOKUP(AC23,Methodology!$H$26:$I$37,2,FALSE()))</f>
        <v/>
      </c>
      <c r="AJ23" s="76" t="str">
        <f aca="false">IF(ISERROR(VLOOKUP(AD23,Methodology!$H$26:$I$37,2,FALSE())),"",VLOOKUP(AD23,Methodology!$H$26:$I$37,2,FALSE()))</f>
        <v/>
      </c>
      <c r="AK23" s="70" t="str">
        <f aca="false">IF(ISERROR(VLOOKUP(AE23,Methodology!$H$26:$I$37,2,FALSE())),"",VLOOKUP(AE23,Methodology!$H$26:$I$37,2,FALSE()))</f>
        <v/>
      </c>
      <c r="AL23" s="70" t="str">
        <f aca="false">IF(ISERROR(VLOOKUP(AF23,Methodology!$H$26:$I$37,2,FALSE())),"",VLOOKUP(AF23,Methodology!$H$26:$I$37,2,FALSE()))</f>
        <v/>
      </c>
      <c r="AM23" s="76" t="str">
        <f aca="false">IF(ISERROR(VLOOKUP(AG23,Methodology!$H$26:$I$37,2,FALSE())),"",VLOOKUP(AG23,Methodology!$H$26:$I$37,2,FALSE()))</f>
        <v/>
      </c>
      <c r="AN23" s="77" t="n">
        <f aca="false">SUM(AH23:AJ23)/3</f>
        <v>0</v>
      </c>
      <c r="AO23" s="77" t="n">
        <f aca="false">SUM(AK23:AM23)/3</f>
        <v>0</v>
      </c>
      <c r="AP23" s="155" t="s">
        <v>64</v>
      </c>
    </row>
    <row r="24" customFormat="false" ht="12.75" hidden="false" customHeight="false" outlineLevel="0" collapsed="false">
      <c r="B24" s="148" t="s">
        <v>419</v>
      </c>
      <c r="C24" s="95" t="s">
        <v>313</v>
      </c>
      <c r="D24" s="158" t="s">
        <v>420</v>
      </c>
      <c r="E24" s="66"/>
      <c r="F24" s="66" t="n">
        <v>11</v>
      </c>
      <c r="G24" s="151" t="n">
        <f aca="false">+E24-F24</f>
        <v>-11</v>
      </c>
      <c r="H24" s="152" t="n">
        <f aca="false">(VLOOKUP(B24,'[1]New Ratings'!$A$3:$I$195,5,FALSE()))</f>
        <v>11</v>
      </c>
      <c r="I24" s="69" t="s">
        <v>62</v>
      </c>
      <c r="J24" s="75" t="s">
        <v>56</v>
      </c>
      <c r="K24" s="75" t="s">
        <v>56</v>
      </c>
      <c r="L24" s="69" t="s">
        <v>56</v>
      </c>
      <c r="M24" s="75" t="s">
        <v>56</v>
      </c>
      <c r="N24" s="70" t="s">
        <v>56</v>
      </c>
      <c r="O24" s="153" t="n">
        <v>26.66</v>
      </c>
      <c r="P24" s="154" t="n">
        <v>151</v>
      </c>
      <c r="Q24" s="86" t="str">
        <f aca="false">IF(AND(R24&lt;=20,R24&lt;&gt;0),"A",IF(R24&lt;=40,"B",IF(R24&lt;=60,"C",IF(R24&lt;=80,"D",IF(R24&lt;=100,"E","*")))))</f>
        <v>*</v>
      </c>
      <c r="R24" s="70" t="s">
        <v>56</v>
      </c>
      <c r="S24" s="73" t="s">
        <v>56</v>
      </c>
      <c r="T24" s="74" t="str">
        <f aca="false">IF(R24="*","*",R24-S24)</f>
        <v>*</v>
      </c>
      <c r="U24" s="75" t="n">
        <v>118</v>
      </c>
      <c r="V24" s="69" t="n">
        <v>17</v>
      </c>
      <c r="W24" s="73" t="n">
        <v>17</v>
      </c>
      <c r="X24" s="85" t="n">
        <f aca="false">IF(V24="*","*",V24-W24)</f>
        <v>0</v>
      </c>
      <c r="Y24" s="75" t="s">
        <v>56</v>
      </c>
      <c r="Z24" s="69" t="s">
        <v>56</v>
      </c>
      <c r="AA24" s="76" t="s">
        <v>56</v>
      </c>
      <c r="AB24" s="76"/>
      <c r="AC24" s="76"/>
      <c r="AD24" s="76"/>
      <c r="AE24" s="76"/>
      <c r="AF24" s="76"/>
      <c r="AG24" s="76"/>
      <c r="AH24" s="70" t="str">
        <f aca="false">IF(ISERROR(VLOOKUP(AB24,Methodology!$H$26:$I$37,2,FALSE())),"",VLOOKUP(AB24,Methodology!$H$26:$I$37,2,FALSE()))</f>
        <v/>
      </c>
      <c r="AI24" s="70" t="str">
        <f aca="false">IF(ISERROR(VLOOKUP(AC24,Methodology!$H$26:$I$37,2,FALSE())),"",VLOOKUP(AC24,Methodology!$H$26:$I$37,2,FALSE()))</f>
        <v/>
      </c>
      <c r="AJ24" s="76" t="str">
        <f aca="false">IF(ISERROR(VLOOKUP(AD24,Methodology!$H$26:$I$37,2,FALSE())),"",VLOOKUP(AD24,Methodology!$H$26:$I$37,2,FALSE()))</f>
        <v/>
      </c>
      <c r="AK24" s="70" t="str">
        <f aca="false">IF(ISERROR(VLOOKUP(AE24,Methodology!$H$26:$I$37,2,FALSE())),"",VLOOKUP(AE24,Methodology!$H$26:$I$37,2,FALSE()))</f>
        <v/>
      </c>
      <c r="AL24" s="70" t="str">
        <f aca="false">IF(ISERROR(VLOOKUP(AF24,Methodology!$H$26:$I$37,2,FALSE())),"",VLOOKUP(AF24,Methodology!$H$26:$I$37,2,FALSE()))</f>
        <v/>
      </c>
      <c r="AM24" s="76" t="str">
        <f aca="false">IF(ISERROR(VLOOKUP(AG24,Methodology!$H$26:$I$37,2,FALSE())),"",VLOOKUP(AG24,Methodology!$H$26:$I$37,2,FALSE()))</f>
        <v/>
      </c>
      <c r="AN24" s="77" t="n">
        <f aca="false">SUM(AH24:AJ24)/3</f>
        <v>0</v>
      </c>
      <c r="AO24" s="77" t="n">
        <f aca="false">SUM(AK24:AM24)/3</f>
        <v>0</v>
      </c>
      <c r="AP24" s="156" t="s">
        <v>59</v>
      </c>
    </row>
    <row r="25" customFormat="false" ht="12.75" hidden="false" customHeight="false" outlineLevel="0" collapsed="false">
      <c r="B25" s="148" t="s">
        <v>421</v>
      </c>
      <c r="C25" s="95" t="s">
        <v>422</v>
      </c>
      <c r="D25" s="158" t="s">
        <v>423</v>
      </c>
      <c r="E25" s="66"/>
      <c r="F25" s="66" t="n">
        <v>11</v>
      </c>
      <c r="G25" s="151" t="n">
        <f aca="false">+E25-F25</f>
        <v>-11</v>
      </c>
      <c r="H25" s="152" t="n">
        <f aca="false">(VLOOKUP(B25,'[1]New Ratings'!$A$3:$I$195,5,FALSE()))</f>
        <v>11</v>
      </c>
      <c r="I25" s="69" t="s">
        <v>43</v>
      </c>
      <c r="J25" s="75" t="s">
        <v>56</v>
      </c>
      <c r="K25" s="75" t="s">
        <v>56</v>
      </c>
      <c r="L25" s="69" t="s">
        <v>56</v>
      </c>
      <c r="M25" s="75" t="s">
        <v>56</v>
      </c>
      <c r="N25" s="70" t="s">
        <v>56</v>
      </c>
      <c r="O25" s="153" t="n">
        <v>29.85</v>
      </c>
      <c r="P25" s="154" t="n">
        <v>135</v>
      </c>
      <c r="Q25" s="86" t="str">
        <f aca="false">IF(AND(R25&lt;=20,R25&lt;&gt;0),"A",IF(R25&lt;=40,"B",IF(R25&lt;=60,"C",IF(R25&lt;=80,"D",IF(R25&lt;=100,"E","*")))))</f>
        <v>*</v>
      </c>
      <c r="R25" s="70" t="s">
        <v>56</v>
      </c>
      <c r="S25" s="73" t="s">
        <v>56</v>
      </c>
      <c r="T25" s="74" t="str">
        <f aca="false">IF(R25="*","*",R25-S25)</f>
        <v>*</v>
      </c>
      <c r="U25" s="75" t="s">
        <v>56</v>
      </c>
      <c r="V25" s="69" t="s">
        <v>56</v>
      </c>
      <c r="W25" s="73" t="s">
        <v>56</v>
      </c>
      <c r="X25" s="85" t="str">
        <f aca="false">IF(V25="*","*",V25-W25)</f>
        <v>*</v>
      </c>
      <c r="Y25" s="75" t="s">
        <v>56</v>
      </c>
      <c r="Z25" s="69" t="s">
        <v>56</v>
      </c>
      <c r="AA25" s="76" t="s">
        <v>56</v>
      </c>
      <c r="AB25" s="76"/>
      <c r="AC25" s="76"/>
      <c r="AD25" s="76"/>
      <c r="AE25" s="76"/>
      <c r="AF25" s="76"/>
      <c r="AG25" s="76"/>
      <c r="AH25" s="70" t="str">
        <f aca="false">IF(ISERROR(VLOOKUP(AB25,Methodology!$H$26:$I$37,2,FALSE())),"",VLOOKUP(AB25,Methodology!$H$26:$I$37,2,FALSE()))</f>
        <v/>
      </c>
      <c r="AI25" s="70" t="str">
        <f aca="false">IF(ISERROR(VLOOKUP(AC25,Methodology!$H$26:$I$37,2,FALSE())),"",VLOOKUP(AC25,Methodology!$H$26:$I$37,2,FALSE()))</f>
        <v/>
      </c>
      <c r="AJ25" s="76" t="str">
        <f aca="false">IF(ISERROR(VLOOKUP(AD25,Methodology!$H$26:$I$37,2,FALSE())),"",VLOOKUP(AD25,Methodology!$H$26:$I$37,2,FALSE()))</f>
        <v/>
      </c>
      <c r="AK25" s="70" t="str">
        <f aca="false">IF(ISERROR(VLOOKUP(AE25,Methodology!$H$26:$I$37,2,FALSE())),"",VLOOKUP(AE25,Methodology!$H$26:$I$37,2,FALSE()))</f>
        <v/>
      </c>
      <c r="AL25" s="70" t="str">
        <f aca="false">IF(ISERROR(VLOOKUP(AF25,Methodology!$H$26:$I$37,2,FALSE())),"",VLOOKUP(AF25,Methodology!$H$26:$I$37,2,FALSE()))</f>
        <v/>
      </c>
      <c r="AM25" s="76" t="str">
        <f aca="false">IF(ISERROR(VLOOKUP(AG25,Methodology!$H$26:$I$37,2,FALSE())),"",VLOOKUP(AG25,Methodology!$H$26:$I$37,2,FALSE()))</f>
        <v/>
      </c>
      <c r="AN25" s="77" t="n">
        <f aca="false">SUM(AH25:AJ25)/3</f>
        <v>0</v>
      </c>
      <c r="AO25" s="77" t="n">
        <f aca="false">SUM(AK25:AM25)/3</f>
        <v>0</v>
      </c>
      <c r="AP25" s="79" t="s">
        <v>355</v>
      </c>
    </row>
    <row r="26" customFormat="false" ht="12.75" hidden="false" customHeight="false" outlineLevel="0" collapsed="false">
      <c r="B26" s="42" t="s">
        <v>275</v>
      </c>
      <c r="C26" s="95" t="s">
        <v>276</v>
      </c>
      <c r="D26" s="158" t="s">
        <v>277</v>
      </c>
      <c r="E26" s="66" t="n">
        <v>9</v>
      </c>
      <c r="F26" s="66" t="n">
        <v>9</v>
      </c>
      <c r="G26" s="151" t="n">
        <f aca="false">+E26-F26</f>
        <v>0</v>
      </c>
      <c r="H26" s="152" t="n">
        <f aca="false">(VLOOKUP(B26,'[1]New Ratings'!$A$3:$I$195,5,FALSE()))</f>
        <v>8</v>
      </c>
      <c r="I26" s="69" t="s">
        <v>62</v>
      </c>
      <c r="J26" s="75" t="s">
        <v>278</v>
      </c>
      <c r="K26" s="75" t="s">
        <v>278</v>
      </c>
      <c r="L26" s="69" t="s">
        <v>45</v>
      </c>
      <c r="M26" s="75" t="s">
        <v>56</v>
      </c>
      <c r="N26" s="70" t="s">
        <v>56</v>
      </c>
      <c r="O26" s="153" t="n">
        <v>42.3</v>
      </c>
      <c r="P26" s="154" t="n">
        <v>81</v>
      </c>
      <c r="Q26" s="86" t="str">
        <f aca="false">IF(AND(R26&lt;=20,R26&lt;&gt;0),"A",IF(R26&lt;=40,"B",IF(R26&lt;=60,"C",IF(R26&lt;=80,"D",IF(R26&lt;=100,"E","*")))))</f>
        <v>C</v>
      </c>
      <c r="R26" s="70" t="n">
        <v>52</v>
      </c>
      <c r="S26" s="73" t="n">
        <v>51</v>
      </c>
      <c r="T26" s="74" t="n">
        <f aca="false">IF(R26="*","*",R26-S26)</f>
        <v>1</v>
      </c>
      <c r="U26" s="75" t="n">
        <v>84</v>
      </c>
      <c r="V26" s="69" t="n">
        <v>29</v>
      </c>
      <c r="W26" s="73" t="n">
        <v>28.6</v>
      </c>
      <c r="X26" s="85" t="n">
        <f aca="false">IF(V26="*","*",V26-W26)</f>
        <v>0.399999999999999</v>
      </c>
      <c r="Y26" s="75" t="n">
        <v>70</v>
      </c>
      <c r="Z26" s="69" t="n">
        <v>35</v>
      </c>
      <c r="AA26" s="76" t="n">
        <v>33</v>
      </c>
      <c r="AB26" s="76" t="s">
        <v>48</v>
      </c>
      <c r="AC26" s="76" t="s">
        <v>49</v>
      </c>
      <c r="AD26" s="76" t="s">
        <v>144</v>
      </c>
      <c r="AE26" s="76" t="s">
        <v>279</v>
      </c>
      <c r="AF26" s="76" t="s">
        <v>47</v>
      </c>
      <c r="AG26" s="76" t="s">
        <v>270</v>
      </c>
      <c r="AH26" s="70" t="n">
        <f aca="false">IF(ISERROR(VLOOKUP(AB26,Methodology!$H$26:$I$37,2,FALSE())),"",VLOOKUP(AB26,Methodology!$H$26:$I$37,2,FALSE()))</f>
        <v>7</v>
      </c>
      <c r="AI26" s="70" t="n">
        <f aca="false">IF(ISERROR(VLOOKUP(AC26,Methodology!$H$26:$I$37,2,FALSE())),"",VLOOKUP(AC26,Methodology!$H$26:$I$37,2,FALSE()))</f>
        <v>9</v>
      </c>
      <c r="AJ26" s="76" t="n">
        <f aca="false">IF(ISERROR(VLOOKUP(AD26,Methodology!$H$26:$I$37,2,FALSE())),"",VLOOKUP(AD26,Methodology!$H$26:$I$37,2,FALSE()))</f>
        <v>5</v>
      </c>
      <c r="AK26" s="70" t="n">
        <f aca="false">IF(ISERROR(VLOOKUP(AE26,Methodology!$H$26:$I$37,2,FALSE())),"",VLOOKUP(AE26,Methodology!$H$26:$I$37,2,FALSE()))</f>
        <v>2</v>
      </c>
      <c r="AL26" s="70" t="n">
        <f aca="false">IF(ISERROR(VLOOKUP(AF26,Methodology!$H$26:$I$37,2,FALSE())),"",VLOOKUP(AF26,Methodology!$H$26:$I$37,2,FALSE()))</f>
        <v>6</v>
      </c>
      <c r="AM26" s="76" t="n">
        <f aca="false">IF(ISERROR(VLOOKUP(AG26,Methodology!$H$26:$I$37,2,FALSE())),"",VLOOKUP(AG26,Methodology!$H$26:$I$37,2,FALSE()))</f>
        <v>3</v>
      </c>
      <c r="AN26" s="77" t="n">
        <f aca="false">SUM(AH26:AJ26)/3</f>
        <v>7</v>
      </c>
      <c r="AO26" s="77" t="n">
        <f aca="false">SUM(AK26:AM26)/3</f>
        <v>3.66666666666667</v>
      </c>
      <c r="AP26" s="155" t="s">
        <v>248</v>
      </c>
    </row>
    <row r="27" customFormat="false" ht="12.75" hidden="false" customHeight="false" outlineLevel="0" collapsed="false">
      <c r="B27" s="161" t="s">
        <v>424</v>
      </c>
      <c r="C27" s="95" t="s">
        <v>425</v>
      </c>
      <c r="D27" s="158" t="s">
        <v>426</v>
      </c>
      <c r="E27" s="66"/>
      <c r="F27" s="66" t="n">
        <v>12</v>
      </c>
      <c r="G27" s="151" t="n">
        <f aca="false">+E27-F27</f>
        <v>-12</v>
      </c>
      <c r="H27" s="152" t="n">
        <f aca="false">(VLOOKUP(B27,'[1]New Ratings'!$A$3:$I$195,5,FALSE()))</f>
        <v>12</v>
      </c>
      <c r="I27" s="69" t="s">
        <v>62</v>
      </c>
      <c r="J27" s="75" t="s">
        <v>56</v>
      </c>
      <c r="K27" s="75" t="s">
        <v>56</v>
      </c>
      <c r="L27" s="69" t="s">
        <v>56</v>
      </c>
      <c r="M27" s="75" t="s">
        <v>56</v>
      </c>
      <c r="N27" s="70" t="s">
        <v>56</v>
      </c>
      <c r="O27" s="153" t="n">
        <v>31.13</v>
      </c>
      <c r="P27" s="154" t="n">
        <v>124</v>
      </c>
      <c r="Q27" s="86" t="str">
        <f aca="false">IF(AND(R27&lt;=20,R27&lt;&gt;0),"A",IF(R27&lt;=40,"B",IF(R27&lt;=60,"C",IF(R27&lt;=80,"D",IF(R27&lt;=100,"E","*")))))</f>
        <v>*</v>
      </c>
      <c r="R27" s="70" t="s">
        <v>56</v>
      </c>
      <c r="S27" s="73" t="s">
        <v>56</v>
      </c>
      <c r="T27" s="74" t="str">
        <f aca="false">IF(R27="*","*",R27-S27)</f>
        <v>*</v>
      </c>
      <c r="U27" s="75" t="s">
        <v>56</v>
      </c>
      <c r="V27" s="69" t="s">
        <v>56</v>
      </c>
      <c r="W27" s="73" t="s">
        <v>56</v>
      </c>
      <c r="X27" s="85" t="str">
        <f aca="false">IF(V27="*","*",V27-W27)</f>
        <v>*</v>
      </c>
      <c r="Y27" s="75" t="s">
        <v>56</v>
      </c>
      <c r="Z27" s="69" t="s">
        <v>56</v>
      </c>
      <c r="AA27" s="76" t="s">
        <v>56</v>
      </c>
      <c r="AB27" s="76"/>
      <c r="AC27" s="76"/>
      <c r="AD27" s="76"/>
      <c r="AE27" s="76"/>
      <c r="AF27" s="76"/>
      <c r="AG27" s="76"/>
      <c r="AH27" s="70" t="str">
        <f aca="false">IF(ISERROR(VLOOKUP(AB27,Methodology!$H$26:$I$37,2,FALSE())),"",VLOOKUP(AB27,Methodology!$H$26:$I$37,2,FALSE()))</f>
        <v/>
      </c>
      <c r="AI27" s="70" t="str">
        <f aca="false">IF(ISERROR(VLOOKUP(AC27,Methodology!$H$26:$I$37,2,FALSE())),"",VLOOKUP(AC27,Methodology!$H$26:$I$37,2,FALSE()))</f>
        <v/>
      </c>
      <c r="AJ27" s="76" t="str">
        <f aca="false">IF(ISERROR(VLOOKUP(AD27,Methodology!$H$26:$I$37,2,FALSE())),"",VLOOKUP(AD27,Methodology!$H$26:$I$37,2,FALSE()))</f>
        <v/>
      </c>
      <c r="AK27" s="70" t="str">
        <f aca="false">IF(ISERROR(VLOOKUP(AE27,Methodology!$H$26:$I$37,2,FALSE())),"",VLOOKUP(AE27,Methodology!$H$26:$I$37,2,FALSE()))</f>
        <v/>
      </c>
      <c r="AL27" s="70" t="str">
        <f aca="false">IF(ISERROR(VLOOKUP(AF27,Methodology!$H$26:$I$37,2,FALSE())),"",VLOOKUP(AF27,Methodology!$H$26:$I$37,2,FALSE()))</f>
        <v/>
      </c>
      <c r="AM27" s="76" t="str">
        <f aca="false">IF(ISERROR(VLOOKUP(AG27,Methodology!$H$26:$I$37,2,FALSE())),"",VLOOKUP(AG27,Methodology!$H$26:$I$37,2,FALSE()))</f>
        <v/>
      </c>
      <c r="AN27" s="77" t="n">
        <f aca="false">SUM(AH27:AJ27)/3</f>
        <v>0</v>
      </c>
      <c r="AO27" s="77" t="n">
        <f aca="false">SUM(AK27:AM27)/3</f>
        <v>0</v>
      </c>
      <c r="AP27" s="155" t="s">
        <v>110</v>
      </c>
    </row>
    <row r="28" customFormat="false" ht="12.75" hidden="false" customHeight="false" outlineLevel="0" collapsed="false">
      <c r="B28" s="42" t="s">
        <v>280</v>
      </c>
      <c r="C28" s="95" t="s">
        <v>281</v>
      </c>
      <c r="D28" s="158" t="s">
        <v>282</v>
      </c>
      <c r="E28" s="66"/>
      <c r="F28" s="66" t="n">
        <v>9</v>
      </c>
      <c r="G28" s="151" t="n">
        <f aca="false">+E28-F28</f>
        <v>-9</v>
      </c>
      <c r="H28" s="152" t="n">
        <f aca="false">(VLOOKUP(B28,'[1]New Ratings'!$A$3:$I$195,5,FALSE()))</f>
        <v>9</v>
      </c>
      <c r="I28" s="69" t="s">
        <v>62</v>
      </c>
      <c r="J28" s="75" t="s">
        <v>94</v>
      </c>
      <c r="K28" s="75" t="s">
        <v>56</v>
      </c>
      <c r="L28" s="69" t="s">
        <v>45</v>
      </c>
      <c r="M28" s="75" t="s">
        <v>56</v>
      </c>
      <c r="N28" s="70" t="s">
        <v>56</v>
      </c>
      <c r="O28" s="153" t="n">
        <v>54.64</v>
      </c>
      <c r="P28" s="154" t="n">
        <v>58</v>
      </c>
      <c r="Q28" s="86" t="str">
        <f aca="false">IF(AND(R28&lt;=20,R28&lt;&gt;0),"A",IF(R28&lt;=40,"B",IF(R28&lt;=60,"C",IF(R28&lt;=80,"D",IF(R28&lt;=100,"E","*")))))</f>
        <v>B</v>
      </c>
      <c r="R28" s="70" t="n">
        <v>27</v>
      </c>
      <c r="S28" s="73" t="n">
        <v>29</v>
      </c>
      <c r="T28" s="74" t="n">
        <f aca="false">IF(R28="*","*",R28-S28)</f>
        <v>-2</v>
      </c>
      <c r="U28" s="75" t="n">
        <v>48</v>
      </c>
      <c r="V28" s="69" t="n">
        <v>52.4</v>
      </c>
      <c r="W28" s="73" t="n">
        <v>56.1</v>
      </c>
      <c r="X28" s="85" t="n">
        <f aca="false">IF(V28="*","*",V28-W28)</f>
        <v>-3.7</v>
      </c>
      <c r="Y28" s="75" t="n">
        <v>77</v>
      </c>
      <c r="Z28" s="69" t="n">
        <v>42.5</v>
      </c>
      <c r="AA28" s="76" t="n">
        <v>38.5</v>
      </c>
      <c r="AB28" s="76" t="s">
        <v>48</v>
      </c>
      <c r="AC28" s="76" t="s">
        <v>58</v>
      </c>
      <c r="AD28" s="76" t="s">
        <v>58</v>
      </c>
      <c r="AE28" s="76" t="s">
        <v>47</v>
      </c>
      <c r="AF28" s="76" t="s">
        <v>48</v>
      </c>
      <c r="AG28" s="76" t="s">
        <v>47</v>
      </c>
      <c r="AH28" s="70" t="n">
        <f aca="false">IF(ISERROR(VLOOKUP(AB28,Methodology!$H$26:$I$37,2,FALSE())),"",VLOOKUP(AB28,Methodology!$H$26:$I$37,2,FALSE()))</f>
        <v>7</v>
      </c>
      <c r="AI28" s="70" t="n">
        <f aca="false">IF(ISERROR(VLOOKUP(AC28,Methodology!$H$26:$I$37,2,FALSE())),"",VLOOKUP(AC28,Methodology!$H$26:$I$37,2,FALSE()))</f>
        <v>8</v>
      </c>
      <c r="AJ28" s="76" t="n">
        <f aca="false">IF(ISERROR(VLOOKUP(AD28,Methodology!$H$26:$I$37,2,FALSE())),"",VLOOKUP(AD28,Methodology!$H$26:$I$37,2,FALSE()))</f>
        <v>8</v>
      </c>
      <c r="AK28" s="70" t="n">
        <f aca="false">IF(ISERROR(VLOOKUP(AE28,Methodology!$H$26:$I$37,2,FALSE())),"",VLOOKUP(AE28,Methodology!$H$26:$I$37,2,FALSE()))</f>
        <v>6</v>
      </c>
      <c r="AL28" s="70" t="n">
        <f aca="false">IF(ISERROR(VLOOKUP(AF28,Methodology!$H$26:$I$37,2,FALSE())),"",VLOOKUP(AF28,Methodology!$H$26:$I$37,2,FALSE()))</f>
        <v>7</v>
      </c>
      <c r="AM28" s="76" t="n">
        <f aca="false">IF(ISERROR(VLOOKUP(AG28,Methodology!$H$26:$I$37,2,FALSE())),"",VLOOKUP(AG28,Methodology!$H$26:$I$37,2,FALSE()))</f>
        <v>6</v>
      </c>
      <c r="AN28" s="77" t="n">
        <f aca="false">SUM(AH28:AJ28)/3</f>
        <v>7.66666666666667</v>
      </c>
      <c r="AO28" s="77" t="n">
        <f aca="false">SUM(AK28:AM28)/3</f>
        <v>6.33333333333333</v>
      </c>
      <c r="AP28" s="79" t="s">
        <v>283</v>
      </c>
    </row>
    <row r="29" customFormat="false" ht="12.75" hidden="false" customHeight="false" outlineLevel="0" collapsed="false">
      <c r="B29" s="42" t="s">
        <v>284</v>
      </c>
      <c r="C29" s="95" t="s">
        <v>285</v>
      </c>
      <c r="D29" s="158" t="s">
        <v>286</v>
      </c>
      <c r="E29" s="159" t="n">
        <v>9</v>
      </c>
      <c r="F29" s="66" t="n">
        <v>8</v>
      </c>
      <c r="G29" s="151" t="n">
        <f aca="false">+E29-F29</f>
        <v>1</v>
      </c>
      <c r="H29" s="152" t="n">
        <f aca="false">(VLOOKUP(B29,'[1]New Ratings'!$A$3:$I$195,5,FALSE()))</f>
        <v>9</v>
      </c>
      <c r="I29" s="69" t="s">
        <v>62</v>
      </c>
      <c r="J29" s="159" t="s">
        <v>268</v>
      </c>
      <c r="K29" s="75" t="s">
        <v>278</v>
      </c>
      <c r="L29" s="69" t="s">
        <v>45</v>
      </c>
      <c r="M29" s="75" t="s">
        <v>287</v>
      </c>
      <c r="N29" s="70" t="s">
        <v>287</v>
      </c>
      <c r="O29" s="153" t="n">
        <v>53.37</v>
      </c>
      <c r="P29" s="154" t="n">
        <v>64</v>
      </c>
      <c r="Q29" s="86" t="str">
        <f aca="false">IF(AND(R29&lt;=20,R29&lt;&gt;0),"A",IF(R29&lt;=40,"B",IF(R29&lt;=60,"C",IF(R29&lt;=80,"D",IF(R29&lt;=100,"E","*")))))</f>
        <v>C</v>
      </c>
      <c r="R29" s="70" t="n">
        <v>52</v>
      </c>
      <c r="S29" s="73" t="n">
        <v>56</v>
      </c>
      <c r="T29" s="74" t="n">
        <f aca="false">IF(R29="*","*",R29-S29)</f>
        <v>-4</v>
      </c>
      <c r="U29" s="75" t="n">
        <v>63</v>
      </c>
      <c r="V29" s="69" t="n">
        <v>43.7</v>
      </c>
      <c r="W29" s="73" t="n">
        <v>45</v>
      </c>
      <c r="X29" s="85" t="n">
        <f aca="false">IF(V29="*","*",V29-W29)</f>
        <v>-1.3</v>
      </c>
      <c r="Y29" s="75" t="n">
        <v>62</v>
      </c>
      <c r="Z29" s="69" t="n">
        <v>29.5</v>
      </c>
      <c r="AA29" s="76" t="n">
        <v>35.5</v>
      </c>
      <c r="AB29" s="76" t="s">
        <v>145</v>
      </c>
      <c r="AC29" s="76" t="s">
        <v>48</v>
      </c>
      <c r="AD29" s="76" t="s">
        <v>47</v>
      </c>
      <c r="AE29" s="76" t="s">
        <v>47</v>
      </c>
      <c r="AF29" s="76" t="s">
        <v>48</v>
      </c>
      <c r="AG29" s="76" t="s">
        <v>47</v>
      </c>
      <c r="AH29" s="70" t="n">
        <f aca="false">IF(ISERROR(VLOOKUP(AB29,Methodology!$H$26:$I$37,2,FALSE())),"",VLOOKUP(AB29,Methodology!$H$26:$I$37,2,FALSE()))</f>
        <v>4</v>
      </c>
      <c r="AI29" s="70" t="n">
        <f aca="false">IF(ISERROR(VLOOKUP(AC29,Methodology!$H$26:$I$37,2,FALSE())),"",VLOOKUP(AC29,Methodology!$H$26:$I$37,2,FALSE()))</f>
        <v>7</v>
      </c>
      <c r="AJ29" s="76" t="n">
        <f aca="false">IF(ISERROR(VLOOKUP(AD29,Methodology!$H$26:$I$37,2,FALSE())),"",VLOOKUP(AD29,Methodology!$H$26:$I$37,2,FALSE()))</f>
        <v>6</v>
      </c>
      <c r="AK29" s="70" t="n">
        <f aca="false">IF(ISERROR(VLOOKUP(AE29,Methodology!$H$26:$I$37,2,FALSE())),"",VLOOKUP(AE29,Methodology!$H$26:$I$37,2,FALSE()))</f>
        <v>6</v>
      </c>
      <c r="AL29" s="70" t="n">
        <f aca="false">IF(ISERROR(VLOOKUP(AF29,Methodology!$H$26:$I$37,2,FALSE())),"",VLOOKUP(AF29,Methodology!$H$26:$I$37,2,FALSE()))</f>
        <v>7</v>
      </c>
      <c r="AM29" s="76" t="n">
        <f aca="false">IF(ISERROR(VLOOKUP(AG29,Methodology!$H$26:$I$37,2,FALSE())),"",VLOOKUP(AG29,Methodology!$H$26:$I$37,2,FALSE()))</f>
        <v>6</v>
      </c>
      <c r="AN29" s="77" t="n">
        <f aca="false">SUM(AH29:AJ29)/3</f>
        <v>5.66666666666667</v>
      </c>
      <c r="AO29" s="77" t="n">
        <f aca="false">SUM(AK29:AM29)/3</f>
        <v>6.33333333333333</v>
      </c>
      <c r="AP29" s="155" t="s">
        <v>50</v>
      </c>
    </row>
    <row r="30" customFormat="false" ht="12.75" hidden="false" customHeight="false" outlineLevel="0" collapsed="false">
      <c r="B30" s="157" t="s">
        <v>79</v>
      </c>
      <c r="C30" s="95" t="s">
        <v>80</v>
      </c>
      <c r="D30" s="158" t="s">
        <v>81</v>
      </c>
      <c r="E30" s="66"/>
      <c r="F30" s="66" t="n">
        <v>5</v>
      </c>
      <c r="G30" s="151" t="n">
        <f aca="false">+E30-F30</f>
        <v>-5</v>
      </c>
      <c r="H30" s="152" t="n">
        <f aca="false">(VLOOKUP(B30,'[1]New Ratings'!$A$3:$I$195,5,FALSE()))</f>
        <v>5</v>
      </c>
      <c r="I30" s="69" t="s">
        <v>43</v>
      </c>
      <c r="J30" s="75" t="s">
        <v>56</v>
      </c>
      <c r="K30" s="75" t="s">
        <v>56</v>
      </c>
      <c r="L30" s="69"/>
      <c r="M30" s="75" t="s">
        <v>56</v>
      </c>
      <c r="N30" s="70" t="s">
        <v>56</v>
      </c>
      <c r="O30" s="153" t="n">
        <v>67.1</v>
      </c>
      <c r="P30" s="154" t="n">
        <v>39</v>
      </c>
      <c r="Q30" s="86" t="str">
        <f aca="false">IF(AND(R30&lt;=20,R30&lt;&gt;0),"A",IF(R30&lt;=40,"B",IF(R30&lt;=60,"C",IF(R30&lt;=80,"D",IF(R30&lt;=100,"E","*")))))</f>
        <v>*</v>
      </c>
      <c r="R30" s="70" t="s">
        <v>56</v>
      </c>
      <c r="S30" s="73" t="s">
        <v>56</v>
      </c>
      <c r="T30" s="74" t="str">
        <f aca="false">IF(R30="*","*",R30-S30)</f>
        <v>*</v>
      </c>
      <c r="U30" s="75" t="s">
        <v>56</v>
      </c>
      <c r="V30" s="69" t="s">
        <v>56</v>
      </c>
      <c r="W30" s="73" t="s">
        <v>56</v>
      </c>
      <c r="X30" s="85" t="str">
        <f aca="false">IF(V30="*","*",V30-W30)</f>
        <v>*</v>
      </c>
      <c r="Y30" s="75" t="n">
        <v>77</v>
      </c>
      <c r="Z30" s="69" t="n">
        <v>49</v>
      </c>
      <c r="AA30" s="76" t="n">
        <v>46.5</v>
      </c>
      <c r="AB30" s="76"/>
      <c r="AC30" s="76"/>
      <c r="AD30" s="76"/>
      <c r="AE30" s="76"/>
      <c r="AF30" s="76"/>
      <c r="AG30" s="76"/>
      <c r="AH30" s="70" t="str">
        <f aca="false">IF(ISERROR(VLOOKUP(AB30,Methodology!$H$26:$I$37,2,FALSE())),"",VLOOKUP(AB30,Methodology!$H$26:$I$37,2,FALSE()))</f>
        <v/>
      </c>
      <c r="AI30" s="70" t="str">
        <f aca="false">IF(ISERROR(VLOOKUP(AC30,Methodology!$H$26:$I$37,2,FALSE())),"",VLOOKUP(AC30,Methodology!$H$26:$I$37,2,FALSE()))</f>
        <v/>
      </c>
      <c r="AJ30" s="76" t="str">
        <f aca="false">IF(ISERROR(VLOOKUP(AD30,Methodology!$H$26:$I$37,2,FALSE())),"",VLOOKUP(AD30,Methodology!$H$26:$I$37,2,FALSE()))</f>
        <v/>
      </c>
      <c r="AK30" s="70" t="str">
        <f aca="false">IF(ISERROR(VLOOKUP(AE30,Methodology!$H$26:$I$37,2,FALSE())),"",VLOOKUP(AE30,Methodology!$H$26:$I$37,2,FALSE()))</f>
        <v/>
      </c>
      <c r="AL30" s="70" t="str">
        <f aca="false">IF(ISERROR(VLOOKUP(AF30,Methodology!$H$26:$I$37,2,FALSE())),"",VLOOKUP(AF30,Methodology!$H$26:$I$37,2,FALSE()))</f>
        <v/>
      </c>
      <c r="AM30" s="76" t="str">
        <f aca="false">IF(ISERROR(VLOOKUP(AG30,Methodology!$H$26:$I$37,2,FALSE())),"",VLOOKUP(AG30,Methodology!$H$26:$I$37,2,FALSE()))</f>
        <v/>
      </c>
      <c r="AN30" s="77" t="n">
        <f aca="false">SUM(AH30:AJ30)/3</f>
        <v>0</v>
      </c>
      <c r="AO30" s="77" t="n">
        <f aca="false">SUM(AK30:AM30)/3</f>
        <v>0</v>
      </c>
      <c r="AP30" s="79" t="s">
        <v>82</v>
      </c>
    </row>
    <row r="31" customFormat="false" ht="12.75" hidden="false" customHeight="false" outlineLevel="0" collapsed="false">
      <c r="B31" s="42" t="s">
        <v>288</v>
      </c>
      <c r="C31" s="95" t="s">
        <v>289</v>
      </c>
      <c r="D31" s="158" t="s">
        <v>290</v>
      </c>
      <c r="E31" s="66" t="n">
        <v>9</v>
      </c>
      <c r="F31" s="66" t="n">
        <v>9</v>
      </c>
      <c r="G31" s="151" t="n">
        <f aca="false">+E31-F31</f>
        <v>0</v>
      </c>
      <c r="H31" s="152" t="n">
        <f aca="false">(VLOOKUP(B31,'[1]New Ratings'!$A$3:$I$195,5,FALSE()))</f>
        <v>9</v>
      </c>
      <c r="I31" s="69" t="s">
        <v>62</v>
      </c>
      <c r="J31" s="75" t="s">
        <v>291</v>
      </c>
      <c r="K31" s="75" t="s">
        <v>291</v>
      </c>
      <c r="L31" s="69" t="s">
        <v>108</v>
      </c>
      <c r="M31" s="75" t="s">
        <v>48</v>
      </c>
      <c r="N31" s="70" t="s">
        <v>48</v>
      </c>
      <c r="O31" s="153" t="n">
        <v>46.32</v>
      </c>
      <c r="P31" s="154" t="n">
        <v>76</v>
      </c>
      <c r="Q31" s="86" t="str">
        <f aca="false">IF(AND(R31&lt;=20,R31&lt;&gt;0),"A",IF(R31&lt;=40,"B",IF(R31&lt;=60,"C",IF(R31&lt;=80,"D",IF(R31&lt;=100,"E","*")))))</f>
        <v>C</v>
      </c>
      <c r="R31" s="70" t="n">
        <v>43</v>
      </c>
      <c r="S31" s="73" t="n">
        <v>45</v>
      </c>
      <c r="T31" s="74" t="n">
        <f aca="false">IF(R31="*","*",R31-S31)</f>
        <v>-2</v>
      </c>
      <c r="U31" s="75" t="n">
        <v>74</v>
      </c>
      <c r="V31" s="69" t="n">
        <v>35</v>
      </c>
      <c r="W31" s="73" t="n">
        <v>37.1</v>
      </c>
      <c r="X31" s="85" t="n">
        <f aca="false">IF(V31="*","*",V31-W31)</f>
        <v>-2.1</v>
      </c>
      <c r="Y31" s="75" t="n">
        <v>65.5</v>
      </c>
      <c r="Z31" s="69" t="n">
        <v>35.5</v>
      </c>
      <c r="AA31" s="76" t="n">
        <v>35</v>
      </c>
      <c r="AB31" s="76" t="s">
        <v>49</v>
      </c>
      <c r="AC31" s="76" t="s">
        <v>57</v>
      </c>
      <c r="AD31" s="76" t="s">
        <v>57</v>
      </c>
      <c r="AE31" s="76" t="s">
        <v>48</v>
      </c>
      <c r="AF31" s="76" t="s">
        <v>49</v>
      </c>
      <c r="AG31" s="76" t="s">
        <v>48</v>
      </c>
      <c r="AH31" s="70" t="n">
        <f aca="false">IF(ISERROR(VLOOKUP(AB31,Methodology!$H$26:$I$37,2,FALSE())),"",VLOOKUP(AB31,Methodology!$H$26:$I$37,2,FALSE()))</f>
        <v>9</v>
      </c>
      <c r="AI31" s="70" t="n">
        <f aca="false">IF(ISERROR(VLOOKUP(AC31,Methodology!$H$26:$I$37,2,FALSE())),"",VLOOKUP(AC31,Methodology!$H$26:$I$37,2,FALSE()))</f>
        <v>10</v>
      </c>
      <c r="AJ31" s="76" t="n">
        <f aca="false">IF(ISERROR(VLOOKUP(AD31,Methodology!$H$26:$I$37,2,FALSE())),"",VLOOKUP(AD31,Methodology!$H$26:$I$37,2,FALSE()))</f>
        <v>10</v>
      </c>
      <c r="AK31" s="70" t="n">
        <f aca="false">IF(ISERROR(VLOOKUP(AE31,Methodology!$H$26:$I$37,2,FALSE())),"",VLOOKUP(AE31,Methodology!$H$26:$I$37,2,FALSE()))</f>
        <v>7</v>
      </c>
      <c r="AL31" s="70" t="n">
        <f aca="false">IF(ISERROR(VLOOKUP(AF31,Methodology!$H$26:$I$37,2,FALSE())),"",VLOOKUP(AF31,Methodology!$H$26:$I$37,2,FALSE()))</f>
        <v>9</v>
      </c>
      <c r="AM31" s="76" t="n">
        <f aca="false">IF(ISERROR(VLOOKUP(AG31,Methodology!$H$26:$I$37,2,FALSE())),"",VLOOKUP(AG31,Methodology!$H$26:$I$37,2,FALSE()))</f>
        <v>7</v>
      </c>
      <c r="AN31" s="77" t="n">
        <f aca="false">SUM(AH31:AJ31)/3</f>
        <v>9.66666666666667</v>
      </c>
      <c r="AO31" s="77" t="n">
        <f aca="false">SUM(AK31:AM31)/3</f>
        <v>7.66666666666667</v>
      </c>
      <c r="AP31" s="155" t="s">
        <v>110</v>
      </c>
    </row>
    <row r="32" customFormat="false" ht="12.75" hidden="false" customHeight="false" outlineLevel="0" collapsed="false">
      <c r="B32" s="148" t="s">
        <v>427</v>
      </c>
      <c r="C32" s="95" t="s">
        <v>313</v>
      </c>
      <c r="D32" s="158" t="s">
        <v>420</v>
      </c>
      <c r="E32" s="66"/>
      <c r="F32" s="66" t="n">
        <v>12</v>
      </c>
      <c r="G32" s="151" t="n">
        <f aca="false">+E32-F32</f>
        <v>-12</v>
      </c>
      <c r="H32" s="152" t="n">
        <f aca="false">(VLOOKUP(B32,'[1]New Ratings'!$A$3:$I$195,5,FALSE()))</f>
        <v>12</v>
      </c>
      <c r="I32" s="69" t="s">
        <v>62</v>
      </c>
      <c r="J32" s="75" t="s">
        <v>56</v>
      </c>
      <c r="K32" s="75" t="s">
        <v>56</v>
      </c>
      <c r="L32" s="69" t="s">
        <v>56</v>
      </c>
      <c r="M32" s="75" t="s">
        <v>56</v>
      </c>
      <c r="N32" s="70" t="s">
        <v>56</v>
      </c>
      <c r="O32" s="153" t="n">
        <v>29.91</v>
      </c>
      <c r="P32" s="154" t="n">
        <v>133</v>
      </c>
      <c r="Q32" s="86" t="str">
        <f aca="false">IF(AND(R32&lt;=20,R32&lt;&gt;0),"A",IF(R32&lt;=40,"B",IF(R32&lt;=60,"C",IF(R32&lt;=80,"D",IF(R32&lt;=100,"E","*")))))</f>
        <v>*</v>
      </c>
      <c r="R32" s="70" t="s">
        <v>56</v>
      </c>
      <c r="S32" s="73" t="s">
        <v>56</v>
      </c>
      <c r="T32" s="74" t="str">
        <f aca="false">IF(R32="*","*",R32-S32)</f>
        <v>*</v>
      </c>
      <c r="U32" s="75" t="n">
        <v>111</v>
      </c>
      <c r="V32" s="69" t="n">
        <v>18.4</v>
      </c>
      <c r="W32" s="73" t="n">
        <v>19.8</v>
      </c>
      <c r="X32" s="85" t="n">
        <f aca="false">IF(V32="*","*",V32-W32)</f>
        <v>-1.4</v>
      </c>
      <c r="Y32" s="75" t="n">
        <v>64</v>
      </c>
      <c r="Z32" s="69" t="n">
        <v>32</v>
      </c>
      <c r="AA32" s="76" t="n">
        <v>30</v>
      </c>
      <c r="AB32" s="76"/>
      <c r="AC32" s="76"/>
      <c r="AD32" s="76"/>
      <c r="AE32" s="76"/>
      <c r="AF32" s="76"/>
      <c r="AG32" s="76"/>
      <c r="AH32" s="70" t="str">
        <f aca="false">IF(ISERROR(VLOOKUP(AB32,Methodology!$H$26:$I$37,2,FALSE())),"",VLOOKUP(AB32,Methodology!$H$26:$I$37,2,FALSE()))</f>
        <v/>
      </c>
      <c r="AI32" s="70" t="str">
        <f aca="false">IF(ISERROR(VLOOKUP(AC32,Methodology!$H$26:$I$37,2,FALSE())),"",VLOOKUP(AC32,Methodology!$H$26:$I$37,2,FALSE()))</f>
        <v/>
      </c>
      <c r="AJ32" s="76" t="str">
        <f aca="false">IF(ISERROR(VLOOKUP(AD32,Methodology!$H$26:$I$37,2,FALSE())),"",VLOOKUP(AD32,Methodology!$H$26:$I$37,2,FALSE()))</f>
        <v/>
      </c>
      <c r="AK32" s="70" t="str">
        <f aca="false">IF(ISERROR(VLOOKUP(AE32,Methodology!$H$26:$I$37,2,FALSE())),"",VLOOKUP(AE32,Methodology!$H$26:$I$37,2,FALSE()))</f>
        <v/>
      </c>
      <c r="AL32" s="70" t="str">
        <f aca="false">IF(ISERROR(VLOOKUP(AF32,Methodology!$H$26:$I$37,2,FALSE())),"",VLOOKUP(AF32,Methodology!$H$26:$I$37,2,FALSE()))</f>
        <v/>
      </c>
      <c r="AM32" s="76" t="str">
        <f aca="false">IF(ISERROR(VLOOKUP(AG32,Methodology!$H$26:$I$37,2,FALSE())),"",VLOOKUP(AG32,Methodology!$H$26:$I$37,2,FALSE()))</f>
        <v/>
      </c>
      <c r="AN32" s="77" t="n">
        <f aca="false">SUM(AH32:AJ32)/3</f>
        <v>0</v>
      </c>
      <c r="AO32" s="77" t="n">
        <f aca="false">SUM(AK32:AM32)/3</f>
        <v>0</v>
      </c>
      <c r="AP32" s="156" t="s">
        <v>59</v>
      </c>
    </row>
    <row r="33" customFormat="false" ht="12.75" hidden="false" customHeight="false" outlineLevel="0" collapsed="false">
      <c r="B33" s="148" t="s">
        <v>428</v>
      </c>
      <c r="C33" s="95" t="s">
        <v>429</v>
      </c>
      <c r="D33" s="158" t="s">
        <v>420</v>
      </c>
      <c r="E33" s="66"/>
      <c r="F33" s="66" t="n">
        <v>11</v>
      </c>
      <c r="G33" s="151" t="n">
        <f aca="false">+E33-F33</f>
        <v>-11</v>
      </c>
      <c r="H33" s="152" t="e">
        <f aca="false">(VLOOKUP(B33,'[1]New Ratings'!$A$3:$I$195,5,FALSE()))</f>
        <v>#N/A</v>
      </c>
      <c r="I33" s="69" t="s">
        <v>43</v>
      </c>
      <c r="J33" s="75"/>
      <c r="K33" s="75"/>
      <c r="L33" s="69" t="s">
        <v>56</v>
      </c>
      <c r="M33" s="75"/>
      <c r="N33" s="70"/>
      <c r="O33" s="153" t="n">
        <v>26.96</v>
      </c>
      <c r="P33" s="154" t="n">
        <v>149</v>
      </c>
      <c r="Q33" s="86" t="str">
        <f aca="false">IF(AND(R33&lt;=20,R33&lt;&gt;0),"A",IF(R33&lt;=40,"B",IF(R33&lt;=60,"C",IF(R33&lt;=80,"D",IF(R33&lt;=100,"E","*")))))</f>
        <v>*</v>
      </c>
      <c r="R33" s="70" t="s">
        <v>56</v>
      </c>
      <c r="S33" s="73"/>
      <c r="T33" s="74"/>
      <c r="U33" s="75" t="n">
        <v>135</v>
      </c>
      <c r="V33" s="69" t="n">
        <v>12</v>
      </c>
      <c r="W33" s="73" t="n">
        <v>15.6</v>
      </c>
      <c r="X33" s="162" t="n">
        <v>6</v>
      </c>
      <c r="Y33" s="75"/>
      <c r="Z33" s="69"/>
      <c r="AA33" s="76"/>
      <c r="AB33" s="76"/>
      <c r="AC33" s="76"/>
      <c r="AD33" s="76"/>
      <c r="AE33" s="76"/>
      <c r="AF33" s="76"/>
      <c r="AG33" s="76"/>
      <c r="AH33" s="70" t="str">
        <f aca="false">IF(ISERROR(VLOOKUP(AB33,Methodology!$H$26:$I$37,2,FALSE())),"",VLOOKUP(AB33,Methodology!$H$26:$I$37,2,FALSE()))</f>
        <v/>
      </c>
      <c r="AI33" s="70" t="str">
        <f aca="false">IF(ISERROR(VLOOKUP(AC33,Methodology!$H$26:$I$37,2,FALSE())),"",VLOOKUP(AC33,Methodology!$H$26:$I$37,2,FALSE()))</f>
        <v/>
      </c>
      <c r="AJ33" s="76" t="str">
        <f aca="false">IF(ISERROR(VLOOKUP(AD33,Methodology!$H$26:$I$37,2,FALSE())),"",VLOOKUP(AD33,Methodology!$H$26:$I$37,2,FALSE()))</f>
        <v/>
      </c>
      <c r="AK33" s="70" t="str">
        <f aca="false">IF(ISERROR(VLOOKUP(AE33,Methodology!$H$26:$I$37,2,FALSE())),"",VLOOKUP(AE33,Methodology!$H$26:$I$37,2,FALSE()))</f>
        <v/>
      </c>
      <c r="AL33" s="70" t="str">
        <f aca="false">IF(ISERROR(VLOOKUP(AF33,Methodology!$H$26:$I$37,2,FALSE())),"",VLOOKUP(AF33,Methodology!$H$26:$I$37,2,FALSE()))</f>
        <v/>
      </c>
      <c r="AM33" s="76" t="str">
        <f aca="false">IF(ISERROR(VLOOKUP(AG33,Methodology!$H$26:$I$37,2,FALSE())),"",VLOOKUP(AG33,Methodology!$H$26:$I$37,2,FALSE()))</f>
        <v/>
      </c>
      <c r="AN33" s="77" t="n">
        <f aca="false">SUM(AH33:AJ33)/3</f>
        <v>0</v>
      </c>
      <c r="AO33" s="77" t="n">
        <f aca="false">SUM(AK33:AM33)/3</f>
        <v>0</v>
      </c>
      <c r="AP33" s="156" t="s">
        <v>99</v>
      </c>
    </row>
    <row r="34" customFormat="false" ht="12.75" hidden="false" customHeight="false" outlineLevel="0" collapsed="false">
      <c r="B34" s="148" t="s">
        <v>430</v>
      </c>
      <c r="C34" s="95" t="s">
        <v>431</v>
      </c>
      <c r="D34" s="158" t="s">
        <v>432</v>
      </c>
      <c r="E34" s="66"/>
      <c r="F34" s="66" t="n">
        <v>12</v>
      </c>
      <c r="G34" s="151" t="n">
        <f aca="false">+E34-F34</f>
        <v>-12</v>
      </c>
      <c r="H34" s="152" t="n">
        <f aca="false">(VLOOKUP(B34,'[1]New Ratings'!$A$3:$I$195,5,FALSE()))</f>
        <v>12</v>
      </c>
      <c r="I34" s="69" t="s">
        <v>62</v>
      </c>
      <c r="J34" s="75" t="s">
        <v>56</v>
      </c>
      <c r="K34" s="75" t="s">
        <v>56</v>
      </c>
      <c r="L34" s="69" t="s">
        <v>56</v>
      </c>
      <c r="M34" s="75" t="s">
        <v>56</v>
      </c>
      <c r="N34" s="70" t="s">
        <v>56</v>
      </c>
      <c r="O34" s="153" t="n">
        <v>25.61</v>
      </c>
      <c r="P34" s="154" t="n">
        <v>157</v>
      </c>
      <c r="Q34" s="86" t="str">
        <f aca="false">IF(R34&lt;=20,"A",IF(R34&lt;=40,"B",IF(R34&lt;=60,"C",IF(R34&lt;=80,"D",IF(R34&lt;=100,"E","*")))))</f>
        <v>*</v>
      </c>
      <c r="R34" s="70" t="s">
        <v>56</v>
      </c>
      <c r="S34" s="73" t="s">
        <v>56</v>
      </c>
      <c r="T34" s="74" t="str">
        <f aca="false">IF(R34="*","*",R34-S34)</f>
        <v>*</v>
      </c>
      <c r="U34" s="75" t="s">
        <v>56</v>
      </c>
      <c r="V34" s="69" t="s">
        <v>56</v>
      </c>
      <c r="W34" s="73" t="s">
        <v>56</v>
      </c>
      <c r="X34" s="85" t="str">
        <f aca="false">IF(V34="*","*",V34-W34)</f>
        <v>*</v>
      </c>
      <c r="Y34" s="75" t="s">
        <v>56</v>
      </c>
      <c r="Z34" s="69" t="s">
        <v>56</v>
      </c>
      <c r="AA34" s="76" t="s">
        <v>56</v>
      </c>
      <c r="AB34" s="76"/>
      <c r="AC34" s="76"/>
      <c r="AD34" s="76"/>
      <c r="AE34" s="76"/>
      <c r="AF34" s="76"/>
      <c r="AG34" s="76"/>
      <c r="AH34" s="70" t="str">
        <f aca="false">IF(ISERROR(VLOOKUP(AB34,Methodology!$H$26:$I$37,2,FALSE())),"",VLOOKUP(AB34,Methodology!$H$26:$I$37,2,FALSE()))</f>
        <v/>
      </c>
      <c r="AI34" s="70" t="str">
        <f aca="false">IF(ISERROR(VLOOKUP(AC34,Methodology!$H$26:$I$37,2,FALSE())),"",VLOOKUP(AC34,Methodology!$H$26:$I$37,2,FALSE()))</f>
        <v/>
      </c>
      <c r="AJ34" s="76" t="str">
        <f aca="false">IF(ISERROR(VLOOKUP(AD34,Methodology!$H$26:$I$37,2,FALSE())),"",VLOOKUP(AD34,Methodology!$H$26:$I$37,2,FALSE()))</f>
        <v/>
      </c>
      <c r="AK34" s="70" t="str">
        <f aca="false">IF(ISERROR(VLOOKUP(AE34,Methodology!$H$26:$I$37,2,FALSE())),"",VLOOKUP(AE34,Methodology!$H$26:$I$37,2,FALSE()))</f>
        <v/>
      </c>
      <c r="AL34" s="70" t="str">
        <f aca="false">IF(ISERROR(VLOOKUP(AF34,Methodology!$H$26:$I$37,2,FALSE())),"",VLOOKUP(AF34,Methodology!$H$26:$I$37,2,FALSE()))</f>
        <v/>
      </c>
      <c r="AM34" s="76" t="str">
        <f aca="false">IF(ISERROR(VLOOKUP(AG34,Methodology!$H$26:$I$37,2,FALSE())),"",VLOOKUP(AG34,Methodology!$H$26:$I$37,2,FALSE()))</f>
        <v/>
      </c>
      <c r="AN34" s="77" t="n">
        <f aca="false">SUM(AH34:AJ34)/3</f>
        <v>0</v>
      </c>
      <c r="AO34" s="77" t="n">
        <f aca="false">SUM(AK34:AM34)/3</f>
        <v>0</v>
      </c>
      <c r="AP34" s="156" t="s">
        <v>99</v>
      </c>
    </row>
    <row r="35" customFormat="false" ht="12.75" hidden="false" customHeight="false" outlineLevel="0" collapsed="false">
      <c r="B35" s="148" t="s">
        <v>433</v>
      </c>
      <c r="C35" s="95" t="s">
        <v>313</v>
      </c>
      <c r="D35" s="158" t="s">
        <v>314</v>
      </c>
      <c r="E35" s="66"/>
      <c r="F35" s="66" t="n">
        <v>12</v>
      </c>
      <c r="G35" s="151" t="n">
        <f aca="false">+E35-F35</f>
        <v>-12</v>
      </c>
      <c r="H35" s="152" t="n">
        <f aca="false">(VLOOKUP(B35,'[1]New Ratings'!$A$3:$I$195,5,FALSE()))</f>
        <v>12</v>
      </c>
      <c r="I35" s="69" t="s">
        <v>62</v>
      </c>
      <c r="J35" s="75" t="s">
        <v>56</v>
      </c>
      <c r="K35" s="75" t="s">
        <v>56</v>
      </c>
      <c r="L35" s="69" t="s">
        <v>56</v>
      </c>
      <c r="M35" s="75" t="s">
        <v>56</v>
      </c>
      <c r="N35" s="70" t="s">
        <v>56</v>
      </c>
      <c r="O35" s="153" t="n">
        <v>30.89</v>
      </c>
      <c r="P35" s="154" t="n">
        <v>126</v>
      </c>
      <c r="Q35" s="86" t="str">
        <f aca="false">IF(R35&lt;=20,"A",IF(R35&lt;=40,"B",IF(R35&lt;=60,"C",IF(R35&lt;=80,"D",IF(R35&lt;=100,"E","*")))))</f>
        <v>C</v>
      </c>
      <c r="R35" s="70" t="n">
        <v>58</v>
      </c>
      <c r="S35" s="73" t="n">
        <v>62</v>
      </c>
      <c r="T35" s="74" t="n">
        <f aca="false">IF(R35="*","*",R35-S35)</f>
        <v>-4</v>
      </c>
      <c r="U35" s="75" t="n">
        <v>123</v>
      </c>
      <c r="V35" s="69" t="n">
        <v>16.2</v>
      </c>
      <c r="W35" s="73" t="n">
        <v>16.3</v>
      </c>
      <c r="X35" s="85" t="n">
        <f aca="false">IF(V35="*","*",V35-W35)</f>
        <v>-0.100000000000001</v>
      </c>
      <c r="Y35" s="75" t="n">
        <v>57</v>
      </c>
      <c r="Z35" s="69" t="n">
        <v>31.5</v>
      </c>
      <c r="AA35" s="76" t="n">
        <v>38.5</v>
      </c>
      <c r="AB35" s="76" t="s">
        <v>145</v>
      </c>
      <c r="AC35" s="76" t="s">
        <v>47</v>
      </c>
      <c r="AD35" s="76" t="s">
        <v>270</v>
      </c>
      <c r="AE35" s="76" t="s">
        <v>270</v>
      </c>
      <c r="AF35" s="76" t="s">
        <v>270</v>
      </c>
      <c r="AG35" s="76" t="s">
        <v>279</v>
      </c>
      <c r="AH35" s="70" t="n">
        <f aca="false">IF(ISERROR(VLOOKUP(AB35,Methodology!$H$26:$I$37,2,FALSE())),"",VLOOKUP(AB35,Methodology!$H$26:$I$37,2,FALSE()))</f>
        <v>4</v>
      </c>
      <c r="AI35" s="70" t="n">
        <f aca="false">IF(ISERROR(VLOOKUP(AC35,Methodology!$H$26:$I$37,2,FALSE())),"",VLOOKUP(AC35,Methodology!$H$26:$I$37,2,FALSE()))</f>
        <v>6</v>
      </c>
      <c r="AJ35" s="76" t="n">
        <f aca="false">IF(ISERROR(VLOOKUP(AD35,Methodology!$H$26:$I$37,2,FALSE())),"",VLOOKUP(AD35,Methodology!$H$26:$I$37,2,FALSE()))</f>
        <v>3</v>
      </c>
      <c r="AK35" s="70" t="n">
        <f aca="false">IF(ISERROR(VLOOKUP(AE35,Methodology!$H$26:$I$37,2,FALSE())),"",VLOOKUP(AE35,Methodology!$H$26:$I$37,2,FALSE()))</f>
        <v>3</v>
      </c>
      <c r="AL35" s="70" t="n">
        <f aca="false">IF(ISERROR(VLOOKUP(AF35,Methodology!$H$26:$I$37,2,FALSE())),"",VLOOKUP(AF35,Methodology!$H$26:$I$37,2,FALSE()))</f>
        <v>3</v>
      </c>
      <c r="AM35" s="76" t="n">
        <f aca="false">IF(ISERROR(VLOOKUP(AG35,Methodology!$H$26:$I$37,2,FALSE())),"",VLOOKUP(AG35,Methodology!$H$26:$I$37,2,FALSE()))</f>
        <v>2</v>
      </c>
      <c r="AN35" s="77" t="n">
        <f aca="false">SUM(AH35:AJ35)/3</f>
        <v>4.33333333333333</v>
      </c>
      <c r="AO35" s="77" t="n">
        <f aca="false">SUM(AK35:AM35)/3</f>
        <v>2.66666666666667</v>
      </c>
      <c r="AP35" s="156" t="s">
        <v>59</v>
      </c>
    </row>
    <row r="36" customFormat="false" ht="12.75" hidden="false" customHeight="false" outlineLevel="0" collapsed="false">
      <c r="B36" s="42" t="s">
        <v>83</v>
      </c>
      <c r="C36" s="95" t="s">
        <v>84</v>
      </c>
      <c r="D36" s="158" t="s">
        <v>85</v>
      </c>
      <c r="E36" s="66" t="n">
        <v>1</v>
      </c>
      <c r="F36" s="66" t="n">
        <v>1</v>
      </c>
      <c r="G36" s="151" t="n">
        <f aca="false">+E36-F36</f>
        <v>0</v>
      </c>
      <c r="H36" s="152" t="n">
        <f aca="false">(VLOOKUP(B36,'[1]New Ratings'!$A$3:$I$195,5,FALSE()))</f>
        <v>1</v>
      </c>
      <c r="I36" s="69" t="s">
        <v>43</v>
      </c>
      <c r="J36" s="75" t="s">
        <v>77</v>
      </c>
      <c r="K36" s="75" t="s">
        <v>77</v>
      </c>
      <c r="L36" s="69" t="s">
        <v>45</v>
      </c>
      <c r="M36" s="75" t="s">
        <v>46</v>
      </c>
      <c r="N36" s="70" t="s">
        <v>86</v>
      </c>
      <c r="O36" s="153" t="n">
        <v>90.95</v>
      </c>
      <c r="P36" s="154" t="n">
        <v>15</v>
      </c>
      <c r="Q36" s="86" t="str">
        <f aca="false">IF(R36&lt;=20,"A",IF(R36&lt;=40,"B",IF(R36&lt;=60,"C",IF(R36&lt;=80,"D",IF(R36&lt;=100,"E","*")))))</f>
        <v>A</v>
      </c>
      <c r="R36" s="70" t="n">
        <v>20</v>
      </c>
      <c r="S36" s="73" t="n">
        <v>20</v>
      </c>
      <c r="T36" s="74" t="n">
        <f aca="false">IF(R36="*","*",R36-S36)</f>
        <v>0</v>
      </c>
      <c r="U36" s="75" t="n">
        <v>10</v>
      </c>
      <c r="V36" s="69" t="n">
        <v>88.2</v>
      </c>
      <c r="W36" s="73" t="n">
        <v>89.6</v>
      </c>
      <c r="X36" s="85" t="n">
        <f aca="false">IF(V36="*","*",V36-W36)</f>
        <v>-1.39999999999999</v>
      </c>
      <c r="Y36" s="75" t="n">
        <v>88</v>
      </c>
      <c r="Z36" s="69" t="n">
        <v>39</v>
      </c>
      <c r="AA36" s="76" t="n">
        <v>40.5</v>
      </c>
      <c r="AB36" s="76" t="s">
        <v>49</v>
      </c>
      <c r="AC36" s="76" t="s">
        <v>57</v>
      </c>
      <c r="AD36" s="76" t="s">
        <v>49</v>
      </c>
      <c r="AE36" s="76" t="s">
        <v>58</v>
      </c>
      <c r="AF36" s="76" t="s">
        <v>57</v>
      </c>
      <c r="AG36" s="76" t="s">
        <v>49</v>
      </c>
      <c r="AH36" s="70" t="n">
        <f aca="false">IF(ISERROR(VLOOKUP(AB36,Methodology!$H$26:$I$37,2,FALSE())),"",VLOOKUP(AB36,Methodology!$H$26:$I$37,2,FALSE()))</f>
        <v>9</v>
      </c>
      <c r="AI36" s="70" t="n">
        <f aca="false">IF(ISERROR(VLOOKUP(AC36,Methodology!$H$26:$I$37,2,FALSE())),"",VLOOKUP(AC36,Methodology!$H$26:$I$37,2,FALSE()))</f>
        <v>10</v>
      </c>
      <c r="AJ36" s="76" t="n">
        <f aca="false">IF(ISERROR(VLOOKUP(AD36,Methodology!$H$26:$I$37,2,FALSE())),"",VLOOKUP(AD36,Methodology!$H$26:$I$37,2,FALSE()))</f>
        <v>9</v>
      </c>
      <c r="AK36" s="70" t="n">
        <f aca="false">IF(ISERROR(VLOOKUP(AE36,Methodology!$H$26:$I$37,2,FALSE())),"",VLOOKUP(AE36,Methodology!$H$26:$I$37,2,FALSE()))</f>
        <v>8</v>
      </c>
      <c r="AL36" s="70" t="n">
        <f aca="false">IF(ISERROR(VLOOKUP(AF36,Methodology!$H$26:$I$37,2,FALSE())),"",VLOOKUP(AF36,Methodology!$H$26:$I$37,2,FALSE()))</f>
        <v>10</v>
      </c>
      <c r="AM36" s="76" t="n">
        <f aca="false">IF(ISERROR(VLOOKUP(AG36,Methodology!$H$26:$I$37,2,FALSE())),"",VLOOKUP(AG36,Methodology!$H$26:$I$37,2,FALSE()))</f>
        <v>9</v>
      </c>
      <c r="AN36" s="77" t="n">
        <f aca="false">SUM(AH36:AJ36)/3</f>
        <v>9.33333333333333</v>
      </c>
      <c r="AO36" s="77" t="n">
        <f aca="false">SUM(AK36:AM36)/3</f>
        <v>9</v>
      </c>
      <c r="AP36" s="156" t="s">
        <v>50</v>
      </c>
    </row>
    <row r="37" customFormat="false" ht="12.75" hidden="false" customHeight="false" outlineLevel="0" collapsed="false">
      <c r="B37" s="148" t="s">
        <v>434</v>
      </c>
      <c r="C37" s="95" t="s">
        <v>435</v>
      </c>
      <c r="D37" s="158" t="s">
        <v>436</v>
      </c>
      <c r="E37" s="66"/>
      <c r="F37" s="66" t="n">
        <v>12</v>
      </c>
      <c r="G37" s="151" t="n">
        <f aca="false">+E37-F37</f>
        <v>-12</v>
      </c>
      <c r="H37" s="152" t="n">
        <f aca="false">(VLOOKUP(B37,'[1]New Ratings'!$A$3:$I$195,5,FALSE()))</f>
        <v>12</v>
      </c>
      <c r="I37" s="69" t="s">
        <v>62</v>
      </c>
      <c r="J37" s="75" t="s">
        <v>56</v>
      </c>
      <c r="K37" s="75" t="s">
        <v>56</v>
      </c>
      <c r="L37" s="69" t="s">
        <v>56</v>
      </c>
      <c r="M37" s="75" t="s">
        <v>56</v>
      </c>
      <c r="N37" s="70" t="s">
        <v>56</v>
      </c>
      <c r="O37" s="153" t="n">
        <v>31.88</v>
      </c>
      <c r="P37" s="154" t="n">
        <v>120</v>
      </c>
      <c r="Q37" s="86" t="str">
        <f aca="false">IF(R37&lt;=20,"A",IF(R37&lt;=40,"B",IF(R37&lt;=60,"C",IF(R37&lt;=80,"D",IF(R37&lt;=100,"E","*")))))</f>
        <v>*</v>
      </c>
      <c r="R37" s="70" t="s">
        <v>56</v>
      </c>
      <c r="S37" s="73" t="s">
        <v>56</v>
      </c>
      <c r="T37" s="74" t="str">
        <f aca="false">IF(R37="*","*",R37-S37)</f>
        <v>*</v>
      </c>
      <c r="U37" s="75" t="s">
        <v>56</v>
      </c>
      <c r="V37" s="69" t="s">
        <v>56</v>
      </c>
      <c r="W37" s="73" t="s">
        <v>56</v>
      </c>
      <c r="X37" s="85" t="str">
        <f aca="false">IF(V37="*","*",V37-W37)</f>
        <v>*</v>
      </c>
      <c r="Y37" s="75" t="s">
        <v>56</v>
      </c>
      <c r="Z37" s="69" t="s">
        <v>56</v>
      </c>
      <c r="AA37" s="76" t="s">
        <v>56</v>
      </c>
      <c r="AB37" s="76"/>
      <c r="AC37" s="76"/>
      <c r="AD37" s="76"/>
      <c r="AE37" s="76"/>
      <c r="AF37" s="76"/>
      <c r="AG37" s="76"/>
      <c r="AH37" s="70" t="str">
        <f aca="false">IF(ISERROR(VLOOKUP(AB37,Methodology!$H$26:$I$37,2,FALSE())),"",VLOOKUP(AB37,Methodology!$H$26:$I$37,2,FALSE()))</f>
        <v/>
      </c>
      <c r="AI37" s="70" t="str">
        <f aca="false">IF(ISERROR(VLOOKUP(AC37,Methodology!$H$26:$I$37,2,FALSE())),"",VLOOKUP(AC37,Methodology!$H$26:$I$37,2,FALSE()))</f>
        <v/>
      </c>
      <c r="AJ37" s="76" t="str">
        <f aca="false">IF(ISERROR(VLOOKUP(AD37,Methodology!$H$26:$I$37,2,FALSE())),"",VLOOKUP(AD37,Methodology!$H$26:$I$37,2,FALSE()))</f>
        <v/>
      </c>
      <c r="AK37" s="70" t="str">
        <f aca="false">IF(ISERROR(VLOOKUP(AE37,Methodology!$H$26:$I$37,2,FALSE())),"",VLOOKUP(AE37,Methodology!$H$26:$I$37,2,FALSE()))</f>
        <v/>
      </c>
      <c r="AL37" s="70" t="str">
        <f aca="false">IF(ISERROR(VLOOKUP(AF37,Methodology!$H$26:$I$37,2,FALSE())),"",VLOOKUP(AF37,Methodology!$H$26:$I$37,2,FALSE()))</f>
        <v/>
      </c>
      <c r="AM37" s="76" t="str">
        <f aca="false">IF(ISERROR(VLOOKUP(AG37,Methodology!$H$26:$I$37,2,FALSE())),"",VLOOKUP(AG37,Methodology!$H$26:$I$37,2,FALSE()))</f>
        <v/>
      </c>
      <c r="AN37" s="77" t="n">
        <f aca="false">SUM(AH37:AJ37)/3</f>
        <v>0</v>
      </c>
      <c r="AO37" s="77" t="n">
        <f aca="false">SUM(AK37:AM37)/3</f>
        <v>0</v>
      </c>
      <c r="AP37" s="80" t="s">
        <v>437</v>
      </c>
    </row>
    <row r="38" customFormat="false" ht="12.75" hidden="false" customHeight="false" outlineLevel="0" collapsed="false">
      <c r="B38" s="161" t="s">
        <v>438</v>
      </c>
      <c r="C38" s="95" t="s">
        <v>313</v>
      </c>
      <c r="D38" s="158" t="s">
        <v>314</v>
      </c>
      <c r="E38" s="66"/>
      <c r="F38" s="66" t="n">
        <v>12</v>
      </c>
      <c r="G38" s="151" t="n">
        <f aca="false">+E38-F38</f>
        <v>-12</v>
      </c>
      <c r="H38" s="152" t="n">
        <f aca="false">(VLOOKUP(B38,'[1]New Ratings'!$A$3:$I$195,5,FALSE()))</f>
        <v>12</v>
      </c>
      <c r="I38" s="69" t="s">
        <v>62</v>
      </c>
      <c r="J38" s="75" t="s">
        <v>56</v>
      </c>
      <c r="K38" s="75" t="s">
        <v>56</v>
      </c>
      <c r="L38" s="69" t="s">
        <v>56</v>
      </c>
      <c r="M38" s="75" t="s">
        <v>56</v>
      </c>
      <c r="N38" s="70" t="s">
        <v>56</v>
      </c>
      <c r="O38" s="153" t="n">
        <v>24.79</v>
      </c>
      <c r="P38" s="154" t="n">
        <v>161</v>
      </c>
      <c r="Q38" s="86" t="str">
        <f aca="false">IF(R38&lt;=20,"A",IF(R38&lt;=40,"B",IF(R38&lt;=60,"C",IF(R38&lt;=80,"D",IF(R38&lt;=100,"E","*")))))</f>
        <v>*</v>
      </c>
      <c r="R38" s="70" t="s">
        <v>56</v>
      </c>
      <c r="S38" s="73" t="s">
        <v>56</v>
      </c>
      <c r="T38" s="74" t="str">
        <f aca="false">IF(R38="*","*",R38-S38)</f>
        <v>*</v>
      </c>
      <c r="U38" s="75" t="s">
        <v>56</v>
      </c>
      <c r="V38" s="69" t="s">
        <v>56</v>
      </c>
      <c r="W38" s="73" t="s">
        <v>56</v>
      </c>
      <c r="X38" s="85" t="str">
        <f aca="false">IF(V38="*","*",V38-W38)</f>
        <v>*</v>
      </c>
      <c r="Y38" s="75" t="s">
        <v>56</v>
      </c>
      <c r="Z38" s="69" t="s">
        <v>56</v>
      </c>
      <c r="AA38" s="76" t="s">
        <v>56</v>
      </c>
      <c r="AB38" s="76"/>
      <c r="AC38" s="76"/>
      <c r="AD38" s="76"/>
      <c r="AE38" s="76"/>
      <c r="AF38" s="76"/>
      <c r="AG38" s="76"/>
      <c r="AH38" s="70" t="str">
        <f aca="false">IF(ISERROR(VLOOKUP(AB38,Methodology!$H$26:$I$37,2,FALSE())),"",VLOOKUP(AB38,Methodology!$H$26:$I$37,2,FALSE()))</f>
        <v/>
      </c>
      <c r="AI38" s="70" t="str">
        <f aca="false">IF(ISERROR(VLOOKUP(AC38,Methodology!$H$26:$I$37,2,FALSE())),"",VLOOKUP(AC38,Methodology!$H$26:$I$37,2,FALSE()))</f>
        <v/>
      </c>
      <c r="AJ38" s="76" t="str">
        <f aca="false">IF(ISERROR(VLOOKUP(AD38,Methodology!$H$26:$I$37,2,FALSE())),"",VLOOKUP(AD38,Methodology!$H$26:$I$37,2,FALSE()))</f>
        <v/>
      </c>
      <c r="AK38" s="70" t="str">
        <f aca="false">IF(ISERROR(VLOOKUP(AE38,Methodology!$H$26:$I$37,2,FALSE())),"",VLOOKUP(AE38,Methodology!$H$26:$I$37,2,FALSE()))</f>
        <v/>
      </c>
      <c r="AL38" s="70" t="str">
        <f aca="false">IF(ISERROR(VLOOKUP(AF38,Methodology!$H$26:$I$37,2,FALSE())),"",VLOOKUP(AF38,Methodology!$H$26:$I$37,2,FALSE()))</f>
        <v/>
      </c>
      <c r="AM38" s="76" t="str">
        <f aca="false">IF(ISERROR(VLOOKUP(AG38,Methodology!$H$26:$I$37,2,FALSE())),"",VLOOKUP(AG38,Methodology!$H$26:$I$37,2,FALSE()))</f>
        <v/>
      </c>
      <c r="AN38" s="77" t="n">
        <f aca="false">SUM(AH38:AJ38)/3</f>
        <v>0</v>
      </c>
      <c r="AO38" s="77" t="n">
        <f aca="false">SUM(AK38:AM38)/3</f>
        <v>0</v>
      </c>
      <c r="AP38" s="156" t="s">
        <v>59</v>
      </c>
    </row>
    <row r="39" customFormat="false" ht="12.75" hidden="false" customHeight="false" outlineLevel="0" collapsed="false">
      <c r="B39" s="148" t="s">
        <v>439</v>
      </c>
      <c r="C39" s="95" t="s">
        <v>313</v>
      </c>
      <c r="D39" s="158" t="s">
        <v>314</v>
      </c>
      <c r="E39" s="66"/>
      <c r="F39" s="66" t="n">
        <v>12</v>
      </c>
      <c r="G39" s="151" t="n">
        <f aca="false">+E39-F39</f>
        <v>-12</v>
      </c>
      <c r="H39" s="152" t="n">
        <f aca="false">(VLOOKUP(B39,'[1]New Ratings'!$A$3:$I$195,5,FALSE()))</f>
        <v>12</v>
      </c>
      <c r="I39" s="69" t="s">
        <v>62</v>
      </c>
      <c r="J39" s="75" t="s">
        <v>56</v>
      </c>
      <c r="K39" s="75" t="s">
        <v>56</v>
      </c>
      <c r="L39" s="69" t="s">
        <v>56</v>
      </c>
      <c r="M39" s="75" t="s">
        <v>56</v>
      </c>
      <c r="N39" s="70" t="s">
        <v>56</v>
      </c>
      <c r="O39" s="153" t="n">
        <v>24.7</v>
      </c>
      <c r="P39" s="154" t="n">
        <v>162</v>
      </c>
      <c r="Q39" s="86" t="str">
        <f aca="false">IF(R39&lt;=20,"A",IF(R39&lt;=40,"B",IF(R39&lt;=60,"C",IF(R39&lt;=80,"D",IF(R39&lt;=100,"E","*")))))</f>
        <v>*</v>
      </c>
      <c r="R39" s="70" t="s">
        <v>56</v>
      </c>
      <c r="S39" s="73" t="s">
        <v>56</v>
      </c>
      <c r="T39" s="74" t="str">
        <f aca="false">IF(R39="*","*",R39-S39)</f>
        <v>*</v>
      </c>
      <c r="U39" s="75" t="n">
        <v>126</v>
      </c>
      <c r="V39" s="69" t="n">
        <v>15.5</v>
      </c>
      <c r="W39" s="73" t="n">
        <v>13.9</v>
      </c>
      <c r="X39" s="85" t="n">
        <f aca="false">IF(V39="*","*",V39-W39)</f>
        <v>1.6</v>
      </c>
      <c r="Y39" s="75" t="s">
        <v>56</v>
      </c>
      <c r="Z39" s="69" t="s">
        <v>56</v>
      </c>
      <c r="AA39" s="76" t="s">
        <v>56</v>
      </c>
      <c r="AB39" s="76"/>
      <c r="AC39" s="76"/>
      <c r="AD39" s="76"/>
      <c r="AE39" s="76"/>
      <c r="AF39" s="76"/>
      <c r="AG39" s="76"/>
      <c r="AH39" s="70" t="str">
        <f aca="false">IF(ISERROR(VLOOKUP(AB39,Methodology!$H$26:$I$37,2,FALSE())),"",VLOOKUP(AB39,Methodology!$H$26:$I$37,2,FALSE()))</f>
        <v/>
      </c>
      <c r="AI39" s="70" t="str">
        <f aca="false">IF(ISERROR(VLOOKUP(AC39,Methodology!$H$26:$I$37,2,FALSE())),"",VLOOKUP(AC39,Methodology!$H$26:$I$37,2,FALSE()))</f>
        <v/>
      </c>
      <c r="AJ39" s="76" t="str">
        <f aca="false">IF(ISERROR(VLOOKUP(AD39,Methodology!$H$26:$I$37,2,FALSE())),"",VLOOKUP(AD39,Methodology!$H$26:$I$37,2,FALSE()))</f>
        <v/>
      </c>
      <c r="AK39" s="70" t="str">
        <f aca="false">IF(ISERROR(VLOOKUP(AE39,Methodology!$H$26:$I$37,2,FALSE())),"",VLOOKUP(AE39,Methodology!$H$26:$I$37,2,FALSE()))</f>
        <v/>
      </c>
      <c r="AL39" s="70" t="str">
        <f aca="false">IF(ISERROR(VLOOKUP(AF39,Methodology!$H$26:$I$37,2,FALSE())),"",VLOOKUP(AF39,Methodology!$H$26:$I$37,2,FALSE()))</f>
        <v/>
      </c>
      <c r="AM39" s="76" t="str">
        <f aca="false">IF(ISERROR(VLOOKUP(AG39,Methodology!$H$26:$I$37,2,FALSE())),"",VLOOKUP(AG39,Methodology!$H$26:$I$37,2,FALSE()))</f>
        <v/>
      </c>
      <c r="AN39" s="77" t="n">
        <f aca="false">SUM(AH39:AJ39)/3</f>
        <v>0</v>
      </c>
      <c r="AO39" s="77" t="n">
        <f aca="false">SUM(AK39:AM39)/3</f>
        <v>0</v>
      </c>
      <c r="AP39" s="156" t="s">
        <v>59</v>
      </c>
    </row>
    <row r="40" customFormat="false" ht="12.75" hidden="false" customHeight="false" outlineLevel="0" collapsed="false">
      <c r="B40" s="42" t="s">
        <v>87</v>
      </c>
      <c r="C40" s="95" t="s">
        <v>88</v>
      </c>
      <c r="D40" s="158" t="s">
        <v>89</v>
      </c>
      <c r="E40" s="66"/>
      <c r="F40" s="66" t="n">
        <v>4</v>
      </c>
      <c r="G40" s="151" t="n">
        <f aca="false">+E40-F40</f>
        <v>-4</v>
      </c>
      <c r="H40" s="152" t="n">
        <f aca="false">(VLOOKUP(B40,'[1]New Ratings'!$A$3:$I$195,5,FALSE()))</f>
        <v>4</v>
      </c>
      <c r="I40" s="69" t="s">
        <v>62</v>
      </c>
      <c r="J40" s="75" t="s">
        <v>90</v>
      </c>
      <c r="K40" s="75" t="s">
        <v>90</v>
      </c>
      <c r="L40" s="69" t="s">
        <v>45</v>
      </c>
      <c r="M40" s="75" t="s">
        <v>58</v>
      </c>
      <c r="N40" s="70" t="s">
        <v>58</v>
      </c>
      <c r="O40" s="153" t="n">
        <v>69.63</v>
      </c>
      <c r="P40" s="154" t="n">
        <v>36</v>
      </c>
      <c r="Q40" s="86" t="str">
        <f aca="false">IF(R40&lt;=20,"A",IF(R40&lt;=40,"B",IF(R40&lt;=60,"C",IF(R40&lt;=80,"D",IF(R40&lt;=100,"E","*")))))</f>
        <v>B</v>
      </c>
      <c r="R40" s="70" t="n">
        <v>26</v>
      </c>
      <c r="S40" s="73" t="n">
        <v>27</v>
      </c>
      <c r="T40" s="74" t="n">
        <f aca="false">IF(R40="*","*",R40-S40)</f>
        <v>-1</v>
      </c>
      <c r="U40" s="75" t="n">
        <v>28</v>
      </c>
      <c r="V40" s="69" t="n">
        <v>65.7</v>
      </c>
      <c r="W40" s="73" t="n">
        <v>67.2</v>
      </c>
      <c r="X40" s="85" t="n">
        <f aca="false">IF(V40="*","*",V40-W40)</f>
        <v>-1.5</v>
      </c>
      <c r="Y40" s="75" t="n">
        <v>74</v>
      </c>
      <c r="Z40" s="69" t="n">
        <v>37</v>
      </c>
      <c r="AA40" s="76" t="n">
        <v>37.5</v>
      </c>
      <c r="AB40" s="76" t="s">
        <v>48</v>
      </c>
      <c r="AC40" s="76" t="s">
        <v>48</v>
      </c>
      <c r="AD40" s="76" t="s">
        <v>48</v>
      </c>
      <c r="AE40" s="76" t="s">
        <v>47</v>
      </c>
      <c r="AF40" s="76" t="s">
        <v>47</v>
      </c>
      <c r="AG40" s="76" t="s">
        <v>47</v>
      </c>
      <c r="AH40" s="70" t="n">
        <f aca="false">IF(ISERROR(VLOOKUP(AB40,Methodology!$H$26:$I$37,2,FALSE())),"",VLOOKUP(AB40,Methodology!$H$26:$I$37,2,FALSE()))</f>
        <v>7</v>
      </c>
      <c r="AI40" s="70" t="n">
        <f aca="false">IF(ISERROR(VLOOKUP(AC40,Methodology!$H$26:$I$37,2,FALSE())),"",VLOOKUP(AC40,Methodology!$H$26:$I$37,2,FALSE()))</f>
        <v>7</v>
      </c>
      <c r="AJ40" s="76" t="n">
        <f aca="false">IF(ISERROR(VLOOKUP(AD40,Methodology!$H$26:$I$37,2,FALSE())),"",VLOOKUP(AD40,Methodology!$H$26:$I$37,2,FALSE()))</f>
        <v>7</v>
      </c>
      <c r="AK40" s="70" t="n">
        <f aca="false">IF(ISERROR(VLOOKUP(AE40,Methodology!$H$26:$I$37,2,FALSE())),"",VLOOKUP(AE40,Methodology!$H$26:$I$37,2,FALSE()))</f>
        <v>6</v>
      </c>
      <c r="AL40" s="70" t="n">
        <f aca="false">IF(ISERROR(VLOOKUP(AF40,Methodology!$H$26:$I$37,2,FALSE())),"",VLOOKUP(AF40,Methodology!$H$26:$I$37,2,FALSE()))</f>
        <v>6</v>
      </c>
      <c r="AM40" s="76" t="n">
        <f aca="false">IF(ISERROR(VLOOKUP(AG40,Methodology!$H$26:$I$37,2,FALSE())),"",VLOOKUP(AG40,Methodology!$H$26:$I$37,2,FALSE()))</f>
        <v>6</v>
      </c>
      <c r="AN40" s="77" t="n">
        <f aca="false">SUM(AH40:AJ40)/3</f>
        <v>7</v>
      </c>
      <c r="AO40" s="77" t="n">
        <f aca="false">SUM(AK40:AM40)/3</f>
        <v>6</v>
      </c>
      <c r="AP40" s="156" t="s">
        <v>50</v>
      </c>
    </row>
    <row r="41" customFormat="false" ht="12.75" hidden="false" customHeight="false" outlineLevel="0" collapsed="false">
      <c r="B41" s="42" t="s">
        <v>292</v>
      </c>
      <c r="C41" s="95" t="s">
        <v>293</v>
      </c>
      <c r="D41" s="158" t="s">
        <v>294</v>
      </c>
      <c r="E41" s="66" t="n">
        <v>7</v>
      </c>
      <c r="F41" s="66" t="n">
        <v>7</v>
      </c>
      <c r="G41" s="151" t="n">
        <f aca="false">+E41-F41</f>
        <v>0</v>
      </c>
      <c r="H41" s="152" t="n">
        <f aca="false">(VLOOKUP(B41,'[1]New Ratings'!$A$3:$I$195,5,FALSE()))</f>
        <v>7</v>
      </c>
      <c r="I41" s="69" t="s">
        <v>43</v>
      </c>
      <c r="J41" s="75" t="s">
        <v>295</v>
      </c>
      <c r="K41" s="75" t="s">
        <v>295</v>
      </c>
      <c r="L41" s="69" t="s">
        <v>45</v>
      </c>
      <c r="M41" s="75" t="s">
        <v>58</v>
      </c>
      <c r="N41" s="70" t="s">
        <v>58</v>
      </c>
      <c r="O41" s="153" t="n">
        <v>62.99</v>
      </c>
      <c r="P41" s="154" t="n">
        <v>46</v>
      </c>
      <c r="Q41" s="86" t="str">
        <f aca="false">IF(R41&lt;=20,"A",IF(R41&lt;=40,"B",IF(R41&lt;=60,"C",IF(R41&lt;=80,"D",IF(R41&lt;=100,"E","*")))))</f>
        <v>B</v>
      </c>
      <c r="R41" s="70" t="n">
        <v>40</v>
      </c>
      <c r="S41" s="73" t="n">
        <v>39</v>
      </c>
      <c r="T41" s="74" t="n">
        <f aca="false">IF(R41="*","*",R41-S41)</f>
        <v>1</v>
      </c>
      <c r="U41" s="75" t="n">
        <v>40</v>
      </c>
      <c r="V41" s="69" t="n">
        <v>58.6</v>
      </c>
      <c r="W41" s="73" t="n">
        <v>60.6</v>
      </c>
      <c r="X41" s="85" t="n">
        <f aca="false">IF(V41="*","*",V41-W41)</f>
        <v>-2</v>
      </c>
      <c r="Y41" s="75" t="n">
        <v>63</v>
      </c>
      <c r="Z41" s="69" t="n">
        <v>45.5</v>
      </c>
      <c r="AA41" s="76" t="n">
        <v>39</v>
      </c>
      <c r="AB41" s="76" t="s">
        <v>145</v>
      </c>
      <c r="AC41" s="76" t="s">
        <v>47</v>
      </c>
      <c r="AD41" s="76" t="s">
        <v>144</v>
      </c>
      <c r="AE41" s="76" t="s">
        <v>47</v>
      </c>
      <c r="AF41" s="76" t="s">
        <v>144</v>
      </c>
      <c r="AG41" s="76" t="s">
        <v>144</v>
      </c>
      <c r="AH41" s="70" t="n">
        <f aca="false">IF(ISERROR(VLOOKUP(AB41,Methodology!$H$26:$I$37,2,FALSE())),"",VLOOKUP(AB41,Methodology!$H$26:$I$37,2,FALSE()))</f>
        <v>4</v>
      </c>
      <c r="AI41" s="70" t="n">
        <f aca="false">IF(ISERROR(VLOOKUP(AC41,Methodology!$H$26:$I$37,2,FALSE())),"",VLOOKUP(AC41,Methodology!$H$26:$I$37,2,FALSE()))</f>
        <v>6</v>
      </c>
      <c r="AJ41" s="76" t="n">
        <f aca="false">IF(ISERROR(VLOOKUP(AD41,Methodology!$H$26:$I$37,2,FALSE())),"",VLOOKUP(AD41,Methodology!$H$26:$I$37,2,FALSE()))</f>
        <v>5</v>
      </c>
      <c r="AK41" s="70" t="n">
        <f aca="false">IF(ISERROR(VLOOKUP(AE41,Methodology!$H$26:$I$37,2,FALSE())),"",VLOOKUP(AE41,Methodology!$H$26:$I$37,2,FALSE()))</f>
        <v>6</v>
      </c>
      <c r="AL41" s="70" t="n">
        <f aca="false">IF(ISERROR(VLOOKUP(AF41,Methodology!$H$26:$I$37,2,FALSE())),"",VLOOKUP(AF41,Methodology!$H$26:$I$37,2,FALSE()))</f>
        <v>5</v>
      </c>
      <c r="AM41" s="76" t="n">
        <f aca="false">IF(ISERROR(VLOOKUP(AG41,Methodology!$H$26:$I$37,2,FALSE())),"",VLOOKUP(AG41,Methodology!$H$26:$I$37,2,FALSE()))</f>
        <v>5</v>
      </c>
      <c r="AN41" s="77" t="n">
        <f aca="false">SUM(AH41:AJ41)/3</f>
        <v>5</v>
      </c>
      <c r="AO41" s="77" t="n">
        <f aca="false">SUM(AK41:AM41)/3</f>
        <v>5.33333333333333</v>
      </c>
      <c r="AP41" s="80" t="s">
        <v>283</v>
      </c>
    </row>
    <row r="42" customFormat="false" ht="12.75" hidden="false" customHeight="false" outlineLevel="0" collapsed="false">
      <c r="B42" s="42" t="s">
        <v>296</v>
      </c>
      <c r="C42" s="95" t="s">
        <v>88</v>
      </c>
      <c r="D42" s="158" t="s">
        <v>297</v>
      </c>
      <c r="E42" s="66" t="n">
        <v>8</v>
      </c>
      <c r="F42" s="66" t="n">
        <v>8</v>
      </c>
      <c r="G42" s="151" t="n">
        <f aca="false">+E42-F42</f>
        <v>0</v>
      </c>
      <c r="H42" s="152" t="n">
        <f aca="false">(VLOOKUP(B42,'[1]New Ratings'!$A$3:$I$195,5,FALSE()))</f>
        <v>7</v>
      </c>
      <c r="I42" s="69" t="s">
        <v>62</v>
      </c>
      <c r="J42" s="75" t="s">
        <v>273</v>
      </c>
      <c r="K42" s="75" t="s">
        <v>273</v>
      </c>
      <c r="L42" s="69" t="s">
        <v>238</v>
      </c>
      <c r="M42" s="75" t="s">
        <v>172</v>
      </c>
      <c r="N42" s="70" t="s">
        <v>172</v>
      </c>
      <c r="O42" s="153" t="n">
        <v>50.84</v>
      </c>
      <c r="P42" s="154" t="n">
        <v>70</v>
      </c>
      <c r="Q42" s="86" t="str">
        <f aca="false">IF(R42&lt;=20,"A",IF(R42&lt;=40,"B",IF(R42&lt;=60,"C",IF(R42&lt;=80,"D",IF(R42&lt;=100,"E","*")))))</f>
        <v>C</v>
      </c>
      <c r="R42" s="70" t="n">
        <v>55</v>
      </c>
      <c r="S42" s="73" t="n">
        <v>54</v>
      </c>
      <c r="T42" s="74" t="n">
        <f aca="false">IF(R42="*","*",R42-S42)</f>
        <v>1</v>
      </c>
      <c r="U42" s="75" t="n">
        <v>67</v>
      </c>
      <c r="V42" s="69" t="n">
        <v>40.5</v>
      </c>
      <c r="W42" s="73" t="n">
        <v>44</v>
      </c>
      <c r="X42" s="85" t="n">
        <f aca="false">IF(V42="*","*",V42-W42)</f>
        <v>-3.5</v>
      </c>
      <c r="Y42" s="75" t="n">
        <v>46</v>
      </c>
      <c r="Z42" s="69" t="n">
        <v>37</v>
      </c>
      <c r="AA42" s="76" t="n">
        <v>34.5</v>
      </c>
      <c r="AB42" s="76" t="s">
        <v>58</v>
      </c>
      <c r="AC42" s="76" t="s">
        <v>47</v>
      </c>
      <c r="AD42" s="76" t="s">
        <v>144</v>
      </c>
      <c r="AE42" s="76" t="s">
        <v>270</v>
      </c>
      <c r="AF42" s="76" t="s">
        <v>144</v>
      </c>
      <c r="AG42" s="76" t="s">
        <v>145</v>
      </c>
      <c r="AH42" s="70" t="n">
        <f aca="false">IF(ISERROR(VLOOKUP(AB42,Methodology!$H$26:$I$37,2,FALSE())),"",VLOOKUP(AB42,Methodology!$H$26:$I$37,2,FALSE()))</f>
        <v>8</v>
      </c>
      <c r="AI42" s="70" t="n">
        <f aca="false">IF(ISERROR(VLOOKUP(AC42,Methodology!$H$26:$I$37,2,FALSE())),"",VLOOKUP(AC42,Methodology!$H$26:$I$37,2,FALSE()))</f>
        <v>6</v>
      </c>
      <c r="AJ42" s="76" t="n">
        <f aca="false">IF(ISERROR(VLOOKUP(AD42,Methodology!$H$26:$I$37,2,FALSE())),"",VLOOKUP(AD42,Methodology!$H$26:$I$37,2,FALSE()))</f>
        <v>5</v>
      </c>
      <c r="AK42" s="70" t="n">
        <f aca="false">IF(ISERROR(VLOOKUP(AE42,Methodology!$H$26:$I$37,2,FALSE())),"",VLOOKUP(AE42,Methodology!$H$26:$I$37,2,FALSE()))</f>
        <v>3</v>
      </c>
      <c r="AL42" s="70" t="n">
        <f aca="false">IF(ISERROR(VLOOKUP(AF42,Methodology!$H$26:$I$37,2,FALSE())),"",VLOOKUP(AF42,Methodology!$H$26:$I$37,2,FALSE()))</f>
        <v>5</v>
      </c>
      <c r="AM42" s="76" t="n">
        <f aca="false">IF(ISERROR(VLOOKUP(AG42,Methodology!$H$26:$I$37,2,FALSE())),"",VLOOKUP(AG42,Methodology!$H$26:$I$37,2,FALSE()))</f>
        <v>4</v>
      </c>
      <c r="AN42" s="77" t="n">
        <f aca="false">SUM(AH42:AJ42)/3</f>
        <v>6.33333333333333</v>
      </c>
      <c r="AO42" s="77" t="n">
        <f aca="false">SUM(AK42:AM42)/3</f>
        <v>4</v>
      </c>
      <c r="AP42" s="156" t="s">
        <v>50</v>
      </c>
    </row>
    <row r="43" customFormat="false" ht="12.75" hidden="false" customHeight="false" outlineLevel="0" collapsed="false">
      <c r="B43" s="148" t="s">
        <v>440</v>
      </c>
      <c r="C43" s="95" t="s">
        <v>441</v>
      </c>
      <c r="D43" s="158" t="s">
        <v>442</v>
      </c>
      <c r="E43" s="66"/>
      <c r="F43" s="66" t="n">
        <v>12</v>
      </c>
      <c r="G43" s="151" t="n">
        <f aca="false">+E43-F43</f>
        <v>-12</v>
      </c>
      <c r="H43" s="152" t="e">
        <f aca="false">(VLOOKUP(B43,'[1]New Ratings'!$A$3:$I$195,5,FALSE()))</f>
        <v>#N/A</v>
      </c>
      <c r="I43" s="69" t="s">
        <v>43</v>
      </c>
      <c r="J43" s="75"/>
      <c r="K43" s="75"/>
      <c r="L43" s="69" t="s">
        <v>56</v>
      </c>
      <c r="M43" s="75"/>
      <c r="N43" s="70"/>
      <c r="O43" s="153"/>
      <c r="P43" s="154" t="s">
        <v>56</v>
      </c>
      <c r="Q43" s="86" t="str">
        <f aca="false">IF(R43&lt;=20,"A",IF(R43&lt;=40,"B",IF(R43&lt;=60,"C",IF(R43&lt;=80,"D",IF(R43&lt;=100,"E","*")))))</f>
        <v>*</v>
      </c>
      <c r="R43" s="70" t="s">
        <v>56</v>
      </c>
      <c r="S43" s="73"/>
      <c r="T43" s="74"/>
      <c r="U43" s="75" t="s">
        <v>56</v>
      </c>
      <c r="V43" s="69" t="s">
        <v>56</v>
      </c>
      <c r="W43" s="73" t="s">
        <v>56</v>
      </c>
      <c r="X43" s="85"/>
      <c r="Y43" s="75" t="s">
        <v>56</v>
      </c>
      <c r="Z43" s="69" t="s">
        <v>56</v>
      </c>
      <c r="AA43" s="76" t="s">
        <v>56</v>
      </c>
      <c r="AB43" s="76"/>
      <c r="AC43" s="76"/>
      <c r="AD43" s="76"/>
      <c r="AE43" s="76"/>
      <c r="AF43" s="76"/>
      <c r="AG43" s="76"/>
      <c r="AH43" s="70" t="str">
        <f aca="false">IF(ISERROR(VLOOKUP(AB43,Methodology!$H$26:$I$37,2,FALSE())),"",VLOOKUP(AB43,Methodology!$H$26:$I$37,2,FALSE()))</f>
        <v/>
      </c>
      <c r="AI43" s="70" t="str">
        <f aca="false">IF(ISERROR(VLOOKUP(AC43,Methodology!$H$26:$I$37,2,FALSE())),"",VLOOKUP(AC43,Methodology!$H$26:$I$37,2,FALSE()))</f>
        <v/>
      </c>
      <c r="AJ43" s="76" t="str">
        <f aca="false">IF(ISERROR(VLOOKUP(AD43,Methodology!$H$26:$I$37,2,FALSE())),"",VLOOKUP(AD43,Methodology!$H$26:$I$37,2,FALSE()))</f>
        <v/>
      </c>
      <c r="AK43" s="70" t="str">
        <f aca="false">IF(ISERROR(VLOOKUP(AE43,Methodology!$H$26:$I$37,2,FALSE())),"",VLOOKUP(AE43,Methodology!$H$26:$I$37,2,FALSE()))</f>
        <v/>
      </c>
      <c r="AL43" s="70" t="str">
        <f aca="false">IF(ISERROR(VLOOKUP(AF43,Methodology!$H$26:$I$37,2,FALSE())),"",VLOOKUP(AF43,Methodology!$H$26:$I$37,2,FALSE()))</f>
        <v/>
      </c>
      <c r="AM43" s="76" t="str">
        <f aca="false">IF(ISERROR(VLOOKUP(AG43,Methodology!$H$26:$I$37,2,FALSE())),"",VLOOKUP(AG43,Methodology!$H$26:$I$37,2,FALSE()))</f>
        <v/>
      </c>
      <c r="AN43" s="77" t="n">
        <f aca="false">SUM(AH43:AJ43)/3</f>
        <v>0</v>
      </c>
      <c r="AO43" s="77" t="n">
        <f aca="false">SUM(AK43:AM43)/3</f>
        <v>0</v>
      </c>
      <c r="AP43" s="156" t="s">
        <v>59</v>
      </c>
    </row>
    <row r="44" customFormat="false" ht="12.75" hidden="false" customHeight="false" outlineLevel="0" collapsed="false">
      <c r="B44" s="148" t="s">
        <v>443</v>
      </c>
      <c r="C44" s="95" t="s">
        <v>313</v>
      </c>
      <c r="D44" s="158" t="s">
        <v>314</v>
      </c>
      <c r="E44" s="66"/>
      <c r="F44" s="66" t="n">
        <v>11</v>
      </c>
      <c r="G44" s="151" t="n">
        <f aca="false">+E44-F44</f>
        <v>-11</v>
      </c>
      <c r="H44" s="152" t="e">
        <f aca="false">(VLOOKUP(B44,'[1]New Ratings'!$A$3:$I$195,5,FALSE()))</f>
        <v>#N/A</v>
      </c>
      <c r="I44" s="69" t="s">
        <v>62</v>
      </c>
      <c r="J44" s="75" t="s">
        <v>56</v>
      </c>
      <c r="K44" s="75" t="s">
        <v>56</v>
      </c>
      <c r="L44" s="69" t="s">
        <v>56</v>
      </c>
      <c r="M44" s="75" t="s">
        <v>56</v>
      </c>
      <c r="N44" s="70" t="s">
        <v>56</v>
      </c>
      <c r="O44" s="153" t="n">
        <v>24.3</v>
      </c>
      <c r="P44" s="154" t="n">
        <v>163</v>
      </c>
      <c r="Q44" s="86" t="str">
        <f aca="false">IF(R44&lt;=20,"A",IF(R44&lt;=40,"B",IF(R44&lt;=60,"C",IF(R44&lt;=80,"D",IF(R44&lt;=100,"E","*")))))</f>
        <v>*</v>
      </c>
      <c r="R44" s="76" t="s">
        <v>56</v>
      </c>
      <c r="S44" s="73" t="s">
        <v>56</v>
      </c>
      <c r="T44" s="74" t="str">
        <f aca="false">IF(R44="*","*",R44-S44)</f>
        <v>*</v>
      </c>
      <c r="U44" s="70" t="n">
        <v>139</v>
      </c>
      <c r="V44" s="69" t="n">
        <v>11</v>
      </c>
      <c r="W44" s="73" t="n">
        <v>11.1</v>
      </c>
      <c r="X44" s="85" t="n">
        <f aca="false">IF(V44="*","*",V44-W44)</f>
        <v>-0.0999999999999996</v>
      </c>
      <c r="Y44" s="75" t="n">
        <v>51</v>
      </c>
      <c r="Z44" s="69" t="n">
        <v>29.5</v>
      </c>
      <c r="AA44" s="76" t="n">
        <v>37.5</v>
      </c>
      <c r="AB44" s="76" t="s">
        <v>47</v>
      </c>
      <c r="AC44" s="76" t="s">
        <v>47</v>
      </c>
      <c r="AD44" s="76" t="s">
        <v>47</v>
      </c>
      <c r="AE44" s="76" t="s">
        <v>144</v>
      </c>
      <c r="AF44" s="76" t="s">
        <v>144</v>
      </c>
      <c r="AG44" s="76" t="s">
        <v>144</v>
      </c>
      <c r="AH44" s="70" t="n">
        <f aca="false">IF(ISERROR(VLOOKUP(AB44,Methodology!$H$26:$I$37,2,FALSE())),"",VLOOKUP(AB44,Methodology!$H$26:$I$37,2,FALSE()))</f>
        <v>6</v>
      </c>
      <c r="AI44" s="70" t="n">
        <f aca="false">IF(ISERROR(VLOOKUP(AC44,Methodology!$H$26:$I$37,2,FALSE())),"",VLOOKUP(AC44,Methodology!$H$26:$I$37,2,FALSE()))</f>
        <v>6</v>
      </c>
      <c r="AJ44" s="76" t="n">
        <f aca="false">IF(ISERROR(VLOOKUP(AD44,Methodology!$H$26:$I$37,2,FALSE())),"",VLOOKUP(AD44,Methodology!$H$26:$I$37,2,FALSE()))</f>
        <v>6</v>
      </c>
      <c r="AK44" s="70" t="n">
        <f aca="false">IF(ISERROR(VLOOKUP(AE44,Methodology!$H$26:$I$37,2,FALSE())),"",VLOOKUP(AE44,Methodology!$H$26:$I$37,2,FALSE()))</f>
        <v>5</v>
      </c>
      <c r="AL44" s="70" t="n">
        <f aca="false">IF(ISERROR(VLOOKUP(AF44,Methodology!$H$26:$I$37,2,FALSE())),"",VLOOKUP(AF44,Methodology!$H$26:$I$37,2,FALSE()))</f>
        <v>5</v>
      </c>
      <c r="AM44" s="76" t="n">
        <f aca="false">IF(ISERROR(VLOOKUP(AG44,Methodology!$H$26:$I$37,2,FALSE())),"",VLOOKUP(AG44,Methodology!$H$26:$I$37,2,FALSE()))</f>
        <v>5</v>
      </c>
      <c r="AN44" s="77" t="n">
        <f aca="false">SUM(AH44:AJ44)/3</f>
        <v>6</v>
      </c>
      <c r="AO44" s="77" t="n">
        <f aca="false">SUM(AK44:AM44)/3</f>
        <v>5</v>
      </c>
      <c r="AP44" s="156" t="s">
        <v>59</v>
      </c>
    </row>
    <row r="45" customFormat="false" ht="12.75" hidden="false" customHeight="false" outlineLevel="0" collapsed="false">
      <c r="B45" s="148" t="s">
        <v>444</v>
      </c>
      <c r="C45" s="95" t="s">
        <v>191</v>
      </c>
      <c r="D45" s="158" t="s">
        <v>445</v>
      </c>
      <c r="E45" s="66"/>
      <c r="F45" s="66" t="n">
        <v>11</v>
      </c>
      <c r="G45" s="151" t="n">
        <f aca="false">+E45-F45</f>
        <v>-11</v>
      </c>
      <c r="H45" s="152" t="e">
        <f aca="false">(VLOOKUP(B45,'[1]New Ratings'!$A$3:$I$195,5,FALSE()))</f>
        <v>#N/A</v>
      </c>
      <c r="I45" s="69" t="s">
        <v>62</v>
      </c>
      <c r="J45" s="75" t="s">
        <v>56</v>
      </c>
      <c r="K45" s="75" t="s">
        <v>56</v>
      </c>
      <c r="L45" s="69" t="s">
        <v>56</v>
      </c>
      <c r="M45" s="75" t="s">
        <v>56</v>
      </c>
      <c r="N45" s="70" t="s">
        <v>56</v>
      </c>
      <c r="O45" s="163" t="n">
        <v>7.72</v>
      </c>
      <c r="P45" s="154" t="n">
        <v>182</v>
      </c>
      <c r="Q45" s="86" t="str">
        <f aca="false">IF(R45&lt;=20,"A",IF(R45&lt;=40,"B",IF(R45&lt;=60,"C",IF(R45&lt;=80,"D",IF(R45&lt;=100,"E","*")))))</f>
        <v>E</v>
      </c>
      <c r="R45" s="70" t="n">
        <v>95</v>
      </c>
      <c r="S45" s="73" t="n">
        <v>95</v>
      </c>
      <c r="T45" s="74" t="n">
        <f aca="false">IF(R45="*","*",R45-S45)</f>
        <v>0</v>
      </c>
      <c r="U45" s="75" t="n">
        <v>142</v>
      </c>
      <c r="V45" s="69" t="n">
        <v>10.2</v>
      </c>
      <c r="W45" s="73" t="n">
        <v>8.8</v>
      </c>
      <c r="X45" s="85" t="str">
        <f aca="false">("*")</f>
        <v>*</v>
      </c>
      <c r="Y45" s="75" t="n">
        <v>32</v>
      </c>
      <c r="Z45" s="69" t="n">
        <v>35</v>
      </c>
      <c r="AA45" s="76" t="n">
        <v>29.5</v>
      </c>
      <c r="AB45" s="76" t="s">
        <v>270</v>
      </c>
      <c r="AC45" s="76" t="s">
        <v>270</v>
      </c>
      <c r="AD45" s="76" t="s">
        <v>270</v>
      </c>
      <c r="AE45" s="76" t="s">
        <v>145</v>
      </c>
      <c r="AF45" s="76" t="s">
        <v>447</v>
      </c>
      <c r="AG45" s="76" t="s">
        <v>279</v>
      </c>
      <c r="AH45" s="70" t="n">
        <f aca="false">IF(ISERROR(VLOOKUP(AB45,Methodology!$H$26:$I$37,2,FALSE())),"",VLOOKUP(AB45,Methodology!$H$26:$I$37,2,FALSE()))</f>
        <v>3</v>
      </c>
      <c r="AI45" s="70" t="n">
        <f aca="false">IF(ISERROR(VLOOKUP(AC45,Methodology!$H$26:$I$37,2,FALSE())),"",VLOOKUP(AC45,Methodology!$H$26:$I$37,2,FALSE()))</f>
        <v>3</v>
      </c>
      <c r="AJ45" s="76" t="n">
        <f aca="false">IF(ISERROR(VLOOKUP(AD45,Methodology!$H$26:$I$37,2,FALSE())),"",VLOOKUP(AD45,Methodology!$H$26:$I$37,2,FALSE()))</f>
        <v>3</v>
      </c>
      <c r="AK45" s="70" t="n">
        <f aca="false">IF(ISERROR(VLOOKUP(AE45,Methodology!$H$26:$I$37,2,FALSE())),"",VLOOKUP(AE45,Methodology!$H$26:$I$37,2,FALSE()))</f>
        <v>4</v>
      </c>
      <c r="AL45" s="70" t="n">
        <f aca="false">IF(ISERROR(VLOOKUP(AF45,Methodology!$H$26:$I$37,2,FALSE())),"",VLOOKUP(AF45,Methodology!$H$26:$I$37,2,FALSE()))</f>
        <v>1</v>
      </c>
      <c r="AM45" s="76" t="n">
        <f aca="false">IF(ISERROR(VLOOKUP(AG45,Methodology!$H$26:$I$37,2,FALSE())),"",VLOOKUP(AG45,Methodology!$H$26:$I$37,2,FALSE()))</f>
        <v>2</v>
      </c>
      <c r="AN45" s="77" t="n">
        <f aca="false">SUM(AH45:AJ45)/3</f>
        <v>3</v>
      </c>
      <c r="AO45" s="77" t="n">
        <f aca="false">SUM(AK45:AM45)/3</f>
        <v>2.33333333333333</v>
      </c>
      <c r="AP45" s="156" t="s">
        <v>50</v>
      </c>
    </row>
    <row r="46" customFormat="false" ht="12.75" hidden="false" customHeight="false" outlineLevel="0" collapsed="false">
      <c r="B46" s="42" t="s">
        <v>298</v>
      </c>
      <c r="C46" s="95" t="s">
        <v>299</v>
      </c>
      <c r="D46" s="158" t="s">
        <v>300</v>
      </c>
      <c r="E46" s="66"/>
      <c r="F46" s="66" t="n">
        <v>6</v>
      </c>
      <c r="G46" s="151" t="n">
        <f aca="false">+E46-F46</f>
        <v>-6</v>
      </c>
      <c r="H46" s="152" t="n">
        <f aca="false">(VLOOKUP(B46,'[1]New Ratings'!$A$3:$I$195,5,FALSE()))</f>
        <v>6</v>
      </c>
      <c r="I46" s="69" t="s">
        <v>62</v>
      </c>
      <c r="J46" s="75" t="s">
        <v>301</v>
      </c>
      <c r="K46" s="75" t="s">
        <v>301</v>
      </c>
      <c r="L46" s="69" t="s">
        <v>108</v>
      </c>
      <c r="M46" s="75" t="s">
        <v>269</v>
      </c>
      <c r="N46" s="70" t="s">
        <v>269</v>
      </c>
      <c r="O46" s="153" t="n">
        <v>53.67</v>
      </c>
      <c r="P46" s="154" t="n">
        <v>62</v>
      </c>
      <c r="Q46" s="86" t="str">
        <f aca="false">IF(R46&lt;=20,"A",IF(R46&lt;=40,"B",IF(R46&lt;=60,"C",IF(R46&lt;=80,"D",IF(R46&lt;=100,"E","*")))))</f>
        <v>C</v>
      </c>
      <c r="R46" s="70" t="n">
        <v>42</v>
      </c>
      <c r="S46" s="73" t="n">
        <v>42</v>
      </c>
      <c r="T46" s="74" t="n">
        <f aca="false">IF(R46="*","*",R46-S46)</f>
        <v>0</v>
      </c>
      <c r="U46" s="75" t="n">
        <v>60</v>
      </c>
      <c r="V46" s="69" t="n">
        <v>44.4</v>
      </c>
      <c r="W46" s="73" t="n">
        <v>47.5</v>
      </c>
      <c r="X46" s="85" t="n">
        <f aca="false">IF(V46="*","*",V46-W46)</f>
        <v>-3.1</v>
      </c>
      <c r="Y46" s="75" t="n">
        <v>81</v>
      </c>
      <c r="Z46" s="69" t="n">
        <v>38</v>
      </c>
      <c r="AA46" s="76" t="n">
        <v>34</v>
      </c>
      <c r="AB46" s="76" t="s">
        <v>48</v>
      </c>
      <c r="AC46" s="76" t="s">
        <v>58</v>
      </c>
      <c r="AD46" s="76" t="s">
        <v>58</v>
      </c>
      <c r="AE46" s="76" t="s">
        <v>48</v>
      </c>
      <c r="AF46" s="76" t="s">
        <v>58</v>
      </c>
      <c r="AG46" s="76" t="s">
        <v>58</v>
      </c>
      <c r="AH46" s="70" t="n">
        <f aca="false">IF(ISERROR(VLOOKUP(AB46,Methodology!$H$26:$I$37,2,FALSE())),"",VLOOKUP(AB46,Methodology!$H$26:$I$37,2,FALSE()))</f>
        <v>7</v>
      </c>
      <c r="AI46" s="70" t="n">
        <f aca="false">IF(ISERROR(VLOOKUP(AC46,Methodology!$H$26:$I$37,2,FALSE())),"",VLOOKUP(AC46,Methodology!$H$26:$I$37,2,FALSE()))</f>
        <v>8</v>
      </c>
      <c r="AJ46" s="76" t="n">
        <f aca="false">IF(ISERROR(VLOOKUP(AD46,Methodology!$H$26:$I$37,2,FALSE())),"",VLOOKUP(AD46,Methodology!$H$26:$I$37,2,FALSE()))</f>
        <v>8</v>
      </c>
      <c r="AK46" s="70" t="n">
        <f aca="false">IF(ISERROR(VLOOKUP(AE46,Methodology!$H$26:$I$37,2,FALSE())),"",VLOOKUP(AE46,Methodology!$H$26:$I$37,2,FALSE()))</f>
        <v>7</v>
      </c>
      <c r="AL46" s="70" t="n">
        <f aca="false">IF(ISERROR(VLOOKUP(AF46,Methodology!$H$26:$I$37,2,FALSE())),"",VLOOKUP(AF46,Methodology!$H$26:$I$37,2,FALSE()))</f>
        <v>8</v>
      </c>
      <c r="AM46" s="76" t="n">
        <f aca="false">IF(ISERROR(VLOOKUP(AG46,Methodology!$H$26:$I$37,2,FALSE())),"",VLOOKUP(AG46,Methodology!$H$26:$I$37,2,FALSE()))</f>
        <v>8</v>
      </c>
      <c r="AN46" s="77" t="n">
        <f aca="false">SUM(AH46:AJ46)/3</f>
        <v>7.66666666666667</v>
      </c>
      <c r="AO46" s="77" t="n">
        <f aca="false">SUM(AK46:AM46)/3</f>
        <v>7.66666666666667</v>
      </c>
      <c r="AP46" s="156" t="s">
        <v>248</v>
      </c>
    </row>
    <row r="47" customFormat="false" ht="12.75" hidden="false" customHeight="false" outlineLevel="0" collapsed="false">
      <c r="B47" s="148" t="s">
        <v>448</v>
      </c>
      <c r="C47" s="95" t="s">
        <v>313</v>
      </c>
      <c r="D47" s="158" t="s">
        <v>314</v>
      </c>
      <c r="E47" s="66"/>
      <c r="F47" s="66" t="n">
        <v>11</v>
      </c>
      <c r="G47" s="151" t="n">
        <f aca="false">+E47-F47</f>
        <v>-11</v>
      </c>
      <c r="H47" s="152" t="e">
        <f aca="false">(VLOOKUP(B47,'[1]New Ratings'!$A$3:$I$195,5,FALSE()))</f>
        <v>#N/A</v>
      </c>
      <c r="I47" s="69" t="s">
        <v>43</v>
      </c>
      <c r="J47" s="75" t="s">
        <v>56</v>
      </c>
      <c r="K47" s="75" t="s">
        <v>56</v>
      </c>
      <c r="L47" s="69"/>
      <c r="M47" s="75" t="s">
        <v>56</v>
      </c>
      <c r="N47" s="70" t="s">
        <v>56</v>
      </c>
      <c r="O47" s="153" t="n">
        <v>30.08</v>
      </c>
      <c r="P47" s="154" t="n">
        <v>132</v>
      </c>
      <c r="Q47" s="86" t="str">
        <f aca="false">IF(R47&lt;=20,"A",IF(R47&lt;=40,"B",IF(R47&lt;=60,"C",IF(R47&lt;=80,"D",IF(R47&lt;=100,"E","*")))))</f>
        <v>D</v>
      </c>
      <c r="R47" s="70" t="n">
        <v>66</v>
      </c>
      <c r="S47" s="73" t="n">
        <v>65</v>
      </c>
      <c r="T47" s="74" t="n">
        <f aca="false">IF(R47="*","*",R47-S47)</f>
        <v>1</v>
      </c>
      <c r="U47" s="75" t="n">
        <v>104</v>
      </c>
      <c r="V47" s="69" t="n">
        <v>21.7</v>
      </c>
      <c r="W47" s="73" t="n">
        <v>24.1</v>
      </c>
      <c r="X47" s="85" t="n">
        <f aca="false">IF(V47="*","*",V47-W47)</f>
        <v>-2.4</v>
      </c>
      <c r="Y47" s="75" t="n">
        <v>52</v>
      </c>
      <c r="Z47" s="69" t="n">
        <v>27</v>
      </c>
      <c r="AA47" s="76" t="n">
        <v>32.5</v>
      </c>
      <c r="AB47" s="76" t="s">
        <v>144</v>
      </c>
      <c r="AC47" s="76" t="s">
        <v>47</v>
      </c>
      <c r="AD47" s="76" t="s">
        <v>145</v>
      </c>
      <c r="AE47" s="76" t="s">
        <v>279</v>
      </c>
      <c r="AF47" s="76" t="s">
        <v>279</v>
      </c>
      <c r="AG47" s="76" t="s">
        <v>279</v>
      </c>
      <c r="AH47" s="70" t="n">
        <f aca="false">IF(ISERROR(VLOOKUP(AB47,Methodology!$H$26:$I$37,2,FALSE())),"",VLOOKUP(AB47,Methodology!$H$26:$I$37,2,FALSE()))</f>
        <v>5</v>
      </c>
      <c r="AI47" s="70" t="n">
        <f aca="false">IF(ISERROR(VLOOKUP(AC47,Methodology!$H$26:$I$37,2,FALSE())),"",VLOOKUP(AC47,Methodology!$H$26:$I$37,2,FALSE()))</f>
        <v>6</v>
      </c>
      <c r="AJ47" s="76" t="n">
        <f aca="false">IF(ISERROR(VLOOKUP(AD47,Methodology!$H$26:$I$37,2,FALSE())),"",VLOOKUP(AD47,Methodology!$H$26:$I$37,2,FALSE()))</f>
        <v>4</v>
      </c>
      <c r="AK47" s="70" t="n">
        <f aca="false">IF(ISERROR(VLOOKUP(AE47,Methodology!$H$26:$I$37,2,FALSE())),"",VLOOKUP(AE47,Methodology!$H$26:$I$37,2,FALSE()))</f>
        <v>2</v>
      </c>
      <c r="AL47" s="70" t="n">
        <f aca="false">IF(ISERROR(VLOOKUP(AF47,Methodology!$H$26:$I$37,2,FALSE())),"",VLOOKUP(AF47,Methodology!$H$26:$I$37,2,FALSE()))</f>
        <v>2</v>
      </c>
      <c r="AM47" s="76" t="n">
        <f aca="false">IF(ISERROR(VLOOKUP(AG47,Methodology!$H$26:$I$37,2,FALSE())),"",VLOOKUP(AG47,Methodology!$H$26:$I$37,2,FALSE()))</f>
        <v>2</v>
      </c>
      <c r="AN47" s="77" t="n">
        <f aca="false">SUM(AH47:AJ47)/3</f>
        <v>5</v>
      </c>
      <c r="AO47" s="77" t="n">
        <f aca="false">SUM(AK47:AM47)/3</f>
        <v>2</v>
      </c>
      <c r="AP47" s="156" t="s">
        <v>59</v>
      </c>
    </row>
    <row r="48" customFormat="false" ht="12.75" hidden="false" customHeight="false" outlineLevel="0" collapsed="false">
      <c r="B48" s="42" t="s">
        <v>302</v>
      </c>
      <c r="C48" s="95" t="s">
        <v>303</v>
      </c>
      <c r="D48" s="158" t="s">
        <v>304</v>
      </c>
      <c r="E48" s="66" t="n">
        <v>5</v>
      </c>
      <c r="F48" s="66" t="n">
        <v>5</v>
      </c>
      <c r="G48" s="151" t="n">
        <f aca="false">+E48-F48</f>
        <v>0</v>
      </c>
      <c r="H48" s="152" t="n">
        <f aca="false">(VLOOKUP(B48,'[1]New Ratings'!$A$3:$I$195,5,FALSE()))</f>
        <v>5</v>
      </c>
      <c r="I48" s="69" t="s">
        <v>62</v>
      </c>
      <c r="J48" s="75" t="s">
        <v>228</v>
      </c>
      <c r="K48" s="75" t="s">
        <v>228</v>
      </c>
      <c r="L48" s="69" t="s">
        <v>45</v>
      </c>
      <c r="M48" s="75" t="s">
        <v>172</v>
      </c>
      <c r="N48" s="70" t="s">
        <v>172</v>
      </c>
      <c r="O48" s="153" t="n">
        <v>55.52</v>
      </c>
      <c r="P48" s="154" t="n">
        <v>55</v>
      </c>
      <c r="Q48" s="86" t="str">
        <f aca="false">IF(R48&lt;=20,"A",IF(R48&lt;=40,"B",IF(R48&lt;=60,"C",IF(R48&lt;=80,"D",IF(R48&lt;=100,"E","*")))))</f>
        <v>C</v>
      </c>
      <c r="R48" s="70" t="n">
        <v>47</v>
      </c>
      <c r="S48" s="73" t="n">
        <v>54</v>
      </c>
      <c r="T48" s="74" t="n">
        <f aca="false">IF(R48="*","*",R48-S48)</f>
        <v>-7</v>
      </c>
      <c r="U48" s="75" t="n">
        <v>65</v>
      </c>
      <c r="V48" s="69" t="n">
        <v>43.2</v>
      </c>
      <c r="W48" s="73" t="n">
        <v>45.8</v>
      </c>
      <c r="X48" s="85" t="n">
        <f aca="false">IF(V48="*","*",V48-W48)</f>
        <v>-2.59999999999999</v>
      </c>
      <c r="Y48" s="75" t="n">
        <v>71</v>
      </c>
      <c r="Z48" s="69" t="n">
        <v>37.5</v>
      </c>
      <c r="AA48" s="76" t="n">
        <v>36.5</v>
      </c>
      <c r="AB48" s="76"/>
      <c r="AC48" s="76"/>
      <c r="AD48" s="76"/>
      <c r="AE48" s="76"/>
      <c r="AF48" s="76"/>
      <c r="AG48" s="76"/>
      <c r="AH48" s="70" t="str">
        <f aca="false">IF(ISERROR(VLOOKUP(AB48,Methodology!$H$26:$I$37,2,FALSE())),"",VLOOKUP(AB48,Methodology!$H$26:$I$37,2,FALSE()))</f>
        <v/>
      </c>
      <c r="AI48" s="70" t="str">
        <f aca="false">IF(ISERROR(VLOOKUP(AC48,Methodology!$H$26:$I$37,2,FALSE())),"",VLOOKUP(AC48,Methodology!$H$26:$I$37,2,FALSE()))</f>
        <v/>
      </c>
      <c r="AJ48" s="76" t="str">
        <f aca="false">IF(ISERROR(VLOOKUP(AD48,Methodology!$H$26:$I$37,2,FALSE())),"",VLOOKUP(AD48,Methodology!$H$26:$I$37,2,FALSE()))</f>
        <v/>
      </c>
      <c r="AK48" s="70" t="str">
        <f aca="false">IF(ISERROR(VLOOKUP(AE48,Methodology!$H$26:$I$37,2,FALSE())),"",VLOOKUP(AE48,Methodology!$H$26:$I$37,2,FALSE()))</f>
        <v/>
      </c>
      <c r="AL48" s="70" t="str">
        <f aca="false">IF(ISERROR(VLOOKUP(AF48,Methodology!$H$26:$I$37,2,FALSE())),"",VLOOKUP(AF48,Methodology!$H$26:$I$37,2,FALSE()))</f>
        <v/>
      </c>
      <c r="AM48" s="76" t="str">
        <f aca="false">IF(ISERROR(VLOOKUP(AG48,Methodology!$H$26:$I$37,2,FALSE())),"",VLOOKUP(AG48,Methodology!$H$26:$I$37,2,FALSE()))</f>
        <v/>
      </c>
      <c r="AN48" s="77" t="n">
        <f aca="false">SUM(AH48:AJ48)/3</f>
        <v>0</v>
      </c>
      <c r="AO48" s="77" t="n">
        <f aca="false">SUM(AK48:AM48)/3</f>
        <v>0</v>
      </c>
      <c r="AP48" s="156" t="s">
        <v>99</v>
      </c>
    </row>
    <row r="49" customFormat="false" ht="12.75" hidden="false" customHeight="false" outlineLevel="0" collapsed="false">
      <c r="B49" s="148" t="s">
        <v>449</v>
      </c>
      <c r="C49" s="95" t="s">
        <v>88</v>
      </c>
      <c r="D49" s="158" t="s">
        <v>450</v>
      </c>
      <c r="E49" s="66"/>
      <c r="F49" s="66" t="n">
        <v>12</v>
      </c>
      <c r="G49" s="151" t="n">
        <f aca="false">+E49-F49</f>
        <v>-12</v>
      </c>
      <c r="H49" s="152" t="n">
        <f aca="false">(VLOOKUP(B49,'[1]New Ratings'!$A$3:$I$195,5,FALSE()))</f>
        <v>12</v>
      </c>
      <c r="I49" s="69" t="s">
        <v>43</v>
      </c>
      <c r="J49" s="75" t="s">
        <v>451</v>
      </c>
      <c r="K49" s="75" t="s">
        <v>451</v>
      </c>
      <c r="L49" s="69" t="s">
        <v>45</v>
      </c>
      <c r="M49" s="75" t="s">
        <v>56</v>
      </c>
      <c r="N49" s="70" t="s">
        <v>56</v>
      </c>
      <c r="O49" s="153" t="n">
        <v>10.93</v>
      </c>
      <c r="P49" s="154" t="n">
        <v>181</v>
      </c>
      <c r="Q49" s="86" t="str">
        <f aca="false">IF(R49&lt;=20,"A",IF(R49&lt;=40,"B",IF(R49&lt;=60,"C",IF(R49&lt;=80,"D",IF(R49&lt;=100,"E","*")))))</f>
        <v>D</v>
      </c>
      <c r="R49" s="70" t="n">
        <v>62</v>
      </c>
      <c r="S49" s="73" t="n">
        <v>64</v>
      </c>
      <c r="T49" s="74" t="n">
        <f aca="false">IF(R49="*","*",R49-S49)</f>
        <v>-2</v>
      </c>
      <c r="U49" s="75" t="n">
        <v>131</v>
      </c>
      <c r="V49" s="69" t="n">
        <v>13.5</v>
      </c>
      <c r="W49" s="73" t="n">
        <v>14.1</v>
      </c>
      <c r="X49" s="85" t="n">
        <f aca="false">IF(V49="*","*",V49-W49)</f>
        <v>-0.6</v>
      </c>
      <c r="Y49" s="75" t="n">
        <v>60</v>
      </c>
      <c r="Z49" s="69" t="n">
        <v>31.5</v>
      </c>
      <c r="AA49" s="76" t="n">
        <v>34.5</v>
      </c>
      <c r="AB49" s="76" t="s">
        <v>270</v>
      </c>
      <c r="AC49" s="76" t="s">
        <v>279</v>
      </c>
      <c r="AD49" s="76" t="s">
        <v>270</v>
      </c>
      <c r="AE49" s="76" t="s">
        <v>145</v>
      </c>
      <c r="AF49" s="76" t="s">
        <v>145</v>
      </c>
      <c r="AG49" s="76" t="s">
        <v>270</v>
      </c>
      <c r="AH49" s="70" t="n">
        <f aca="false">IF(ISERROR(VLOOKUP(AB49,Methodology!$H$26:$I$37,2,FALSE())),"",VLOOKUP(AB49,Methodology!$H$26:$I$37,2,FALSE()))</f>
        <v>3</v>
      </c>
      <c r="AI49" s="70" t="n">
        <f aca="false">IF(ISERROR(VLOOKUP(AC49,Methodology!$H$26:$I$37,2,FALSE())),"",VLOOKUP(AC49,Methodology!$H$26:$I$37,2,FALSE()))</f>
        <v>2</v>
      </c>
      <c r="AJ49" s="76" t="n">
        <f aca="false">IF(ISERROR(VLOOKUP(AD49,Methodology!$H$26:$I$37,2,FALSE())),"",VLOOKUP(AD49,Methodology!$H$26:$I$37,2,FALSE()))</f>
        <v>3</v>
      </c>
      <c r="AK49" s="70" t="n">
        <f aca="false">IF(ISERROR(VLOOKUP(AE49,Methodology!$H$26:$I$37,2,FALSE())),"",VLOOKUP(AE49,Methodology!$H$26:$I$37,2,FALSE()))</f>
        <v>4</v>
      </c>
      <c r="AL49" s="70" t="n">
        <f aca="false">IF(ISERROR(VLOOKUP(AF49,Methodology!$H$26:$I$37,2,FALSE())),"",VLOOKUP(AF49,Methodology!$H$26:$I$37,2,FALSE()))</f>
        <v>4</v>
      </c>
      <c r="AM49" s="76" t="n">
        <f aca="false">IF(ISERROR(VLOOKUP(AG49,Methodology!$H$26:$I$37,2,FALSE())),"",VLOOKUP(AG49,Methodology!$H$26:$I$37,2,FALSE()))</f>
        <v>3</v>
      </c>
      <c r="AN49" s="77" t="n">
        <f aca="false">SUM(AH49:AJ49)/3</f>
        <v>2.66666666666667</v>
      </c>
      <c r="AO49" s="77" t="n">
        <f aca="false">SUM(AK49:AM49)/3</f>
        <v>3.66666666666667</v>
      </c>
      <c r="AP49" s="156" t="s">
        <v>452</v>
      </c>
    </row>
    <row r="50" customFormat="false" ht="12.75" hidden="false" customHeight="false" outlineLevel="0" collapsed="false">
      <c r="B50" s="42" t="s">
        <v>91</v>
      </c>
      <c r="C50" s="95" t="s">
        <v>92</v>
      </c>
      <c r="D50" s="158" t="s">
        <v>93</v>
      </c>
      <c r="E50" s="66" t="n">
        <v>3</v>
      </c>
      <c r="F50" s="66" t="n">
        <v>3</v>
      </c>
      <c r="G50" s="151" t="n">
        <f aca="false">+E50-F50</f>
        <v>0</v>
      </c>
      <c r="H50" s="152" t="n">
        <f aca="false">(VLOOKUP(B50,'[1]New Ratings'!$A$3:$I$195,5,FALSE()))</f>
        <v>3</v>
      </c>
      <c r="I50" s="69" t="s">
        <v>62</v>
      </c>
      <c r="J50" s="75" t="s">
        <v>94</v>
      </c>
      <c r="K50" s="75" t="s">
        <v>94</v>
      </c>
      <c r="L50" s="69" t="s">
        <v>45</v>
      </c>
      <c r="M50" s="75" t="s">
        <v>56</v>
      </c>
      <c r="N50" s="70" t="s">
        <v>56</v>
      </c>
      <c r="O50" s="153" t="n">
        <v>75.92</v>
      </c>
      <c r="P50" s="154" t="n">
        <v>30</v>
      </c>
      <c r="Q50" s="86" t="str">
        <f aca="false">IF(R50&lt;=20,"A",IF(R50&lt;=40,"B",IF(R50&lt;=60,"C",IF(R50&lt;=80,"D",IF(R50&lt;=100,"E","*")))))</f>
        <v>C</v>
      </c>
      <c r="R50" s="70" t="n">
        <v>43</v>
      </c>
      <c r="S50" s="73" t="n">
        <v>46</v>
      </c>
      <c r="T50" s="74" t="n">
        <f aca="false">IF(R50="*","*",R50-S50)</f>
        <v>-3</v>
      </c>
      <c r="U50" s="75" t="n">
        <v>42</v>
      </c>
      <c r="V50" s="69" t="n">
        <v>57</v>
      </c>
      <c r="W50" s="73" t="n">
        <v>61.1</v>
      </c>
      <c r="X50" s="85" t="n">
        <f aca="false">IF(V50="*","*",V50-W50)</f>
        <v>-4.1</v>
      </c>
      <c r="Y50" s="75" t="n">
        <v>74</v>
      </c>
      <c r="Z50" s="69" t="n">
        <v>43</v>
      </c>
      <c r="AA50" s="76" t="n">
        <v>39.5</v>
      </c>
      <c r="AB50" s="76"/>
      <c r="AC50" s="76"/>
      <c r="AD50" s="76"/>
      <c r="AE50" s="76"/>
      <c r="AF50" s="76"/>
      <c r="AG50" s="76"/>
      <c r="AH50" s="70" t="str">
        <f aca="false">IF(ISERROR(VLOOKUP(AB50,Methodology!$H$26:$I$37,2,FALSE())),"",VLOOKUP(AB50,Methodology!$H$26:$I$37,2,FALSE()))</f>
        <v/>
      </c>
      <c r="AI50" s="70" t="str">
        <f aca="false">IF(ISERROR(VLOOKUP(AC50,Methodology!$H$26:$I$37,2,FALSE())),"",VLOOKUP(AC50,Methodology!$H$26:$I$37,2,FALSE()))</f>
        <v/>
      </c>
      <c r="AJ50" s="76" t="str">
        <f aca="false">IF(ISERROR(VLOOKUP(AD50,Methodology!$H$26:$I$37,2,FALSE())),"",VLOOKUP(AD50,Methodology!$H$26:$I$37,2,FALSE()))</f>
        <v/>
      </c>
      <c r="AK50" s="70" t="str">
        <f aca="false">IF(ISERROR(VLOOKUP(AE50,Methodology!$H$26:$I$37,2,FALSE())),"",VLOOKUP(AE50,Methodology!$H$26:$I$37,2,FALSE()))</f>
        <v/>
      </c>
      <c r="AL50" s="70" t="str">
        <f aca="false">IF(ISERROR(VLOOKUP(AF50,Methodology!$H$26:$I$37,2,FALSE())),"",VLOOKUP(AF50,Methodology!$H$26:$I$37,2,FALSE()))</f>
        <v/>
      </c>
      <c r="AM50" s="76" t="str">
        <f aca="false">IF(ISERROR(VLOOKUP(AG50,Methodology!$H$26:$I$37,2,FALSE())),"",VLOOKUP(AG50,Methodology!$H$26:$I$37,2,FALSE()))</f>
        <v/>
      </c>
      <c r="AN50" s="77" t="n">
        <f aca="false">SUM(AH50:AJ50)/3</f>
        <v>0</v>
      </c>
      <c r="AO50" s="77" t="n">
        <f aca="false">SUM(AK50:AM50)/3</f>
        <v>0</v>
      </c>
      <c r="AP50" s="156" t="s">
        <v>59</v>
      </c>
    </row>
    <row r="51" customFormat="false" ht="12.75" hidden="false" customHeight="false" outlineLevel="0" collapsed="false">
      <c r="B51" s="42" t="s">
        <v>95</v>
      </c>
      <c r="C51" s="95" t="s">
        <v>96</v>
      </c>
      <c r="D51" s="158" t="s">
        <v>97</v>
      </c>
      <c r="E51" s="66" t="n">
        <v>4</v>
      </c>
      <c r="F51" s="66" t="n">
        <v>4</v>
      </c>
      <c r="G51" s="151" t="n">
        <f aca="false">+E51-F51</f>
        <v>0</v>
      </c>
      <c r="H51" s="152" t="n">
        <f aca="false">(VLOOKUP(B51,'[1]New Ratings'!$A$3:$I$195,5,FALSE()))</f>
        <v>4</v>
      </c>
      <c r="I51" s="69" t="s">
        <v>62</v>
      </c>
      <c r="J51" s="75" t="s">
        <v>90</v>
      </c>
      <c r="K51" s="75" t="s">
        <v>90</v>
      </c>
      <c r="L51" s="69" t="s">
        <v>45</v>
      </c>
      <c r="M51" s="75" t="s">
        <v>98</v>
      </c>
      <c r="N51" s="70" t="s">
        <v>98</v>
      </c>
      <c r="O51" s="153" t="n">
        <v>64.2</v>
      </c>
      <c r="P51" s="154" t="n">
        <v>41</v>
      </c>
      <c r="Q51" s="86" t="str">
        <f aca="false">IF(R51&lt;=20,"A",IF(R51&lt;=40,"B",IF(R51&lt;=60,"C",IF(R51&lt;=80,"D",IF(R51&lt;=100,"E","*")))))</f>
        <v>B</v>
      </c>
      <c r="R51" s="70" t="n">
        <v>33</v>
      </c>
      <c r="S51" s="73" t="n">
        <v>32</v>
      </c>
      <c r="T51" s="74" t="n">
        <f aca="false">IF(R51="*","*",R51-S51)</f>
        <v>1</v>
      </c>
      <c r="U51" s="75" t="n">
        <v>35</v>
      </c>
      <c r="V51" s="69" t="n">
        <v>60.7</v>
      </c>
      <c r="W51" s="73" t="n">
        <v>60.9</v>
      </c>
      <c r="X51" s="85" t="n">
        <f aca="false">IF(V51="*","*",V51-W51)</f>
        <v>-0.199999999999996</v>
      </c>
      <c r="Y51" s="75" t="n">
        <v>74</v>
      </c>
      <c r="Z51" s="69" t="n">
        <v>39</v>
      </c>
      <c r="AA51" s="76" t="n">
        <v>34.5</v>
      </c>
      <c r="AB51" s="76" t="s">
        <v>48</v>
      </c>
      <c r="AC51" s="76" t="s">
        <v>58</v>
      </c>
      <c r="AD51" s="76" t="s">
        <v>58</v>
      </c>
      <c r="AE51" s="76" t="s">
        <v>48</v>
      </c>
      <c r="AF51" s="76" t="s">
        <v>49</v>
      </c>
      <c r="AG51" s="76" t="s">
        <v>48</v>
      </c>
      <c r="AH51" s="70" t="n">
        <f aca="false">IF(ISERROR(VLOOKUP(AB51,Methodology!$H$26:$I$37,2,FALSE())),"",VLOOKUP(AB51,Methodology!$H$26:$I$37,2,FALSE()))</f>
        <v>7</v>
      </c>
      <c r="AI51" s="70" t="n">
        <f aca="false">IF(ISERROR(VLOOKUP(AC51,Methodology!$H$26:$I$37,2,FALSE())),"",VLOOKUP(AC51,Methodology!$H$26:$I$37,2,FALSE()))</f>
        <v>8</v>
      </c>
      <c r="AJ51" s="76" t="n">
        <f aca="false">IF(ISERROR(VLOOKUP(AD51,Methodology!$H$26:$I$37,2,FALSE())),"",VLOOKUP(AD51,Methodology!$H$26:$I$37,2,FALSE()))</f>
        <v>8</v>
      </c>
      <c r="AK51" s="70" t="n">
        <f aca="false">IF(ISERROR(VLOOKUP(AE51,Methodology!$H$26:$I$37,2,FALSE())),"",VLOOKUP(AE51,Methodology!$H$26:$I$37,2,FALSE()))</f>
        <v>7</v>
      </c>
      <c r="AL51" s="70" t="n">
        <f aca="false">IF(ISERROR(VLOOKUP(AF51,Methodology!$H$26:$I$37,2,FALSE())),"",VLOOKUP(AF51,Methodology!$H$26:$I$37,2,FALSE()))</f>
        <v>9</v>
      </c>
      <c r="AM51" s="76" t="n">
        <f aca="false">IF(ISERROR(VLOOKUP(AG51,Methodology!$H$26:$I$37,2,FALSE())),"",VLOOKUP(AG51,Methodology!$H$26:$I$37,2,FALSE()))</f>
        <v>7</v>
      </c>
      <c r="AN51" s="77" t="n">
        <f aca="false">SUM(AH51:AJ51)/3</f>
        <v>7.66666666666667</v>
      </c>
      <c r="AO51" s="77" t="n">
        <f aca="false">SUM(AK51:AM51)/3</f>
        <v>7.66666666666667</v>
      </c>
      <c r="AP51" s="156" t="s">
        <v>99</v>
      </c>
    </row>
    <row r="52" customFormat="false" ht="12.75" hidden="false" customHeight="false" outlineLevel="0" collapsed="false">
      <c r="B52" s="42" t="s">
        <v>100</v>
      </c>
      <c r="C52" s="95" t="s">
        <v>101</v>
      </c>
      <c r="D52" s="158" t="s">
        <v>102</v>
      </c>
      <c r="E52" s="66"/>
      <c r="F52" s="66" t="n">
        <v>1</v>
      </c>
      <c r="G52" s="151" t="n">
        <f aca="false">+E52-F52</f>
        <v>-1</v>
      </c>
      <c r="H52" s="152" t="n">
        <f aca="false">(VLOOKUP(B52,'[1]New Ratings'!$A$3:$I$195,5,FALSE()))</f>
        <v>1</v>
      </c>
      <c r="I52" s="69" t="s">
        <v>43</v>
      </c>
      <c r="J52" s="75" t="s">
        <v>54</v>
      </c>
      <c r="K52" s="75" t="s">
        <v>103</v>
      </c>
      <c r="L52" s="69" t="s">
        <v>45</v>
      </c>
      <c r="M52" s="75" t="s">
        <v>86</v>
      </c>
      <c r="N52" s="70" t="s">
        <v>86</v>
      </c>
      <c r="O52" s="153" t="n">
        <v>94.68</v>
      </c>
      <c r="P52" s="154" t="n">
        <v>4</v>
      </c>
      <c r="Q52" s="86" t="str">
        <f aca="false">IF(R52&lt;=20,"A",IF(R52&lt;=40,"B",IF(R52&lt;=60,"C",IF(R52&lt;=80,"D",IF(R52&lt;=100,"E","*")))))</f>
        <v>*</v>
      </c>
      <c r="R52" s="70" t="s">
        <v>56</v>
      </c>
      <c r="S52" s="73" t="s">
        <v>56</v>
      </c>
      <c r="T52" s="74" t="str">
        <f aca="false">IF(R52="*","*",R52-S52)</f>
        <v>*</v>
      </c>
      <c r="U52" s="75" t="n">
        <v>11</v>
      </c>
      <c r="V52" s="69" t="n">
        <v>88.1</v>
      </c>
      <c r="W52" s="73" t="n">
        <v>88.9</v>
      </c>
      <c r="X52" s="85" t="n">
        <f aca="false">IF(V52="*","*",V52-W52)</f>
        <v>-0.800000000000011</v>
      </c>
      <c r="Y52" s="75" t="n">
        <v>92</v>
      </c>
      <c r="Z52" s="69" t="n">
        <v>41</v>
      </c>
      <c r="AA52" s="76" t="n">
        <v>43.5</v>
      </c>
      <c r="AB52" s="76" t="s">
        <v>57</v>
      </c>
      <c r="AC52" s="76" t="s">
        <v>48</v>
      </c>
      <c r="AD52" s="76" t="s">
        <v>57</v>
      </c>
      <c r="AE52" s="76" t="s">
        <v>49</v>
      </c>
      <c r="AF52" s="76" t="s">
        <v>58</v>
      </c>
      <c r="AG52" s="76" t="s">
        <v>49</v>
      </c>
      <c r="AH52" s="70" t="n">
        <f aca="false">IF(ISERROR(VLOOKUP(AB52,Methodology!$H$26:$I$37,2,FALSE())),"",VLOOKUP(AB52,Methodology!$H$26:$I$37,2,FALSE()))</f>
        <v>10</v>
      </c>
      <c r="AI52" s="70" t="n">
        <f aca="false">IF(ISERROR(VLOOKUP(AC52,Methodology!$H$26:$I$37,2,FALSE())),"",VLOOKUP(AC52,Methodology!$H$26:$I$37,2,FALSE()))</f>
        <v>7</v>
      </c>
      <c r="AJ52" s="76" t="n">
        <f aca="false">IF(ISERROR(VLOOKUP(AD52,Methodology!$H$26:$I$37,2,FALSE())),"",VLOOKUP(AD52,Methodology!$H$26:$I$37,2,FALSE()))</f>
        <v>10</v>
      </c>
      <c r="AK52" s="70" t="n">
        <f aca="false">IF(ISERROR(VLOOKUP(AE52,Methodology!$H$26:$I$37,2,FALSE())),"",VLOOKUP(AE52,Methodology!$H$26:$I$37,2,FALSE()))</f>
        <v>9</v>
      </c>
      <c r="AL52" s="70" t="n">
        <f aca="false">IF(ISERROR(VLOOKUP(AF52,Methodology!$H$26:$I$37,2,FALSE())),"",VLOOKUP(AF52,Methodology!$H$26:$I$37,2,FALSE()))</f>
        <v>8</v>
      </c>
      <c r="AM52" s="76" t="n">
        <f aca="false">IF(ISERROR(VLOOKUP(AG52,Methodology!$H$26:$I$37,2,FALSE())),"",VLOOKUP(AG52,Methodology!$H$26:$I$37,2,FALSE()))</f>
        <v>9</v>
      </c>
      <c r="AN52" s="77" t="n">
        <f aca="false">SUM(AH52:AJ52)/3</f>
        <v>9</v>
      </c>
      <c r="AO52" s="77" t="n">
        <f aca="false">SUM(AK52:AM52)/3</f>
        <v>8.66666666666667</v>
      </c>
      <c r="AP52" s="156" t="s">
        <v>59</v>
      </c>
    </row>
    <row r="53" customFormat="false" ht="12.75" hidden="false" customHeight="false" outlineLevel="0" collapsed="false">
      <c r="B53" s="148" t="s">
        <v>453</v>
      </c>
      <c r="C53" s="95" t="s">
        <v>454</v>
      </c>
      <c r="D53" s="158" t="s">
        <v>455</v>
      </c>
      <c r="E53" s="66"/>
      <c r="F53" s="66" t="n">
        <v>12</v>
      </c>
      <c r="G53" s="151" t="n">
        <f aca="false">+E53-F53</f>
        <v>-12</v>
      </c>
      <c r="H53" s="152" t="n">
        <f aca="false">(VLOOKUP(B53,'[1]New Ratings'!$A$3:$I$195,5,FALSE()))</f>
        <v>12</v>
      </c>
      <c r="I53" s="69" t="s">
        <v>62</v>
      </c>
      <c r="J53" s="75" t="s">
        <v>56</v>
      </c>
      <c r="K53" s="75" t="s">
        <v>56</v>
      </c>
      <c r="L53" s="69" t="s">
        <v>56</v>
      </c>
      <c r="M53" s="75" t="s">
        <v>56</v>
      </c>
      <c r="N53" s="70" t="s">
        <v>56</v>
      </c>
      <c r="O53" s="153" t="n">
        <v>24.99</v>
      </c>
      <c r="P53" s="154" t="n">
        <v>160</v>
      </c>
      <c r="Q53" s="86" t="str">
        <f aca="false">IF(R53&lt;=20,"A",IF(R53&lt;=40,"B",IF(R53&lt;=60,"C",IF(R53&lt;=80,"D",IF(R53&lt;=100,"E","*")))))</f>
        <v>A</v>
      </c>
      <c r="R53" s="70" t="n">
        <v>10</v>
      </c>
      <c r="S53" s="73" t="n">
        <v>10</v>
      </c>
      <c r="T53" s="74" t="n">
        <f aca="false">IF(R53="*","*",R53-S53)</f>
        <v>0</v>
      </c>
      <c r="U53" s="75" t="s">
        <v>56</v>
      </c>
      <c r="V53" s="69" t="s">
        <v>56</v>
      </c>
      <c r="W53" s="73" t="s">
        <v>56</v>
      </c>
      <c r="X53" s="85" t="str">
        <f aca="false">IF(V53="*","*",V53-W53)</f>
        <v>*</v>
      </c>
      <c r="Y53" s="75" t="s">
        <v>56</v>
      </c>
      <c r="Z53" s="69" t="s">
        <v>56</v>
      </c>
      <c r="AA53" s="76" t="s">
        <v>56</v>
      </c>
      <c r="AB53" s="76"/>
      <c r="AC53" s="76"/>
      <c r="AD53" s="76"/>
      <c r="AE53" s="76"/>
      <c r="AF53" s="76"/>
      <c r="AG53" s="76"/>
      <c r="AH53" s="70" t="str">
        <f aca="false">IF(ISERROR(VLOOKUP(AB53,Methodology!$H$26:$I$37,2,FALSE())),"",VLOOKUP(AB53,Methodology!$H$26:$I$37,2,FALSE()))</f>
        <v/>
      </c>
      <c r="AI53" s="70" t="str">
        <f aca="false">IF(ISERROR(VLOOKUP(AC53,Methodology!$H$26:$I$37,2,FALSE())),"",VLOOKUP(AC53,Methodology!$H$26:$I$37,2,FALSE()))</f>
        <v/>
      </c>
      <c r="AJ53" s="76" t="str">
        <f aca="false">IF(ISERROR(VLOOKUP(AD53,Methodology!$H$26:$I$37,2,FALSE())),"",VLOOKUP(AD53,Methodology!$H$26:$I$37,2,FALSE()))</f>
        <v/>
      </c>
      <c r="AK53" s="70" t="str">
        <f aca="false">IF(ISERROR(VLOOKUP(AE53,Methodology!$H$26:$I$37,2,FALSE())),"",VLOOKUP(AE53,Methodology!$H$26:$I$37,2,FALSE()))</f>
        <v/>
      </c>
      <c r="AL53" s="70" t="str">
        <f aca="false">IF(ISERROR(VLOOKUP(AF53,Methodology!$H$26:$I$37,2,FALSE())),"",VLOOKUP(AF53,Methodology!$H$26:$I$37,2,FALSE()))</f>
        <v/>
      </c>
      <c r="AM53" s="76" t="str">
        <f aca="false">IF(ISERROR(VLOOKUP(AG53,Methodology!$H$26:$I$37,2,FALSE())),"",VLOOKUP(AG53,Methodology!$H$26:$I$37,2,FALSE()))</f>
        <v/>
      </c>
      <c r="AN53" s="77" t="n">
        <f aca="false">SUM(AH53:AJ53)/3</f>
        <v>0</v>
      </c>
      <c r="AO53" s="77" t="n">
        <f aca="false">SUM(AK53:AM53)/3</f>
        <v>0</v>
      </c>
      <c r="AP53" s="156" t="s">
        <v>64</v>
      </c>
    </row>
    <row r="54" customFormat="false" ht="12.75" hidden="false" customHeight="false" outlineLevel="0" collapsed="false">
      <c r="B54" s="148" t="s">
        <v>456</v>
      </c>
      <c r="C54" s="95" t="s">
        <v>263</v>
      </c>
      <c r="D54" s="158" t="s">
        <v>264</v>
      </c>
      <c r="E54" s="66"/>
      <c r="F54" s="66" t="n">
        <v>11</v>
      </c>
      <c r="G54" s="151" t="n">
        <f aca="false">+E54-F54</f>
        <v>-11</v>
      </c>
      <c r="H54" s="152" t="n">
        <f aca="false">(VLOOKUP(B54,'[1]New Ratings'!$A$3:$I$195,5,FALSE()))</f>
        <v>11</v>
      </c>
      <c r="I54" s="69" t="s">
        <v>62</v>
      </c>
      <c r="J54" s="75" t="s">
        <v>56</v>
      </c>
      <c r="K54" s="75" t="s">
        <v>56</v>
      </c>
      <c r="L54" s="69" t="s">
        <v>56</v>
      </c>
      <c r="M54" s="75" t="s">
        <v>56</v>
      </c>
      <c r="N54" s="70" t="s">
        <v>56</v>
      </c>
      <c r="O54" s="153" t="n">
        <v>31.89</v>
      </c>
      <c r="P54" s="154" t="n">
        <v>119</v>
      </c>
      <c r="Q54" s="86" t="str">
        <f aca="false">IF(R54&lt;=20,"A",IF(R54&lt;=40,"B",IF(R54&lt;=60,"C",IF(R54&lt;=80,"D",IF(R54&lt;=100,"E","*")))))</f>
        <v>*</v>
      </c>
      <c r="R54" s="70" t="s">
        <v>56</v>
      </c>
      <c r="S54" s="73" t="s">
        <v>56</v>
      </c>
      <c r="T54" s="74" t="str">
        <f aca="false">IF(R54="*","*",R54-S54)</f>
        <v>*</v>
      </c>
      <c r="U54" s="75" t="s">
        <v>56</v>
      </c>
      <c r="V54" s="69" t="s">
        <v>56</v>
      </c>
      <c r="W54" s="73" t="s">
        <v>56</v>
      </c>
      <c r="X54" s="85" t="str">
        <f aca="false">IF(V54="*","*",V54-W54)</f>
        <v>*</v>
      </c>
      <c r="Y54" s="75" t="s">
        <v>56</v>
      </c>
      <c r="Z54" s="69" t="s">
        <v>56</v>
      </c>
      <c r="AA54" s="76" t="s">
        <v>56</v>
      </c>
      <c r="AB54" s="76"/>
      <c r="AC54" s="76"/>
      <c r="AD54" s="76"/>
      <c r="AE54" s="76"/>
      <c r="AF54" s="76"/>
      <c r="AG54" s="76"/>
      <c r="AH54" s="70" t="str">
        <f aca="false">IF(ISERROR(VLOOKUP(AB54,Methodology!$H$26:$I$37,2,FALSE())),"",VLOOKUP(AB54,Methodology!$H$26:$I$37,2,FALSE()))</f>
        <v/>
      </c>
      <c r="AI54" s="70" t="str">
        <f aca="false">IF(ISERROR(VLOOKUP(AC54,Methodology!$H$26:$I$37,2,FALSE())),"",VLOOKUP(AC54,Methodology!$H$26:$I$37,2,FALSE()))</f>
        <v/>
      </c>
      <c r="AJ54" s="76" t="str">
        <f aca="false">IF(ISERROR(VLOOKUP(AD54,Methodology!$H$26:$I$37,2,FALSE())),"",VLOOKUP(AD54,Methodology!$H$26:$I$37,2,FALSE()))</f>
        <v/>
      </c>
      <c r="AK54" s="70" t="str">
        <f aca="false">IF(ISERROR(VLOOKUP(AE54,Methodology!$H$26:$I$37,2,FALSE())),"",VLOOKUP(AE54,Methodology!$H$26:$I$37,2,FALSE()))</f>
        <v/>
      </c>
      <c r="AL54" s="70" t="str">
        <f aca="false">IF(ISERROR(VLOOKUP(AF54,Methodology!$H$26:$I$37,2,FALSE())),"",VLOOKUP(AF54,Methodology!$H$26:$I$37,2,FALSE()))</f>
        <v/>
      </c>
      <c r="AM54" s="76" t="str">
        <f aca="false">IF(ISERROR(VLOOKUP(AG54,Methodology!$H$26:$I$37,2,FALSE())),"",VLOOKUP(AG54,Methodology!$H$26:$I$37,2,FALSE()))</f>
        <v/>
      </c>
      <c r="AN54" s="77" t="n">
        <f aca="false">SUM(AH54:AJ54)/3</f>
        <v>0</v>
      </c>
      <c r="AO54" s="77" t="n">
        <f aca="false">SUM(AK54:AM54)/3</f>
        <v>0</v>
      </c>
      <c r="AP54" s="156" t="s">
        <v>64</v>
      </c>
    </row>
    <row r="55" customFormat="false" ht="12.75" hidden="false" customHeight="false" outlineLevel="0" collapsed="false">
      <c r="B55" s="100" t="s">
        <v>457</v>
      </c>
      <c r="C55" s="95" t="s">
        <v>88</v>
      </c>
      <c r="D55" s="158" t="s">
        <v>458</v>
      </c>
      <c r="E55" s="66" t="n">
        <v>12</v>
      </c>
      <c r="F55" s="66" t="n">
        <v>12</v>
      </c>
      <c r="G55" s="151" t="n">
        <f aca="false">+E55-F55</f>
        <v>0</v>
      </c>
      <c r="H55" s="152" t="n">
        <f aca="false">(VLOOKUP(B55,'[1]New Ratings'!$A$3:$I$195,5,FALSE()))</f>
        <v>12</v>
      </c>
      <c r="I55" s="69" t="s">
        <v>62</v>
      </c>
      <c r="J55" s="75" t="s">
        <v>278</v>
      </c>
      <c r="K55" s="75" t="s">
        <v>278</v>
      </c>
      <c r="L55" s="69" t="s">
        <v>45</v>
      </c>
      <c r="M55" s="75" t="s">
        <v>56</v>
      </c>
      <c r="N55" s="70" t="s">
        <v>56</v>
      </c>
      <c r="O55" s="153" t="n">
        <v>43.87</v>
      </c>
      <c r="P55" s="154" t="n">
        <v>80</v>
      </c>
      <c r="Q55" s="86" t="str">
        <f aca="false">IF(R55&lt;=20,"A",IF(R55&lt;=40,"B",IF(R55&lt;=60,"C",IF(R55&lt;=80,"D",IF(R55&lt;=100,"E","*")))))</f>
        <v>C</v>
      </c>
      <c r="R55" s="70" t="n">
        <v>46</v>
      </c>
      <c r="S55" s="73" t="n">
        <v>48</v>
      </c>
      <c r="T55" s="74" t="n">
        <f aca="false">IF(R55="*","*",R55-S55)</f>
        <v>-2</v>
      </c>
      <c r="U55" s="75" t="n">
        <v>76</v>
      </c>
      <c r="V55" s="69" t="n">
        <v>34.3</v>
      </c>
      <c r="W55" s="73" t="n">
        <v>37</v>
      </c>
      <c r="X55" s="85" t="n">
        <f aca="false">IF(V55="*","*",V55-W55)</f>
        <v>-2.7</v>
      </c>
      <c r="Y55" s="75" t="n">
        <v>72</v>
      </c>
      <c r="Z55" s="69" t="n">
        <v>37</v>
      </c>
      <c r="AA55" s="76" t="n">
        <v>36</v>
      </c>
      <c r="AB55" s="76" t="s">
        <v>47</v>
      </c>
      <c r="AC55" s="76" t="s">
        <v>47</v>
      </c>
      <c r="AD55" s="76" t="s">
        <v>144</v>
      </c>
      <c r="AE55" s="76" t="s">
        <v>145</v>
      </c>
      <c r="AF55" s="76" t="s">
        <v>47</v>
      </c>
      <c r="AG55" s="76" t="s">
        <v>144</v>
      </c>
      <c r="AH55" s="70" t="n">
        <f aca="false">IF(ISERROR(VLOOKUP(AB55,Methodology!$H$26:$I$37,2,FALSE())),"",VLOOKUP(AB55,Methodology!$H$26:$I$37,2,FALSE()))</f>
        <v>6</v>
      </c>
      <c r="AI55" s="70" t="n">
        <f aca="false">IF(ISERROR(VLOOKUP(AC55,Methodology!$H$26:$I$37,2,FALSE())),"",VLOOKUP(AC55,Methodology!$H$26:$I$37,2,FALSE()))</f>
        <v>6</v>
      </c>
      <c r="AJ55" s="76" t="n">
        <f aca="false">IF(ISERROR(VLOOKUP(AD55,Methodology!$H$26:$I$37,2,FALSE())),"",VLOOKUP(AD55,Methodology!$H$26:$I$37,2,FALSE()))</f>
        <v>5</v>
      </c>
      <c r="AK55" s="70" t="n">
        <f aca="false">IF(ISERROR(VLOOKUP(AE55,Methodology!$H$26:$I$37,2,FALSE())),"",VLOOKUP(AE55,Methodology!$H$26:$I$37,2,FALSE()))</f>
        <v>4</v>
      </c>
      <c r="AL55" s="70" t="n">
        <f aca="false">IF(ISERROR(VLOOKUP(AF55,Methodology!$H$26:$I$37,2,FALSE())),"",VLOOKUP(AF55,Methodology!$H$26:$I$37,2,FALSE()))</f>
        <v>6</v>
      </c>
      <c r="AM55" s="76" t="n">
        <f aca="false">IF(ISERROR(VLOOKUP(AG55,Methodology!$H$26:$I$37,2,FALSE())),"",VLOOKUP(AG55,Methodology!$H$26:$I$37,2,FALSE()))</f>
        <v>5</v>
      </c>
      <c r="AN55" s="77" t="n">
        <f aca="false">SUM(AH55:AJ55)/3</f>
        <v>5.66666666666667</v>
      </c>
      <c r="AO55" s="77" t="n">
        <f aca="false">SUM(AK55:AM55)/3</f>
        <v>5</v>
      </c>
      <c r="AP55" s="156" t="s">
        <v>99</v>
      </c>
    </row>
    <row r="56" customFormat="false" ht="12.75" hidden="false" customHeight="false" outlineLevel="0" collapsed="false">
      <c r="B56" s="148" t="s">
        <v>459</v>
      </c>
      <c r="C56" s="95" t="s">
        <v>460</v>
      </c>
      <c r="D56" s="158" t="s">
        <v>461</v>
      </c>
      <c r="E56" s="66"/>
      <c r="F56" s="66" t="n">
        <v>11</v>
      </c>
      <c r="G56" s="151" t="n">
        <f aca="false">+E56-F56</f>
        <v>-11</v>
      </c>
      <c r="H56" s="152" t="n">
        <f aca="false">(VLOOKUP(B56,'[1]New Ratings'!$A$3:$I$195,5,FALSE()))</f>
        <v>12</v>
      </c>
      <c r="I56" s="69" t="s">
        <v>62</v>
      </c>
      <c r="J56" s="159" t="s">
        <v>462</v>
      </c>
      <c r="K56" s="75" t="s">
        <v>463</v>
      </c>
      <c r="L56" s="69" t="s">
        <v>238</v>
      </c>
      <c r="M56" s="75" t="s">
        <v>56</v>
      </c>
      <c r="N56" s="70" t="s">
        <v>56</v>
      </c>
      <c r="O56" s="153" t="n">
        <v>32.9</v>
      </c>
      <c r="P56" s="154" t="n">
        <v>113</v>
      </c>
      <c r="Q56" s="86" t="str">
        <f aca="false">IF(R56&lt;=20,"A",IF(R56&lt;=40,"B",IF(R56&lt;=60,"C",IF(R56&lt;=80,"D",IF(R56&lt;=100,"E","*")))))</f>
        <v>D</v>
      </c>
      <c r="R56" s="70" t="n">
        <v>70</v>
      </c>
      <c r="S56" s="73" t="n">
        <v>70</v>
      </c>
      <c r="T56" s="74" t="n">
        <f aca="false">IF(R56="*","*",R56-S56)</f>
        <v>0</v>
      </c>
      <c r="U56" s="75" t="n">
        <v>106</v>
      </c>
      <c r="V56" s="69" t="n">
        <v>19.6</v>
      </c>
      <c r="W56" s="73" t="n">
        <v>18.3</v>
      </c>
      <c r="X56" s="85" t="n">
        <f aca="false">IF(V56="*","*",V56-W56)</f>
        <v>1.3</v>
      </c>
      <c r="Y56" s="75" t="n">
        <v>55</v>
      </c>
      <c r="Z56" s="69" t="n">
        <v>33</v>
      </c>
      <c r="AA56" s="76" t="n">
        <v>29.5</v>
      </c>
      <c r="AB56" s="76" t="s">
        <v>144</v>
      </c>
      <c r="AC56" s="76" t="s">
        <v>47</v>
      </c>
      <c r="AD56" s="76" t="s">
        <v>270</v>
      </c>
      <c r="AE56" s="76" t="s">
        <v>329</v>
      </c>
      <c r="AF56" s="76" t="s">
        <v>447</v>
      </c>
      <c r="AG56" s="76" t="s">
        <v>464</v>
      </c>
      <c r="AH56" s="70" t="n">
        <f aca="false">IF(ISERROR(VLOOKUP(AB56,Methodology!$H$26:$I$37,2,FALSE())),"",VLOOKUP(AB56,Methodology!$H$26:$I$37,2,FALSE()))</f>
        <v>5</v>
      </c>
      <c r="AI56" s="70" t="n">
        <f aca="false">IF(ISERROR(VLOOKUP(AC56,Methodology!$H$26:$I$37,2,FALSE())),"",VLOOKUP(AC56,Methodology!$H$26:$I$37,2,FALSE()))</f>
        <v>6</v>
      </c>
      <c r="AJ56" s="76" t="n">
        <f aca="false">IF(ISERROR(VLOOKUP(AD56,Methodology!$H$26:$I$37,2,FALSE())),"",VLOOKUP(AD56,Methodology!$H$26:$I$37,2,FALSE()))</f>
        <v>3</v>
      </c>
      <c r="AK56" s="70" t="n">
        <f aca="false">IF(ISERROR(VLOOKUP(AE56,Methodology!$H$26:$I$37,2,FALSE())),"",VLOOKUP(AE56,Methodology!$H$26:$I$37,2,FALSE()))</f>
        <v>0</v>
      </c>
      <c r="AL56" s="70" t="n">
        <f aca="false">IF(ISERROR(VLOOKUP(AF56,Methodology!$H$26:$I$37,2,FALSE())),"",VLOOKUP(AF56,Methodology!$H$26:$I$37,2,FALSE()))</f>
        <v>1</v>
      </c>
      <c r="AM56" s="76" t="n">
        <f aca="false">IF(ISERROR(VLOOKUP(AG56,Methodology!$H$26:$I$37,2,FALSE())),"",VLOOKUP(AG56,Methodology!$H$26:$I$37,2,FALSE()))</f>
        <v>-1</v>
      </c>
      <c r="AN56" s="77" t="n">
        <f aca="false">SUM(AH56:AJ56)/3</f>
        <v>4.66666666666667</v>
      </c>
      <c r="AO56" s="77" t="n">
        <f aca="false">SUM(AK56:AM56)/3</f>
        <v>0</v>
      </c>
      <c r="AP56" s="156" t="s">
        <v>64</v>
      </c>
    </row>
    <row r="57" customFormat="false" ht="12.75" hidden="false" customHeight="false" outlineLevel="0" collapsed="false">
      <c r="B57" s="42" t="s">
        <v>305</v>
      </c>
      <c r="C57" s="95" t="s">
        <v>306</v>
      </c>
      <c r="D57" s="158" t="s">
        <v>307</v>
      </c>
      <c r="E57" s="66"/>
      <c r="F57" s="66" t="n">
        <v>6</v>
      </c>
      <c r="G57" s="151" t="n">
        <f aca="false">+E57-F57</f>
        <v>-6</v>
      </c>
      <c r="H57" s="152" t="n">
        <f aca="false">(VLOOKUP(B57,'[1]New Ratings'!$A$3:$I$195,5,FALSE()))</f>
        <v>6</v>
      </c>
      <c r="I57" s="69" t="s">
        <v>62</v>
      </c>
      <c r="J57" s="75" t="s">
        <v>171</v>
      </c>
      <c r="K57" s="75" t="s">
        <v>171</v>
      </c>
      <c r="L57" s="69" t="s">
        <v>238</v>
      </c>
      <c r="M57" s="75" t="s">
        <v>69</v>
      </c>
      <c r="N57" s="70" t="s">
        <v>69</v>
      </c>
      <c r="O57" s="153" t="n">
        <v>54.52</v>
      </c>
      <c r="P57" s="154" t="n">
        <v>60</v>
      </c>
      <c r="Q57" s="86" t="str">
        <f aca="false">IF(R57&lt;=20,"A",IF(R57&lt;=40,"B",IF(R57&lt;=60,"C",IF(R57&lt;=80,"D",IF(R57&lt;=100,"E","*")))))</f>
        <v>B</v>
      </c>
      <c r="R57" s="70" t="n">
        <v>40</v>
      </c>
      <c r="S57" s="73" t="n">
        <v>40</v>
      </c>
      <c r="T57" s="74" t="n">
        <f aca="false">IF(R57="*","*",R57-S57)</f>
        <v>0</v>
      </c>
      <c r="U57" s="75" t="n">
        <v>56</v>
      </c>
      <c r="V57" s="69" t="n">
        <v>47.5</v>
      </c>
      <c r="W57" s="73" t="n">
        <v>51</v>
      </c>
      <c r="X57" s="85" t="n">
        <f aca="false">IF(V57="*","*",V57-W57)</f>
        <v>-3.5</v>
      </c>
      <c r="Y57" s="75" t="n">
        <v>66</v>
      </c>
      <c r="Z57" s="69" t="n">
        <v>37.5</v>
      </c>
      <c r="AA57" s="76" t="n">
        <v>35.5</v>
      </c>
      <c r="AB57" s="76" t="s">
        <v>47</v>
      </c>
      <c r="AC57" s="76" t="s">
        <v>144</v>
      </c>
      <c r="AD57" s="76" t="s">
        <v>47</v>
      </c>
      <c r="AE57" s="76" t="s">
        <v>47</v>
      </c>
      <c r="AF57" s="76" t="s">
        <v>144</v>
      </c>
      <c r="AG57" s="76" t="s">
        <v>144</v>
      </c>
      <c r="AH57" s="70" t="n">
        <f aca="false">IF(ISERROR(VLOOKUP(AB57,Methodology!$H$26:$I$37,2,FALSE())),"",VLOOKUP(AB57,Methodology!$H$26:$I$37,2,FALSE()))</f>
        <v>6</v>
      </c>
      <c r="AI57" s="70" t="n">
        <f aca="false">IF(ISERROR(VLOOKUP(AC57,Methodology!$H$26:$I$37,2,FALSE())),"",VLOOKUP(AC57,Methodology!$H$26:$I$37,2,FALSE()))</f>
        <v>5</v>
      </c>
      <c r="AJ57" s="76" t="n">
        <f aca="false">IF(ISERROR(VLOOKUP(AD57,Methodology!$H$26:$I$37,2,FALSE())),"",VLOOKUP(AD57,Methodology!$H$26:$I$37,2,FALSE()))</f>
        <v>6</v>
      </c>
      <c r="AK57" s="70" t="n">
        <f aca="false">IF(ISERROR(VLOOKUP(AE57,Methodology!$H$26:$I$37,2,FALSE())),"",VLOOKUP(AE57,Methodology!$H$26:$I$37,2,FALSE()))</f>
        <v>6</v>
      </c>
      <c r="AL57" s="70" t="n">
        <f aca="false">IF(ISERROR(VLOOKUP(AF57,Methodology!$H$26:$I$37,2,FALSE())),"",VLOOKUP(AF57,Methodology!$H$26:$I$37,2,FALSE()))</f>
        <v>5</v>
      </c>
      <c r="AM57" s="76" t="n">
        <f aca="false">IF(ISERROR(VLOOKUP(AG57,Methodology!$H$26:$I$37,2,FALSE())),"",VLOOKUP(AG57,Methodology!$H$26:$I$37,2,FALSE()))</f>
        <v>5</v>
      </c>
      <c r="AN57" s="77" t="n">
        <f aca="false">SUM(AH57:AJ57)/3</f>
        <v>5.66666666666667</v>
      </c>
      <c r="AO57" s="77" t="n">
        <f aca="false">SUM(AK57:AM57)/3</f>
        <v>5.33333333333333</v>
      </c>
      <c r="AP57" s="156" t="s">
        <v>64</v>
      </c>
    </row>
    <row r="58" customFormat="false" ht="12.75" hidden="false" customHeight="false" outlineLevel="0" collapsed="false">
      <c r="B58" s="42" t="s">
        <v>308</v>
      </c>
      <c r="C58" s="95" t="s">
        <v>299</v>
      </c>
      <c r="D58" s="158" t="s">
        <v>309</v>
      </c>
      <c r="E58" s="66"/>
      <c r="F58" s="66" t="n">
        <v>6</v>
      </c>
      <c r="G58" s="151" t="n">
        <f aca="false">+E58-F58</f>
        <v>-6</v>
      </c>
      <c r="H58" s="152" t="n">
        <f aca="false">(VLOOKUP(B58,'[1]New Ratings'!$A$3:$I$195,5,FALSE()))</f>
        <v>6</v>
      </c>
      <c r="I58" s="69" t="s">
        <v>62</v>
      </c>
      <c r="J58" s="75" t="s">
        <v>189</v>
      </c>
      <c r="K58" s="75" t="s">
        <v>189</v>
      </c>
      <c r="L58" s="69" t="s">
        <v>45</v>
      </c>
      <c r="M58" s="75" t="s">
        <v>172</v>
      </c>
      <c r="N58" s="70" t="s">
        <v>172</v>
      </c>
      <c r="O58" s="153" t="n">
        <v>50.15</v>
      </c>
      <c r="P58" s="154" t="n">
        <v>71</v>
      </c>
      <c r="Q58" s="86" t="str">
        <f aca="false">IF(R58&lt;=20,"A",IF(R58&lt;=40,"B",IF(R58&lt;=60,"C",IF(R58&lt;=80,"D",IF(R58&lt;=100,"E","*")))))</f>
        <v>B</v>
      </c>
      <c r="R58" s="70" t="n">
        <v>40</v>
      </c>
      <c r="S58" s="73" t="n">
        <v>40</v>
      </c>
      <c r="T58" s="74" t="n">
        <f aca="false">IF(R58="*","*",R58-S58)</f>
        <v>0</v>
      </c>
      <c r="U58" s="75" t="n">
        <v>69</v>
      </c>
      <c r="V58" s="69" t="n">
        <v>38.7</v>
      </c>
      <c r="W58" s="73" t="n">
        <v>46.3</v>
      </c>
      <c r="X58" s="85" t="n">
        <f aca="false">IF(V58="*","*",V58-W58)</f>
        <v>-7.59999999999999</v>
      </c>
      <c r="Y58" s="75" t="n">
        <v>70</v>
      </c>
      <c r="Z58" s="69" t="n">
        <v>41.5</v>
      </c>
      <c r="AA58" s="76" t="n">
        <v>35.5</v>
      </c>
      <c r="AB58" s="76" t="s">
        <v>48</v>
      </c>
      <c r="AC58" s="76" t="s">
        <v>47</v>
      </c>
      <c r="AD58" s="76" t="s">
        <v>48</v>
      </c>
      <c r="AE58" s="76" t="s">
        <v>48</v>
      </c>
      <c r="AF58" s="76" t="s">
        <v>144</v>
      </c>
      <c r="AG58" s="76" t="s">
        <v>47</v>
      </c>
      <c r="AH58" s="70" t="n">
        <f aca="false">IF(ISERROR(VLOOKUP(AB58,Methodology!$H$26:$I$37,2,FALSE())),"",VLOOKUP(AB58,Methodology!$H$26:$I$37,2,FALSE()))</f>
        <v>7</v>
      </c>
      <c r="AI58" s="70" t="n">
        <f aca="false">IF(ISERROR(VLOOKUP(AC58,Methodology!$H$26:$I$37,2,FALSE())),"",VLOOKUP(AC58,Methodology!$H$26:$I$37,2,FALSE()))</f>
        <v>6</v>
      </c>
      <c r="AJ58" s="76" t="n">
        <f aca="false">IF(ISERROR(VLOOKUP(AD58,Methodology!$H$26:$I$37,2,FALSE())),"",VLOOKUP(AD58,Methodology!$H$26:$I$37,2,FALSE()))</f>
        <v>7</v>
      </c>
      <c r="AK58" s="70" t="n">
        <f aca="false">IF(ISERROR(VLOOKUP(AE58,Methodology!$H$26:$I$37,2,FALSE())),"",VLOOKUP(AE58,Methodology!$H$26:$I$37,2,FALSE()))</f>
        <v>7</v>
      </c>
      <c r="AL58" s="70" t="n">
        <f aca="false">IF(ISERROR(VLOOKUP(AF58,Methodology!$H$26:$I$37,2,FALSE())),"",VLOOKUP(AF58,Methodology!$H$26:$I$37,2,FALSE()))</f>
        <v>5</v>
      </c>
      <c r="AM58" s="76" t="n">
        <f aca="false">IF(ISERROR(VLOOKUP(AG58,Methodology!$H$26:$I$37,2,FALSE())),"",VLOOKUP(AG58,Methodology!$H$26:$I$37,2,FALSE()))</f>
        <v>6</v>
      </c>
      <c r="AN58" s="77" t="n">
        <f aca="false">SUM(AH58:AJ58)/3</f>
        <v>6.66666666666667</v>
      </c>
      <c r="AO58" s="77" t="n">
        <f aca="false">SUM(AK58:AM58)/3</f>
        <v>6</v>
      </c>
      <c r="AP58" s="156" t="s">
        <v>99</v>
      </c>
    </row>
    <row r="59" customFormat="false" ht="12.75" hidden="false" customHeight="false" outlineLevel="0" collapsed="false">
      <c r="B59" s="148" t="s">
        <v>465</v>
      </c>
      <c r="C59" s="156" t="s">
        <v>313</v>
      </c>
      <c r="D59" s="164" t="s">
        <v>314</v>
      </c>
      <c r="E59" s="66"/>
      <c r="F59" s="66" t="n">
        <v>12</v>
      </c>
      <c r="G59" s="165" t="n">
        <f aca="false">+E59-F59</f>
        <v>-12</v>
      </c>
      <c r="H59" s="152" t="n">
        <f aca="false">(VLOOKUP(B59,'[1]New Ratings'!$A$3:$I$195,5,FALSE()))</f>
        <v>12</v>
      </c>
      <c r="I59" s="69" t="s">
        <v>62</v>
      </c>
      <c r="J59" s="75" t="s">
        <v>56</v>
      </c>
      <c r="K59" s="75" t="s">
        <v>56</v>
      </c>
      <c r="L59" s="69" t="s">
        <v>56</v>
      </c>
      <c r="M59" s="75" t="s">
        <v>56</v>
      </c>
      <c r="N59" s="70" t="s">
        <v>56</v>
      </c>
      <c r="O59" s="153" t="n">
        <v>28.37</v>
      </c>
      <c r="P59" s="154" t="n">
        <v>143</v>
      </c>
      <c r="Q59" s="86" t="str">
        <f aca="false">IF(R59&lt;=20,"A",IF(R59&lt;=40,"B",IF(R59&lt;=60,"C",IF(R59&lt;=80,"D",IF(R59&lt;=100,"E","*")))))</f>
        <v>*</v>
      </c>
      <c r="R59" s="70" t="s">
        <v>56</v>
      </c>
      <c r="S59" s="70" t="s">
        <v>56</v>
      </c>
      <c r="T59" s="69" t="str">
        <f aca="false">IF(R59="*","*",R59-S59)</f>
        <v>*</v>
      </c>
      <c r="U59" s="75" t="s">
        <v>56</v>
      </c>
      <c r="V59" s="69" t="s">
        <v>56</v>
      </c>
      <c r="W59" s="70" t="s">
        <v>56</v>
      </c>
      <c r="X59" s="76" t="str">
        <f aca="false">IF(V59="*","*",V59-W59)</f>
        <v>*</v>
      </c>
      <c r="Y59" s="75" t="s">
        <v>56</v>
      </c>
      <c r="Z59" s="69" t="s">
        <v>56</v>
      </c>
      <c r="AA59" s="76" t="s">
        <v>56</v>
      </c>
      <c r="AB59" s="76"/>
      <c r="AC59" s="76"/>
      <c r="AD59" s="76"/>
      <c r="AE59" s="76"/>
      <c r="AF59" s="76"/>
      <c r="AG59" s="76"/>
      <c r="AH59" s="70" t="str">
        <f aca="false">IF(ISERROR(VLOOKUP(AB59,Methodology!$H$26:$I$37,2,FALSE())),"",VLOOKUP(AB59,Methodology!$H$26:$I$37,2,FALSE()))</f>
        <v/>
      </c>
      <c r="AI59" s="70" t="str">
        <f aca="false">IF(ISERROR(VLOOKUP(AC59,Methodology!$H$26:$I$37,2,FALSE())),"",VLOOKUP(AC59,Methodology!$H$26:$I$37,2,FALSE()))</f>
        <v/>
      </c>
      <c r="AJ59" s="76" t="str">
        <f aca="false">IF(ISERROR(VLOOKUP(AD59,Methodology!$H$26:$I$37,2,FALSE())),"",VLOOKUP(AD59,Methodology!$H$26:$I$37,2,FALSE()))</f>
        <v/>
      </c>
      <c r="AK59" s="70" t="str">
        <f aca="false">IF(ISERROR(VLOOKUP(AE59,Methodology!$H$26:$I$37,2,FALSE())),"",VLOOKUP(AE59,Methodology!$H$26:$I$37,2,FALSE()))</f>
        <v/>
      </c>
      <c r="AL59" s="70" t="str">
        <f aca="false">IF(ISERROR(VLOOKUP(AF59,Methodology!$H$26:$I$37,2,FALSE())),"",VLOOKUP(AF59,Methodology!$H$26:$I$37,2,FALSE()))</f>
        <v/>
      </c>
      <c r="AM59" s="76" t="str">
        <f aca="false">IF(ISERROR(VLOOKUP(AG59,Methodology!$H$26:$I$37,2,FALSE())),"",VLOOKUP(AG59,Methodology!$H$26:$I$37,2,FALSE()))</f>
        <v/>
      </c>
      <c r="AN59" s="77" t="n">
        <f aca="false">SUM(AH59:AJ59)/3</f>
        <v>0</v>
      </c>
      <c r="AO59" s="77" t="n">
        <f aca="false">SUM(AK59:AM59)/3</f>
        <v>0</v>
      </c>
      <c r="AP59" s="156" t="s">
        <v>59</v>
      </c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</row>
    <row r="60" customFormat="false" ht="12.75" hidden="false" customHeight="false" outlineLevel="0" collapsed="false">
      <c r="B60" s="148" t="s">
        <v>466</v>
      </c>
      <c r="C60" s="156" t="s">
        <v>467</v>
      </c>
      <c r="D60" s="164" t="s">
        <v>468</v>
      </c>
      <c r="E60" s="66"/>
      <c r="F60" s="66" t="n">
        <v>12</v>
      </c>
      <c r="G60" s="165" t="n">
        <f aca="false">+E60-F60</f>
        <v>-12</v>
      </c>
      <c r="H60" s="152" t="e">
        <f aca="false">(VLOOKUP(B60,'[1]New Ratings'!$A$3:$I$195,5,FALSE()))</f>
        <v>#N/A</v>
      </c>
      <c r="I60" s="69" t="s">
        <v>62</v>
      </c>
      <c r="J60" s="75" t="s">
        <v>56</v>
      </c>
      <c r="K60" s="75" t="s">
        <v>56</v>
      </c>
      <c r="L60" s="69" t="s">
        <v>56</v>
      </c>
      <c r="M60" s="75" t="s">
        <v>56</v>
      </c>
      <c r="N60" s="70"/>
      <c r="O60" s="153" t="n">
        <v>21.68</v>
      </c>
      <c r="P60" s="154" t="n">
        <v>172</v>
      </c>
      <c r="Q60" s="86" t="str">
        <f aca="false">IF(R60&lt;=20,"A",IF(R60&lt;=40,"B",IF(R60&lt;=60,"C",IF(R60&lt;=80,"D",IF(R60&lt;=100,"E","*")))))</f>
        <v>*</v>
      </c>
      <c r="R60" s="70" t="s">
        <v>56</v>
      </c>
      <c r="S60" s="70"/>
      <c r="T60" s="69"/>
      <c r="U60" s="75" t="s">
        <v>56</v>
      </c>
      <c r="V60" s="69" t="s">
        <v>56</v>
      </c>
      <c r="W60" s="70" t="s">
        <v>56</v>
      </c>
      <c r="X60" s="76"/>
      <c r="Y60" s="75" t="s">
        <v>56</v>
      </c>
      <c r="Z60" s="69" t="s">
        <v>56</v>
      </c>
      <c r="AA60" s="76" t="s">
        <v>56</v>
      </c>
      <c r="AB60" s="76"/>
      <c r="AC60" s="76"/>
      <c r="AD60" s="76"/>
      <c r="AE60" s="76"/>
      <c r="AF60" s="76"/>
      <c r="AG60" s="76"/>
      <c r="AH60" s="70" t="str">
        <f aca="false">IF(ISERROR(VLOOKUP(AB60,Methodology!$H$26:$I$37,2,FALSE())),"",VLOOKUP(AB60,Methodology!$H$26:$I$37,2,FALSE()))</f>
        <v/>
      </c>
      <c r="AI60" s="70" t="str">
        <f aca="false">IF(ISERROR(VLOOKUP(AC60,Methodology!$H$26:$I$37,2,FALSE())),"",VLOOKUP(AC60,Methodology!$H$26:$I$37,2,FALSE()))</f>
        <v/>
      </c>
      <c r="AJ60" s="76" t="str">
        <f aca="false">IF(ISERROR(VLOOKUP(AD60,Methodology!$H$26:$I$37,2,FALSE())),"",VLOOKUP(AD60,Methodology!$H$26:$I$37,2,FALSE()))</f>
        <v/>
      </c>
      <c r="AK60" s="70" t="str">
        <f aca="false">IF(ISERROR(VLOOKUP(AE60,Methodology!$H$26:$I$37,2,FALSE())),"",VLOOKUP(AE60,Methodology!$H$26:$I$37,2,FALSE()))</f>
        <v/>
      </c>
      <c r="AL60" s="70" t="str">
        <f aca="false">IF(ISERROR(VLOOKUP(AF60,Methodology!$H$26:$I$37,2,FALSE())),"",VLOOKUP(AF60,Methodology!$H$26:$I$37,2,FALSE()))</f>
        <v/>
      </c>
      <c r="AM60" s="76" t="str">
        <f aca="false">IF(ISERROR(VLOOKUP(AG60,Methodology!$H$26:$I$37,2,FALSE())),"",VLOOKUP(AG60,Methodology!$H$26:$I$37,2,FALSE()))</f>
        <v/>
      </c>
      <c r="AN60" s="77" t="n">
        <f aca="false">SUM(AH60:AJ60)/3</f>
        <v>0</v>
      </c>
      <c r="AO60" s="77" t="n">
        <f aca="false">SUM(AK60:AM60)/3</f>
        <v>0</v>
      </c>
      <c r="AP60" s="156" t="s">
        <v>50</v>
      </c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</row>
    <row r="61" customFormat="false" ht="12.75" hidden="false" customHeight="false" outlineLevel="0" collapsed="false">
      <c r="B61" s="42" t="s">
        <v>104</v>
      </c>
      <c r="C61" s="95" t="s">
        <v>105</v>
      </c>
      <c r="D61" s="158" t="s">
        <v>106</v>
      </c>
      <c r="E61" s="66" t="n">
        <v>4</v>
      </c>
      <c r="F61" s="66" t="n">
        <v>4</v>
      </c>
      <c r="G61" s="151" t="n">
        <f aca="false">+E61-F61</f>
        <v>0</v>
      </c>
      <c r="H61" s="152" t="n">
        <f aca="false">(VLOOKUP(B61,'[1]New Ratings'!$A$3:$I$195,5,FALSE()))</f>
        <v>4</v>
      </c>
      <c r="I61" s="69" t="s">
        <v>62</v>
      </c>
      <c r="J61" s="75" t="s">
        <v>107</v>
      </c>
      <c r="K61" s="75" t="s">
        <v>107</v>
      </c>
      <c r="L61" s="69" t="s">
        <v>108</v>
      </c>
      <c r="M61" s="75" t="s">
        <v>109</v>
      </c>
      <c r="N61" s="70" t="s">
        <v>98</v>
      </c>
      <c r="O61" s="153" t="n">
        <v>63.75</v>
      </c>
      <c r="P61" s="154" t="n">
        <v>44</v>
      </c>
      <c r="Q61" s="86" t="str">
        <f aca="false">IF(R61&lt;=20,"A",IF(R61&lt;=40,"B",IF(R61&lt;=60,"C",IF(R61&lt;=80,"D",IF(R61&lt;=100,"E","*")))))</f>
        <v>B</v>
      </c>
      <c r="R61" s="70" t="n">
        <v>30</v>
      </c>
      <c r="S61" s="70" t="n">
        <v>35</v>
      </c>
      <c r="T61" s="74" t="n">
        <f aca="false">IF(R61="*","*",R61-S61)</f>
        <v>-5</v>
      </c>
      <c r="U61" s="75" t="n">
        <v>47</v>
      </c>
      <c r="V61" s="69" t="n">
        <v>53.2</v>
      </c>
      <c r="W61" s="73" t="n">
        <v>55.1</v>
      </c>
      <c r="X61" s="85" t="n">
        <f aca="false">IF(V61="*","*",V61-W61)</f>
        <v>-1.9</v>
      </c>
      <c r="Y61" s="75" t="n">
        <v>77</v>
      </c>
      <c r="Z61" s="69" t="n">
        <v>37</v>
      </c>
      <c r="AA61" s="76" t="n">
        <v>38.5</v>
      </c>
      <c r="AB61" s="76"/>
      <c r="AC61" s="76"/>
      <c r="AD61" s="76"/>
      <c r="AE61" s="76"/>
      <c r="AF61" s="76"/>
      <c r="AG61" s="76"/>
      <c r="AH61" s="70" t="str">
        <f aca="false">IF(ISERROR(VLOOKUP(AB61,Methodology!$H$26:$I$37,2,FALSE())),"",VLOOKUP(AB61,Methodology!$H$26:$I$37,2,FALSE()))</f>
        <v/>
      </c>
      <c r="AI61" s="70" t="str">
        <f aca="false">IF(ISERROR(VLOOKUP(AC61,Methodology!$H$26:$I$37,2,FALSE())),"",VLOOKUP(AC61,Methodology!$H$26:$I$37,2,FALSE()))</f>
        <v/>
      </c>
      <c r="AJ61" s="76" t="str">
        <f aca="false">IF(ISERROR(VLOOKUP(AD61,Methodology!$H$26:$I$37,2,FALSE())),"",VLOOKUP(AD61,Methodology!$H$26:$I$37,2,FALSE()))</f>
        <v/>
      </c>
      <c r="AK61" s="70" t="str">
        <f aca="false">IF(ISERROR(VLOOKUP(AE61,Methodology!$H$26:$I$37,2,FALSE())),"",VLOOKUP(AE61,Methodology!$H$26:$I$37,2,FALSE()))</f>
        <v/>
      </c>
      <c r="AL61" s="70" t="str">
        <f aca="false">IF(ISERROR(VLOOKUP(AF61,Methodology!$H$26:$I$37,2,FALSE())),"",VLOOKUP(AF61,Methodology!$H$26:$I$37,2,FALSE()))</f>
        <v/>
      </c>
      <c r="AM61" s="76" t="str">
        <f aca="false">IF(ISERROR(VLOOKUP(AG61,Methodology!$H$26:$I$37,2,FALSE())),"",VLOOKUP(AG61,Methodology!$H$26:$I$37,2,FALSE()))</f>
        <v/>
      </c>
      <c r="AN61" s="77" t="n">
        <f aca="false">SUM(AH61:AJ61)/3</f>
        <v>0</v>
      </c>
      <c r="AO61" s="77" t="n">
        <f aca="false">SUM(AK61:AM61)/3</f>
        <v>0</v>
      </c>
      <c r="AP61" s="156" t="s">
        <v>110</v>
      </c>
    </row>
    <row r="62" customFormat="false" ht="12.75" hidden="false" customHeight="false" outlineLevel="0" collapsed="false">
      <c r="B62" s="148" t="s">
        <v>469</v>
      </c>
      <c r="C62" s="95" t="s">
        <v>470</v>
      </c>
      <c r="D62" s="158" t="s">
        <v>471</v>
      </c>
      <c r="E62" s="66"/>
      <c r="F62" s="66" t="n">
        <v>11</v>
      </c>
      <c r="G62" s="151" t="n">
        <f aca="false">+E62-F62</f>
        <v>-11</v>
      </c>
      <c r="H62" s="152" t="n">
        <f aca="false">(VLOOKUP(B62,'[1]New Ratings'!$A$3:$I$195,5,FALSE()))</f>
        <v>11</v>
      </c>
      <c r="I62" s="69" t="s">
        <v>62</v>
      </c>
      <c r="J62" s="75" t="s">
        <v>56</v>
      </c>
      <c r="K62" s="75" t="s">
        <v>56</v>
      </c>
      <c r="L62" s="69" t="s">
        <v>56</v>
      </c>
      <c r="M62" s="75" t="s">
        <v>56</v>
      </c>
      <c r="N62" s="70" t="s">
        <v>56</v>
      </c>
      <c r="O62" s="153" t="n">
        <v>26.65</v>
      </c>
      <c r="P62" s="154" t="n">
        <v>152</v>
      </c>
      <c r="Q62" s="86" t="str">
        <f aca="false">IF(R62&lt;=20,"A",IF(R62&lt;=40,"B",IF(R62&lt;=60,"C",IF(R62&lt;=80,"D",IF(R62&lt;=100,"E","*")))))</f>
        <v>*</v>
      </c>
      <c r="R62" s="70" t="s">
        <v>56</v>
      </c>
      <c r="S62" s="73" t="s">
        <v>56</v>
      </c>
      <c r="T62" s="74" t="str">
        <f aca="false">IF(R62="*","*",R62-S62)</f>
        <v>*</v>
      </c>
      <c r="U62" s="75" t="n">
        <v>127</v>
      </c>
      <c r="V62" s="69" t="n">
        <v>15.2</v>
      </c>
      <c r="W62" s="73" t="n">
        <v>15.9</v>
      </c>
      <c r="X62" s="85" t="n">
        <f aca="false">IF(V62="*","*",V62-W62)</f>
        <v>-0.700000000000001</v>
      </c>
      <c r="Y62" s="75" t="n">
        <v>59</v>
      </c>
      <c r="Z62" s="69" t="n">
        <v>27.5</v>
      </c>
      <c r="AA62" s="76" t="n">
        <v>32.5</v>
      </c>
      <c r="AB62" s="76"/>
      <c r="AC62" s="76"/>
      <c r="AD62" s="76"/>
      <c r="AE62" s="76"/>
      <c r="AF62" s="76"/>
      <c r="AG62" s="76"/>
      <c r="AH62" s="70" t="str">
        <f aca="false">IF(ISERROR(VLOOKUP(AB62,Methodology!$H$26:$I$37,2,FALSE())),"",VLOOKUP(AB62,Methodology!$H$26:$I$37,2,FALSE()))</f>
        <v/>
      </c>
      <c r="AI62" s="70" t="str">
        <f aca="false">IF(ISERROR(VLOOKUP(AC62,Methodology!$H$26:$I$37,2,FALSE())),"",VLOOKUP(AC62,Methodology!$H$26:$I$37,2,FALSE()))</f>
        <v/>
      </c>
      <c r="AJ62" s="76" t="str">
        <f aca="false">IF(ISERROR(VLOOKUP(AD62,Methodology!$H$26:$I$37,2,FALSE())),"",VLOOKUP(AD62,Methodology!$H$26:$I$37,2,FALSE()))</f>
        <v/>
      </c>
      <c r="AK62" s="70" t="str">
        <f aca="false">IF(ISERROR(VLOOKUP(AE62,Methodology!$H$26:$I$37,2,FALSE())),"",VLOOKUP(AE62,Methodology!$H$26:$I$37,2,FALSE()))</f>
        <v/>
      </c>
      <c r="AL62" s="70" t="str">
        <f aca="false">IF(ISERROR(VLOOKUP(AF62,Methodology!$H$26:$I$37,2,FALSE())),"",VLOOKUP(AF62,Methodology!$H$26:$I$37,2,FALSE()))</f>
        <v/>
      </c>
      <c r="AM62" s="76" t="str">
        <f aca="false">IF(ISERROR(VLOOKUP(AG62,Methodology!$H$26:$I$37,2,FALSE())),"",VLOOKUP(AG62,Methodology!$H$26:$I$37,2,FALSE()))</f>
        <v/>
      </c>
      <c r="AN62" s="77" t="n">
        <f aca="false">SUM(AH62:AJ62)/3</f>
        <v>0</v>
      </c>
      <c r="AO62" s="77" t="n">
        <f aca="false">SUM(AK62:AM62)/3</f>
        <v>0</v>
      </c>
      <c r="AP62" s="156" t="s">
        <v>99</v>
      </c>
    </row>
    <row r="63" customFormat="false" ht="12.75" hidden="false" customHeight="false" outlineLevel="0" collapsed="false">
      <c r="B63" s="157" t="s">
        <v>310</v>
      </c>
      <c r="C63" s="95" t="s">
        <v>41</v>
      </c>
      <c r="D63" s="158" t="s">
        <v>311</v>
      </c>
      <c r="E63" s="66"/>
      <c r="F63" s="66" t="n">
        <v>7</v>
      </c>
      <c r="G63" s="151" t="n">
        <f aca="false">+E63-F63</f>
        <v>-7</v>
      </c>
      <c r="H63" s="152" t="n">
        <f aca="false">(VLOOKUP(B63,'[1]New Ratings'!$A$3:$I$195,5,FALSE()))</f>
        <v>6</v>
      </c>
      <c r="I63" s="69" t="s">
        <v>62</v>
      </c>
      <c r="J63" s="75" t="s">
        <v>274</v>
      </c>
      <c r="K63" s="75" t="s">
        <v>274</v>
      </c>
      <c r="L63" s="69" t="s">
        <v>56</v>
      </c>
      <c r="M63" s="75" t="s">
        <v>56</v>
      </c>
      <c r="N63" s="70" t="s">
        <v>56</v>
      </c>
      <c r="O63" s="153" t="n">
        <v>39.08</v>
      </c>
      <c r="P63" s="154" t="n">
        <v>90</v>
      </c>
      <c r="Q63" s="86" t="str">
        <f aca="false">IF(R63&lt;=20,"A",IF(R63&lt;=40,"B",IF(R63&lt;=60,"C",IF(R63&lt;=80,"D",IF(R63&lt;=100,"E","*")))))</f>
        <v>*</v>
      </c>
      <c r="R63" s="70" t="s">
        <v>56</v>
      </c>
      <c r="S63" s="73" t="s">
        <v>56</v>
      </c>
      <c r="T63" s="74" t="str">
        <f aca="false">IF(R63="*","*",R63-S63)</f>
        <v>*</v>
      </c>
      <c r="U63" s="75" t="s">
        <v>56</v>
      </c>
      <c r="V63" s="69" t="s">
        <v>56</v>
      </c>
      <c r="W63" s="73" t="s">
        <v>56</v>
      </c>
      <c r="X63" s="85" t="str">
        <f aca="false">IF(V63="*","*",V63-W63)</f>
        <v>*</v>
      </c>
      <c r="Y63" s="75" t="s">
        <v>56</v>
      </c>
      <c r="Z63" s="69" t="s">
        <v>56</v>
      </c>
      <c r="AA63" s="76" t="s">
        <v>56</v>
      </c>
      <c r="AB63" s="76"/>
      <c r="AC63" s="76"/>
      <c r="AD63" s="76"/>
      <c r="AE63" s="76"/>
      <c r="AF63" s="76"/>
      <c r="AG63" s="76"/>
      <c r="AH63" s="70" t="str">
        <f aca="false">IF(ISERROR(VLOOKUP(AB63,Methodology!$H$26:$I$37,2,FALSE())),"",VLOOKUP(AB63,Methodology!$H$26:$I$37,2,FALSE()))</f>
        <v/>
      </c>
      <c r="AI63" s="70" t="str">
        <f aca="false">IF(ISERROR(VLOOKUP(AC63,Methodology!$H$26:$I$37,2,FALSE())),"",VLOOKUP(AC63,Methodology!$H$26:$I$37,2,FALSE()))</f>
        <v/>
      </c>
      <c r="AJ63" s="76" t="str">
        <f aca="false">IF(ISERROR(VLOOKUP(AD63,Methodology!$H$26:$I$37,2,FALSE())),"",VLOOKUP(AD63,Methodology!$H$26:$I$37,2,FALSE()))</f>
        <v/>
      </c>
      <c r="AK63" s="70" t="str">
        <f aca="false">IF(ISERROR(VLOOKUP(AE63,Methodology!$H$26:$I$37,2,FALSE())),"",VLOOKUP(AE63,Methodology!$H$26:$I$37,2,FALSE()))</f>
        <v/>
      </c>
      <c r="AL63" s="70" t="str">
        <f aca="false">IF(ISERROR(VLOOKUP(AF63,Methodology!$H$26:$I$37,2,FALSE())),"",VLOOKUP(AF63,Methodology!$H$26:$I$37,2,FALSE()))</f>
        <v/>
      </c>
      <c r="AM63" s="76" t="str">
        <f aca="false">IF(ISERROR(VLOOKUP(AG63,Methodology!$H$26:$I$37,2,FALSE())),"",VLOOKUP(AG63,Methodology!$H$26:$I$37,2,FALSE()))</f>
        <v/>
      </c>
      <c r="AN63" s="77" t="n">
        <f aca="false">SUM(AH63:AJ63)/3</f>
        <v>0</v>
      </c>
      <c r="AO63" s="77" t="n">
        <f aca="false">SUM(AK63:AM63)/3</f>
        <v>0</v>
      </c>
      <c r="AP63" s="80" t="s">
        <v>137</v>
      </c>
    </row>
    <row r="64" customFormat="false" ht="12.75" hidden="false" customHeight="false" outlineLevel="0" collapsed="false">
      <c r="B64" s="42" t="s">
        <v>111</v>
      </c>
      <c r="C64" s="95" t="s">
        <v>112</v>
      </c>
      <c r="D64" s="158" t="s">
        <v>113</v>
      </c>
      <c r="E64" s="66"/>
      <c r="F64" s="66" t="n">
        <v>1</v>
      </c>
      <c r="G64" s="151" t="n">
        <f aca="false">+E64-F64</f>
        <v>-1</v>
      </c>
      <c r="H64" s="152" t="n">
        <f aca="false">(VLOOKUP(B64,'[1]New Ratings'!$A$3:$I$195,5,FALSE()))</f>
        <v>1</v>
      </c>
      <c r="I64" s="69" t="s">
        <v>43</v>
      </c>
      <c r="J64" s="75" t="s">
        <v>103</v>
      </c>
      <c r="K64" s="75" t="s">
        <v>103</v>
      </c>
      <c r="L64" s="69" t="s">
        <v>108</v>
      </c>
      <c r="M64" s="75" t="s">
        <v>55</v>
      </c>
      <c r="N64" s="70" t="s">
        <v>55</v>
      </c>
      <c r="O64" s="153" t="n">
        <v>93.87</v>
      </c>
      <c r="P64" s="154" t="n">
        <v>9</v>
      </c>
      <c r="Q64" s="86" t="str">
        <f aca="false">IF(R64&lt;=20,"A",IF(R64&lt;=40,"B",IF(R64&lt;=60,"C",IF(R64&lt;=80,"D",IF(R64&lt;=100,"E","*")))))</f>
        <v>*</v>
      </c>
      <c r="R64" s="70" t="s">
        <v>56</v>
      </c>
      <c r="S64" s="73" t="s">
        <v>56</v>
      </c>
      <c r="T64" s="74" t="str">
        <f aca="false">IF(R64="*","*",R64-S64)</f>
        <v>*</v>
      </c>
      <c r="U64" s="75" t="n">
        <v>12</v>
      </c>
      <c r="V64" s="69" t="n">
        <v>87.5</v>
      </c>
      <c r="W64" s="73" t="n">
        <v>89.1</v>
      </c>
      <c r="X64" s="85" t="n">
        <f aca="false">IF(V64="*","*",V64-W64)</f>
        <v>-1.59999999999999</v>
      </c>
      <c r="Y64" s="75" t="n">
        <v>93</v>
      </c>
      <c r="Z64" s="69" t="n">
        <v>37.5</v>
      </c>
      <c r="AA64" s="76" t="n">
        <v>46.5</v>
      </c>
      <c r="AB64" s="76" t="s">
        <v>49</v>
      </c>
      <c r="AC64" s="76" t="s">
        <v>49</v>
      </c>
      <c r="AD64" s="76" t="s">
        <v>57</v>
      </c>
      <c r="AE64" s="76" t="s">
        <v>49</v>
      </c>
      <c r="AF64" s="76" t="s">
        <v>49</v>
      </c>
      <c r="AG64" s="76" t="s">
        <v>57</v>
      </c>
      <c r="AH64" s="70" t="n">
        <f aca="false">IF(ISERROR(VLOOKUP(AB64,Methodology!$H$26:$I$37,2,FALSE())),"",VLOOKUP(AB64,Methodology!$H$26:$I$37,2,FALSE()))</f>
        <v>9</v>
      </c>
      <c r="AI64" s="70" t="n">
        <f aca="false">IF(ISERROR(VLOOKUP(AC64,Methodology!$H$26:$I$37,2,FALSE())),"",VLOOKUP(AC64,Methodology!$H$26:$I$37,2,FALSE()))</f>
        <v>9</v>
      </c>
      <c r="AJ64" s="76" t="n">
        <f aca="false">IF(ISERROR(VLOOKUP(AD64,Methodology!$H$26:$I$37,2,FALSE())),"",VLOOKUP(AD64,Methodology!$H$26:$I$37,2,FALSE()))</f>
        <v>10</v>
      </c>
      <c r="AK64" s="70" t="n">
        <f aca="false">IF(ISERROR(VLOOKUP(AE64,Methodology!$H$26:$I$37,2,FALSE())),"",VLOOKUP(AE64,Methodology!$H$26:$I$37,2,FALSE()))</f>
        <v>9</v>
      </c>
      <c r="AL64" s="70" t="n">
        <f aca="false">IF(ISERROR(VLOOKUP(AF64,Methodology!$H$26:$I$37,2,FALSE())),"",VLOOKUP(AF64,Methodology!$H$26:$I$37,2,FALSE()))</f>
        <v>9</v>
      </c>
      <c r="AM64" s="76" t="n">
        <f aca="false">IF(ISERROR(VLOOKUP(AG64,Methodology!$H$26:$I$37,2,FALSE())),"",VLOOKUP(AG64,Methodology!$H$26:$I$37,2,FALSE()))</f>
        <v>10</v>
      </c>
      <c r="AN64" s="77" t="n">
        <f aca="false">SUM(AH64:AJ64)/3</f>
        <v>9.33333333333333</v>
      </c>
      <c r="AO64" s="77" t="n">
        <f aca="false">SUM(AK64:AM64)/3</f>
        <v>9.33333333333333</v>
      </c>
      <c r="AP64" s="156" t="s">
        <v>59</v>
      </c>
    </row>
    <row r="65" customFormat="false" ht="12.75" hidden="false" customHeight="false" outlineLevel="0" collapsed="false">
      <c r="B65" s="42" t="s">
        <v>114</v>
      </c>
      <c r="C65" s="95" t="s">
        <v>75</v>
      </c>
      <c r="D65" s="158" t="s">
        <v>115</v>
      </c>
      <c r="E65" s="66"/>
      <c r="F65" s="66" t="n">
        <v>1</v>
      </c>
      <c r="G65" s="151" t="n">
        <f aca="false">+E65-F65</f>
        <v>-1</v>
      </c>
      <c r="H65" s="152" t="n">
        <f aca="false">(VLOOKUP(B65,'[1]New Ratings'!$A$3:$I$195,5,FALSE()))</f>
        <v>1</v>
      </c>
      <c r="I65" s="69" t="s">
        <v>43</v>
      </c>
      <c r="J65" s="75" t="s">
        <v>54</v>
      </c>
      <c r="K65" s="75" t="s">
        <v>54</v>
      </c>
      <c r="L65" s="69" t="s">
        <v>45</v>
      </c>
      <c r="M65" s="75" t="s">
        <v>55</v>
      </c>
      <c r="N65" s="70" t="s">
        <v>55</v>
      </c>
      <c r="O65" s="153" t="n">
        <v>93.97</v>
      </c>
      <c r="P65" s="154" t="n">
        <v>8</v>
      </c>
      <c r="Q65" s="86" t="str">
        <f aca="false">IF(R65&lt;=20,"A",IF(R65&lt;=40,"B",IF(R65&lt;=60,"C",IF(R65&lt;=80,"D",IF(R65&lt;=100,"E","*")))))</f>
        <v>B</v>
      </c>
      <c r="R65" s="70" t="n">
        <v>35</v>
      </c>
      <c r="S65" s="73" t="n">
        <v>35</v>
      </c>
      <c r="T65" s="74" t="n">
        <f aca="false">IF(R65="*","*",R65-S65)</f>
        <v>0</v>
      </c>
      <c r="U65" s="75" t="n">
        <v>5</v>
      </c>
      <c r="V65" s="69" t="n">
        <v>92.9</v>
      </c>
      <c r="W65" s="73" t="n">
        <v>93.6</v>
      </c>
      <c r="X65" s="85" t="n">
        <f aca="false">IF(V65="*","*",V65-W65)</f>
        <v>-0.699999999999989</v>
      </c>
      <c r="Y65" s="75" t="n">
        <v>79</v>
      </c>
      <c r="Z65" s="69" t="n">
        <v>39</v>
      </c>
      <c r="AA65" s="76" t="n">
        <v>43</v>
      </c>
      <c r="AB65" s="76" t="s">
        <v>49</v>
      </c>
      <c r="AC65" s="76" t="s">
        <v>58</v>
      </c>
      <c r="AD65" s="76" t="s">
        <v>58</v>
      </c>
      <c r="AE65" s="76" t="s">
        <v>48</v>
      </c>
      <c r="AF65" s="76" t="s">
        <v>47</v>
      </c>
      <c r="AG65" s="76" t="s">
        <v>48</v>
      </c>
      <c r="AH65" s="70" t="n">
        <f aca="false">IF(ISERROR(VLOOKUP(AB65,Methodology!$H$26:$I$37,2,FALSE())),"",VLOOKUP(AB65,Methodology!$H$26:$I$37,2,FALSE()))</f>
        <v>9</v>
      </c>
      <c r="AI65" s="70" t="n">
        <f aca="false">IF(ISERROR(VLOOKUP(AC65,Methodology!$H$26:$I$37,2,FALSE())),"",VLOOKUP(AC65,Methodology!$H$26:$I$37,2,FALSE()))</f>
        <v>8</v>
      </c>
      <c r="AJ65" s="76" t="n">
        <f aca="false">IF(ISERROR(VLOOKUP(AD65,Methodology!$H$26:$I$37,2,FALSE())),"",VLOOKUP(AD65,Methodology!$H$26:$I$37,2,FALSE()))</f>
        <v>8</v>
      </c>
      <c r="AK65" s="70" t="n">
        <f aca="false">IF(ISERROR(VLOOKUP(AE65,Methodology!$H$26:$I$37,2,FALSE())),"",VLOOKUP(AE65,Methodology!$H$26:$I$37,2,FALSE()))</f>
        <v>7</v>
      </c>
      <c r="AL65" s="70" t="n">
        <f aca="false">IF(ISERROR(VLOOKUP(AF65,Methodology!$H$26:$I$37,2,FALSE())),"",VLOOKUP(AF65,Methodology!$H$26:$I$37,2,FALSE()))</f>
        <v>6</v>
      </c>
      <c r="AM65" s="76" t="n">
        <f aca="false">IF(ISERROR(VLOOKUP(AG65,Methodology!$H$26:$I$37,2,FALSE())),"",VLOOKUP(AG65,Methodology!$H$26:$I$37,2,FALSE()))</f>
        <v>7</v>
      </c>
      <c r="AN65" s="77" t="n">
        <f aca="false">SUM(AH65:AJ65)/3</f>
        <v>8.33333333333333</v>
      </c>
      <c r="AO65" s="77" t="n">
        <f aca="false">SUM(AK65:AM65)/3</f>
        <v>6.66666666666667</v>
      </c>
      <c r="AP65" s="156" t="s">
        <v>59</v>
      </c>
    </row>
    <row r="66" customFormat="false" ht="12.75" hidden="false" customHeight="false" outlineLevel="0" collapsed="false">
      <c r="B66" s="157" t="s">
        <v>312</v>
      </c>
      <c r="C66" s="95" t="s">
        <v>313</v>
      </c>
      <c r="D66" s="158" t="s">
        <v>314</v>
      </c>
      <c r="E66" s="66"/>
      <c r="F66" s="66" t="n">
        <v>10</v>
      </c>
      <c r="G66" s="151" t="n">
        <f aca="false">+E66-F66</f>
        <v>-10</v>
      </c>
      <c r="H66" s="152" t="n">
        <f aca="false">(VLOOKUP(B66,'[1]New Ratings'!$A$3:$I$195,5,FALSE()))</f>
        <v>10</v>
      </c>
      <c r="I66" s="69" t="s">
        <v>62</v>
      </c>
      <c r="J66" s="75" t="s">
        <v>56</v>
      </c>
      <c r="K66" s="75" t="s">
        <v>56</v>
      </c>
      <c r="L66" s="69" t="s">
        <v>56</v>
      </c>
      <c r="M66" s="75" t="s">
        <v>56</v>
      </c>
      <c r="N66" s="70" t="s">
        <v>56</v>
      </c>
      <c r="O66" s="153" t="n">
        <v>32.7</v>
      </c>
      <c r="P66" s="154" t="n">
        <v>115</v>
      </c>
      <c r="Q66" s="86" t="str">
        <f aca="false">IF(R66&lt;=20,"A",IF(R66&lt;=40,"B",IF(R66&lt;=60,"C",IF(R66&lt;=80,"D",IF(R66&lt;=100,"E","*")))))</f>
        <v>C</v>
      </c>
      <c r="R66" s="70" t="n">
        <v>50</v>
      </c>
      <c r="S66" s="73" t="n">
        <v>53</v>
      </c>
      <c r="T66" s="74" t="n">
        <f aca="false">IF(R66="*","*",R66-S66)</f>
        <v>-3</v>
      </c>
      <c r="U66" s="75" t="n">
        <v>102</v>
      </c>
      <c r="V66" s="69" t="n">
        <v>22.4</v>
      </c>
      <c r="W66" s="73" t="n">
        <v>23.8</v>
      </c>
      <c r="X66" s="85" t="n">
        <f aca="false">IF(V66="*","*",V66-W66)</f>
        <v>-1.4</v>
      </c>
      <c r="Y66" s="75" t="n">
        <v>62</v>
      </c>
      <c r="Z66" s="69" t="n">
        <v>35.5</v>
      </c>
      <c r="AA66" s="76" t="n">
        <v>38</v>
      </c>
      <c r="AB66" s="76" t="s">
        <v>145</v>
      </c>
      <c r="AC66" s="76" t="s">
        <v>47</v>
      </c>
      <c r="AD66" s="76" t="s">
        <v>145</v>
      </c>
      <c r="AE66" s="76" t="s">
        <v>145</v>
      </c>
      <c r="AF66" s="76" t="s">
        <v>144</v>
      </c>
      <c r="AG66" s="76" t="s">
        <v>144</v>
      </c>
      <c r="AH66" s="70" t="n">
        <f aca="false">IF(ISERROR(VLOOKUP(AB66,Methodology!$H$26:$I$37,2,FALSE())),"",VLOOKUP(AB66,Methodology!$H$26:$I$37,2,FALSE()))</f>
        <v>4</v>
      </c>
      <c r="AI66" s="70" t="n">
        <f aca="false">IF(ISERROR(VLOOKUP(AC66,Methodology!$H$26:$I$37,2,FALSE())),"",VLOOKUP(AC66,Methodology!$H$26:$I$37,2,FALSE()))</f>
        <v>6</v>
      </c>
      <c r="AJ66" s="76" t="n">
        <f aca="false">IF(ISERROR(VLOOKUP(AD66,Methodology!$H$26:$I$37,2,FALSE())),"",VLOOKUP(AD66,Methodology!$H$26:$I$37,2,FALSE()))</f>
        <v>4</v>
      </c>
      <c r="AK66" s="70" t="n">
        <f aca="false">IF(ISERROR(VLOOKUP(AE66,Methodology!$H$26:$I$37,2,FALSE())),"",VLOOKUP(AE66,Methodology!$H$26:$I$37,2,FALSE()))</f>
        <v>4</v>
      </c>
      <c r="AL66" s="70" t="n">
        <f aca="false">IF(ISERROR(VLOOKUP(AF66,Methodology!$H$26:$I$37,2,FALSE())),"",VLOOKUP(AF66,Methodology!$H$26:$I$37,2,FALSE()))</f>
        <v>5</v>
      </c>
      <c r="AM66" s="76" t="n">
        <f aca="false">IF(ISERROR(VLOOKUP(AG66,Methodology!$H$26:$I$37,2,FALSE())),"",VLOOKUP(AG66,Methodology!$H$26:$I$37,2,FALSE()))</f>
        <v>5</v>
      </c>
      <c r="AN66" s="77" t="n">
        <f aca="false">SUM(AH66:AJ66)/3</f>
        <v>4.66666666666667</v>
      </c>
      <c r="AO66" s="77" t="n">
        <f aca="false">SUM(AK66:AM66)/3</f>
        <v>4.66666666666667</v>
      </c>
      <c r="AP66" s="156" t="s">
        <v>59</v>
      </c>
    </row>
    <row r="67" customFormat="false" ht="12.75" hidden="false" customHeight="false" outlineLevel="0" collapsed="false">
      <c r="B67" s="148" t="s">
        <v>472</v>
      </c>
      <c r="C67" s="95" t="s">
        <v>473</v>
      </c>
      <c r="D67" s="158" t="s">
        <v>474</v>
      </c>
      <c r="E67" s="66"/>
      <c r="F67" s="66" t="n">
        <v>11</v>
      </c>
      <c r="G67" s="151" t="n">
        <f aca="false">+E67-F67</f>
        <v>-11</v>
      </c>
      <c r="H67" s="152" t="n">
        <f aca="false">(VLOOKUP(B67,'[1]New Ratings'!$A$3:$I$195,5,FALSE()))</f>
        <v>11</v>
      </c>
      <c r="I67" s="69" t="s">
        <v>43</v>
      </c>
      <c r="J67" s="75" t="s">
        <v>56</v>
      </c>
      <c r="K67" s="75" t="s">
        <v>56</v>
      </c>
      <c r="L67" s="69" t="s">
        <v>56</v>
      </c>
      <c r="M67" s="75" t="s">
        <v>56</v>
      </c>
      <c r="N67" s="70" t="s">
        <v>56</v>
      </c>
      <c r="O67" s="153" t="n">
        <v>30.64</v>
      </c>
      <c r="P67" s="154" t="n">
        <v>128</v>
      </c>
      <c r="Q67" s="86" t="str">
        <f aca="false">IF(R67&lt;=20,"A",IF(R67&lt;=40,"B",IF(R67&lt;=60,"C",IF(R67&lt;=80,"D",IF(R67&lt;=100,"E","*")))))</f>
        <v>D</v>
      </c>
      <c r="R67" s="70" t="n">
        <v>62</v>
      </c>
      <c r="S67" s="73" t="n">
        <v>62</v>
      </c>
      <c r="T67" s="74" t="n">
        <f aca="false">IF(R67="*","*",R67-S67)</f>
        <v>0</v>
      </c>
      <c r="U67" s="75" t="s">
        <v>56</v>
      </c>
      <c r="V67" s="69" t="s">
        <v>56</v>
      </c>
      <c r="W67" s="73" t="s">
        <v>56</v>
      </c>
      <c r="X67" s="85" t="str">
        <f aca="false">IF(V67="*","*",V67-W67)</f>
        <v>*</v>
      </c>
      <c r="Y67" s="75" t="n">
        <v>68</v>
      </c>
      <c r="Z67" s="69" t="n">
        <v>30.5</v>
      </c>
      <c r="AA67" s="76" t="n">
        <v>33</v>
      </c>
      <c r="AB67" s="76"/>
      <c r="AC67" s="76"/>
      <c r="AD67" s="76"/>
      <c r="AE67" s="76"/>
      <c r="AF67" s="76"/>
      <c r="AG67" s="76"/>
      <c r="AH67" s="70" t="str">
        <f aca="false">IF(ISERROR(VLOOKUP(AB67,Methodology!$H$26:$I$37,2,FALSE())),"",VLOOKUP(AB67,Methodology!$H$26:$I$37,2,FALSE()))</f>
        <v/>
      </c>
      <c r="AI67" s="70" t="str">
        <f aca="false">IF(ISERROR(VLOOKUP(AC67,Methodology!$H$26:$I$37,2,FALSE())),"",VLOOKUP(AC67,Methodology!$H$26:$I$37,2,FALSE()))</f>
        <v/>
      </c>
      <c r="AJ67" s="76" t="str">
        <f aca="false">IF(ISERROR(VLOOKUP(AD67,Methodology!$H$26:$I$37,2,FALSE())),"",VLOOKUP(AD67,Methodology!$H$26:$I$37,2,FALSE()))</f>
        <v/>
      </c>
      <c r="AK67" s="70" t="str">
        <f aca="false">IF(ISERROR(VLOOKUP(AE67,Methodology!$H$26:$I$37,2,FALSE())),"",VLOOKUP(AE67,Methodology!$H$26:$I$37,2,FALSE()))</f>
        <v/>
      </c>
      <c r="AL67" s="70" t="str">
        <f aca="false">IF(ISERROR(VLOOKUP(AF67,Methodology!$H$26:$I$37,2,FALSE())),"",VLOOKUP(AF67,Methodology!$H$26:$I$37,2,FALSE()))</f>
        <v/>
      </c>
      <c r="AM67" s="76" t="str">
        <f aca="false">IF(ISERROR(VLOOKUP(AG67,Methodology!$H$26:$I$37,2,FALSE())),"",VLOOKUP(AG67,Methodology!$H$26:$I$37,2,FALSE()))</f>
        <v/>
      </c>
      <c r="AN67" s="77" t="n">
        <f aca="false">SUM(AH67:AJ67)/3</f>
        <v>0</v>
      </c>
      <c r="AO67" s="77" t="n">
        <f aca="false">SUM(AK67:AM67)/3</f>
        <v>0</v>
      </c>
      <c r="AP67" s="156" t="s">
        <v>50</v>
      </c>
    </row>
    <row r="68" customFormat="false" ht="12.75" hidden="false" customHeight="false" outlineLevel="0" collapsed="false">
      <c r="B68" s="148" t="s">
        <v>475</v>
      </c>
      <c r="C68" s="95" t="s">
        <v>476</v>
      </c>
      <c r="D68" s="158" t="s">
        <v>477</v>
      </c>
      <c r="E68" s="66"/>
      <c r="F68" s="66" t="n">
        <v>12</v>
      </c>
      <c r="G68" s="151" t="n">
        <f aca="false">+E68-F68</f>
        <v>-12</v>
      </c>
      <c r="H68" s="152" t="n">
        <f aca="false">(VLOOKUP(B68,'[1]New Ratings'!$A$3:$I$195,5,FALSE()))</f>
        <v>12</v>
      </c>
      <c r="I68" s="69" t="s">
        <v>62</v>
      </c>
      <c r="J68" s="75" t="s">
        <v>56</v>
      </c>
      <c r="K68" s="75" t="s">
        <v>56</v>
      </c>
      <c r="L68" s="69" t="s">
        <v>56</v>
      </c>
      <c r="M68" s="75" t="s">
        <v>56</v>
      </c>
      <c r="N68" s="70" t="s">
        <v>56</v>
      </c>
      <c r="O68" s="153" t="n">
        <v>26.8</v>
      </c>
      <c r="P68" s="154" t="n">
        <v>150</v>
      </c>
      <c r="Q68" s="86" t="str">
        <f aca="false">IF(R68&lt;=20,"A",IF(R68&lt;=40,"B",IF(R68&lt;=60,"C",IF(R68&lt;=80,"D",IF(R68&lt;=100,"E","*")))))</f>
        <v>*</v>
      </c>
      <c r="R68" s="70" t="s">
        <v>56</v>
      </c>
      <c r="S68" s="73" t="s">
        <v>56</v>
      </c>
      <c r="T68" s="74" t="str">
        <f aca="false">IF(R68="*","*",R68-S68)</f>
        <v>*</v>
      </c>
      <c r="U68" s="75" t="n">
        <v>112</v>
      </c>
      <c r="V68" s="69" t="n">
        <v>18.2</v>
      </c>
      <c r="W68" s="73" t="n">
        <v>21</v>
      </c>
      <c r="X68" s="85" t="n">
        <f aca="false">IF(V68="*","*",V68-W68)</f>
        <v>-2.8</v>
      </c>
      <c r="Y68" s="75" t="s">
        <v>56</v>
      </c>
      <c r="Z68" s="69" t="s">
        <v>56</v>
      </c>
      <c r="AA68" s="76" t="s">
        <v>56</v>
      </c>
      <c r="AB68" s="76"/>
      <c r="AC68" s="76"/>
      <c r="AD68" s="76"/>
      <c r="AE68" s="76"/>
      <c r="AF68" s="76"/>
      <c r="AG68" s="76"/>
      <c r="AH68" s="70" t="str">
        <f aca="false">IF(ISERROR(VLOOKUP(AB68,Methodology!$H$26:$I$37,2,FALSE())),"",VLOOKUP(AB68,Methodology!$H$26:$I$37,2,FALSE()))</f>
        <v/>
      </c>
      <c r="AI68" s="70" t="str">
        <f aca="false">IF(ISERROR(VLOOKUP(AC68,Methodology!$H$26:$I$37,2,FALSE())),"",VLOOKUP(AC68,Methodology!$H$26:$I$37,2,FALSE()))</f>
        <v/>
      </c>
      <c r="AJ68" s="76" t="str">
        <f aca="false">IF(ISERROR(VLOOKUP(AD68,Methodology!$H$26:$I$37,2,FALSE())),"",VLOOKUP(AD68,Methodology!$H$26:$I$37,2,FALSE()))</f>
        <v/>
      </c>
      <c r="AK68" s="70" t="str">
        <f aca="false">IF(ISERROR(VLOOKUP(AE68,Methodology!$H$26:$I$37,2,FALSE())),"",VLOOKUP(AE68,Methodology!$H$26:$I$37,2,FALSE()))</f>
        <v/>
      </c>
      <c r="AL68" s="70" t="str">
        <f aca="false">IF(ISERROR(VLOOKUP(AF68,Methodology!$H$26:$I$37,2,FALSE())),"",VLOOKUP(AF68,Methodology!$H$26:$I$37,2,FALSE()))</f>
        <v/>
      </c>
      <c r="AM68" s="76" t="str">
        <f aca="false">IF(ISERROR(VLOOKUP(AG68,Methodology!$H$26:$I$37,2,FALSE())),"",VLOOKUP(AG68,Methodology!$H$26:$I$37,2,FALSE()))</f>
        <v/>
      </c>
      <c r="AN68" s="77" t="n">
        <f aca="false">SUM(AH68:AJ68)/3</f>
        <v>0</v>
      </c>
      <c r="AO68" s="77" t="n">
        <f aca="false">SUM(AK68:AM68)/3</f>
        <v>0</v>
      </c>
      <c r="AP68" s="156" t="s">
        <v>99</v>
      </c>
    </row>
    <row r="69" customFormat="false" ht="12.75" hidden="false" customHeight="false" outlineLevel="0" collapsed="false">
      <c r="B69" s="42" t="s">
        <v>116</v>
      </c>
      <c r="C69" s="95" t="s">
        <v>117</v>
      </c>
      <c r="D69" s="158" t="s">
        <v>118</v>
      </c>
      <c r="E69" s="66" t="n">
        <v>1</v>
      </c>
      <c r="F69" s="66" t="n">
        <v>1</v>
      </c>
      <c r="G69" s="151" t="n">
        <f aca="false">+E69-F69</f>
        <v>0</v>
      </c>
      <c r="H69" s="152" t="n">
        <f aca="false">(VLOOKUP(B69,'[1]New Ratings'!$A$3:$I$195,5,FALSE()))</f>
        <v>1</v>
      </c>
      <c r="I69" s="69" t="s">
        <v>43</v>
      </c>
      <c r="J69" s="75" t="s">
        <v>54</v>
      </c>
      <c r="K69" s="75" t="s">
        <v>54</v>
      </c>
      <c r="L69" s="69" t="s">
        <v>45</v>
      </c>
      <c r="M69" s="75" t="s">
        <v>55</v>
      </c>
      <c r="N69" s="70" t="s">
        <v>55</v>
      </c>
      <c r="O69" s="153" t="n">
        <v>94.41</v>
      </c>
      <c r="P69" s="154" t="n">
        <v>6</v>
      </c>
      <c r="Q69" s="86" t="str">
        <f aca="false">IF(R69&lt;=20,"A",IF(R69&lt;=40,"B",IF(R69&lt;=60,"C",IF(R69&lt;=80,"D",IF(R69&lt;=100,"E","*")))))</f>
        <v>*</v>
      </c>
      <c r="R69" s="70" t="s">
        <v>56</v>
      </c>
      <c r="S69" s="73" t="s">
        <v>56</v>
      </c>
      <c r="T69" s="74" t="str">
        <f aca="false">IF(R69="*","*",R69-S69)</f>
        <v>*</v>
      </c>
      <c r="U69" s="75" t="n">
        <v>2</v>
      </c>
      <c r="V69" s="69" t="n">
        <v>94</v>
      </c>
      <c r="W69" s="73" t="n">
        <v>94.6</v>
      </c>
      <c r="X69" s="85" t="n">
        <f aca="false">IF(V69="*","*",V69-W69)</f>
        <v>-0.599999999999994</v>
      </c>
      <c r="Y69" s="75" t="n">
        <v>88</v>
      </c>
      <c r="Z69" s="69" t="n">
        <v>39</v>
      </c>
      <c r="AA69" s="76" t="n">
        <v>41</v>
      </c>
      <c r="AB69" s="76" t="s">
        <v>58</v>
      </c>
      <c r="AC69" s="76" t="s">
        <v>58</v>
      </c>
      <c r="AD69" s="76" t="s">
        <v>58</v>
      </c>
      <c r="AE69" s="76" t="s">
        <v>48</v>
      </c>
      <c r="AF69" s="76" t="s">
        <v>49</v>
      </c>
      <c r="AG69" s="76" t="s">
        <v>48</v>
      </c>
      <c r="AH69" s="70" t="n">
        <f aca="false">IF(ISERROR(VLOOKUP(AB69,Methodology!$H$26:$I$37,2,FALSE())),"",VLOOKUP(AB69,Methodology!$H$26:$I$37,2,FALSE()))</f>
        <v>8</v>
      </c>
      <c r="AI69" s="70" t="n">
        <f aca="false">IF(ISERROR(VLOOKUP(AC69,Methodology!$H$26:$I$37,2,FALSE())),"",VLOOKUP(AC69,Methodology!$H$26:$I$37,2,FALSE()))</f>
        <v>8</v>
      </c>
      <c r="AJ69" s="76" t="n">
        <f aca="false">IF(ISERROR(VLOOKUP(AD69,Methodology!$H$26:$I$37,2,FALSE())),"",VLOOKUP(AD69,Methodology!$H$26:$I$37,2,FALSE()))</f>
        <v>8</v>
      </c>
      <c r="AK69" s="70" t="n">
        <f aca="false">IF(ISERROR(VLOOKUP(AE69,Methodology!$H$26:$I$37,2,FALSE())),"",VLOOKUP(AE69,Methodology!$H$26:$I$37,2,FALSE()))</f>
        <v>7</v>
      </c>
      <c r="AL69" s="70" t="n">
        <f aca="false">IF(ISERROR(VLOOKUP(AF69,Methodology!$H$26:$I$37,2,FALSE())),"",VLOOKUP(AF69,Methodology!$H$26:$I$37,2,FALSE()))</f>
        <v>9</v>
      </c>
      <c r="AM69" s="76" t="n">
        <f aca="false">IF(ISERROR(VLOOKUP(AG69,Methodology!$H$26:$I$37,2,FALSE())),"",VLOOKUP(AG69,Methodology!$H$26:$I$37,2,FALSE()))</f>
        <v>7</v>
      </c>
      <c r="AN69" s="77" t="n">
        <f aca="false">SUM(AH69:AJ69)/3</f>
        <v>8</v>
      </c>
      <c r="AO69" s="77" t="n">
        <f aca="false">SUM(AK69:AM69)/3</f>
        <v>7.66666666666667</v>
      </c>
      <c r="AP69" s="156" t="s">
        <v>59</v>
      </c>
    </row>
    <row r="70" customFormat="false" ht="12.75" hidden="false" customHeight="false" outlineLevel="0" collapsed="false">
      <c r="B70" s="89" t="s">
        <v>315</v>
      </c>
      <c r="C70" s="95" t="s">
        <v>316</v>
      </c>
      <c r="D70" s="158" t="s">
        <v>317</v>
      </c>
      <c r="E70" s="66"/>
      <c r="F70" s="66" t="n">
        <v>9</v>
      </c>
      <c r="G70" s="151" t="n">
        <f aca="false">+E70-F70</f>
        <v>-9</v>
      </c>
      <c r="H70" s="152" t="n">
        <f aca="false">(VLOOKUP(B70,'[1]New Ratings'!$A$3:$I$195,5,FALSE()))</f>
        <v>9</v>
      </c>
      <c r="I70" s="69" t="s">
        <v>62</v>
      </c>
      <c r="J70" s="75" t="s">
        <v>56</v>
      </c>
      <c r="K70" s="75" t="s">
        <v>56</v>
      </c>
      <c r="L70" s="69" t="s">
        <v>56</v>
      </c>
      <c r="M70" s="75" t="s">
        <v>56</v>
      </c>
      <c r="N70" s="70" t="s">
        <v>56</v>
      </c>
      <c r="O70" s="153" t="n">
        <v>38.15</v>
      </c>
      <c r="P70" s="154" t="n">
        <v>93</v>
      </c>
      <c r="Q70" s="86" t="str">
        <f aca="false">IF(R70&lt;=20,"A",IF(R70&lt;=40,"B",IF(R70&lt;=60,"C",IF(R70&lt;=80,"D",IF(R70&lt;=100,"E","*")))))</f>
        <v>C</v>
      </c>
      <c r="R70" s="70" t="n">
        <v>60</v>
      </c>
      <c r="S70" s="73" t="n">
        <v>62</v>
      </c>
      <c r="T70" s="74" t="n">
        <f aca="false">IF(R70="*","*",R70-S70)</f>
        <v>-2</v>
      </c>
      <c r="U70" s="75" t="n">
        <v>92</v>
      </c>
      <c r="V70" s="69" t="n">
        <v>27.2</v>
      </c>
      <c r="W70" s="73" t="n">
        <v>29.5</v>
      </c>
      <c r="X70" s="85" t="n">
        <f aca="false">IF(V70="*","*",V70-W70)</f>
        <v>-2.3</v>
      </c>
      <c r="Y70" s="75" t="n">
        <v>65</v>
      </c>
      <c r="Z70" s="69" t="n">
        <v>21</v>
      </c>
      <c r="AA70" s="76" t="n">
        <v>26.5</v>
      </c>
      <c r="AB70" s="76" t="s">
        <v>270</v>
      </c>
      <c r="AC70" s="76" t="s">
        <v>48</v>
      </c>
      <c r="AD70" s="76" t="s">
        <v>145</v>
      </c>
      <c r="AE70" s="76" t="s">
        <v>270</v>
      </c>
      <c r="AF70" s="76" t="s">
        <v>58</v>
      </c>
      <c r="AG70" s="76" t="s">
        <v>145</v>
      </c>
      <c r="AH70" s="70" t="n">
        <f aca="false">IF(ISERROR(VLOOKUP(AB70,Methodology!$H$26:$I$37,2,FALSE())),"",VLOOKUP(AB70,Methodology!$H$26:$I$37,2,FALSE()))</f>
        <v>3</v>
      </c>
      <c r="AI70" s="70" t="n">
        <f aca="false">IF(ISERROR(VLOOKUP(AC70,Methodology!$H$26:$I$37,2,FALSE())),"",VLOOKUP(AC70,Methodology!$H$26:$I$37,2,FALSE()))</f>
        <v>7</v>
      </c>
      <c r="AJ70" s="76" t="n">
        <f aca="false">IF(ISERROR(VLOOKUP(AD70,Methodology!$H$26:$I$37,2,FALSE())),"",VLOOKUP(AD70,Methodology!$H$26:$I$37,2,FALSE()))</f>
        <v>4</v>
      </c>
      <c r="AK70" s="70" t="n">
        <f aca="false">IF(ISERROR(VLOOKUP(AE70,Methodology!$H$26:$I$37,2,FALSE())),"",VLOOKUP(AE70,Methodology!$H$26:$I$37,2,FALSE()))</f>
        <v>3</v>
      </c>
      <c r="AL70" s="70" t="n">
        <f aca="false">IF(ISERROR(VLOOKUP(AF70,Methodology!$H$26:$I$37,2,FALSE())),"",VLOOKUP(AF70,Methodology!$H$26:$I$37,2,FALSE()))</f>
        <v>8</v>
      </c>
      <c r="AM70" s="76" t="n">
        <f aca="false">IF(ISERROR(VLOOKUP(AG70,Methodology!$H$26:$I$37,2,FALSE())),"",VLOOKUP(AG70,Methodology!$H$26:$I$37,2,FALSE()))</f>
        <v>4</v>
      </c>
      <c r="AN70" s="77" t="n">
        <f aca="false">SUM(AH70:AJ70)/3</f>
        <v>4.66666666666667</v>
      </c>
      <c r="AO70" s="77" t="n">
        <f aca="false">SUM(AK70:AM70)/3</f>
        <v>5</v>
      </c>
      <c r="AP70" s="156" t="s">
        <v>50</v>
      </c>
    </row>
    <row r="71" customFormat="false" ht="12.75" hidden="false" customHeight="false" outlineLevel="0" collapsed="false">
      <c r="B71" s="166" t="s">
        <v>119</v>
      </c>
      <c r="C71" s="95" t="s">
        <v>120</v>
      </c>
      <c r="D71" s="158" t="s">
        <v>121</v>
      </c>
      <c r="E71" s="66" t="n">
        <v>3</v>
      </c>
      <c r="F71" s="66" t="n">
        <v>3</v>
      </c>
      <c r="G71" s="151" t="n">
        <f aca="false">+E71-F71</f>
        <v>0</v>
      </c>
      <c r="H71" s="152" t="n">
        <f aca="false">(VLOOKUP(B71,'[1]New Ratings'!$A$3:$I$195,5,FALSE()))</f>
        <v>3</v>
      </c>
      <c r="I71" s="69" t="s">
        <v>62</v>
      </c>
      <c r="J71" s="96" t="s">
        <v>94</v>
      </c>
      <c r="K71" s="75" t="s">
        <v>122</v>
      </c>
      <c r="L71" s="69" t="s">
        <v>108</v>
      </c>
      <c r="M71" s="75" t="s">
        <v>58</v>
      </c>
      <c r="N71" s="70" t="s">
        <v>58</v>
      </c>
      <c r="O71" s="153" t="n">
        <v>82.35</v>
      </c>
      <c r="P71" s="154" t="n">
        <v>25</v>
      </c>
      <c r="Q71" s="86" t="str">
        <f aca="false">IF(R71&lt;=20,"A",IF(R71&lt;=40,"B",IF(R71&lt;=60,"C",IF(R71&lt;=80,"D",IF(R71&lt;=100,"E","*")))))</f>
        <v>B</v>
      </c>
      <c r="R71" s="70" t="n">
        <v>28</v>
      </c>
      <c r="S71" s="73" t="n">
        <v>30</v>
      </c>
      <c r="T71" s="74" t="n">
        <f aca="false">IF(R71="*","*",R71-S71)</f>
        <v>-2</v>
      </c>
      <c r="U71" s="75" t="n">
        <v>25</v>
      </c>
      <c r="V71" s="69" t="n">
        <v>71.2</v>
      </c>
      <c r="W71" s="73" t="n">
        <v>70</v>
      </c>
      <c r="X71" s="85" t="n">
        <f aca="false">IF(V71="*","*",V71-W71)</f>
        <v>1.2</v>
      </c>
      <c r="Y71" s="75" t="n">
        <v>80</v>
      </c>
      <c r="Z71" s="69" t="n">
        <v>33</v>
      </c>
      <c r="AA71" s="76" t="n">
        <v>40</v>
      </c>
      <c r="AB71" s="76" t="s">
        <v>48</v>
      </c>
      <c r="AC71" s="76" t="s">
        <v>48</v>
      </c>
      <c r="AD71" s="76" t="s">
        <v>48</v>
      </c>
      <c r="AE71" s="76" t="s">
        <v>48</v>
      </c>
      <c r="AF71" s="76" t="s">
        <v>48</v>
      </c>
      <c r="AG71" s="76" t="s">
        <v>58</v>
      </c>
      <c r="AH71" s="70" t="n">
        <f aca="false">IF(ISERROR(VLOOKUP(AB71,Methodology!$H$26:$I$37,2,FALSE())),"",VLOOKUP(AB71,Methodology!$H$26:$I$37,2,FALSE()))</f>
        <v>7</v>
      </c>
      <c r="AI71" s="70" t="n">
        <f aca="false">IF(ISERROR(VLOOKUP(AC71,Methodology!$H$26:$I$37,2,FALSE())),"",VLOOKUP(AC71,Methodology!$H$26:$I$37,2,FALSE()))</f>
        <v>7</v>
      </c>
      <c r="AJ71" s="76" t="n">
        <f aca="false">IF(ISERROR(VLOOKUP(AD71,Methodology!$H$26:$I$37,2,FALSE())),"",VLOOKUP(AD71,Methodology!$H$26:$I$37,2,FALSE()))</f>
        <v>7</v>
      </c>
      <c r="AK71" s="70" t="n">
        <f aca="false">IF(ISERROR(VLOOKUP(AE71,Methodology!$H$26:$I$37,2,FALSE())),"",VLOOKUP(AE71,Methodology!$H$26:$I$37,2,FALSE()))</f>
        <v>7</v>
      </c>
      <c r="AL71" s="70" t="n">
        <f aca="false">IF(ISERROR(VLOOKUP(AF71,Methodology!$H$26:$I$37,2,FALSE())),"",VLOOKUP(AF71,Methodology!$H$26:$I$37,2,FALSE()))</f>
        <v>7</v>
      </c>
      <c r="AM71" s="76" t="n">
        <f aca="false">IF(ISERROR(VLOOKUP(AG71,Methodology!$H$26:$I$37,2,FALSE())),"",VLOOKUP(AG71,Methodology!$H$26:$I$37,2,FALSE()))</f>
        <v>8</v>
      </c>
      <c r="AN71" s="77" t="n">
        <f aca="false">SUM(AH71:AJ71)/3</f>
        <v>7</v>
      </c>
      <c r="AO71" s="77" t="n">
        <f aca="false">SUM(AK71:AM71)/3</f>
        <v>7.33333333333333</v>
      </c>
      <c r="AP71" s="156" t="s">
        <v>59</v>
      </c>
    </row>
    <row r="72" customFormat="false" ht="12.75" hidden="false" customHeight="false" outlineLevel="0" collapsed="false">
      <c r="B72" s="148" t="s">
        <v>478</v>
      </c>
      <c r="C72" s="95" t="s">
        <v>263</v>
      </c>
      <c r="D72" s="158" t="s">
        <v>264</v>
      </c>
      <c r="E72" s="66"/>
      <c r="F72" s="66" t="n">
        <v>11</v>
      </c>
      <c r="G72" s="151" t="n">
        <f aca="false">+E72-F72</f>
        <v>-11</v>
      </c>
      <c r="H72" s="152" t="n">
        <f aca="false">(VLOOKUP(B72,'[1]New Ratings'!$A$3:$I$195,5,FALSE()))</f>
        <v>11</v>
      </c>
      <c r="I72" s="69" t="s">
        <v>62</v>
      </c>
      <c r="J72" s="75" t="s">
        <v>56</v>
      </c>
      <c r="K72" s="75" t="s">
        <v>56</v>
      </c>
      <c r="L72" s="69" t="s">
        <v>56</v>
      </c>
      <c r="M72" s="75" t="s">
        <v>56</v>
      </c>
      <c r="N72" s="70" t="s">
        <v>56</v>
      </c>
      <c r="O72" s="153" t="n">
        <v>31.39</v>
      </c>
      <c r="P72" s="154" t="n">
        <v>123</v>
      </c>
      <c r="Q72" s="86" t="str">
        <f aca="false">IF(R72&lt;=20,"A",IF(R72&lt;=40,"B",IF(R72&lt;=60,"C",IF(R72&lt;=80,"D",IF(R72&lt;=100,"E","*")))))</f>
        <v>*</v>
      </c>
      <c r="R72" s="70" t="s">
        <v>56</v>
      </c>
      <c r="S72" s="73" t="s">
        <v>56</v>
      </c>
      <c r="T72" s="74" t="str">
        <f aca="false">IF(R72="*","*",R72-S72)</f>
        <v>*</v>
      </c>
      <c r="U72" s="75" t="n">
        <v>98</v>
      </c>
      <c r="V72" s="69" t="n">
        <v>24.6</v>
      </c>
      <c r="W72" s="73" t="n">
        <v>25.5</v>
      </c>
      <c r="X72" s="85" t="n">
        <f aca="false">IF(V72="*","*",V72-W72)</f>
        <v>-0.899999999999999</v>
      </c>
      <c r="Y72" s="75" t="s">
        <v>56</v>
      </c>
      <c r="Z72" s="69" t="s">
        <v>56</v>
      </c>
      <c r="AA72" s="76" t="s">
        <v>56</v>
      </c>
      <c r="AB72" s="76"/>
      <c r="AC72" s="76"/>
      <c r="AD72" s="76"/>
      <c r="AE72" s="76"/>
      <c r="AF72" s="76"/>
      <c r="AG72" s="76"/>
      <c r="AH72" s="70" t="str">
        <f aca="false">IF(ISERROR(VLOOKUP(AB72,Methodology!$H$26:$I$37,2,FALSE())),"",VLOOKUP(AB72,Methodology!$H$26:$I$37,2,FALSE()))</f>
        <v/>
      </c>
      <c r="AI72" s="70" t="str">
        <f aca="false">IF(ISERROR(VLOOKUP(AC72,Methodology!$H$26:$I$37,2,FALSE())),"",VLOOKUP(AC72,Methodology!$H$26:$I$37,2,FALSE()))</f>
        <v/>
      </c>
      <c r="AJ72" s="76" t="str">
        <f aca="false">IF(ISERROR(VLOOKUP(AD72,Methodology!$H$26:$I$37,2,FALSE())),"",VLOOKUP(AD72,Methodology!$H$26:$I$37,2,FALSE()))</f>
        <v/>
      </c>
      <c r="AK72" s="70" t="str">
        <f aca="false">IF(ISERROR(VLOOKUP(AE72,Methodology!$H$26:$I$37,2,FALSE())),"",VLOOKUP(AE72,Methodology!$H$26:$I$37,2,FALSE()))</f>
        <v/>
      </c>
      <c r="AL72" s="70" t="str">
        <f aca="false">IF(ISERROR(VLOOKUP(AF72,Methodology!$H$26:$I$37,2,FALSE())),"",VLOOKUP(AF72,Methodology!$H$26:$I$37,2,FALSE()))</f>
        <v/>
      </c>
      <c r="AM72" s="76" t="str">
        <f aca="false">IF(ISERROR(VLOOKUP(AG72,Methodology!$H$26:$I$37,2,FALSE())),"",VLOOKUP(AG72,Methodology!$H$26:$I$37,2,FALSE()))</f>
        <v/>
      </c>
      <c r="AN72" s="77" t="n">
        <f aca="false">SUM(AH72:AJ72)/3</f>
        <v>0</v>
      </c>
      <c r="AO72" s="77" t="n">
        <f aca="false">SUM(AK72:AM72)/3</f>
        <v>0</v>
      </c>
      <c r="AP72" s="156" t="s">
        <v>64</v>
      </c>
    </row>
    <row r="73" customFormat="false" ht="12.75" hidden="false" customHeight="false" outlineLevel="0" collapsed="false">
      <c r="B73" s="157" t="s">
        <v>318</v>
      </c>
      <c r="C73" s="95" t="s">
        <v>319</v>
      </c>
      <c r="D73" s="158" t="s">
        <v>320</v>
      </c>
      <c r="E73" s="66" t="n">
        <v>7</v>
      </c>
      <c r="F73" s="66" t="n">
        <v>7</v>
      </c>
      <c r="G73" s="151" t="n">
        <f aca="false">+E73-F73</f>
        <v>0</v>
      </c>
      <c r="H73" s="152" t="n">
        <f aca="false">(VLOOKUP(B73,'[1]New Ratings'!$A$3:$I$195,5,FALSE()))</f>
        <v>7</v>
      </c>
      <c r="I73" s="69" t="s">
        <v>62</v>
      </c>
      <c r="J73" s="75" t="s">
        <v>274</v>
      </c>
      <c r="K73" s="75" t="s">
        <v>274</v>
      </c>
      <c r="L73" s="69" t="s">
        <v>45</v>
      </c>
      <c r="M73" s="75" t="s">
        <v>56</v>
      </c>
      <c r="N73" s="70" t="s">
        <v>56</v>
      </c>
      <c r="O73" s="153" t="n">
        <v>45.2</v>
      </c>
      <c r="P73" s="154" t="n">
        <v>78</v>
      </c>
      <c r="Q73" s="86" t="str">
        <f aca="false">IF(R73&lt;=20,"A",IF(R73&lt;=40,"B",IF(R73&lt;=60,"C",IF(R73&lt;=80,"D",IF(R73&lt;=100,"E","*")))))</f>
        <v>C</v>
      </c>
      <c r="R73" s="70" t="n">
        <v>57</v>
      </c>
      <c r="S73" s="73" t="n">
        <v>57</v>
      </c>
      <c r="T73" s="74" t="n">
        <f aca="false">IF(R73="*","*",R73-S73)</f>
        <v>0</v>
      </c>
      <c r="U73" s="75" t="n">
        <v>78</v>
      </c>
      <c r="V73" s="69" t="n">
        <v>32.6</v>
      </c>
      <c r="W73" s="73" t="n">
        <v>37.1</v>
      </c>
      <c r="X73" s="85" t="n">
        <f aca="false">IF(V73="*","*",V73-W73)</f>
        <v>-4.5</v>
      </c>
      <c r="Y73" s="75" t="n">
        <v>64</v>
      </c>
      <c r="Z73" s="69" t="n">
        <v>40</v>
      </c>
      <c r="AA73" s="76" t="n">
        <v>35</v>
      </c>
      <c r="AB73" s="76" t="s">
        <v>58</v>
      </c>
      <c r="AC73" s="76" t="s">
        <v>48</v>
      </c>
      <c r="AD73" s="76" t="s">
        <v>48</v>
      </c>
      <c r="AE73" s="76" t="s">
        <v>145</v>
      </c>
      <c r="AF73" s="76" t="s">
        <v>144</v>
      </c>
      <c r="AG73" s="76" t="s">
        <v>145</v>
      </c>
      <c r="AH73" s="70" t="n">
        <f aca="false">IF(ISERROR(VLOOKUP(AB73,Methodology!$H$26:$I$37,2,FALSE())),"",VLOOKUP(AB73,Methodology!$H$26:$I$37,2,FALSE()))</f>
        <v>8</v>
      </c>
      <c r="AI73" s="70" t="n">
        <f aca="false">IF(ISERROR(VLOOKUP(AC73,Methodology!$H$26:$I$37,2,FALSE())),"",VLOOKUP(AC73,Methodology!$H$26:$I$37,2,FALSE()))</f>
        <v>7</v>
      </c>
      <c r="AJ73" s="76" t="n">
        <f aca="false">IF(ISERROR(VLOOKUP(AD73,Methodology!$H$26:$I$37,2,FALSE())),"",VLOOKUP(AD73,Methodology!$H$26:$I$37,2,FALSE()))</f>
        <v>7</v>
      </c>
      <c r="AK73" s="70" t="n">
        <f aca="false">IF(ISERROR(VLOOKUP(AE73,Methodology!$H$26:$I$37,2,FALSE())),"",VLOOKUP(AE73,Methodology!$H$26:$I$37,2,FALSE()))</f>
        <v>4</v>
      </c>
      <c r="AL73" s="70" t="n">
        <f aca="false">IF(ISERROR(VLOOKUP(AF73,Methodology!$H$26:$I$37,2,FALSE())),"",VLOOKUP(AF73,Methodology!$H$26:$I$37,2,FALSE()))</f>
        <v>5</v>
      </c>
      <c r="AM73" s="76" t="n">
        <f aca="false">IF(ISERROR(VLOOKUP(AG73,Methodology!$H$26:$I$37,2,FALSE())),"",VLOOKUP(AG73,Methodology!$H$26:$I$37,2,FALSE()))</f>
        <v>4</v>
      </c>
      <c r="AN73" s="77" t="n">
        <f aca="false">SUM(AH73:AJ73)/3</f>
        <v>7.33333333333333</v>
      </c>
      <c r="AO73" s="77" t="n">
        <f aca="false">SUM(AK73:AM73)/3</f>
        <v>4.33333333333333</v>
      </c>
      <c r="AP73" s="156" t="s">
        <v>99</v>
      </c>
    </row>
    <row r="74" customFormat="false" ht="12.75" hidden="false" customHeight="false" outlineLevel="0" collapsed="false">
      <c r="B74" s="148" t="s">
        <v>479</v>
      </c>
      <c r="C74" s="95" t="s">
        <v>480</v>
      </c>
      <c r="D74" s="158" t="s">
        <v>481</v>
      </c>
      <c r="E74" s="66"/>
      <c r="F74" s="66" t="n">
        <v>12</v>
      </c>
      <c r="G74" s="151" t="n">
        <f aca="false">+E74-F74</f>
        <v>-12</v>
      </c>
      <c r="H74" s="152" t="n">
        <f aca="false">(VLOOKUP(B74,'[1]New Ratings'!$A$3:$I$195,5,FALSE()))</f>
        <v>12</v>
      </c>
      <c r="I74" s="69" t="s">
        <v>62</v>
      </c>
      <c r="J74" s="75" t="s">
        <v>56</v>
      </c>
      <c r="K74" s="75" t="s">
        <v>56</v>
      </c>
      <c r="L74" s="69" t="s">
        <v>56</v>
      </c>
      <c r="M74" s="75" t="s">
        <v>56</v>
      </c>
      <c r="N74" s="70" t="s">
        <v>56</v>
      </c>
      <c r="O74" s="153" t="n">
        <v>26.07</v>
      </c>
      <c r="P74" s="154" t="n">
        <v>154</v>
      </c>
      <c r="Q74" s="86" t="str">
        <f aca="false">IF(R74&lt;=20,"A",IF(R74&lt;=40,"B",IF(R74&lt;=60,"C",IF(R74&lt;=80,"D",IF(R74&lt;=100,"E","*")))))</f>
        <v>D</v>
      </c>
      <c r="R74" s="70" t="n">
        <v>61</v>
      </c>
      <c r="S74" s="73" t="n">
        <v>61</v>
      </c>
      <c r="T74" s="74" t="n">
        <f aca="false">IF(R74="*","*",R74-S74)</f>
        <v>0</v>
      </c>
      <c r="U74" s="75" t="n">
        <v>128</v>
      </c>
      <c r="V74" s="69" t="n">
        <v>14.9</v>
      </c>
      <c r="W74" s="73" t="n">
        <v>15.1</v>
      </c>
      <c r="X74" s="85" t="n">
        <f aca="false">IF(V74="*","*",V74-W74)</f>
        <v>-0.199999999999999</v>
      </c>
      <c r="Y74" s="75" t="n">
        <v>50</v>
      </c>
      <c r="Z74" s="69" t="n">
        <v>32.5</v>
      </c>
      <c r="AA74" s="76" t="n">
        <v>34</v>
      </c>
      <c r="AB74" s="76" t="s">
        <v>145</v>
      </c>
      <c r="AC74" s="76" t="s">
        <v>47</v>
      </c>
      <c r="AD74" s="76" t="s">
        <v>144</v>
      </c>
      <c r="AE74" s="76" t="s">
        <v>145</v>
      </c>
      <c r="AF74" s="76" t="s">
        <v>144</v>
      </c>
      <c r="AG74" s="76" t="s">
        <v>144</v>
      </c>
      <c r="AH74" s="70" t="n">
        <f aca="false">IF(ISERROR(VLOOKUP(AB74,Methodology!$H$26:$I$37,2,FALSE())),"",VLOOKUP(AB74,Methodology!$H$26:$I$37,2,FALSE()))</f>
        <v>4</v>
      </c>
      <c r="AI74" s="70" t="n">
        <f aca="false">IF(ISERROR(VLOOKUP(AC74,Methodology!$H$26:$I$37,2,FALSE())),"",VLOOKUP(AC74,Methodology!$H$26:$I$37,2,FALSE()))</f>
        <v>6</v>
      </c>
      <c r="AJ74" s="76" t="n">
        <f aca="false">IF(ISERROR(VLOOKUP(AD74,Methodology!$H$26:$I$37,2,FALSE())),"",VLOOKUP(AD74,Methodology!$H$26:$I$37,2,FALSE()))</f>
        <v>5</v>
      </c>
      <c r="AK74" s="70" t="n">
        <f aca="false">IF(ISERROR(VLOOKUP(AE74,Methodology!$H$26:$I$37,2,FALSE())),"",VLOOKUP(AE74,Methodology!$H$26:$I$37,2,FALSE()))</f>
        <v>4</v>
      </c>
      <c r="AL74" s="70" t="n">
        <f aca="false">IF(ISERROR(VLOOKUP(AF74,Methodology!$H$26:$I$37,2,FALSE())),"",VLOOKUP(AF74,Methodology!$H$26:$I$37,2,FALSE()))</f>
        <v>5</v>
      </c>
      <c r="AM74" s="76" t="n">
        <f aca="false">IF(ISERROR(VLOOKUP(AG74,Methodology!$H$26:$I$37,2,FALSE())),"",VLOOKUP(AG74,Methodology!$H$26:$I$37,2,FALSE()))</f>
        <v>5</v>
      </c>
      <c r="AN74" s="77" t="n">
        <f aca="false">SUM(AH74:AJ74)/3</f>
        <v>5</v>
      </c>
      <c r="AO74" s="77" t="n">
        <f aca="false">SUM(AK74:AM74)/3</f>
        <v>4.66666666666667</v>
      </c>
      <c r="AP74" s="156" t="s">
        <v>50</v>
      </c>
    </row>
    <row r="75" customFormat="false" ht="12.75" hidden="false" customHeight="false" outlineLevel="0" collapsed="false">
      <c r="B75" s="148" t="s">
        <v>482</v>
      </c>
      <c r="C75" s="95" t="s">
        <v>313</v>
      </c>
      <c r="D75" s="158" t="s">
        <v>314</v>
      </c>
      <c r="E75" s="66"/>
      <c r="F75" s="66" t="n">
        <v>12</v>
      </c>
      <c r="G75" s="151" t="n">
        <f aca="false">+E75-F75</f>
        <v>-12</v>
      </c>
      <c r="H75" s="152" t="n">
        <f aca="false">(VLOOKUP(B75,'[1]New Ratings'!$A$3:$I$195,5,FALSE()))</f>
        <v>12</v>
      </c>
      <c r="I75" s="69" t="s">
        <v>43</v>
      </c>
      <c r="J75" s="75" t="s">
        <v>56</v>
      </c>
      <c r="K75" s="75" t="s">
        <v>56</v>
      </c>
      <c r="L75" s="69" t="s">
        <v>56</v>
      </c>
      <c r="M75" s="75" t="s">
        <v>56</v>
      </c>
      <c r="N75" s="70" t="s">
        <v>56</v>
      </c>
      <c r="O75" s="153" t="n">
        <v>20.93</v>
      </c>
      <c r="P75" s="154" t="n">
        <v>174</v>
      </c>
      <c r="Q75" s="86" t="str">
        <f aca="false">IF(R75&lt;=20,"A",IF(R75&lt;=40,"B",IF(R75&lt;=60,"C",IF(R75&lt;=80,"D",IF(R75&lt;=100,"E","*")))))</f>
        <v>*</v>
      </c>
      <c r="R75" s="70" t="s">
        <v>56</v>
      </c>
      <c r="S75" s="73" t="s">
        <v>56</v>
      </c>
      <c r="T75" s="74" t="str">
        <f aca="false">IF(R75="*","*",R75-S75)</f>
        <v>*</v>
      </c>
      <c r="U75" s="75" t="s">
        <v>56</v>
      </c>
      <c r="V75" s="69" t="s">
        <v>56</v>
      </c>
      <c r="W75" s="73" t="s">
        <v>56</v>
      </c>
      <c r="X75" s="85" t="str">
        <f aca="false">IF(V75="*","*",V75-W75)</f>
        <v>*</v>
      </c>
      <c r="Y75" s="75" t="n">
        <v>54</v>
      </c>
      <c r="Z75" s="69" t="n">
        <v>20</v>
      </c>
      <c r="AA75" s="76" t="n">
        <v>24.5</v>
      </c>
      <c r="AB75" s="76"/>
      <c r="AC75" s="76"/>
      <c r="AD75" s="76"/>
      <c r="AE75" s="76"/>
      <c r="AF75" s="76"/>
      <c r="AG75" s="76"/>
      <c r="AH75" s="70" t="str">
        <f aca="false">IF(ISERROR(VLOOKUP(AB75,Methodology!$H$26:$I$37,2,FALSE())),"",VLOOKUP(AB75,Methodology!$H$26:$I$37,2,FALSE()))</f>
        <v/>
      </c>
      <c r="AI75" s="70" t="str">
        <f aca="false">IF(ISERROR(VLOOKUP(AC75,Methodology!$H$26:$I$37,2,FALSE())),"",VLOOKUP(AC75,Methodology!$H$26:$I$37,2,FALSE()))</f>
        <v/>
      </c>
      <c r="AJ75" s="76" t="str">
        <f aca="false">IF(ISERROR(VLOOKUP(AD75,Methodology!$H$26:$I$37,2,FALSE())),"",VLOOKUP(AD75,Methodology!$H$26:$I$37,2,FALSE()))</f>
        <v/>
      </c>
      <c r="AK75" s="70" t="str">
        <f aca="false">IF(ISERROR(VLOOKUP(AE75,Methodology!$H$26:$I$37,2,FALSE())),"",VLOOKUP(AE75,Methodology!$H$26:$I$37,2,FALSE()))</f>
        <v/>
      </c>
      <c r="AL75" s="70" t="str">
        <f aca="false">IF(ISERROR(VLOOKUP(AF75,Methodology!$H$26:$I$37,2,FALSE())),"",VLOOKUP(AF75,Methodology!$H$26:$I$37,2,FALSE()))</f>
        <v/>
      </c>
      <c r="AM75" s="76" t="str">
        <f aca="false">IF(ISERROR(VLOOKUP(AG75,Methodology!$H$26:$I$37,2,FALSE())),"",VLOOKUP(AG75,Methodology!$H$26:$I$37,2,FALSE()))</f>
        <v/>
      </c>
      <c r="AN75" s="77" t="n">
        <f aca="false">SUM(AH75:AJ75)/3</f>
        <v>0</v>
      </c>
      <c r="AO75" s="77" t="n">
        <f aca="false">SUM(AK75:AM75)/3</f>
        <v>0</v>
      </c>
      <c r="AP75" s="156" t="s">
        <v>59</v>
      </c>
    </row>
    <row r="76" customFormat="false" ht="12.75" hidden="false" customHeight="false" outlineLevel="0" collapsed="false">
      <c r="B76" s="148" t="s">
        <v>483</v>
      </c>
      <c r="C76" s="95" t="s">
        <v>41</v>
      </c>
      <c r="D76" s="158" t="s">
        <v>484</v>
      </c>
      <c r="E76" s="66"/>
      <c r="F76" s="66" t="n">
        <v>11</v>
      </c>
      <c r="G76" s="151" t="n">
        <f aca="false">+E76-F76</f>
        <v>-11</v>
      </c>
      <c r="H76" s="152" t="n">
        <f aca="false">(VLOOKUP(B76,'[1]New Ratings'!$A$3:$I$195,5,FALSE()))</f>
        <v>11</v>
      </c>
      <c r="I76" s="69" t="s">
        <v>62</v>
      </c>
      <c r="J76" s="75" t="s">
        <v>56</v>
      </c>
      <c r="K76" s="75" t="s">
        <v>56</v>
      </c>
      <c r="L76" s="69" t="s">
        <v>56</v>
      </c>
      <c r="M76" s="75" t="s">
        <v>56</v>
      </c>
      <c r="N76" s="70" t="s">
        <v>56</v>
      </c>
      <c r="O76" s="153" t="n">
        <v>27.48</v>
      </c>
      <c r="P76" s="154" t="n">
        <v>146</v>
      </c>
      <c r="Q76" s="86" t="str">
        <f aca="false">IF(R76&lt;=20,"A",IF(R76&lt;=40,"B",IF(R76&lt;=60,"C",IF(R76&lt;=80,"D",IF(R76&lt;=100,"E","*")))))</f>
        <v>*</v>
      </c>
      <c r="R76" s="70" t="s">
        <v>56</v>
      </c>
      <c r="S76" s="73" t="s">
        <v>56</v>
      </c>
      <c r="T76" s="74" t="str">
        <f aca="false">IF(R76="*","*",R76-S76)</f>
        <v>*</v>
      </c>
      <c r="U76" s="75" t="s">
        <v>56</v>
      </c>
      <c r="V76" s="69" t="s">
        <v>56</v>
      </c>
      <c r="W76" s="73" t="s">
        <v>56</v>
      </c>
      <c r="X76" s="85" t="str">
        <f aca="false">IF(V76="*","*",V76-W76)</f>
        <v>*</v>
      </c>
      <c r="Y76" s="75" t="n">
        <v>68</v>
      </c>
      <c r="Z76" s="69" t="n">
        <v>30.5</v>
      </c>
      <c r="AA76" s="76" t="n">
        <v>30</v>
      </c>
      <c r="AB76" s="76" t="s">
        <v>144</v>
      </c>
      <c r="AC76" s="76" t="s">
        <v>47</v>
      </c>
      <c r="AD76" s="76" t="s">
        <v>47</v>
      </c>
      <c r="AE76" s="76" t="s">
        <v>145</v>
      </c>
      <c r="AF76" s="76" t="s">
        <v>144</v>
      </c>
      <c r="AG76" s="76" t="s">
        <v>145</v>
      </c>
      <c r="AH76" s="70" t="n">
        <f aca="false">IF(ISERROR(VLOOKUP(AB76,Methodology!$H$26:$I$37,2,FALSE())),"",VLOOKUP(AB76,Methodology!$H$26:$I$37,2,FALSE()))</f>
        <v>5</v>
      </c>
      <c r="AI76" s="70" t="n">
        <f aca="false">IF(ISERROR(VLOOKUP(AC76,Methodology!$H$26:$I$37,2,FALSE())),"",VLOOKUP(AC76,Methodology!$H$26:$I$37,2,FALSE()))</f>
        <v>6</v>
      </c>
      <c r="AJ76" s="76" t="n">
        <f aca="false">IF(ISERROR(VLOOKUP(AD76,Methodology!$H$26:$I$37,2,FALSE())),"",VLOOKUP(AD76,Methodology!$H$26:$I$37,2,FALSE()))</f>
        <v>6</v>
      </c>
      <c r="AK76" s="70" t="n">
        <f aca="false">IF(ISERROR(VLOOKUP(AE76,Methodology!$H$26:$I$37,2,FALSE())),"",VLOOKUP(AE76,Methodology!$H$26:$I$37,2,FALSE()))</f>
        <v>4</v>
      </c>
      <c r="AL76" s="70" t="n">
        <f aca="false">IF(ISERROR(VLOOKUP(AF76,Methodology!$H$26:$I$37,2,FALSE())),"",VLOOKUP(AF76,Methodology!$H$26:$I$37,2,FALSE()))</f>
        <v>5</v>
      </c>
      <c r="AM76" s="76" t="n">
        <f aca="false">IF(ISERROR(VLOOKUP(AG76,Methodology!$H$26:$I$37,2,FALSE())),"",VLOOKUP(AG76,Methodology!$H$26:$I$37,2,FALSE()))</f>
        <v>4</v>
      </c>
      <c r="AN76" s="77" t="n">
        <f aca="false">SUM(AH76:AJ76)/3</f>
        <v>5.66666666666667</v>
      </c>
      <c r="AO76" s="77" t="n">
        <f aca="false">SUM(AK76:AM76)/3</f>
        <v>4.33333333333333</v>
      </c>
      <c r="AP76" s="156" t="s">
        <v>50</v>
      </c>
    </row>
    <row r="77" customFormat="false" ht="12.75" hidden="false" customHeight="false" outlineLevel="0" collapsed="false">
      <c r="B77" s="148" t="s">
        <v>485</v>
      </c>
      <c r="C77" s="95" t="s">
        <v>486</v>
      </c>
      <c r="D77" s="158" t="s">
        <v>487</v>
      </c>
      <c r="E77" s="66"/>
      <c r="F77" s="66" t="n">
        <v>12</v>
      </c>
      <c r="G77" s="151" t="n">
        <f aca="false">+E77-F77</f>
        <v>-12</v>
      </c>
      <c r="H77" s="152" t="n">
        <f aca="false">(VLOOKUP(B77,'[1]New Ratings'!$A$3:$I$195,5,FALSE()))</f>
        <v>12</v>
      </c>
      <c r="I77" s="69" t="s">
        <v>62</v>
      </c>
      <c r="J77" s="75" t="s">
        <v>56</v>
      </c>
      <c r="K77" s="75" t="s">
        <v>56</v>
      </c>
      <c r="L77" s="69" t="s">
        <v>56</v>
      </c>
      <c r="M77" s="75" t="s">
        <v>56</v>
      </c>
      <c r="N77" s="70" t="s">
        <v>56</v>
      </c>
      <c r="O77" s="153" t="n">
        <v>26.3</v>
      </c>
      <c r="P77" s="154" t="n">
        <v>153</v>
      </c>
      <c r="Q77" s="86" t="str">
        <f aca="false">IF(R77&lt;=20,"A",IF(R77&lt;=40,"B",IF(R77&lt;=60,"C",IF(R77&lt;=80,"D",IF(R77&lt;=100,"E","*")))))</f>
        <v>*</v>
      </c>
      <c r="R77" s="70" t="s">
        <v>56</v>
      </c>
      <c r="S77" s="73" t="s">
        <v>56</v>
      </c>
      <c r="T77" s="74" t="str">
        <f aca="false">IF(R77="*","*",R77-S77)</f>
        <v>*</v>
      </c>
      <c r="U77" s="75" t="n">
        <v>132</v>
      </c>
      <c r="V77" s="69" t="n">
        <v>12.9</v>
      </c>
      <c r="W77" s="73" t="n">
        <v>12.5</v>
      </c>
      <c r="X77" s="85" t="n">
        <f aca="false">IF(V77="*","*",V77-W77)</f>
        <v>0.4</v>
      </c>
      <c r="Y77" s="75" t="n">
        <v>49</v>
      </c>
      <c r="Z77" s="69" t="n">
        <v>33</v>
      </c>
      <c r="AA77" s="76" t="n">
        <v>31.5</v>
      </c>
      <c r="AB77" s="76" t="s">
        <v>144</v>
      </c>
      <c r="AC77" s="76" t="s">
        <v>47</v>
      </c>
      <c r="AD77" s="76" t="s">
        <v>144</v>
      </c>
      <c r="AE77" s="76" t="s">
        <v>279</v>
      </c>
      <c r="AF77" s="76" t="s">
        <v>279</v>
      </c>
      <c r="AG77" s="76" t="s">
        <v>270</v>
      </c>
      <c r="AH77" s="70" t="n">
        <f aca="false">IF(ISERROR(VLOOKUP(AB77,Methodology!$H$26:$I$37,2,FALSE())),"",VLOOKUP(AB77,Methodology!$H$26:$I$37,2,FALSE()))</f>
        <v>5</v>
      </c>
      <c r="AI77" s="70" t="n">
        <f aca="false">IF(ISERROR(VLOOKUP(AC77,Methodology!$H$26:$I$37,2,FALSE())),"",VLOOKUP(AC77,Methodology!$H$26:$I$37,2,FALSE()))</f>
        <v>6</v>
      </c>
      <c r="AJ77" s="76" t="n">
        <f aca="false">IF(ISERROR(VLOOKUP(AD77,Methodology!$H$26:$I$37,2,FALSE())),"",VLOOKUP(AD77,Methodology!$H$26:$I$37,2,FALSE()))</f>
        <v>5</v>
      </c>
      <c r="AK77" s="70" t="n">
        <f aca="false">IF(ISERROR(VLOOKUP(AE77,Methodology!$H$26:$I$37,2,FALSE())),"",VLOOKUP(AE77,Methodology!$H$26:$I$37,2,FALSE()))</f>
        <v>2</v>
      </c>
      <c r="AL77" s="70" t="n">
        <f aca="false">IF(ISERROR(VLOOKUP(AF77,Methodology!$H$26:$I$37,2,FALSE())),"",VLOOKUP(AF77,Methodology!$H$26:$I$37,2,FALSE()))</f>
        <v>2</v>
      </c>
      <c r="AM77" s="76" t="n">
        <f aca="false">IF(ISERROR(VLOOKUP(AG77,Methodology!$H$26:$I$37,2,FALSE())),"",VLOOKUP(AG77,Methodology!$H$26:$I$37,2,FALSE()))</f>
        <v>3</v>
      </c>
      <c r="AN77" s="77" t="n">
        <f aca="false">SUM(AH77:AJ77)/3</f>
        <v>5.33333333333333</v>
      </c>
      <c r="AO77" s="77" t="n">
        <f aca="false">SUM(AK77:AM77)/3</f>
        <v>2.33333333333333</v>
      </c>
      <c r="AP77" s="156" t="s">
        <v>50</v>
      </c>
    </row>
    <row r="78" customFormat="false" ht="12.75" hidden="false" customHeight="false" outlineLevel="0" collapsed="false">
      <c r="B78" s="157" t="s">
        <v>321</v>
      </c>
      <c r="C78" s="95" t="s">
        <v>322</v>
      </c>
      <c r="D78" s="158" t="s">
        <v>323</v>
      </c>
      <c r="E78" s="66"/>
      <c r="F78" s="66" t="n">
        <v>9</v>
      </c>
      <c r="G78" s="151" t="n">
        <f aca="false">+E78-F78</f>
        <v>-9</v>
      </c>
      <c r="H78" s="152" t="n">
        <f aca="false">(VLOOKUP(B78,'[1]New Ratings'!$A$3:$I$195,5,FALSE()))</f>
        <v>12</v>
      </c>
      <c r="I78" s="69" t="s">
        <v>62</v>
      </c>
      <c r="J78" s="75" t="s">
        <v>324</v>
      </c>
      <c r="K78" s="75" t="s">
        <v>324</v>
      </c>
      <c r="L78" s="69" t="s">
        <v>45</v>
      </c>
      <c r="M78" s="75" t="s">
        <v>56</v>
      </c>
      <c r="N78" s="70" t="s">
        <v>56</v>
      </c>
      <c r="O78" s="153" t="n">
        <v>39.06</v>
      </c>
      <c r="P78" s="154" t="n">
        <v>91</v>
      </c>
      <c r="Q78" s="86" t="str">
        <f aca="false">IF(R78&lt;=20,"A",IF(R78&lt;=40,"B",IF(R78&lt;=60,"C",IF(R78&lt;=80,"D",IF(R78&lt;=100,"E","*")))))</f>
        <v>C</v>
      </c>
      <c r="R78" s="70" t="n">
        <v>53</v>
      </c>
      <c r="S78" s="73" t="n">
        <v>53</v>
      </c>
      <c r="T78" s="74" t="n">
        <f aca="false">IF(R78="*","*",R78-S78)</f>
        <v>0</v>
      </c>
      <c r="U78" s="75" t="n">
        <v>100</v>
      </c>
      <c r="V78" s="69" t="n">
        <v>23.9</v>
      </c>
      <c r="W78" s="73" t="n">
        <v>26.6</v>
      </c>
      <c r="X78" s="85" t="n">
        <f aca="false">IF(V78="*","*",V78-W78)</f>
        <v>-2.7</v>
      </c>
      <c r="Y78" s="75" t="n">
        <v>60</v>
      </c>
      <c r="Z78" s="69" t="n">
        <v>35.5</v>
      </c>
      <c r="AA78" s="76" t="n">
        <v>30.5</v>
      </c>
      <c r="AB78" s="76" t="s">
        <v>144</v>
      </c>
      <c r="AC78" s="76" t="s">
        <v>58</v>
      </c>
      <c r="AD78" s="76" t="s">
        <v>47</v>
      </c>
      <c r="AE78" s="76" t="s">
        <v>144</v>
      </c>
      <c r="AF78" s="76" t="s">
        <v>48</v>
      </c>
      <c r="AG78" s="76" t="s">
        <v>47</v>
      </c>
      <c r="AH78" s="70" t="n">
        <f aca="false">IF(ISERROR(VLOOKUP(AB78,Methodology!$H$26:$I$37,2,FALSE())),"",VLOOKUP(AB78,Methodology!$H$26:$I$37,2,FALSE()))</f>
        <v>5</v>
      </c>
      <c r="AI78" s="70" t="n">
        <f aca="false">IF(ISERROR(VLOOKUP(AC78,Methodology!$H$26:$I$37,2,FALSE())),"",VLOOKUP(AC78,Methodology!$H$26:$I$37,2,FALSE()))</f>
        <v>8</v>
      </c>
      <c r="AJ78" s="76" t="n">
        <f aca="false">IF(ISERROR(VLOOKUP(AD78,Methodology!$H$26:$I$37,2,FALSE())),"",VLOOKUP(AD78,Methodology!$H$26:$I$37,2,FALSE()))</f>
        <v>6</v>
      </c>
      <c r="AK78" s="70" t="n">
        <f aca="false">IF(ISERROR(VLOOKUP(AE78,Methodology!$H$26:$I$37,2,FALSE())),"",VLOOKUP(AE78,Methodology!$H$26:$I$37,2,FALSE()))</f>
        <v>5</v>
      </c>
      <c r="AL78" s="70" t="n">
        <f aca="false">IF(ISERROR(VLOOKUP(AF78,Methodology!$H$26:$I$37,2,FALSE())),"",VLOOKUP(AF78,Methodology!$H$26:$I$37,2,FALSE()))</f>
        <v>7</v>
      </c>
      <c r="AM78" s="76" t="n">
        <f aca="false">IF(ISERROR(VLOOKUP(AG78,Methodology!$H$26:$I$37,2,FALSE())),"",VLOOKUP(AG78,Methodology!$H$26:$I$37,2,FALSE()))</f>
        <v>6</v>
      </c>
      <c r="AN78" s="77" t="n">
        <f aca="false">SUM(AH78:AJ78)/3</f>
        <v>6.33333333333333</v>
      </c>
      <c r="AO78" s="77" t="n">
        <f aca="false">SUM(AK78:AM78)/3</f>
        <v>6</v>
      </c>
      <c r="AP78" s="156" t="s">
        <v>248</v>
      </c>
    </row>
    <row r="79" customFormat="false" ht="12.75" hidden="false" customHeight="false" outlineLevel="0" collapsed="false">
      <c r="B79" s="157" t="s">
        <v>123</v>
      </c>
      <c r="C79" s="95" t="s">
        <v>41</v>
      </c>
      <c r="D79" s="158" t="s">
        <v>124</v>
      </c>
      <c r="E79" s="66"/>
      <c r="F79" s="66" t="n">
        <v>3</v>
      </c>
      <c r="G79" s="151" t="n">
        <f aca="false">+E79-F79</f>
        <v>-3</v>
      </c>
      <c r="H79" s="152" t="n">
        <f aca="false">(VLOOKUP(B79,'[1]New Ratings'!$A$3:$I$195,5,FALSE()))</f>
        <v>3</v>
      </c>
      <c r="I79" s="69" t="s">
        <v>43</v>
      </c>
      <c r="J79" s="96" t="s">
        <v>125</v>
      </c>
      <c r="K79" s="75" t="s">
        <v>126</v>
      </c>
      <c r="L79" s="69" t="s">
        <v>45</v>
      </c>
      <c r="M79" s="75" t="s">
        <v>57</v>
      </c>
      <c r="N79" s="70" t="s">
        <v>57</v>
      </c>
      <c r="O79" s="153" t="n">
        <v>80.79</v>
      </c>
      <c r="P79" s="154" t="n">
        <v>28</v>
      </c>
      <c r="Q79" s="86" t="str">
        <f aca="false">IF(R79&lt;=20,"A",IF(R79&lt;=40,"B",IF(R79&lt;=60,"C",IF(R79&lt;=80,"D",IF(R79&lt;=100,"E","*")))))</f>
        <v>B</v>
      </c>
      <c r="R79" s="70" t="n">
        <v>25</v>
      </c>
      <c r="S79" s="73" t="n">
        <v>28</v>
      </c>
      <c r="T79" s="74" t="n">
        <f aca="false">IF(R79="*","*",R79-S79)</f>
        <v>-3</v>
      </c>
      <c r="U79" s="75" t="n">
        <v>27</v>
      </c>
      <c r="V79" s="69" t="n">
        <v>67</v>
      </c>
      <c r="W79" s="73" t="n">
        <v>68.3</v>
      </c>
      <c r="X79" s="85" t="n">
        <f aca="false">IF(V79="*","*",V79-W79)</f>
        <v>-1.3</v>
      </c>
      <c r="Y79" s="75" t="n">
        <v>70</v>
      </c>
      <c r="Z79" s="69" t="n">
        <v>44</v>
      </c>
      <c r="AA79" s="76" t="n">
        <v>47</v>
      </c>
      <c r="AB79" s="76" t="s">
        <v>58</v>
      </c>
      <c r="AC79" s="76" t="s">
        <v>49</v>
      </c>
      <c r="AD79" s="76" t="s">
        <v>49</v>
      </c>
      <c r="AE79" s="76" t="s">
        <v>58</v>
      </c>
      <c r="AF79" s="76" t="s">
        <v>49</v>
      </c>
      <c r="AG79" s="76" t="s">
        <v>49</v>
      </c>
      <c r="AH79" s="70" t="n">
        <f aca="false">IF(ISERROR(VLOOKUP(AB79,Methodology!$H$26:$I$37,2,FALSE())),"",VLOOKUP(AB79,Methodology!$H$26:$I$37,2,FALSE()))</f>
        <v>8</v>
      </c>
      <c r="AI79" s="70" t="n">
        <f aca="false">IF(ISERROR(VLOOKUP(AC79,Methodology!$H$26:$I$37,2,FALSE())),"",VLOOKUP(AC79,Methodology!$H$26:$I$37,2,FALSE()))</f>
        <v>9</v>
      </c>
      <c r="AJ79" s="76" t="n">
        <f aca="false">IF(ISERROR(VLOOKUP(AD79,Methodology!$H$26:$I$37,2,FALSE())),"",VLOOKUP(AD79,Methodology!$H$26:$I$37,2,FALSE()))</f>
        <v>9</v>
      </c>
      <c r="AK79" s="70" t="n">
        <f aca="false">IF(ISERROR(VLOOKUP(AE79,Methodology!$H$26:$I$37,2,FALSE())),"",VLOOKUP(AE79,Methodology!$H$26:$I$37,2,FALSE()))</f>
        <v>8</v>
      </c>
      <c r="AL79" s="70" t="n">
        <f aca="false">IF(ISERROR(VLOOKUP(AF79,Methodology!$H$26:$I$37,2,FALSE())),"",VLOOKUP(AF79,Methodology!$H$26:$I$37,2,FALSE()))</f>
        <v>9</v>
      </c>
      <c r="AM79" s="76" t="n">
        <f aca="false">IF(ISERROR(VLOOKUP(AG79,Methodology!$H$26:$I$37,2,FALSE())),"",VLOOKUP(AG79,Methodology!$H$26:$I$37,2,FALSE()))</f>
        <v>9</v>
      </c>
      <c r="AN79" s="77" t="n">
        <f aca="false">SUM(AH79:AJ79)/3</f>
        <v>8.66666666666667</v>
      </c>
      <c r="AO79" s="77" t="n">
        <f aca="false">SUM(AK79:AM79)/3</f>
        <v>8.66666666666667</v>
      </c>
      <c r="AP79" s="156" t="s">
        <v>64</v>
      </c>
    </row>
    <row r="80" customFormat="false" ht="12.75" hidden="false" customHeight="false" outlineLevel="0" collapsed="false">
      <c r="B80" s="42" t="s">
        <v>127</v>
      </c>
      <c r="C80" s="95" t="s">
        <v>128</v>
      </c>
      <c r="D80" s="158" t="s">
        <v>129</v>
      </c>
      <c r="E80" s="66" t="n">
        <v>3</v>
      </c>
      <c r="F80" s="66" t="n">
        <v>3</v>
      </c>
      <c r="G80" s="151" t="n">
        <f aca="false">+E80-F80</f>
        <v>0</v>
      </c>
      <c r="H80" s="152" t="n">
        <f aca="false">(VLOOKUP(B80,'[1]New Ratings'!$A$3:$I$195,5,FALSE()))</f>
        <v>4</v>
      </c>
      <c r="I80" s="69" t="s">
        <v>62</v>
      </c>
      <c r="J80" s="96" t="s">
        <v>130</v>
      </c>
      <c r="K80" s="75" t="s">
        <v>131</v>
      </c>
      <c r="L80" s="69" t="s">
        <v>45</v>
      </c>
      <c r="M80" s="75" t="s">
        <v>58</v>
      </c>
      <c r="N80" s="70" t="s">
        <v>58</v>
      </c>
      <c r="O80" s="153" t="n">
        <v>72.07</v>
      </c>
      <c r="P80" s="154" t="n">
        <v>32</v>
      </c>
      <c r="Q80" s="86" t="str">
        <f aca="false">IF(R80&lt;=20,"A",IF(R80&lt;=40,"B",IF(R80&lt;=60,"C",IF(R80&lt;=80,"D",IF(R80&lt;=100,"E","*")))))</f>
        <v>B</v>
      </c>
      <c r="R80" s="70" t="n">
        <v>35</v>
      </c>
      <c r="S80" s="73" t="n">
        <v>36</v>
      </c>
      <c r="T80" s="74" t="n">
        <f aca="false">IF(R80="*","*",R80-S80)</f>
        <v>-1</v>
      </c>
      <c r="U80" s="75" t="n">
        <v>36</v>
      </c>
      <c r="V80" s="69" t="n">
        <v>60.2</v>
      </c>
      <c r="W80" s="73" t="n">
        <v>64.9</v>
      </c>
      <c r="X80" s="85" t="n">
        <f aca="false">IF(V80="*","*",V80-W80)</f>
        <v>-4.7</v>
      </c>
      <c r="Y80" s="75" t="n">
        <v>75</v>
      </c>
      <c r="Z80" s="69" t="n">
        <v>37.5</v>
      </c>
      <c r="AA80" s="76" t="n">
        <v>36.5</v>
      </c>
      <c r="AB80" s="76" t="s">
        <v>49</v>
      </c>
      <c r="AC80" s="76" t="s">
        <v>49</v>
      </c>
      <c r="AD80" s="76" t="s">
        <v>58</v>
      </c>
      <c r="AE80" s="76" t="s">
        <v>58</v>
      </c>
      <c r="AF80" s="76" t="s">
        <v>58</v>
      </c>
      <c r="AG80" s="76" t="s">
        <v>48</v>
      </c>
      <c r="AH80" s="70" t="n">
        <f aca="false">IF(ISERROR(VLOOKUP(AB80,Methodology!$H$26:$I$37,2,FALSE())),"",VLOOKUP(AB80,Methodology!$H$26:$I$37,2,FALSE()))</f>
        <v>9</v>
      </c>
      <c r="AI80" s="70" t="n">
        <f aca="false">IF(ISERROR(VLOOKUP(AC80,Methodology!$H$26:$I$37,2,FALSE())),"",VLOOKUP(AC80,Methodology!$H$26:$I$37,2,FALSE()))</f>
        <v>9</v>
      </c>
      <c r="AJ80" s="76" t="n">
        <f aca="false">IF(ISERROR(VLOOKUP(AD80,Methodology!$H$26:$I$37,2,FALSE())),"",VLOOKUP(AD80,Methodology!$H$26:$I$37,2,FALSE()))</f>
        <v>8</v>
      </c>
      <c r="AK80" s="70" t="n">
        <f aca="false">IF(ISERROR(VLOOKUP(AE80,Methodology!$H$26:$I$37,2,FALSE())),"",VLOOKUP(AE80,Methodology!$H$26:$I$37,2,FALSE()))</f>
        <v>8</v>
      </c>
      <c r="AL80" s="70" t="n">
        <f aca="false">IF(ISERROR(VLOOKUP(AF80,Methodology!$H$26:$I$37,2,FALSE())),"",VLOOKUP(AF80,Methodology!$H$26:$I$37,2,FALSE()))</f>
        <v>8</v>
      </c>
      <c r="AM80" s="76" t="n">
        <f aca="false">IF(ISERROR(VLOOKUP(AG80,Methodology!$H$26:$I$37,2,FALSE())),"",VLOOKUP(AG80,Methodology!$H$26:$I$37,2,FALSE()))</f>
        <v>7</v>
      </c>
      <c r="AN80" s="77" t="n">
        <f aca="false">SUM(AH80:AJ80)/3</f>
        <v>8.66666666666667</v>
      </c>
      <c r="AO80" s="77" t="n">
        <f aca="false">SUM(AK80:AM80)/3</f>
        <v>7.66666666666667</v>
      </c>
      <c r="AP80" s="80" t="s">
        <v>132</v>
      </c>
    </row>
    <row r="81" customFormat="false" ht="12.75" hidden="false" customHeight="false" outlineLevel="0" collapsed="false">
      <c r="B81" s="42" t="s">
        <v>133</v>
      </c>
      <c r="C81" s="95" t="s">
        <v>134</v>
      </c>
      <c r="D81" s="158" t="s">
        <v>135</v>
      </c>
      <c r="E81" s="66"/>
      <c r="F81" s="66" t="n">
        <v>2</v>
      </c>
      <c r="G81" s="151" t="n">
        <f aca="false">+E81-F81</f>
        <v>-2</v>
      </c>
      <c r="H81" s="152" t="n">
        <f aca="false">(VLOOKUP(B81,'[1]New Ratings'!$A$3:$I$195,5,FALSE()))</f>
        <v>2</v>
      </c>
      <c r="I81" s="69" t="s">
        <v>43</v>
      </c>
      <c r="J81" s="75" t="s">
        <v>136</v>
      </c>
      <c r="K81" s="75" t="s">
        <v>136</v>
      </c>
      <c r="L81" s="69" t="s">
        <v>45</v>
      </c>
      <c r="M81" s="75" t="s">
        <v>78</v>
      </c>
      <c r="N81" s="70" t="s">
        <v>78</v>
      </c>
      <c r="O81" s="153" t="n">
        <v>86.52</v>
      </c>
      <c r="P81" s="154" t="n">
        <v>21</v>
      </c>
      <c r="Q81" s="86" t="str">
        <f aca="false">IF(R81&lt;=20,"A",IF(R81&lt;=40,"B",IF(R81&lt;=60,"C",IF(R81&lt;=80,"D",IF(R81&lt;=100,"E","*")))))</f>
        <v>B</v>
      </c>
      <c r="R81" s="70" t="n">
        <v>30</v>
      </c>
      <c r="S81" s="73" t="n">
        <v>30</v>
      </c>
      <c r="T81" s="74" t="n">
        <f aca="false">IF(R81="*","*",R81-S81)</f>
        <v>0</v>
      </c>
      <c r="U81" s="75" t="n">
        <v>24</v>
      </c>
      <c r="V81" s="69" t="n">
        <v>73.3</v>
      </c>
      <c r="W81" s="73" t="n">
        <v>73.7</v>
      </c>
      <c r="X81" s="85" t="n">
        <f aca="false">IF(V81="*","*",V81-W81)</f>
        <v>-0.400000000000006</v>
      </c>
      <c r="Y81" s="75" t="n">
        <v>89</v>
      </c>
      <c r="Z81" s="69" t="n">
        <v>31.5</v>
      </c>
      <c r="AA81" s="76" t="n">
        <v>35.5</v>
      </c>
      <c r="AB81" s="76"/>
      <c r="AC81" s="76"/>
      <c r="AD81" s="76"/>
      <c r="AE81" s="76"/>
      <c r="AF81" s="76"/>
      <c r="AG81" s="76"/>
      <c r="AH81" s="70" t="str">
        <f aca="false">IF(ISERROR(VLOOKUP(AB81,Methodology!$H$26:$I$37,2,FALSE())),"",VLOOKUP(AB81,Methodology!$H$26:$I$37,2,FALSE()))</f>
        <v/>
      </c>
      <c r="AI81" s="70" t="str">
        <f aca="false">IF(ISERROR(VLOOKUP(AC81,Methodology!$H$26:$I$37,2,FALSE())),"",VLOOKUP(AC81,Methodology!$H$26:$I$37,2,FALSE()))</f>
        <v/>
      </c>
      <c r="AJ81" s="76" t="str">
        <f aca="false">IF(ISERROR(VLOOKUP(AD81,Methodology!$H$26:$I$37,2,FALSE())),"",VLOOKUP(AD81,Methodology!$H$26:$I$37,2,FALSE()))</f>
        <v/>
      </c>
      <c r="AK81" s="70" t="str">
        <f aca="false">IF(ISERROR(VLOOKUP(AE81,Methodology!$H$26:$I$37,2,FALSE())),"",VLOOKUP(AE81,Methodology!$H$26:$I$37,2,FALSE()))</f>
        <v/>
      </c>
      <c r="AL81" s="70" t="str">
        <f aca="false">IF(ISERROR(VLOOKUP(AF81,Methodology!$H$26:$I$37,2,FALSE())),"",VLOOKUP(AF81,Methodology!$H$26:$I$37,2,FALSE()))</f>
        <v/>
      </c>
      <c r="AM81" s="76" t="str">
        <f aca="false">IF(ISERROR(VLOOKUP(AG81,Methodology!$H$26:$I$37,2,FALSE())),"",VLOOKUP(AG81,Methodology!$H$26:$I$37,2,FALSE()))</f>
        <v/>
      </c>
      <c r="AN81" s="77" t="n">
        <f aca="false">SUM(AH81:AJ81)/3</f>
        <v>0</v>
      </c>
      <c r="AO81" s="77" t="n">
        <f aca="false">SUM(AK81:AM81)/3</f>
        <v>0</v>
      </c>
      <c r="AP81" s="80" t="s">
        <v>137</v>
      </c>
    </row>
    <row r="82" customFormat="false" ht="12.75" hidden="false" customHeight="false" outlineLevel="0" collapsed="false">
      <c r="B82" s="100" t="s">
        <v>488</v>
      </c>
      <c r="C82" s="95" t="s">
        <v>184</v>
      </c>
      <c r="D82" s="158" t="s">
        <v>489</v>
      </c>
      <c r="E82" s="159" t="n">
        <v>12</v>
      </c>
      <c r="F82" s="66" t="n">
        <v>8</v>
      </c>
      <c r="G82" s="151" t="n">
        <f aca="false">+E82-F82</f>
        <v>4</v>
      </c>
      <c r="H82" s="152" t="n">
        <f aca="false">(VLOOKUP(B82,'[1]New Ratings'!$A$3:$I$195,5,FALSE()))</f>
        <v>7</v>
      </c>
      <c r="I82" s="69" t="s">
        <v>62</v>
      </c>
      <c r="J82" s="75" t="s">
        <v>273</v>
      </c>
      <c r="K82" s="75" t="s">
        <v>273</v>
      </c>
      <c r="L82" s="69" t="s">
        <v>45</v>
      </c>
      <c r="M82" s="75" t="s">
        <v>172</v>
      </c>
      <c r="N82" s="70" t="s">
        <v>172</v>
      </c>
      <c r="O82" s="153" t="n">
        <v>54.71</v>
      </c>
      <c r="P82" s="154" t="n">
        <v>57</v>
      </c>
      <c r="Q82" s="86" t="str">
        <f aca="false">IF(R82&lt;=20,"A",IF(R82&lt;=40,"B",IF(R82&lt;=60,"C",IF(R82&lt;=80,"D",IF(R82&lt;=100,"E","*")))))</f>
        <v>C</v>
      </c>
      <c r="R82" s="70" t="n">
        <v>42</v>
      </c>
      <c r="S82" s="73" t="n">
        <v>42</v>
      </c>
      <c r="T82" s="74" t="n">
        <f aca="false">IF(R82="*","*",R82-S82)</f>
        <v>0</v>
      </c>
      <c r="U82" s="75" t="n">
        <v>55</v>
      </c>
      <c r="V82" s="69" t="n">
        <v>47.7</v>
      </c>
      <c r="W82" s="73" t="n">
        <v>51.5</v>
      </c>
      <c r="X82" s="85" t="n">
        <f aca="false">IF(V82="*","*",V82-W82)</f>
        <v>-3.8</v>
      </c>
      <c r="Y82" s="75" t="n">
        <v>54</v>
      </c>
      <c r="Z82" s="69" t="n">
        <v>40</v>
      </c>
      <c r="AA82" s="76" t="n">
        <v>34</v>
      </c>
      <c r="AB82" s="76" t="s">
        <v>47</v>
      </c>
      <c r="AC82" s="76" t="s">
        <v>47</v>
      </c>
      <c r="AD82" s="76" t="s">
        <v>270</v>
      </c>
      <c r="AE82" s="76" t="s">
        <v>145</v>
      </c>
      <c r="AF82" s="76" t="s">
        <v>144</v>
      </c>
      <c r="AG82" s="76" t="s">
        <v>145</v>
      </c>
      <c r="AH82" s="70" t="n">
        <f aca="false">IF(ISERROR(VLOOKUP(AB82,Methodology!$H$26:$I$37,2,FALSE())),"",VLOOKUP(AB82,Methodology!$H$26:$I$37,2,FALSE()))</f>
        <v>6</v>
      </c>
      <c r="AI82" s="70" t="n">
        <f aca="false">IF(ISERROR(VLOOKUP(AC82,Methodology!$H$26:$I$37,2,FALSE())),"",VLOOKUP(AC82,Methodology!$H$26:$I$37,2,FALSE()))</f>
        <v>6</v>
      </c>
      <c r="AJ82" s="76" t="n">
        <f aca="false">IF(ISERROR(VLOOKUP(AD82,Methodology!$H$26:$I$37,2,FALSE())),"",VLOOKUP(AD82,Methodology!$H$26:$I$37,2,FALSE()))</f>
        <v>3</v>
      </c>
      <c r="AK82" s="70" t="n">
        <f aca="false">IF(ISERROR(VLOOKUP(AE82,Methodology!$H$26:$I$37,2,FALSE())),"",VLOOKUP(AE82,Methodology!$H$26:$I$37,2,FALSE()))</f>
        <v>4</v>
      </c>
      <c r="AL82" s="70" t="n">
        <f aca="false">IF(ISERROR(VLOOKUP(AF82,Methodology!$H$26:$I$37,2,FALSE())),"",VLOOKUP(AF82,Methodology!$H$26:$I$37,2,FALSE()))</f>
        <v>5</v>
      </c>
      <c r="AM82" s="76" t="n">
        <f aca="false">IF(ISERROR(VLOOKUP(AG82,Methodology!$H$26:$I$37,2,FALSE())),"",VLOOKUP(AG82,Methodology!$H$26:$I$37,2,FALSE()))</f>
        <v>4</v>
      </c>
      <c r="AN82" s="77" t="n">
        <f aca="false">SUM(AH82:AJ82)/3</f>
        <v>5</v>
      </c>
      <c r="AO82" s="77" t="n">
        <f aca="false">SUM(AK82:AM82)/3</f>
        <v>4.33333333333333</v>
      </c>
      <c r="AP82" s="156" t="s">
        <v>50</v>
      </c>
    </row>
    <row r="83" customFormat="false" ht="15" hidden="false" customHeight="true" outlineLevel="0" collapsed="false">
      <c r="B83" s="148" t="s">
        <v>490</v>
      </c>
      <c r="C83" s="95" t="s">
        <v>491</v>
      </c>
      <c r="D83" s="158" t="s">
        <v>492</v>
      </c>
      <c r="E83" s="66" t="n">
        <v>11</v>
      </c>
      <c r="F83" s="66" t="n">
        <v>11</v>
      </c>
      <c r="G83" s="151" t="n">
        <f aca="false">+E83-F83</f>
        <v>0</v>
      </c>
      <c r="H83" s="152" t="n">
        <f aca="false">(VLOOKUP(B83,'[1]New Ratings'!$A$3:$I$195,5,FALSE()))</f>
        <v>12</v>
      </c>
      <c r="I83" s="69" t="s">
        <v>62</v>
      </c>
      <c r="J83" s="159" t="s">
        <v>493</v>
      </c>
      <c r="K83" s="75" t="s">
        <v>494</v>
      </c>
      <c r="L83" s="69" t="s">
        <v>238</v>
      </c>
      <c r="M83" s="75" t="s">
        <v>144</v>
      </c>
      <c r="N83" s="70" t="s">
        <v>144</v>
      </c>
      <c r="O83" s="153" t="n">
        <v>36.38</v>
      </c>
      <c r="P83" s="154" t="n">
        <v>99</v>
      </c>
      <c r="Q83" s="86" t="str">
        <f aca="false">IF(R83&lt;=20,"A",IF(R83&lt;=40,"B",IF(R83&lt;=60,"C",IF(R83&lt;=80,"D",IF(R83&lt;=100,"E","*")))))</f>
        <v>D</v>
      </c>
      <c r="R83" s="70" t="n">
        <v>62</v>
      </c>
      <c r="S83" s="73" t="n">
        <v>63</v>
      </c>
      <c r="T83" s="74" t="n">
        <f aca="false">IF(R83="*","*",R83-S83)</f>
        <v>-1</v>
      </c>
      <c r="U83" s="75" t="n">
        <v>96</v>
      </c>
      <c r="V83" s="69" t="n">
        <v>25.1</v>
      </c>
      <c r="W83" s="73" t="n">
        <v>27.4</v>
      </c>
      <c r="X83" s="85" t="n">
        <f aca="false">IF(V83="*","*",V83-W83)</f>
        <v>-2.3</v>
      </c>
      <c r="Y83" s="75" t="n">
        <v>2.5</v>
      </c>
      <c r="Z83" s="69" t="n">
        <v>30</v>
      </c>
      <c r="AA83" s="76" t="n">
        <v>35</v>
      </c>
      <c r="AB83" s="76" t="s">
        <v>447</v>
      </c>
      <c r="AC83" s="76" t="s">
        <v>144</v>
      </c>
      <c r="AD83" s="76" t="s">
        <v>279</v>
      </c>
      <c r="AE83" s="76" t="s">
        <v>270</v>
      </c>
      <c r="AF83" s="76" t="s">
        <v>145</v>
      </c>
      <c r="AG83" s="76" t="s">
        <v>270</v>
      </c>
      <c r="AH83" s="70" t="n">
        <f aca="false">IF(ISERROR(VLOOKUP(AB83,Methodology!$H$26:$I$37,2,FALSE())),"",VLOOKUP(AB83,Methodology!$H$26:$I$37,2,FALSE()))</f>
        <v>1</v>
      </c>
      <c r="AI83" s="70" t="n">
        <f aca="false">IF(ISERROR(VLOOKUP(AC83,Methodology!$H$26:$I$37,2,FALSE())),"",VLOOKUP(AC83,Methodology!$H$26:$I$37,2,FALSE()))</f>
        <v>5</v>
      </c>
      <c r="AJ83" s="76" t="n">
        <f aca="false">IF(ISERROR(VLOOKUP(AD83,Methodology!$H$26:$I$37,2,FALSE())),"",VLOOKUP(AD83,Methodology!$H$26:$I$37,2,FALSE()))</f>
        <v>2</v>
      </c>
      <c r="AK83" s="70" t="n">
        <f aca="false">IF(ISERROR(VLOOKUP(AE83,Methodology!$H$26:$I$37,2,FALSE())),"",VLOOKUP(AE83,Methodology!$H$26:$I$37,2,FALSE()))</f>
        <v>3</v>
      </c>
      <c r="AL83" s="70" t="n">
        <f aca="false">IF(ISERROR(VLOOKUP(AF83,Methodology!$H$26:$I$37,2,FALSE())),"",VLOOKUP(AF83,Methodology!$H$26:$I$37,2,FALSE()))</f>
        <v>4</v>
      </c>
      <c r="AM83" s="76" t="n">
        <f aca="false">IF(ISERROR(VLOOKUP(AG83,Methodology!$H$26:$I$37,2,FALSE())),"",VLOOKUP(AG83,Methodology!$H$26:$I$37,2,FALSE()))</f>
        <v>3</v>
      </c>
      <c r="AN83" s="77" t="n">
        <f aca="false">SUM(AH83:AJ83)/3</f>
        <v>2.66666666666667</v>
      </c>
      <c r="AO83" s="77" t="n">
        <f aca="false">SUM(AK83:AM83)/3</f>
        <v>3.33333333333333</v>
      </c>
      <c r="AP83" s="156" t="s">
        <v>50</v>
      </c>
    </row>
    <row r="84" customFormat="false" ht="12.75" hidden="false" customHeight="false" outlineLevel="0" collapsed="false">
      <c r="B84" s="148" t="s">
        <v>495</v>
      </c>
      <c r="C84" s="95" t="s">
        <v>496</v>
      </c>
      <c r="D84" s="158" t="s">
        <v>497</v>
      </c>
      <c r="E84" s="66"/>
      <c r="F84" s="66" t="n">
        <v>11</v>
      </c>
      <c r="G84" s="151" t="n">
        <f aca="false">+E84-F84</f>
        <v>-11</v>
      </c>
      <c r="H84" s="152" t="n">
        <f aca="false">(VLOOKUP(B84,'[1]New Ratings'!$A$3:$I$195,5,FALSE()))</f>
        <v>11</v>
      </c>
      <c r="I84" s="69" t="s">
        <v>43</v>
      </c>
      <c r="J84" s="75" t="s">
        <v>324</v>
      </c>
      <c r="K84" s="75" t="s">
        <v>324</v>
      </c>
      <c r="L84" s="69" t="s">
        <v>56</v>
      </c>
      <c r="M84" s="75" t="s">
        <v>56</v>
      </c>
      <c r="N84" s="70" t="s">
        <v>56</v>
      </c>
      <c r="O84" s="153" t="n">
        <v>40.29</v>
      </c>
      <c r="P84" s="154" t="n">
        <v>86</v>
      </c>
      <c r="Q84" s="86" t="str">
        <f aca="false">IF(R84&lt;=20,"A",IF(R84&lt;=40,"B",IF(R84&lt;=60,"C",IF(R84&lt;=80,"D",IF(R84&lt;=100,"E","*")))))</f>
        <v>C</v>
      </c>
      <c r="R84" s="70" t="n">
        <v>51</v>
      </c>
      <c r="S84" s="73" t="n">
        <v>55</v>
      </c>
      <c r="T84" s="74" t="n">
        <f aca="false">IF(R84="*","*",R84-S84)</f>
        <v>-4</v>
      </c>
      <c r="U84" s="75" t="n">
        <v>81</v>
      </c>
      <c r="V84" s="69" t="n">
        <v>31.4</v>
      </c>
      <c r="W84" s="73" t="n">
        <v>27</v>
      </c>
      <c r="X84" s="85" t="n">
        <f aca="false">IF(V84="*","*",V84-W84)</f>
        <v>4.4</v>
      </c>
      <c r="Y84" s="75" t="n">
        <v>60</v>
      </c>
      <c r="Z84" s="69" t="n">
        <v>41.5</v>
      </c>
      <c r="AA84" s="76" t="n">
        <v>41</v>
      </c>
      <c r="AB84" s="76" t="s">
        <v>144</v>
      </c>
      <c r="AC84" s="76" t="s">
        <v>145</v>
      </c>
      <c r="AD84" s="76" t="s">
        <v>145</v>
      </c>
      <c r="AE84" s="76" t="s">
        <v>144</v>
      </c>
      <c r="AF84" s="76" t="s">
        <v>145</v>
      </c>
      <c r="AG84" s="76" t="s">
        <v>47</v>
      </c>
      <c r="AH84" s="70" t="n">
        <f aca="false">IF(ISERROR(VLOOKUP(AB84,Methodology!$H$26:$I$37,2,FALSE())),"",VLOOKUP(AB84,Methodology!$H$26:$I$37,2,FALSE()))</f>
        <v>5</v>
      </c>
      <c r="AI84" s="70" t="n">
        <f aca="false">IF(ISERROR(VLOOKUP(AC84,Methodology!$H$26:$I$37,2,FALSE())),"",VLOOKUP(AC84,Methodology!$H$26:$I$37,2,FALSE()))</f>
        <v>4</v>
      </c>
      <c r="AJ84" s="76" t="n">
        <f aca="false">IF(ISERROR(VLOOKUP(AD84,Methodology!$H$26:$I$37,2,FALSE())),"",VLOOKUP(AD84,Methodology!$H$26:$I$37,2,FALSE()))</f>
        <v>4</v>
      </c>
      <c r="AK84" s="70" t="n">
        <f aca="false">IF(ISERROR(VLOOKUP(AE84,Methodology!$H$26:$I$37,2,FALSE())),"",VLOOKUP(AE84,Methodology!$H$26:$I$37,2,FALSE()))</f>
        <v>5</v>
      </c>
      <c r="AL84" s="70" t="n">
        <f aca="false">IF(ISERROR(VLOOKUP(AF84,Methodology!$H$26:$I$37,2,FALSE())),"",VLOOKUP(AF84,Methodology!$H$26:$I$37,2,FALSE()))</f>
        <v>4</v>
      </c>
      <c r="AM84" s="76" t="n">
        <f aca="false">IF(ISERROR(VLOOKUP(AG84,Methodology!$H$26:$I$37,2,FALSE())),"",VLOOKUP(AG84,Methodology!$H$26:$I$37,2,FALSE()))</f>
        <v>6</v>
      </c>
      <c r="AN84" s="77" t="n">
        <f aca="false">SUM(AH84:AJ84)/3</f>
        <v>4.33333333333333</v>
      </c>
      <c r="AO84" s="77" t="n">
        <f aca="false">SUM(AK84:AM84)/3</f>
        <v>5</v>
      </c>
      <c r="AP84" s="156" t="s">
        <v>99</v>
      </c>
    </row>
    <row r="85" customFormat="false" ht="12.75" hidden="false" customHeight="false" outlineLevel="0" collapsed="false">
      <c r="B85" s="148" t="s">
        <v>498</v>
      </c>
      <c r="C85" s="95" t="s">
        <v>66</v>
      </c>
      <c r="D85" s="158" t="s">
        <v>499</v>
      </c>
      <c r="E85" s="66"/>
      <c r="F85" s="66" t="n">
        <v>12</v>
      </c>
      <c r="G85" s="151" t="n">
        <f aca="false">+E85-F85</f>
        <v>-12</v>
      </c>
      <c r="H85" s="152" t="n">
        <f aca="false">(VLOOKUP(B85,'[1]New Ratings'!$A$3:$I$195,5,FALSE()))</f>
        <v>12</v>
      </c>
      <c r="I85" s="69" t="s">
        <v>43</v>
      </c>
      <c r="J85" s="75" t="s">
        <v>56</v>
      </c>
      <c r="K85" s="75" t="s">
        <v>56</v>
      </c>
      <c r="L85" s="69" t="s">
        <v>56</v>
      </c>
      <c r="M85" s="75" t="s">
        <v>56</v>
      </c>
      <c r="N85" s="70" t="s">
        <v>56</v>
      </c>
      <c r="O85" s="153" t="n">
        <v>4.84</v>
      </c>
      <c r="P85" s="154" t="n">
        <v>183</v>
      </c>
      <c r="Q85" s="86" t="str">
        <f aca="false">IF(R85&lt;=20,"A",IF(R85&lt;=40,"B",IF(R85&lt;=60,"C",IF(R85&lt;=80,"D",IF(R85&lt;=100,"E","*")))))</f>
        <v>E</v>
      </c>
      <c r="R85" s="70" t="n">
        <v>94</v>
      </c>
      <c r="S85" s="73" t="n">
        <v>93</v>
      </c>
      <c r="T85" s="74" t="n">
        <f aca="false">IF(R85="*","*",R85-S85)</f>
        <v>1</v>
      </c>
      <c r="U85" s="75" t="n">
        <v>137</v>
      </c>
      <c r="V85" s="69" t="n">
        <v>11.1</v>
      </c>
      <c r="W85" s="73" t="n">
        <v>12.6</v>
      </c>
      <c r="X85" s="85" t="n">
        <f aca="false">IF(V85="*","*",V85-W85)</f>
        <v>-1.5</v>
      </c>
      <c r="Y85" s="75" t="n">
        <v>36</v>
      </c>
      <c r="Z85" s="69" t="n">
        <v>30.5</v>
      </c>
      <c r="AA85" s="76" t="n">
        <v>29.5</v>
      </c>
      <c r="AB85" s="76" t="s">
        <v>279</v>
      </c>
      <c r="AC85" s="76" t="s">
        <v>279</v>
      </c>
      <c r="AD85" s="76" t="s">
        <v>279</v>
      </c>
      <c r="AE85" s="76" t="s">
        <v>270</v>
      </c>
      <c r="AF85" s="76" t="s">
        <v>279</v>
      </c>
      <c r="AG85" s="76" t="s">
        <v>270</v>
      </c>
      <c r="AH85" s="70" t="n">
        <f aca="false">IF(ISERROR(VLOOKUP(AB85,Methodology!$H$26:$I$37,2,FALSE())),"",VLOOKUP(AB85,Methodology!$H$26:$I$37,2,FALSE()))</f>
        <v>2</v>
      </c>
      <c r="AI85" s="70" t="n">
        <f aca="false">IF(ISERROR(VLOOKUP(AC85,Methodology!$H$26:$I$37,2,FALSE())),"",VLOOKUP(AC85,Methodology!$H$26:$I$37,2,FALSE()))</f>
        <v>2</v>
      </c>
      <c r="AJ85" s="76" t="n">
        <f aca="false">IF(ISERROR(VLOOKUP(AD85,Methodology!$H$26:$I$37,2,FALSE())),"",VLOOKUP(AD85,Methodology!$H$26:$I$37,2,FALSE()))</f>
        <v>2</v>
      </c>
      <c r="AK85" s="70" t="n">
        <f aca="false">IF(ISERROR(VLOOKUP(AE85,Methodology!$H$26:$I$37,2,FALSE())),"",VLOOKUP(AE85,Methodology!$H$26:$I$37,2,FALSE()))</f>
        <v>3</v>
      </c>
      <c r="AL85" s="70" t="n">
        <f aca="false">IF(ISERROR(VLOOKUP(AF85,Methodology!$H$26:$I$37,2,FALSE())),"",VLOOKUP(AF85,Methodology!$H$26:$I$37,2,FALSE()))</f>
        <v>2</v>
      </c>
      <c r="AM85" s="76" t="n">
        <f aca="false">IF(ISERROR(VLOOKUP(AG85,Methodology!$H$26:$I$37,2,FALSE())),"",VLOOKUP(AG85,Methodology!$H$26:$I$37,2,FALSE()))</f>
        <v>3</v>
      </c>
      <c r="AN85" s="77" t="n">
        <f aca="false">SUM(AH85:AJ85)/3</f>
        <v>2</v>
      </c>
      <c r="AO85" s="77" t="n">
        <f aca="false">SUM(AK85:AM85)/3</f>
        <v>2.66666666666667</v>
      </c>
      <c r="AP85" s="156" t="s">
        <v>64</v>
      </c>
    </row>
    <row r="86" customFormat="false" ht="12.75" hidden="false" customHeight="false" outlineLevel="0" collapsed="false">
      <c r="B86" s="42" t="s">
        <v>138</v>
      </c>
      <c r="C86" s="95" t="s">
        <v>139</v>
      </c>
      <c r="D86" s="158" t="s">
        <v>140</v>
      </c>
      <c r="E86" s="66"/>
      <c r="F86" s="66" t="n">
        <v>1</v>
      </c>
      <c r="G86" s="151" t="n">
        <f aca="false">+E86-F86</f>
        <v>-1</v>
      </c>
      <c r="H86" s="152" t="n">
        <f aca="false">(VLOOKUP(B86,'[1]New Ratings'!$A$3:$I$195,5,FALSE()))</f>
        <v>1</v>
      </c>
      <c r="I86" s="69" t="s">
        <v>62</v>
      </c>
      <c r="J86" s="75" t="s">
        <v>103</v>
      </c>
      <c r="K86" s="75" t="s">
        <v>103</v>
      </c>
      <c r="L86" s="69" t="s">
        <v>108</v>
      </c>
      <c r="M86" s="75" t="s">
        <v>55</v>
      </c>
      <c r="N86" s="70" t="s">
        <v>55</v>
      </c>
      <c r="O86" s="153" t="n">
        <v>91.47</v>
      </c>
      <c r="P86" s="154" t="n">
        <v>14</v>
      </c>
      <c r="Q86" s="86" t="str">
        <f aca="false">IF(R86&lt;=20,"A",IF(R86&lt;=40,"B",IF(R86&lt;=60,"C",IF(R86&lt;=80,"D",IF(R86&lt;=100,"E","*")))))</f>
        <v>B</v>
      </c>
      <c r="R86" s="70" t="n">
        <v>30</v>
      </c>
      <c r="S86" s="73" t="n">
        <v>30</v>
      </c>
      <c r="T86" s="74" t="n">
        <f aca="false">IF(R86="*","*",R86-S86)</f>
        <v>0</v>
      </c>
      <c r="U86" s="75" t="n">
        <v>17</v>
      </c>
      <c r="V86" s="69" t="n">
        <v>85.7</v>
      </c>
      <c r="W86" s="73" t="n">
        <v>88.5</v>
      </c>
      <c r="X86" s="85" t="n">
        <f aca="false">IF(V86="*","*",V86-W86)</f>
        <v>-2.8</v>
      </c>
      <c r="Y86" s="75" t="n">
        <v>87</v>
      </c>
      <c r="Z86" s="69" t="n">
        <v>41</v>
      </c>
      <c r="AA86" s="76" t="n">
        <v>45.5</v>
      </c>
      <c r="AB86" s="76" t="s">
        <v>49</v>
      </c>
      <c r="AC86" s="76" t="s">
        <v>49</v>
      </c>
      <c r="AD86" s="76" t="s">
        <v>57</v>
      </c>
      <c r="AE86" s="76" t="s">
        <v>49</v>
      </c>
      <c r="AF86" s="76" t="s">
        <v>49</v>
      </c>
      <c r="AG86" s="76" t="s">
        <v>49</v>
      </c>
      <c r="AH86" s="70" t="n">
        <f aca="false">IF(ISERROR(VLOOKUP(AB86,Methodology!$H$26:$I$37,2,FALSE())),"",VLOOKUP(AB86,Methodology!$H$26:$I$37,2,FALSE()))</f>
        <v>9</v>
      </c>
      <c r="AI86" s="70" t="n">
        <f aca="false">IF(ISERROR(VLOOKUP(AC86,Methodology!$H$26:$I$37,2,FALSE())),"",VLOOKUP(AC86,Methodology!$H$26:$I$37,2,FALSE()))</f>
        <v>9</v>
      </c>
      <c r="AJ86" s="76" t="n">
        <f aca="false">IF(ISERROR(VLOOKUP(AD86,Methodology!$H$26:$I$37,2,FALSE())),"",VLOOKUP(AD86,Methodology!$H$26:$I$37,2,FALSE()))</f>
        <v>10</v>
      </c>
      <c r="AK86" s="70" t="n">
        <f aca="false">IF(ISERROR(VLOOKUP(AE86,Methodology!$H$26:$I$37,2,FALSE())),"",VLOOKUP(AE86,Methodology!$H$26:$I$37,2,FALSE()))</f>
        <v>9</v>
      </c>
      <c r="AL86" s="70" t="n">
        <f aca="false">IF(ISERROR(VLOOKUP(AF86,Methodology!$H$26:$I$37,2,FALSE())),"",VLOOKUP(AF86,Methodology!$H$26:$I$37,2,FALSE()))</f>
        <v>9</v>
      </c>
      <c r="AM86" s="76" t="n">
        <f aca="false">IF(ISERROR(VLOOKUP(AG86,Methodology!$H$26:$I$37,2,FALSE())),"",VLOOKUP(AG86,Methodology!$H$26:$I$37,2,FALSE()))</f>
        <v>9</v>
      </c>
      <c r="AN86" s="77" t="n">
        <f aca="false">SUM(AH86:AJ86)/3</f>
        <v>9.33333333333333</v>
      </c>
      <c r="AO86" s="77" t="n">
        <f aca="false">SUM(AK86:AM86)/3</f>
        <v>9</v>
      </c>
      <c r="AP86" s="156" t="s">
        <v>59</v>
      </c>
    </row>
    <row r="87" customFormat="false" ht="12.75" hidden="false" customHeight="false" outlineLevel="0" collapsed="false">
      <c r="B87" s="42" t="s">
        <v>141</v>
      </c>
      <c r="C87" s="95" t="s">
        <v>142</v>
      </c>
      <c r="D87" s="158" t="s">
        <v>143</v>
      </c>
      <c r="E87" s="66"/>
      <c r="F87" s="66" t="n">
        <v>4</v>
      </c>
      <c r="G87" s="151" t="n">
        <f aca="false">+E87-F87</f>
        <v>-4</v>
      </c>
      <c r="H87" s="152" t="n">
        <f aca="false">(VLOOKUP(B87,'[1]New Ratings'!$A$3:$I$195,5,FALSE()))</f>
        <v>4</v>
      </c>
      <c r="I87" s="69" t="s">
        <v>62</v>
      </c>
      <c r="J87" s="75" t="s">
        <v>122</v>
      </c>
      <c r="K87" s="75" t="s">
        <v>122</v>
      </c>
      <c r="L87" s="69" t="s">
        <v>45</v>
      </c>
      <c r="M87" s="75" t="s">
        <v>58</v>
      </c>
      <c r="N87" s="70" t="s">
        <v>58</v>
      </c>
      <c r="O87" s="153" t="n">
        <v>74.97</v>
      </c>
      <c r="P87" s="154" t="n">
        <v>31</v>
      </c>
      <c r="Q87" s="86" t="str">
        <f aca="false">IF(R87&lt;=20,"A",IF(R87&lt;=40,"B",IF(R87&lt;=60,"C",IF(R87&lt;=80,"D",IF(R87&lt;=100,"E","*")))))</f>
        <v>B</v>
      </c>
      <c r="R87" s="70" t="n">
        <v>35</v>
      </c>
      <c r="S87" s="73" t="n">
        <v>33</v>
      </c>
      <c r="T87" s="74" t="n">
        <f aca="false">IF(R87="*","*",R87-S87)</f>
        <v>2</v>
      </c>
      <c r="U87" s="75" t="n">
        <v>34</v>
      </c>
      <c r="V87" s="69" t="n">
        <v>62.1</v>
      </c>
      <c r="W87" s="73" t="n">
        <v>64.4</v>
      </c>
      <c r="X87" s="85" t="n">
        <f aca="false">IF(V87="*","*",V87-W87)</f>
        <v>-2.3</v>
      </c>
      <c r="Y87" s="75" t="n">
        <v>57</v>
      </c>
      <c r="Z87" s="69" t="n">
        <v>39</v>
      </c>
      <c r="AA87" s="76" t="n">
        <v>38.5</v>
      </c>
      <c r="AB87" s="76" t="s">
        <v>48</v>
      </c>
      <c r="AC87" s="76" t="s">
        <v>144</v>
      </c>
      <c r="AD87" s="76" t="s">
        <v>48</v>
      </c>
      <c r="AE87" s="76" t="s">
        <v>145</v>
      </c>
      <c r="AF87" s="76" t="s">
        <v>144</v>
      </c>
      <c r="AG87" s="76" t="s">
        <v>144</v>
      </c>
      <c r="AH87" s="70" t="n">
        <f aca="false">IF(ISERROR(VLOOKUP(AB87,Methodology!$H$26:$I$37,2,FALSE())),"",VLOOKUP(AB87,Methodology!$H$26:$I$37,2,FALSE()))</f>
        <v>7</v>
      </c>
      <c r="AI87" s="70" t="n">
        <f aca="false">IF(ISERROR(VLOOKUP(AC87,Methodology!$H$26:$I$37,2,FALSE())),"",VLOOKUP(AC87,Methodology!$H$26:$I$37,2,FALSE()))</f>
        <v>5</v>
      </c>
      <c r="AJ87" s="76" t="n">
        <f aca="false">IF(ISERROR(VLOOKUP(AD87,Methodology!$H$26:$I$37,2,FALSE())),"",VLOOKUP(AD87,Methodology!$H$26:$I$37,2,FALSE()))</f>
        <v>7</v>
      </c>
      <c r="AK87" s="70" t="n">
        <f aca="false">IF(ISERROR(VLOOKUP(AE87,Methodology!$H$26:$I$37,2,FALSE())),"",VLOOKUP(AE87,Methodology!$H$26:$I$37,2,FALSE()))</f>
        <v>4</v>
      </c>
      <c r="AL87" s="70" t="n">
        <f aca="false">IF(ISERROR(VLOOKUP(AF87,Methodology!$H$26:$I$37,2,FALSE())),"",VLOOKUP(AF87,Methodology!$H$26:$I$37,2,FALSE()))</f>
        <v>5</v>
      </c>
      <c r="AM87" s="76" t="n">
        <f aca="false">IF(ISERROR(VLOOKUP(AG87,Methodology!$H$26:$I$37,2,FALSE())),"",VLOOKUP(AG87,Methodology!$H$26:$I$37,2,FALSE()))</f>
        <v>5</v>
      </c>
      <c r="AN87" s="77" t="n">
        <f aca="false">SUM(AH87:AJ87)/3</f>
        <v>6.33333333333333</v>
      </c>
      <c r="AO87" s="77" t="n">
        <f aca="false">SUM(AK87:AM87)/3</f>
        <v>4.66666666666667</v>
      </c>
      <c r="AP87" s="156" t="s">
        <v>132</v>
      </c>
    </row>
    <row r="88" customFormat="false" ht="12.75" hidden="false" customHeight="false" outlineLevel="0" collapsed="false">
      <c r="B88" s="42" t="s">
        <v>146</v>
      </c>
      <c r="C88" s="95" t="s">
        <v>147</v>
      </c>
      <c r="D88" s="158" t="s">
        <v>148</v>
      </c>
      <c r="E88" s="66" t="n">
        <v>2</v>
      </c>
      <c r="F88" s="66" t="n">
        <v>2</v>
      </c>
      <c r="G88" s="151" t="n">
        <f aca="false">+E88-F88</f>
        <v>0</v>
      </c>
      <c r="H88" s="152" t="n">
        <f aca="false">(VLOOKUP(B88,'[1]New Ratings'!$A$3:$I$195,5,FALSE()))</f>
        <v>2</v>
      </c>
      <c r="I88" s="69" t="s">
        <v>43</v>
      </c>
      <c r="J88" s="75" t="s">
        <v>149</v>
      </c>
      <c r="K88" s="75" t="s">
        <v>149</v>
      </c>
      <c r="L88" s="69" t="s">
        <v>45</v>
      </c>
      <c r="M88" s="75" t="s">
        <v>78</v>
      </c>
      <c r="N88" s="70" t="s">
        <v>78</v>
      </c>
      <c r="O88" s="153" t="n">
        <v>88.45</v>
      </c>
      <c r="P88" s="154" t="n">
        <v>18</v>
      </c>
      <c r="Q88" s="86" t="str">
        <f aca="false">IF(R88&lt;=20,"A",IF(R88&lt;=40,"B",IF(R88&lt;=60,"C",IF(R88&lt;=80,"D",IF(R88&lt;=100,"E","*")))))</f>
        <v>B</v>
      </c>
      <c r="R88" s="70" t="n">
        <v>22</v>
      </c>
      <c r="S88" s="73" t="n">
        <v>21</v>
      </c>
      <c r="T88" s="74" t="n">
        <f aca="false">IF(R88="*","*",R88-S88)</f>
        <v>1</v>
      </c>
      <c r="U88" s="75" t="n">
        <v>19</v>
      </c>
      <c r="V88" s="69" t="n">
        <v>84.2</v>
      </c>
      <c r="W88" s="73" t="n">
        <v>84.2</v>
      </c>
      <c r="X88" s="85" t="n">
        <f aca="false">IF(V88="*","*",V88-W88)</f>
        <v>0</v>
      </c>
      <c r="Y88" s="75" t="n">
        <v>80</v>
      </c>
      <c r="Z88" s="69" t="n">
        <v>39</v>
      </c>
      <c r="AA88" s="76" t="n">
        <v>40.5</v>
      </c>
      <c r="AB88" s="76" t="s">
        <v>49</v>
      </c>
      <c r="AC88" s="76" t="s">
        <v>58</v>
      </c>
      <c r="AD88" s="76" t="s">
        <v>49</v>
      </c>
      <c r="AE88" s="76" t="s">
        <v>58</v>
      </c>
      <c r="AF88" s="76" t="s">
        <v>47</v>
      </c>
      <c r="AG88" s="76" t="s">
        <v>47</v>
      </c>
      <c r="AH88" s="70" t="n">
        <f aca="false">IF(ISERROR(VLOOKUP(AB88,Methodology!$H$26:$I$37,2,FALSE())),"",VLOOKUP(AB88,Methodology!$H$26:$I$37,2,FALSE()))</f>
        <v>9</v>
      </c>
      <c r="AI88" s="70" t="n">
        <f aca="false">IF(ISERROR(VLOOKUP(AC88,Methodology!$H$26:$I$37,2,FALSE())),"",VLOOKUP(AC88,Methodology!$H$26:$I$37,2,FALSE()))</f>
        <v>8</v>
      </c>
      <c r="AJ88" s="76" t="n">
        <f aca="false">IF(ISERROR(VLOOKUP(AD88,Methodology!$H$26:$I$37,2,FALSE())),"",VLOOKUP(AD88,Methodology!$H$26:$I$37,2,FALSE()))</f>
        <v>9</v>
      </c>
      <c r="AK88" s="70" t="n">
        <f aca="false">IF(ISERROR(VLOOKUP(AE88,Methodology!$H$26:$I$37,2,FALSE())),"",VLOOKUP(AE88,Methodology!$H$26:$I$37,2,FALSE()))</f>
        <v>8</v>
      </c>
      <c r="AL88" s="70" t="n">
        <f aca="false">IF(ISERROR(VLOOKUP(AF88,Methodology!$H$26:$I$37,2,FALSE())),"",VLOOKUP(AF88,Methodology!$H$26:$I$37,2,FALSE()))</f>
        <v>6</v>
      </c>
      <c r="AM88" s="76" t="n">
        <f aca="false">IF(ISERROR(VLOOKUP(AG88,Methodology!$H$26:$I$37,2,FALSE())),"",VLOOKUP(AG88,Methodology!$H$26:$I$37,2,FALSE()))</f>
        <v>6</v>
      </c>
      <c r="AN88" s="77" t="n">
        <f aca="false">SUM(AH88:AJ88)/3</f>
        <v>8.66666666666667</v>
      </c>
      <c r="AO88" s="77" t="n">
        <f aca="false">SUM(AK88:AM88)/3</f>
        <v>6.66666666666667</v>
      </c>
      <c r="AP88" s="156" t="s">
        <v>59</v>
      </c>
    </row>
    <row r="89" customFormat="false" ht="12.75" hidden="false" customHeight="false" outlineLevel="0" collapsed="false">
      <c r="B89" s="42" t="s">
        <v>325</v>
      </c>
      <c r="C89" s="95" t="s">
        <v>41</v>
      </c>
      <c r="D89" s="158" t="s">
        <v>326</v>
      </c>
      <c r="E89" s="66" t="n">
        <v>9</v>
      </c>
      <c r="F89" s="66" t="n">
        <v>9</v>
      </c>
      <c r="G89" s="151" t="n">
        <f aca="false">+E89-F89</f>
        <v>0</v>
      </c>
      <c r="H89" s="152" t="n">
        <f aca="false">(VLOOKUP(B89,'[1]New Ratings'!$A$3:$I$195,5,FALSE()))</f>
        <v>9</v>
      </c>
      <c r="I89" s="69" t="s">
        <v>62</v>
      </c>
      <c r="J89" s="96" t="s">
        <v>327</v>
      </c>
      <c r="K89" s="75" t="s">
        <v>328</v>
      </c>
      <c r="L89" s="69" t="s">
        <v>45</v>
      </c>
      <c r="M89" s="75" t="s">
        <v>56</v>
      </c>
      <c r="N89" s="70" t="s">
        <v>56</v>
      </c>
      <c r="O89" s="153" t="n">
        <v>39.32</v>
      </c>
      <c r="P89" s="154" t="n">
        <v>89</v>
      </c>
      <c r="Q89" s="86" t="str">
        <f aca="false">IF(R89&lt;=20,"A",IF(R89&lt;=40,"B",IF(R89&lt;=60,"C",IF(R89&lt;=80,"D",IF(R89&lt;=100,"E","*")))))</f>
        <v>D</v>
      </c>
      <c r="R89" s="70" t="n">
        <v>64</v>
      </c>
      <c r="S89" s="73" t="n">
        <v>64</v>
      </c>
      <c r="T89" s="74" t="n">
        <f aca="false">IF(R89="*","*",R89-S89)</f>
        <v>0</v>
      </c>
      <c r="U89" s="75" t="n">
        <v>87</v>
      </c>
      <c r="V89" s="69" t="n">
        <v>28.5</v>
      </c>
      <c r="W89" s="73" t="n">
        <v>33.8</v>
      </c>
      <c r="X89" s="85" t="n">
        <f aca="false">IF(V89="*","*",V89-W89)</f>
        <v>-5.3</v>
      </c>
      <c r="Y89" s="75" t="n">
        <v>74</v>
      </c>
      <c r="Z89" s="69" t="n">
        <v>35</v>
      </c>
      <c r="AA89" s="76" t="n">
        <v>32.5</v>
      </c>
      <c r="AB89" s="76" t="s">
        <v>47</v>
      </c>
      <c r="AC89" s="76" t="s">
        <v>48</v>
      </c>
      <c r="AD89" s="76" t="s">
        <v>48</v>
      </c>
      <c r="AE89" s="76" t="s">
        <v>144</v>
      </c>
      <c r="AF89" s="76" t="s">
        <v>144</v>
      </c>
      <c r="AG89" s="76" t="s">
        <v>145</v>
      </c>
      <c r="AH89" s="70" t="n">
        <f aca="false">IF(ISERROR(VLOOKUP(AB89,Methodology!$H$26:$I$37,2,FALSE())),"",VLOOKUP(AB89,Methodology!$H$26:$I$37,2,FALSE()))</f>
        <v>6</v>
      </c>
      <c r="AI89" s="70" t="n">
        <f aca="false">IF(ISERROR(VLOOKUP(AC89,Methodology!$H$26:$I$37,2,FALSE())),"",VLOOKUP(AC89,Methodology!$H$26:$I$37,2,FALSE()))</f>
        <v>7</v>
      </c>
      <c r="AJ89" s="76" t="n">
        <f aca="false">IF(ISERROR(VLOOKUP(AD89,Methodology!$H$26:$I$37,2,FALSE())),"",VLOOKUP(AD89,Methodology!$H$26:$I$37,2,FALSE()))</f>
        <v>7</v>
      </c>
      <c r="AK89" s="70" t="n">
        <f aca="false">IF(ISERROR(VLOOKUP(AE89,Methodology!$H$26:$I$37,2,FALSE())),"",VLOOKUP(AE89,Methodology!$H$26:$I$37,2,FALSE()))</f>
        <v>5</v>
      </c>
      <c r="AL89" s="70" t="n">
        <f aca="false">IF(ISERROR(VLOOKUP(AF89,Methodology!$H$26:$I$37,2,FALSE())),"",VLOOKUP(AF89,Methodology!$H$26:$I$37,2,FALSE()))</f>
        <v>5</v>
      </c>
      <c r="AM89" s="76" t="n">
        <f aca="false">IF(ISERROR(VLOOKUP(AG89,Methodology!$H$26:$I$37,2,FALSE())),"",VLOOKUP(AG89,Methodology!$H$26:$I$37,2,FALSE()))</f>
        <v>4</v>
      </c>
      <c r="AN89" s="77" t="n">
        <f aca="false">SUM(AH89:AJ89)/3</f>
        <v>6.66666666666667</v>
      </c>
      <c r="AO89" s="77" t="n">
        <f aca="false">SUM(AK89:AM89)/3</f>
        <v>4.66666666666667</v>
      </c>
      <c r="AP89" s="156" t="s">
        <v>99</v>
      </c>
    </row>
    <row r="90" customFormat="false" ht="12.75" hidden="false" customHeight="false" outlineLevel="0" collapsed="false">
      <c r="B90" s="42" t="s">
        <v>150</v>
      </c>
      <c r="C90" s="95" t="s">
        <v>151</v>
      </c>
      <c r="D90" s="158" t="s">
        <v>152</v>
      </c>
      <c r="E90" s="159" t="n">
        <v>2</v>
      </c>
      <c r="F90" s="66" t="n">
        <v>1</v>
      </c>
      <c r="G90" s="151" t="n">
        <f aca="false">+E90-F90</f>
        <v>1</v>
      </c>
      <c r="H90" s="152" t="n">
        <f aca="false">(VLOOKUP(B90,'[1]New Ratings'!$A$3:$I$195,5,FALSE()))</f>
        <v>1</v>
      </c>
      <c r="I90" s="69" t="s">
        <v>43</v>
      </c>
      <c r="J90" s="159" t="s">
        <v>77</v>
      </c>
      <c r="K90" s="75" t="s">
        <v>153</v>
      </c>
      <c r="L90" s="69" t="s">
        <v>45</v>
      </c>
      <c r="M90" s="75" t="s">
        <v>86</v>
      </c>
      <c r="N90" s="70" t="s">
        <v>86</v>
      </c>
      <c r="O90" s="153" t="n">
        <v>90.58</v>
      </c>
      <c r="P90" s="154" t="n">
        <v>16</v>
      </c>
      <c r="Q90" s="86" t="str">
        <f aca="false">IF(R90&lt;=20,"A",IF(R90&lt;=40,"B",IF(R90&lt;=60,"C",IF(R90&lt;=80,"D",IF(R90&lt;=100,"E","*")))))</f>
        <v>A</v>
      </c>
      <c r="R90" s="70" t="n">
        <v>10</v>
      </c>
      <c r="S90" s="73" t="n">
        <v>10</v>
      </c>
      <c r="T90" s="74" t="n">
        <f aca="false">IF(R90="*","*",R90-S90)</f>
        <v>0</v>
      </c>
      <c r="U90" s="75" t="n">
        <v>13</v>
      </c>
      <c r="V90" s="69" t="n">
        <v>87.2</v>
      </c>
      <c r="W90" s="73" t="n">
        <v>87.7</v>
      </c>
      <c r="X90" s="85" t="n">
        <f aca="false">IF(V90="*","*",V90-W90)</f>
        <v>-0.5</v>
      </c>
      <c r="Y90" s="75" t="n">
        <v>80</v>
      </c>
      <c r="Z90" s="69" t="n">
        <v>48</v>
      </c>
      <c r="AA90" s="76" t="n">
        <v>39</v>
      </c>
      <c r="AB90" s="76" t="s">
        <v>49</v>
      </c>
      <c r="AC90" s="76" t="s">
        <v>58</v>
      </c>
      <c r="AD90" s="76" t="s">
        <v>49</v>
      </c>
      <c r="AE90" s="76" t="s">
        <v>57</v>
      </c>
      <c r="AF90" s="76" t="s">
        <v>49</v>
      </c>
      <c r="AG90" s="76" t="s">
        <v>49</v>
      </c>
      <c r="AH90" s="70" t="n">
        <f aca="false">IF(ISERROR(VLOOKUP(AB90,Methodology!$H$26:$I$37,2,FALSE())),"",VLOOKUP(AB90,Methodology!$H$26:$I$37,2,FALSE()))</f>
        <v>9</v>
      </c>
      <c r="AI90" s="70" t="n">
        <f aca="false">IF(ISERROR(VLOOKUP(AC90,Methodology!$H$26:$I$37,2,FALSE())),"",VLOOKUP(AC90,Methodology!$H$26:$I$37,2,FALSE()))</f>
        <v>8</v>
      </c>
      <c r="AJ90" s="76" t="n">
        <f aca="false">IF(ISERROR(VLOOKUP(AD90,Methodology!$H$26:$I$37,2,FALSE())),"",VLOOKUP(AD90,Methodology!$H$26:$I$37,2,FALSE()))</f>
        <v>9</v>
      </c>
      <c r="AK90" s="70" t="n">
        <f aca="false">IF(ISERROR(VLOOKUP(AE90,Methodology!$H$26:$I$37,2,FALSE())),"",VLOOKUP(AE90,Methodology!$H$26:$I$37,2,FALSE()))</f>
        <v>10</v>
      </c>
      <c r="AL90" s="70" t="n">
        <f aca="false">IF(ISERROR(VLOOKUP(AF90,Methodology!$H$26:$I$37,2,FALSE())),"",VLOOKUP(AF90,Methodology!$H$26:$I$37,2,FALSE()))</f>
        <v>9</v>
      </c>
      <c r="AM90" s="76" t="n">
        <f aca="false">IF(ISERROR(VLOOKUP(AG90,Methodology!$H$26:$I$37,2,FALSE())),"",VLOOKUP(AG90,Methodology!$H$26:$I$37,2,FALSE()))</f>
        <v>9</v>
      </c>
      <c r="AN90" s="77" t="n">
        <f aca="false">SUM(AH90:AJ90)/3</f>
        <v>8.66666666666667</v>
      </c>
      <c r="AO90" s="77" t="n">
        <f aca="false">SUM(AK90:AM90)/3</f>
        <v>9.33333333333333</v>
      </c>
      <c r="AP90" s="156" t="s">
        <v>50</v>
      </c>
    </row>
    <row r="91" customFormat="false" ht="12.75" hidden="false" customHeight="false" outlineLevel="0" collapsed="false">
      <c r="B91" s="42" t="s">
        <v>330</v>
      </c>
      <c r="C91" s="95" t="s">
        <v>66</v>
      </c>
      <c r="D91" s="158" t="s">
        <v>331</v>
      </c>
      <c r="E91" s="66"/>
      <c r="F91" s="66" t="n">
        <v>8</v>
      </c>
      <c r="G91" s="151" t="n">
        <f aca="false">+E91-F91</f>
        <v>-8</v>
      </c>
      <c r="H91" s="152" t="n">
        <f aca="false">(VLOOKUP(B91,'[1]New Ratings'!$A$3:$I$195,5,FALSE()))</f>
        <v>9</v>
      </c>
      <c r="I91" s="69" t="s">
        <v>62</v>
      </c>
      <c r="J91" s="75" t="s">
        <v>332</v>
      </c>
      <c r="K91" s="75" t="s">
        <v>332</v>
      </c>
      <c r="L91" s="69" t="s">
        <v>108</v>
      </c>
      <c r="M91" s="75" t="s">
        <v>56</v>
      </c>
      <c r="N91" s="70" t="s">
        <v>56</v>
      </c>
      <c r="O91" s="153" t="n">
        <v>49.23</v>
      </c>
      <c r="P91" s="154" t="n">
        <v>72</v>
      </c>
      <c r="Q91" s="86" t="str">
        <f aca="false">IF(R91&lt;=20,"A",IF(R91&lt;=40,"B",IF(R91&lt;=60,"C",IF(R91&lt;=80,"D",IF(R91&lt;=100,"E","*")))))</f>
        <v>B</v>
      </c>
      <c r="R91" s="70" t="n">
        <v>38</v>
      </c>
      <c r="S91" s="73" t="n">
        <v>38</v>
      </c>
      <c r="T91" s="74" t="n">
        <f aca="false">IF(R91="*","*",R91-S91)</f>
        <v>0</v>
      </c>
      <c r="U91" s="75" t="n">
        <v>70</v>
      </c>
      <c r="V91" s="69" t="n">
        <v>38.5</v>
      </c>
      <c r="W91" s="73" t="n">
        <v>41.9</v>
      </c>
      <c r="X91" s="85" t="n">
        <f aca="false">IF(V91="*","*",V91-W91)</f>
        <v>-3.4</v>
      </c>
      <c r="Y91" s="75" t="n">
        <v>69</v>
      </c>
      <c r="Z91" s="69" t="n">
        <v>36.5</v>
      </c>
      <c r="AA91" s="76" t="n">
        <v>36</v>
      </c>
      <c r="AB91" s="76"/>
      <c r="AC91" s="76"/>
      <c r="AD91" s="76"/>
      <c r="AE91" s="76"/>
      <c r="AF91" s="76"/>
      <c r="AG91" s="76"/>
      <c r="AH91" s="70" t="str">
        <f aca="false">IF(ISERROR(VLOOKUP(AB91,Methodology!$H$26:$I$37,2,FALSE())),"",VLOOKUP(AB91,Methodology!$H$26:$I$37,2,FALSE()))</f>
        <v/>
      </c>
      <c r="AI91" s="70" t="str">
        <f aca="false">IF(ISERROR(VLOOKUP(AC91,Methodology!$H$26:$I$37,2,FALSE())),"",VLOOKUP(AC91,Methodology!$H$26:$I$37,2,FALSE()))</f>
        <v/>
      </c>
      <c r="AJ91" s="76" t="str">
        <f aca="false">IF(ISERROR(VLOOKUP(AD91,Methodology!$H$26:$I$37,2,FALSE())),"",VLOOKUP(AD91,Methodology!$H$26:$I$37,2,FALSE()))</f>
        <v/>
      </c>
      <c r="AK91" s="70" t="str">
        <f aca="false">IF(ISERROR(VLOOKUP(AE91,Methodology!$H$26:$I$37,2,FALSE())),"",VLOOKUP(AE91,Methodology!$H$26:$I$37,2,FALSE()))</f>
        <v/>
      </c>
      <c r="AL91" s="70" t="str">
        <f aca="false">IF(ISERROR(VLOOKUP(AF91,Methodology!$H$26:$I$37,2,FALSE())),"",VLOOKUP(AF91,Methodology!$H$26:$I$37,2,FALSE()))</f>
        <v/>
      </c>
      <c r="AM91" s="76" t="str">
        <f aca="false">IF(ISERROR(VLOOKUP(AG91,Methodology!$H$26:$I$37,2,FALSE())),"",VLOOKUP(AG91,Methodology!$H$26:$I$37,2,FALSE()))</f>
        <v/>
      </c>
      <c r="AN91" s="77" t="n">
        <f aca="false">SUM(AH91:AJ91)/3</f>
        <v>0</v>
      </c>
      <c r="AO91" s="77" t="n">
        <f aca="false">SUM(AK91:AM91)/3</f>
        <v>0</v>
      </c>
      <c r="AP91" s="156" t="s">
        <v>70</v>
      </c>
    </row>
    <row r="92" customFormat="false" ht="12.75" hidden="false" customHeight="false" outlineLevel="0" collapsed="false">
      <c r="B92" s="42" t="s">
        <v>333</v>
      </c>
      <c r="C92" s="95" t="s">
        <v>334</v>
      </c>
      <c r="D92" s="158" t="s">
        <v>335</v>
      </c>
      <c r="E92" s="66" t="n">
        <v>9</v>
      </c>
      <c r="F92" s="66" t="n">
        <v>10</v>
      </c>
      <c r="G92" s="151" t="n">
        <f aca="false">+E92-F92</f>
        <v>-1</v>
      </c>
      <c r="H92" s="152" t="n">
        <f aca="false">(VLOOKUP(B92,'[1]New Ratings'!$A$3:$I$195,5,FALSE()))</f>
        <v>10</v>
      </c>
      <c r="I92" s="69" t="s">
        <v>62</v>
      </c>
      <c r="J92" s="96" t="s">
        <v>336</v>
      </c>
      <c r="K92" s="75" t="s">
        <v>268</v>
      </c>
      <c r="L92" s="69" t="s">
        <v>45</v>
      </c>
      <c r="M92" s="75" t="s">
        <v>287</v>
      </c>
      <c r="N92" s="70" t="s">
        <v>287</v>
      </c>
      <c r="O92" s="153" t="n">
        <v>47.26</v>
      </c>
      <c r="P92" s="154" t="n">
        <v>74</v>
      </c>
      <c r="Q92" s="86" t="str">
        <f aca="false">IF(R92&lt;=20,"A",IF(R92&lt;=40,"B",IF(R92&lt;=60,"C",IF(R92&lt;=80,"D",IF(R92&lt;=100,"E","*")))))</f>
        <v>C</v>
      </c>
      <c r="R92" s="70" t="n">
        <v>46</v>
      </c>
      <c r="S92" s="73" t="n">
        <v>51</v>
      </c>
      <c r="T92" s="74" t="n">
        <f aca="false">IF(R92="*","*",R92-S92)</f>
        <v>-5</v>
      </c>
      <c r="U92" s="75" t="n">
        <v>79</v>
      </c>
      <c r="V92" s="69" t="n">
        <v>32.4</v>
      </c>
      <c r="W92" s="73" t="n">
        <v>34.4</v>
      </c>
      <c r="X92" s="85" t="n">
        <f aca="false">IF(V92="*","*",V92-W92)</f>
        <v>-2</v>
      </c>
      <c r="Y92" s="75" t="n">
        <v>68</v>
      </c>
      <c r="Z92" s="69" t="n">
        <v>39</v>
      </c>
      <c r="AA92" s="76" t="n">
        <v>37</v>
      </c>
      <c r="AB92" s="76" t="s">
        <v>144</v>
      </c>
      <c r="AC92" s="76" t="s">
        <v>48</v>
      </c>
      <c r="AD92" s="76" t="s">
        <v>144</v>
      </c>
      <c r="AE92" s="76" t="s">
        <v>144</v>
      </c>
      <c r="AF92" s="76" t="s">
        <v>47</v>
      </c>
      <c r="AG92" s="76" t="s">
        <v>145</v>
      </c>
      <c r="AH92" s="70" t="n">
        <f aca="false">IF(ISERROR(VLOOKUP(AB92,Methodology!$H$26:$I$37,2,FALSE())),"",VLOOKUP(AB92,Methodology!$H$26:$I$37,2,FALSE()))</f>
        <v>5</v>
      </c>
      <c r="AI92" s="70" t="n">
        <f aca="false">IF(ISERROR(VLOOKUP(AC92,Methodology!$H$26:$I$37,2,FALSE())),"",VLOOKUP(AC92,Methodology!$H$26:$I$37,2,FALSE()))</f>
        <v>7</v>
      </c>
      <c r="AJ92" s="76" t="n">
        <f aca="false">IF(ISERROR(VLOOKUP(AD92,Methodology!$H$26:$I$37,2,FALSE())),"",VLOOKUP(AD92,Methodology!$H$26:$I$37,2,FALSE()))</f>
        <v>5</v>
      </c>
      <c r="AK92" s="70" t="n">
        <f aca="false">IF(ISERROR(VLOOKUP(AE92,Methodology!$H$26:$I$37,2,FALSE())),"",VLOOKUP(AE92,Methodology!$H$26:$I$37,2,FALSE()))</f>
        <v>5</v>
      </c>
      <c r="AL92" s="70" t="n">
        <f aca="false">IF(ISERROR(VLOOKUP(AF92,Methodology!$H$26:$I$37,2,FALSE())),"",VLOOKUP(AF92,Methodology!$H$26:$I$37,2,FALSE()))</f>
        <v>6</v>
      </c>
      <c r="AM92" s="76" t="n">
        <f aca="false">IF(ISERROR(VLOOKUP(AG92,Methodology!$H$26:$I$37,2,FALSE())),"",VLOOKUP(AG92,Methodology!$H$26:$I$37,2,FALSE()))</f>
        <v>4</v>
      </c>
      <c r="AN92" s="77" t="n">
        <f aca="false">SUM(AH92:AJ92)/3</f>
        <v>5.66666666666667</v>
      </c>
      <c r="AO92" s="77" t="n">
        <f aca="false">SUM(AK92:AM92)/3</f>
        <v>5</v>
      </c>
      <c r="AP92" s="156" t="s">
        <v>50</v>
      </c>
    </row>
    <row r="93" customFormat="false" ht="12.75" hidden="false" customHeight="false" outlineLevel="0" collapsed="false">
      <c r="B93" s="148" t="s">
        <v>500</v>
      </c>
      <c r="C93" s="95" t="s">
        <v>383</v>
      </c>
      <c r="D93" s="158" t="s">
        <v>501</v>
      </c>
      <c r="E93" s="66"/>
      <c r="F93" s="66" t="n">
        <v>11</v>
      </c>
      <c r="G93" s="151" t="n">
        <f aca="false">+E93-F93</f>
        <v>-11</v>
      </c>
      <c r="H93" s="152" t="n">
        <f aca="false">(VLOOKUP(B93,'[1]New Ratings'!$A$3:$I$195,5,FALSE()))</f>
        <v>11</v>
      </c>
      <c r="I93" s="69" t="s">
        <v>62</v>
      </c>
      <c r="J93" s="75" t="s">
        <v>56</v>
      </c>
      <c r="K93" s="75" t="s">
        <v>56</v>
      </c>
      <c r="L93" s="69" t="s">
        <v>56</v>
      </c>
      <c r="M93" s="75" t="s">
        <v>56</v>
      </c>
      <c r="N93" s="70" t="s">
        <v>56</v>
      </c>
      <c r="O93" s="153" t="n">
        <v>37.36</v>
      </c>
      <c r="P93" s="154" t="n">
        <v>98</v>
      </c>
      <c r="Q93" s="86" t="str">
        <f aca="false">IF(R93&lt;=20,"A",IF(R93&lt;=40,"B",IF(R93&lt;=60,"C",IF(R93&lt;=80,"D",IF(R93&lt;=100,"E","*")))))</f>
        <v>D</v>
      </c>
      <c r="R93" s="70" t="n">
        <v>66</v>
      </c>
      <c r="S93" s="73" t="n">
        <v>71</v>
      </c>
      <c r="T93" s="74" t="n">
        <f aca="false">IF(R93="*","*",R93-S93)</f>
        <v>-5</v>
      </c>
      <c r="U93" s="75" t="n">
        <v>99</v>
      </c>
      <c r="V93" s="69" t="n">
        <v>24.4</v>
      </c>
      <c r="W93" s="73" t="n">
        <v>25</v>
      </c>
      <c r="X93" s="85" t="n">
        <f aca="false">IF(V93="*","*",V93-W93)</f>
        <v>-0.600000000000001</v>
      </c>
      <c r="Y93" s="75" t="n">
        <v>54</v>
      </c>
      <c r="Z93" s="69" t="n">
        <v>35.5</v>
      </c>
      <c r="AA93" s="76" t="n">
        <v>31.5</v>
      </c>
      <c r="AB93" s="76" t="s">
        <v>47</v>
      </c>
      <c r="AC93" s="76" t="s">
        <v>47</v>
      </c>
      <c r="AD93" s="76" t="s">
        <v>47</v>
      </c>
      <c r="AE93" s="76" t="s">
        <v>144</v>
      </c>
      <c r="AF93" s="76" t="s">
        <v>145</v>
      </c>
      <c r="AG93" s="76" t="s">
        <v>145</v>
      </c>
      <c r="AH93" s="70" t="n">
        <f aca="false">IF(ISERROR(VLOOKUP(AB93,Methodology!$H$26:$I$37,2,FALSE())),"",VLOOKUP(AB93,Methodology!$H$26:$I$37,2,FALSE()))</f>
        <v>6</v>
      </c>
      <c r="AI93" s="70" t="n">
        <f aca="false">IF(ISERROR(VLOOKUP(AC93,Methodology!$H$26:$I$37,2,FALSE())),"",VLOOKUP(AC93,Methodology!$H$26:$I$37,2,FALSE()))</f>
        <v>6</v>
      </c>
      <c r="AJ93" s="76" t="n">
        <f aca="false">IF(ISERROR(VLOOKUP(AD93,Methodology!$H$26:$I$37,2,FALSE())),"",VLOOKUP(AD93,Methodology!$H$26:$I$37,2,FALSE()))</f>
        <v>6</v>
      </c>
      <c r="AK93" s="70" t="n">
        <f aca="false">IF(ISERROR(VLOOKUP(AE93,Methodology!$H$26:$I$37,2,FALSE())),"",VLOOKUP(AE93,Methodology!$H$26:$I$37,2,FALSE()))</f>
        <v>5</v>
      </c>
      <c r="AL93" s="70" t="n">
        <f aca="false">IF(ISERROR(VLOOKUP(AF93,Methodology!$H$26:$I$37,2,FALSE())),"",VLOOKUP(AF93,Methodology!$H$26:$I$37,2,FALSE()))</f>
        <v>4</v>
      </c>
      <c r="AM93" s="76" t="n">
        <f aca="false">IF(ISERROR(VLOOKUP(AG93,Methodology!$H$26:$I$37,2,FALSE())),"",VLOOKUP(AG93,Methodology!$H$26:$I$37,2,FALSE()))</f>
        <v>4</v>
      </c>
      <c r="AN93" s="77" t="n">
        <f aca="false">SUM(AH93:AJ93)/3</f>
        <v>6</v>
      </c>
      <c r="AO93" s="77" t="n">
        <f aca="false">SUM(AK93:AM93)/3</f>
        <v>4.33333333333333</v>
      </c>
      <c r="AP93" s="156" t="s">
        <v>99</v>
      </c>
    </row>
    <row r="94" customFormat="false" ht="12.75" hidden="false" customHeight="false" outlineLevel="0" collapsed="false">
      <c r="B94" s="148" t="s">
        <v>502</v>
      </c>
      <c r="C94" s="95" t="s">
        <v>503</v>
      </c>
      <c r="D94" s="158" t="s">
        <v>42</v>
      </c>
      <c r="E94" s="66"/>
      <c r="F94" s="66" t="n">
        <v>12</v>
      </c>
      <c r="G94" s="151" t="n">
        <f aca="false">+E94-F94</f>
        <v>-12</v>
      </c>
      <c r="H94" s="152" t="e">
        <f aca="false">(VLOOKUP(B94,'[1]New Ratings'!$A$3:$I$195,5,FALSE()))</f>
        <v>#N/A</v>
      </c>
      <c r="I94" s="69" t="s">
        <v>62</v>
      </c>
      <c r="J94" s="75" t="s">
        <v>56</v>
      </c>
      <c r="K94" s="75" t="s">
        <v>56</v>
      </c>
      <c r="L94" s="69" t="s">
        <v>56</v>
      </c>
      <c r="M94" s="75" t="s">
        <v>56</v>
      </c>
      <c r="N94" s="70"/>
      <c r="O94" s="153"/>
      <c r="P94" s="154" t="s">
        <v>56</v>
      </c>
      <c r="Q94" s="86" t="str">
        <f aca="false">IF(R94&lt;=20,"A",IF(R94&lt;=40,"B",IF(R94&lt;=60,"C",IF(R94&lt;=80,"D",IF(R94&lt;=100,"E","*")))))</f>
        <v>*</v>
      </c>
      <c r="R94" s="70" t="s">
        <v>56</v>
      </c>
      <c r="S94" s="73"/>
      <c r="T94" s="74"/>
      <c r="U94" s="75" t="s">
        <v>56</v>
      </c>
      <c r="V94" s="69" t="s">
        <v>56</v>
      </c>
      <c r="W94" s="73" t="s">
        <v>56</v>
      </c>
      <c r="X94" s="85"/>
      <c r="Y94" s="75" t="s">
        <v>56</v>
      </c>
      <c r="Z94" s="69" t="s">
        <v>56</v>
      </c>
      <c r="AA94" s="76" t="s">
        <v>56</v>
      </c>
      <c r="AB94" s="76"/>
      <c r="AC94" s="76"/>
      <c r="AD94" s="76"/>
      <c r="AE94" s="76"/>
      <c r="AF94" s="76"/>
      <c r="AG94" s="76"/>
      <c r="AH94" s="70" t="str">
        <f aca="false">IF(ISERROR(VLOOKUP(AB94,Methodology!$H$26:$I$37,2,FALSE())),"",VLOOKUP(AB94,Methodology!$H$26:$I$37,2,FALSE()))</f>
        <v/>
      </c>
      <c r="AI94" s="70" t="str">
        <f aca="false">IF(ISERROR(VLOOKUP(AC94,Methodology!$H$26:$I$37,2,FALSE())),"",VLOOKUP(AC94,Methodology!$H$26:$I$37,2,FALSE()))</f>
        <v/>
      </c>
      <c r="AJ94" s="76" t="str">
        <f aca="false">IF(ISERROR(VLOOKUP(AD94,Methodology!$H$26:$I$37,2,FALSE())),"",VLOOKUP(AD94,Methodology!$H$26:$I$37,2,FALSE()))</f>
        <v/>
      </c>
      <c r="AK94" s="70" t="str">
        <f aca="false">IF(ISERROR(VLOOKUP(AE94,Methodology!$H$26:$I$37,2,FALSE())),"",VLOOKUP(AE94,Methodology!$H$26:$I$37,2,FALSE()))</f>
        <v/>
      </c>
      <c r="AL94" s="70" t="str">
        <f aca="false">IF(ISERROR(VLOOKUP(AF94,Methodology!$H$26:$I$37,2,FALSE())),"",VLOOKUP(AF94,Methodology!$H$26:$I$37,2,FALSE()))</f>
        <v/>
      </c>
      <c r="AM94" s="76" t="str">
        <f aca="false">IF(ISERROR(VLOOKUP(AG94,Methodology!$H$26:$I$37,2,FALSE())),"",VLOOKUP(AG94,Methodology!$H$26:$I$37,2,FALSE()))</f>
        <v/>
      </c>
      <c r="AN94" s="77" t="n">
        <f aca="false">SUM(AH94:AJ94)/3</f>
        <v>0</v>
      </c>
      <c r="AO94" s="77" t="n">
        <f aca="false">SUM(AK94:AM94)/3</f>
        <v>0</v>
      </c>
      <c r="AP94" s="156" t="s">
        <v>504</v>
      </c>
    </row>
    <row r="95" customFormat="false" ht="12.75" hidden="false" customHeight="false" outlineLevel="0" collapsed="false">
      <c r="B95" s="148" t="s">
        <v>505</v>
      </c>
      <c r="C95" s="95" t="s">
        <v>155</v>
      </c>
      <c r="D95" s="158" t="s">
        <v>506</v>
      </c>
      <c r="E95" s="66"/>
      <c r="F95" s="66" t="n">
        <v>12</v>
      </c>
      <c r="G95" s="151" t="n">
        <f aca="false">+E95-F95</f>
        <v>-12</v>
      </c>
      <c r="H95" s="152" t="n">
        <f aca="false">(VLOOKUP(B95,'[1]New Ratings'!$A$3:$I$195,5,FALSE()))</f>
        <v>12</v>
      </c>
      <c r="I95" s="69" t="s">
        <v>43</v>
      </c>
      <c r="J95" s="75" t="s">
        <v>56</v>
      </c>
      <c r="K95" s="75" t="s">
        <v>56</v>
      </c>
      <c r="L95" s="69" t="s">
        <v>56</v>
      </c>
      <c r="M95" s="75" t="s">
        <v>56</v>
      </c>
      <c r="N95" s="70" t="s">
        <v>56</v>
      </c>
      <c r="O95" s="153" t="n">
        <v>4.46</v>
      </c>
      <c r="P95" s="154" t="n">
        <v>185</v>
      </c>
      <c r="Q95" s="86" t="str">
        <f aca="false">IF(R95&lt;=20,"A",IF(R95&lt;=40,"B",IF(R95&lt;=60,"C",IF(R95&lt;=80,"D",IF(R95&lt;=100,"E","*")))))</f>
        <v>*</v>
      </c>
      <c r="R95" s="70" t="s">
        <v>56</v>
      </c>
      <c r="S95" s="73" t="s">
        <v>56</v>
      </c>
      <c r="T95" s="74" t="str">
        <f aca="false">IF(R95="*","*",R95-S95)</f>
        <v>*</v>
      </c>
      <c r="U95" s="75" t="n">
        <v>140</v>
      </c>
      <c r="V95" s="69" t="n">
        <v>10.8</v>
      </c>
      <c r="W95" s="73" t="n">
        <v>6.2</v>
      </c>
      <c r="X95" s="85" t="n">
        <f aca="false">IF(V95="*","*",V95-W95)</f>
        <v>4.6</v>
      </c>
      <c r="Y95" s="75" t="n">
        <v>59</v>
      </c>
      <c r="Z95" s="69" t="n">
        <v>20.5</v>
      </c>
      <c r="AA95" s="76" t="n">
        <v>17</v>
      </c>
      <c r="AB95" s="76"/>
      <c r="AC95" s="76"/>
      <c r="AD95" s="76"/>
      <c r="AE95" s="76"/>
      <c r="AF95" s="76"/>
      <c r="AG95" s="76"/>
      <c r="AH95" s="70" t="str">
        <f aca="false">IF(ISERROR(VLOOKUP(AB95,Methodology!$H$26:$I$37,2,FALSE())),"",VLOOKUP(AB95,Methodology!$H$26:$I$37,2,FALSE()))</f>
        <v/>
      </c>
      <c r="AI95" s="70" t="str">
        <f aca="false">IF(ISERROR(VLOOKUP(AC95,Methodology!$H$26:$I$37,2,FALSE())),"",VLOOKUP(AC95,Methodology!$H$26:$I$37,2,FALSE()))</f>
        <v/>
      </c>
      <c r="AJ95" s="76" t="str">
        <f aca="false">IF(ISERROR(VLOOKUP(AD95,Methodology!$H$26:$I$37,2,FALSE())),"",VLOOKUP(AD95,Methodology!$H$26:$I$37,2,FALSE()))</f>
        <v/>
      </c>
      <c r="AK95" s="70" t="str">
        <f aca="false">IF(ISERROR(VLOOKUP(AE95,Methodology!$H$26:$I$37,2,FALSE())),"",VLOOKUP(AE95,Methodology!$H$26:$I$37,2,FALSE()))</f>
        <v/>
      </c>
      <c r="AL95" s="70" t="str">
        <f aca="false">IF(ISERROR(VLOOKUP(AF95,Methodology!$H$26:$I$37,2,FALSE())),"",VLOOKUP(AF95,Methodology!$H$26:$I$37,2,FALSE()))</f>
        <v/>
      </c>
      <c r="AM95" s="76" t="str">
        <f aca="false">IF(ISERROR(VLOOKUP(AG95,Methodology!$H$26:$I$37,2,FALSE())),"",VLOOKUP(AG95,Methodology!$H$26:$I$37,2,FALSE()))</f>
        <v/>
      </c>
      <c r="AN95" s="77" t="n">
        <f aca="false">SUM(AH95:AJ95)/3</f>
        <v>0</v>
      </c>
      <c r="AO95" s="77" t="n">
        <f aca="false">SUM(AK95:AM95)/3</f>
        <v>0</v>
      </c>
      <c r="AP95" s="156" t="s">
        <v>452</v>
      </c>
    </row>
    <row r="96" customFormat="false" ht="12.75" hidden="false" customHeight="false" outlineLevel="0" collapsed="false">
      <c r="B96" s="42" t="s">
        <v>154</v>
      </c>
      <c r="C96" s="95" t="s">
        <v>155</v>
      </c>
      <c r="D96" s="158" t="s">
        <v>156</v>
      </c>
      <c r="E96" s="66" t="n">
        <v>4</v>
      </c>
      <c r="F96" s="66" t="n">
        <v>4</v>
      </c>
      <c r="G96" s="151" t="n">
        <f aca="false">+E96-F96</f>
        <v>0</v>
      </c>
      <c r="H96" s="152" t="n">
        <f aca="false">(VLOOKUP(B96,'[1]New Ratings'!$A$3:$I$195,5,FALSE()))</f>
        <v>4</v>
      </c>
      <c r="I96" s="69" t="s">
        <v>62</v>
      </c>
      <c r="J96" s="75" t="s">
        <v>157</v>
      </c>
      <c r="K96" s="75" t="s">
        <v>157</v>
      </c>
      <c r="L96" s="69" t="s">
        <v>108</v>
      </c>
      <c r="M96" s="75" t="s">
        <v>98</v>
      </c>
      <c r="N96" s="70" t="s">
        <v>98</v>
      </c>
      <c r="O96" s="153" t="n">
        <v>62.53</v>
      </c>
      <c r="P96" s="154" t="n">
        <v>47</v>
      </c>
      <c r="Q96" s="86" t="str">
        <f aca="false">IF(R96&lt;=20,"A",IF(R96&lt;=40,"B",IF(R96&lt;=60,"C",IF(R96&lt;=80,"D",IF(R96&lt;=100,"E","*")))))</f>
        <v>B</v>
      </c>
      <c r="R96" s="70" t="n">
        <v>29</v>
      </c>
      <c r="S96" s="73" t="n">
        <v>26</v>
      </c>
      <c r="T96" s="74" t="n">
        <f aca="false">IF(R96="*","*",R96-S96)</f>
        <v>3</v>
      </c>
      <c r="U96" s="75" t="n">
        <v>33</v>
      </c>
      <c r="V96" s="69" t="n">
        <v>62.4</v>
      </c>
      <c r="W96" s="73" t="n">
        <v>63.3</v>
      </c>
      <c r="X96" s="85" t="n">
        <f aca="false">IF(V96="*","*",V96-W96)</f>
        <v>-0.899999999999999</v>
      </c>
      <c r="Y96" s="75" t="n">
        <v>75.5</v>
      </c>
      <c r="Z96" s="69" t="n">
        <v>39</v>
      </c>
      <c r="AA96" s="76" t="n">
        <v>44.5</v>
      </c>
      <c r="AB96" s="76" t="s">
        <v>48</v>
      </c>
      <c r="AC96" s="76" t="s">
        <v>48</v>
      </c>
      <c r="AD96" s="76" t="s">
        <v>48</v>
      </c>
      <c r="AE96" s="76" t="s">
        <v>48</v>
      </c>
      <c r="AF96" s="76" t="s">
        <v>58</v>
      </c>
      <c r="AG96" s="76" t="s">
        <v>48</v>
      </c>
      <c r="AH96" s="70" t="n">
        <f aca="false">IF(ISERROR(VLOOKUP(AB96,Methodology!$H$26:$I$37,2,FALSE())),"",VLOOKUP(AB96,Methodology!$H$26:$I$37,2,FALSE()))</f>
        <v>7</v>
      </c>
      <c r="AI96" s="70" t="n">
        <f aca="false">IF(ISERROR(VLOOKUP(AC96,Methodology!$H$26:$I$37,2,FALSE())),"",VLOOKUP(AC96,Methodology!$H$26:$I$37,2,FALSE()))</f>
        <v>7</v>
      </c>
      <c r="AJ96" s="76" t="n">
        <f aca="false">IF(ISERROR(VLOOKUP(AD96,Methodology!$H$26:$I$37,2,FALSE())),"",VLOOKUP(AD96,Methodology!$H$26:$I$37,2,FALSE()))</f>
        <v>7</v>
      </c>
      <c r="AK96" s="70" t="n">
        <f aca="false">IF(ISERROR(VLOOKUP(AE96,Methodology!$H$26:$I$37,2,FALSE())),"",VLOOKUP(AE96,Methodology!$H$26:$I$37,2,FALSE()))</f>
        <v>7</v>
      </c>
      <c r="AL96" s="70" t="n">
        <f aca="false">IF(ISERROR(VLOOKUP(AF96,Methodology!$H$26:$I$37,2,FALSE())),"",VLOOKUP(AF96,Methodology!$H$26:$I$37,2,FALSE()))</f>
        <v>8</v>
      </c>
      <c r="AM96" s="76" t="n">
        <f aca="false">IF(ISERROR(VLOOKUP(AG96,Methodology!$H$26:$I$37,2,FALSE())),"",VLOOKUP(AG96,Methodology!$H$26:$I$37,2,FALSE()))</f>
        <v>7</v>
      </c>
      <c r="AN96" s="77" t="n">
        <f aca="false">SUM(AH96:AJ96)/3</f>
        <v>7</v>
      </c>
      <c r="AO96" s="77" t="n">
        <f aca="false">SUM(AK96:AM96)/3</f>
        <v>7.33333333333333</v>
      </c>
      <c r="AP96" s="156" t="s">
        <v>50</v>
      </c>
    </row>
    <row r="97" customFormat="false" ht="12.75" hidden="false" customHeight="false" outlineLevel="0" collapsed="false">
      <c r="B97" s="42" t="s">
        <v>158</v>
      </c>
      <c r="C97" s="95" t="s">
        <v>66</v>
      </c>
      <c r="D97" s="158" t="s">
        <v>159</v>
      </c>
      <c r="E97" s="66"/>
      <c r="F97" s="66" t="n">
        <v>4</v>
      </c>
      <c r="G97" s="151" t="n">
        <f aca="false">+E97-F97</f>
        <v>-4</v>
      </c>
      <c r="H97" s="152" t="n">
        <f aca="false">(VLOOKUP(B97,'[1]New Ratings'!$A$3:$I$195,5,FALSE()))</f>
        <v>4</v>
      </c>
      <c r="I97" s="69" t="s">
        <v>62</v>
      </c>
      <c r="J97" s="75" t="s">
        <v>160</v>
      </c>
      <c r="K97" s="75" t="s">
        <v>160</v>
      </c>
      <c r="L97" s="69" t="s">
        <v>45</v>
      </c>
      <c r="M97" s="75" t="s">
        <v>49</v>
      </c>
      <c r="N97" s="70" t="s">
        <v>49</v>
      </c>
      <c r="O97" s="153" t="n">
        <v>77.19</v>
      </c>
      <c r="P97" s="154" t="n">
        <v>29</v>
      </c>
      <c r="Q97" s="86" t="str">
        <f aca="false">IF(R97&lt;=20,"A",IF(R97&lt;=40,"B",IF(R97&lt;=60,"C",IF(R97&lt;=80,"D",IF(R97&lt;=100,"E","*")))))</f>
        <v>B</v>
      </c>
      <c r="R97" s="70" t="n">
        <v>33</v>
      </c>
      <c r="S97" s="73" t="n">
        <v>33</v>
      </c>
      <c r="T97" s="74" t="n">
        <f aca="false">IF(R97="*","*",R97-S97)</f>
        <v>0</v>
      </c>
      <c r="U97" s="75" t="n">
        <v>31</v>
      </c>
      <c r="V97" s="69" t="n">
        <v>63.8</v>
      </c>
      <c r="W97" s="73" t="n">
        <v>64.4</v>
      </c>
      <c r="X97" s="85" t="n">
        <f aca="false">IF(V97="*","*",V97-W97)</f>
        <v>-0.600000000000009</v>
      </c>
      <c r="Y97" s="75" t="n">
        <v>68</v>
      </c>
      <c r="Z97" s="69" t="n">
        <v>48.5</v>
      </c>
      <c r="AA97" s="76" t="n">
        <v>44.5</v>
      </c>
      <c r="AB97" s="76" t="s">
        <v>49</v>
      </c>
      <c r="AC97" s="76" t="s">
        <v>47</v>
      </c>
      <c r="AD97" s="76" t="s">
        <v>49</v>
      </c>
      <c r="AE97" s="76" t="s">
        <v>49</v>
      </c>
      <c r="AF97" s="76" t="s">
        <v>47</v>
      </c>
      <c r="AG97" s="76" t="s">
        <v>58</v>
      </c>
      <c r="AH97" s="70" t="n">
        <f aca="false">IF(ISERROR(VLOOKUP(AB97,Methodology!$H$26:$I$37,2,FALSE())),"",VLOOKUP(AB97,Methodology!$H$26:$I$37,2,FALSE()))</f>
        <v>9</v>
      </c>
      <c r="AI97" s="70" t="n">
        <f aca="false">IF(ISERROR(VLOOKUP(AC97,Methodology!$H$26:$I$37,2,FALSE())),"",VLOOKUP(AC97,Methodology!$H$26:$I$37,2,FALSE()))</f>
        <v>6</v>
      </c>
      <c r="AJ97" s="76" t="n">
        <f aca="false">IF(ISERROR(VLOOKUP(AD97,Methodology!$H$26:$I$37,2,FALSE())),"",VLOOKUP(AD97,Methodology!$H$26:$I$37,2,FALSE()))</f>
        <v>9</v>
      </c>
      <c r="AK97" s="70" t="n">
        <f aca="false">IF(ISERROR(VLOOKUP(AE97,Methodology!$H$26:$I$37,2,FALSE())),"",VLOOKUP(AE97,Methodology!$H$26:$I$37,2,FALSE()))</f>
        <v>9</v>
      </c>
      <c r="AL97" s="70" t="n">
        <f aca="false">IF(ISERROR(VLOOKUP(AF97,Methodology!$H$26:$I$37,2,FALSE())),"",VLOOKUP(AF97,Methodology!$H$26:$I$37,2,FALSE()))</f>
        <v>6</v>
      </c>
      <c r="AM97" s="76" t="n">
        <f aca="false">IF(ISERROR(VLOOKUP(AG97,Methodology!$H$26:$I$37,2,FALSE())),"",VLOOKUP(AG97,Methodology!$H$26:$I$37,2,FALSE()))</f>
        <v>8</v>
      </c>
      <c r="AN97" s="77" t="n">
        <f aca="false">SUM(AH97:AJ97)/3</f>
        <v>8</v>
      </c>
      <c r="AO97" s="77" t="n">
        <f aca="false">SUM(AK97:AM97)/3</f>
        <v>7.66666666666667</v>
      </c>
      <c r="AP97" s="80" t="s">
        <v>137</v>
      </c>
    </row>
    <row r="98" customFormat="false" ht="12.75" hidden="false" customHeight="false" outlineLevel="0" collapsed="false">
      <c r="B98" s="148" t="s">
        <v>507</v>
      </c>
      <c r="C98" s="95" t="s">
        <v>508</v>
      </c>
      <c r="D98" s="158" t="s">
        <v>509</v>
      </c>
      <c r="E98" s="66"/>
      <c r="F98" s="66" t="n">
        <v>11</v>
      </c>
      <c r="G98" s="151" t="n">
        <f aca="false">+E98-F98</f>
        <v>-11</v>
      </c>
      <c r="H98" s="152" t="n">
        <f aca="false">(VLOOKUP(B98,'[1]New Ratings'!$A$3:$I$195,5,FALSE()))</f>
        <v>11</v>
      </c>
      <c r="I98" s="69" t="s">
        <v>62</v>
      </c>
      <c r="J98" s="75" t="s">
        <v>56</v>
      </c>
      <c r="K98" s="75" t="s">
        <v>56</v>
      </c>
      <c r="L98" s="69" t="s">
        <v>56</v>
      </c>
      <c r="M98" s="75" t="s">
        <v>56</v>
      </c>
      <c r="N98" s="70" t="s">
        <v>56</v>
      </c>
      <c r="O98" s="153" t="n">
        <v>28.81</v>
      </c>
      <c r="P98" s="154" t="n">
        <v>138</v>
      </c>
      <c r="Q98" s="86" t="str">
        <f aca="false">IF(R98&lt;=20,"A",IF(R98&lt;=40,"B",IF(R98&lt;=60,"C",IF(R98&lt;=80,"D",IF(R98&lt;=100,"E","*")))))</f>
        <v>*</v>
      </c>
      <c r="R98" s="70" t="s">
        <v>56</v>
      </c>
      <c r="S98" s="73" t="s">
        <v>56</v>
      </c>
      <c r="T98" s="74" t="str">
        <f aca="false">IF(R98="*","*",R98-S98)</f>
        <v>*</v>
      </c>
      <c r="U98" s="75" t="n">
        <v>115</v>
      </c>
      <c r="V98" s="69" t="n">
        <v>18</v>
      </c>
      <c r="W98" s="73" t="n">
        <v>23.8</v>
      </c>
      <c r="X98" s="85" t="n">
        <f aca="false">IF(V98="*","*",V98-W98)</f>
        <v>-5.8</v>
      </c>
      <c r="Y98" s="75" t="s">
        <v>56</v>
      </c>
      <c r="Z98" s="69" t="s">
        <v>56</v>
      </c>
      <c r="AA98" s="76" t="s">
        <v>56</v>
      </c>
      <c r="AB98" s="76"/>
      <c r="AC98" s="76"/>
      <c r="AD98" s="76"/>
      <c r="AE98" s="76"/>
      <c r="AF98" s="76"/>
      <c r="AG98" s="76"/>
      <c r="AH98" s="70" t="str">
        <f aca="false">IF(ISERROR(VLOOKUP(AB98,Methodology!$H$26:$I$37,2,FALSE())),"",VLOOKUP(AB98,Methodology!$H$26:$I$37,2,FALSE()))</f>
        <v/>
      </c>
      <c r="AI98" s="70" t="str">
        <f aca="false">IF(ISERROR(VLOOKUP(AC98,Methodology!$H$26:$I$37,2,FALSE())),"",VLOOKUP(AC98,Methodology!$H$26:$I$37,2,FALSE()))</f>
        <v/>
      </c>
      <c r="AJ98" s="76" t="str">
        <f aca="false">IF(ISERROR(VLOOKUP(AD98,Methodology!$H$26:$I$37,2,FALSE())),"",VLOOKUP(AD98,Methodology!$H$26:$I$37,2,FALSE()))</f>
        <v/>
      </c>
      <c r="AK98" s="70" t="str">
        <f aca="false">IF(ISERROR(VLOOKUP(AE98,Methodology!$H$26:$I$37,2,FALSE())),"",VLOOKUP(AE98,Methodology!$H$26:$I$37,2,FALSE()))</f>
        <v/>
      </c>
      <c r="AL98" s="70" t="str">
        <f aca="false">IF(ISERROR(VLOOKUP(AF98,Methodology!$H$26:$I$37,2,FALSE())),"",VLOOKUP(AF98,Methodology!$H$26:$I$37,2,FALSE()))</f>
        <v/>
      </c>
      <c r="AM98" s="76" t="str">
        <f aca="false">IF(ISERROR(VLOOKUP(AG98,Methodology!$H$26:$I$37,2,FALSE())),"",VLOOKUP(AG98,Methodology!$H$26:$I$37,2,FALSE()))</f>
        <v/>
      </c>
      <c r="AN98" s="77" t="n">
        <f aca="false">SUM(AH98:AJ98)/3</f>
        <v>0</v>
      </c>
      <c r="AO98" s="77" t="n">
        <f aca="false">SUM(AK98:AM98)/3</f>
        <v>0</v>
      </c>
      <c r="AP98" s="156" t="s">
        <v>99</v>
      </c>
    </row>
    <row r="99" customFormat="false" ht="12.75" hidden="false" customHeight="false" outlineLevel="0" collapsed="false">
      <c r="B99" s="148" t="s">
        <v>510</v>
      </c>
      <c r="C99" s="95" t="s">
        <v>511</v>
      </c>
      <c r="D99" s="158" t="s">
        <v>512</v>
      </c>
      <c r="E99" s="66"/>
      <c r="F99" s="66" t="n">
        <v>12</v>
      </c>
      <c r="G99" s="151" t="n">
        <f aca="false">+E99-F99</f>
        <v>-12</v>
      </c>
      <c r="H99" s="152" t="n">
        <f aca="false">(VLOOKUP(B99,'[1]New Ratings'!$A$3:$I$195,5,FALSE()))</f>
        <v>12</v>
      </c>
      <c r="I99" s="69" t="s">
        <v>62</v>
      </c>
      <c r="J99" s="75" t="s">
        <v>56</v>
      </c>
      <c r="K99" s="75" t="s">
        <v>56</v>
      </c>
      <c r="L99" s="69" t="s">
        <v>56</v>
      </c>
      <c r="M99" s="75" t="s">
        <v>56</v>
      </c>
      <c r="N99" s="70" t="s">
        <v>56</v>
      </c>
      <c r="O99" s="153" t="n">
        <v>27.44</v>
      </c>
      <c r="P99" s="154" t="n">
        <v>148</v>
      </c>
      <c r="Q99" s="86" t="str">
        <f aca="false">IF(R99&lt;=20,"A",IF(R99&lt;=40,"B",IF(R99&lt;=60,"C",IF(R99&lt;=80,"D",IF(R99&lt;=100,"E","*")))))</f>
        <v>*</v>
      </c>
      <c r="R99" s="70" t="s">
        <v>56</v>
      </c>
      <c r="S99" s="73" t="s">
        <v>56</v>
      </c>
      <c r="T99" s="74" t="str">
        <f aca="false">IF(R99="*","*",R99-S99)</f>
        <v>*</v>
      </c>
      <c r="U99" s="75" t="s">
        <v>56</v>
      </c>
      <c r="V99" s="69" t="s">
        <v>56</v>
      </c>
      <c r="W99" s="73" t="s">
        <v>56</v>
      </c>
      <c r="X99" s="85" t="str">
        <f aca="false">IF(V99="*","*",V99-W99)</f>
        <v>*</v>
      </c>
      <c r="Y99" s="75" t="s">
        <v>56</v>
      </c>
      <c r="Z99" s="69" t="s">
        <v>56</v>
      </c>
      <c r="AA99" s="76" t="s">
        <v>56</v>
      </c>
      <c r="AB99" s="76"/>
      <c r="AC99" s="76"/>
      <c r="AD99" s="76"/>
      <c r="AE99" s="76"/>
      <c r="AF99" s="76"/>
      <c r="AG99" s="76"/>
      <c r="AH99" s="70" t="str">
        <f aca="false">IF(ISERROR(VLOOKUP(AB99,Methodology!$H$26:$I$37,2,FALSE())),"",VLOOKUP(AB99,Methodology!$H$26:$I$37,2,FALSE()))</f>
        <v/>
      </c>
      <c r="AI99" s="70" t="str">
        <f aca="false">IF(ISERROR(VLOOKUP(AC99,Methodology!$H$26:$I$37,2,FALSE())),"",VLOOKUP(AC99,Methodology!$H$26:$I$37,2,FALSE()))</f>
        <v/>
      </c>
      <c r="AJ99" s="76" t="str">
        <f aca="false">IF(ISERROR(VLOOKUP(AD99,Methodology!$H$26:$I$37,2,FALSE())),"",VLOOKUP(AD99,Methodology!$H$26:$I$37,2,FALSE()))</f>
        <v/>
      </c>
      <c r="AK99" s="70" t="str">
        <f aca="false">IF(ISERROR(VLOOKUP(AE99,Methodology!$H$26:$I$37,2,FALSE())),"",VLOOKUP(AE99,Methodology!$H$26:$I$37,2,FALSE()))</f>
        <v/>
      </c>
      <c r="AL99" s="70" t="str">
        <f aca="false">IF(ISERROR(VLOOKUP(AF99,Methodology!$H$26:$I$37,2,FALSE())),"",VLOOKUP(AF99,Methodology!$H$26:$I$37,2,FALSE()))</f>
        <v/>
      </c>
      <c r="AM99" s="76" t="str">
        <f aca="false">IF(ISERROR(VLOOKUP(AG99,Methodology!$H$26:$I$37,2,FALSE())),"",VLOOKUP(AG99,Methodology!$H$26:$I$37,2,FALSE()))</f>
        <v/>
      </c>
      <c r="AN99" s="77" t="n">
        <f aca="false">SUM(AH99:AJ99)/3</f>
        <v>0</v>
      </c>
      <c r="AO99" s="77" t="n">
        <f aca="false">SUM(AK99:AM99)/3</f>
        <v>0</v>
      </c>
      <c r="AP99" s="156" t="s">
        <v>99</v>
      </c>
    </row>
    <row r="100" customFormat="false" ht="12.75" hidden="false" customHeight="false" outlineLevel="0" collapsed="false">
      <c r="B100" s="42" t="s">
        <v>161</v>
      </c>
      <c r="C100" s="95" t="s">
        <v>162</v>
      </c>
      <c r="D100" s="158" t="s">
        <v>163</v>
      </c>
      <c r="E100" s="66" t="n">
        <v>4</v>
      </c>
      <c r="F100" s="66" t="n">
        <v>4</v>
      </c>
      <c r="G100" s="151" t="n">
        <f aca="false">+E100-F100</f>
        <v>0</v>
      </c>
      <c r="H100" s="152" t="n">
        <f aca="false">(VLOOKUP(B100,'[1]New Ratings'!$A$3:$I$195,5,FALSE()))</f>
        <v>5</v>
      </c>
      <c r="I100" s="69" t="s">
        <v>62</v>
      </c>
      <c r="J100" s="75" t="s">
        <v>157</v>
      </c>
      <c r="K100" s="75" t="s">
        <v>157</v>
      </c>
      <c r="L100" s="69" t="s">
        <v>45</v>
      </c>
      <c r="M100" s="75" t="s">
        <v>109</v>
      </c>
      <c r="N100" s="70" t="s">
        <v>109</v>
      </c>
      <c r="O100" s="153" t="n">
        <v>54.48</v>
      </c>
      <c r="P100" s="154" t="n">
        <v>61</v>
      </c>
      <c r="Q100" s="86" t="str">
        <f aca="false">IF(R100&lt;=20,"A",IF(R100&lt;=40,"B",IF(R100&lt;=60,"C",IF(R100&lt;=80,"D",IF(R100&lt;=100,"E","*")))))</f>
        <v>C</v>
      </c>
      <c r="R100" s="70" t="n">
        <v>50</v>
      </c>
      <c r="S100" s="73" t="n">
        <v>50</v>
      </c>
      <c r="T100" s="74" t="n">
        <f aca="false">IF(R100="*","*",R100-S100)</f>
        <v>0</v>
      </c>
      <c r="U100" s="75" t="n">
        <v>57</v>
      </c>
      <c r="V100" s="69" t="n">
        <v>45.8</v>
      </c>
      <c r="W100" s="73" t="n">
        <v>47.9</v>
      </c>
      <c r="X100" s="85" t="n">
        <f aca="false">IF(V100="*","*",V100-W100)</f>
        <v>-2.1</v>
      </c>
      <c r="Y100" s="75" t="n">
        <v>68</v>
      </c>
      <c r="Z100" s="69" t="n">
        <v>39.5</v>
      </c>
      <c r="AA100" s="76" t="n">
        <v>35.5</v>
      </c>
      <c r="AB100" s="76"/>
      <c r="AC100" s="76"/>
      <c r="AD100" s="76"/>
      <c r="AE100" s="76"/>
      <c r="AF100" s="76"/>
      <c r="AG100" s="76"/>
      <c r="AH100" s="70" t="str">
        <f aca="false">IF(ISERROR(VLOOKUP(AB100,Methodology!$H$26:$I$37,2,FALSE())),"",VLOOKUP(AB100,Methodology!$H$26:$I$37,2,FALSE()))</f>
        <v/>
      </c>
      <c r="AI100" s="70" t="str">
        <f aca="false">IF(ISERROR(VLOOKUP(AC100,Methodology!$H$26:$I$37,2,FALSE())),"",VLOOKUP(AC100,Methodology!$H$26:$I$37,2,FALSE()))</f>
        <v/>
      </c>
      <c r="AJ100" s="76" t="str">
        <f aca="false">IF(ISERROR(VLOOKUP(AD100,Methodology!$H$26:$I$37,2,FALSE())),"",VLOOKUP(AD100,Methodology!$H$26:$I$37,2,FALSE()))</f>
        <v/>
      </c>
      <c r="AK100" s="70" t="str">
        <f aca="false">IF(ISERROR(VLOOKUP(AE100,Methodology!$H$26:$I$37,2,FALSE())),"",VLOOKUP(AE100,Methodology!$H$26:$I$37,2,FALSE()))</f>
        <v/>
      </c>
      <c r="AL100" s="70" t="str">
        <f aca="false">IF(ISERROR(VLOOKUP(AF100,Methodology!$H$26:$I$37,2,FALSE())),"",VLOOKUP(AF100,Methodology!$H$26:$I$37,2,FALSE()))</f>
        <v/>
      </c>
      <c r="AM100" s="76" t="str">
        <f aca="false">IF(ISERROR(VLOOKUP(AG100,Methodology!$H$26:$I$37,2,FALSE())),"",VLOOKUP(AG100,Methodology!$H$26:$I$37,2,FALSE()))</f>
        <v/>
      </c>
      <c r="AN100" s="77" t="n">
        <f aca="false">SUM(AH100:AJ100)/3</f>
        <v>0</v>
      </c>
      <c r="AO100" s="77" t="n">
        <f aca="false">SUM(AK100:AM100)/3</f>
        <v>0</v>
      </c>
      <c r="AP100" s="156" t="s">
        <v>70</v>
      </c>
    </row>
    <row r="101" customFormat="false" ht="12.75" hidden="false" customHeight="false" outlineLevel="0" collapsed="false">
      <c r="B101" s="117" t="s">
        <v>337</v>
      </c>
      <c r="C101" s="167" t="s">
        <v>306</v>
      </c>
      <c r="D101" s="168" t="s">
        <v>338</v>
      </c>
      <c r="E101" s="169" t="n">
        <v>9</v>
      </c>
      <c r="F101" s="169" t="n">
        <v>9</v>
      </c>
      <c r="G101" s="170" t="n">
        <f aca="false">+E101-F101</f>
        <v>0</v>
      </c>
      <c r="H101" s="171" t="n">
        <f aca="false">(VLOOKUP(B101,'[1]New Ratings'!$A$3:$I$195,5,FALSE()))</f>
        <v>9</v>
      </c>
      <c r="I101" s="97" t="s">
        <v>62</v>
      </c>
      <c r="J101" s="104" t="s">
        <v>278</v>
      </c>
      <c r="K101" s="104" t="s">
        <v>278</v>
      </c>
      <c r="L101" s="97" t="s">
        <v>45</v>
      </c>
      <c r="M101" s="104" t="s">
        <v>287</v>
      </c>
      <c r="N101" s="107" t="s">
        <v>48</v>
      </c>
      <c r="O101" s="172" t="n">
        <v>46.34</v>
      </c>
      <c r="P101" s="134" t="n">
        <v>75</v>
      </c>
      <c r="Q101" s="108" t="str">
        <f aca="false">IF(R101&lt;=20,"A",IF(R101&lt;=40,"B",IF(R101&lt;=60,"C",IF(R101&lt;=80,"D",IF(R101&lt;=100,"E","*")))))</f>
        <v>C</v>
      </c>
      <c r="R101" s="107" t="n">
        <v>58</v>
      </c>
      <c r="S101" s="105" t="n">
        <v>55</v>
      </c>
      <c r="T101" s="106" t="n">
        <f aca="false">IF(R101="*","*",R101-S101)</f>
        <v>3</v>
      </c>
      <c r="U101" s="104" t="n">
        <v>77</v>
      </c>
      <c r="V101" s="97" t="n">
        <v>33</v>
      </c>
      <c r="W101" s="105" t="n">
        <v>36.8</v>
      </c>
      <c r="X101" s="98" t="n">
        <f aca="false">IF(V101="*","*",V101-W101)</f>
        <v>-3.8</v>
      </c>
      <c r="Y101" s="104" t="n">
        <v>63</v>
      </c>
      <c r="Z101" s="97" t="n">
        <v>30.5</v>
      </c>
      <c r="AA101" s="173" t="n">
        <v>23.5</v>
      </c>
      <c r="AB101" s="173"/>
      <c r="AC101" s="173"/>
      <c r="AD101" s="173"/>
      <c r="AE101" s="173"/>
      <c r="AF101" s="173"/>
      <c r="AG101" s="173"/>
      <c r="AH101" s="107" t="str">
        <f aca="false">IF(ISERROR(VLOOKUP(AB101,Methodology!$H$26:$I$37,2,FALSE())),"",VLOOKUP(AB101,Methodology!$H$26:$I$37,2,FALSE()))</f>
        <v/>
      </c>
      <c r="AI101" s="107" t="str">
        <f aca="false">IF(ISERROR(VLOOKUP(AC101,Methodology!$H$26:$I$37,2,FALSE())),"",VLOOKUP(AC101,Methodology!$H$26:$I$37,2,FALSE()))</f>
        <v/>
      </c>
      <c r="AJ101" s="173" t="str">
        <f aca="false">IF(ISERROR(VLOOKUP(AD101,Methodology!$H$26:$I$37,2,FALSE())),"",VLOOKUP(AD101,Methodology!$H$26:$I$37,2,FALSE()))</f>
        <v/>
      </c>
      <c r="AK101" s="107" t="str">
        <f aca="false">IF(ISERROR(VLOOKUP(AE101,Methodology!$H$26:$I$37,2,FALSE())),"",VLOOKUP(AE101,Methodology!$H$26:$I$37,2,FALSE()))</f>
        <v/>
      </c>
      <c r="AL101" s="107" t="str">
        <f aca="false">IF(ISERROR(VLOOKUP(AF101,Methodology!$H$26:$I$37,2,FALSE())),"",VLOOKUP(AF101,Methodology!$H$26:$I$37,2,FALSE()))</f>
        <v/>
      </c>
      <c r="AM101" s="173" t="str">
        <f aca="false">IF(ISERROR(VLOOKUP(AG101,Methodology!$H$26:$I$37,2,FALSE())),"",VLOOKUP(AG101,Methodology!$H$26:$I$37,2,FALSE()))</f>
        <v/>
      </c>
      <c r="AN101" s="174" t="n">
        <f aca="false">SUM(AH101:AJ101)/3</f>
        <v>0</v>
      </c>
      <c r="AO101" s="174" t="n">
        <f aca="false">SUM(AK101:AM101)/3</f>
        <v>0</v>
      </c>
      <c r="AP101" s="175" t="s">
        <v>50</v>
      </c>
    </row>
    <row r="102" customFormat="false" ht="12.75" hidden="false" customHeight="false" outlineLevel="0" collapsed="false">
      <c r="B102" s="148" t="s">
        <v>513</v>
      </c>
      <c r="C102" s="95" t="s">
        <v>514</v>
      </c>
      <c r="D102" s="158" t="s">
        <v>515</v>
      </c>
      <c r="E102" s="66"/>
      <c r="F102" s="66" t="n">
        <v>11</v>
      </c>
      <c r="G102" s="151" t="n">
        <f aca="false">+E102-F102</f>
        <v>-11</v>
      </c>
      <c r="H102" s="152" t="n">
        <f aca="false">(VLOOKUP(B102,'[1]New Ratings'!$A$3:$I$195,5,FALSE()))</f>
        <v>11</v>
      </c>
      <c r="I102" s="69" t="s">
        <v>62</v>
      </c>
      <c r="J102" s="75" t="s">
        <v>56</v>
      </c>
      <c r="K102" s="75" t="s">
        <v>56</v>
      </c>
      <c r="L102" s="69" t="s">
        <v>56</v>
      </c>
      <c r="M102" s="75" t="s">
        <v>56</v>
      </c>
      <c r="N102" s="70" t="s">
        <v>56</v>
      </c>
      <c r="O102" s="153" t="n">
        <v>35.62</v>
      </c>
      <c r="P102" s="154" t="n">
        <v>103</v>
      </c>
      <c r="Q102" s="86" t="str">
        <f aca="false">IF(R102&lt;=20,"A",IF(R102&lt;=40,"B",IF(R102&lt;=60,"C",IF(R102&lt;=80,"D",IF(R102&lt;=100,"E","*")))))</f>
        <v>*</v>
      </c>
      <c r="R102" s="70" t="s">
        <v>56</v>
      </c>
      <c r="S102" s="73" t="s">
        <v>56</v>
      </c>
      <c r="T102" s="74" t="str">
        <f aca="false">IF(R102="*","*",R102-S102)</f>
        <v>*</v>
      </c>
      <c r="U102" s="75" t="n">
        <v>95</v>
      </c>
      <c r="V102" s="69" t="n">
        <v>25.2</v>
      </c>
      <c r="W102" s="73" t="n">
        <v>25</v>
      </c>
      <c r="X102" s="85" t="n">
        <f aca="false">IF(V102="*","*",V102-W102)</f>
        <v>0.199999999999999</v>
      </c>
      <c r="Y102" s="75" t="s">
        <v>56</v>
      </c>
      <c r="Z102" s="69" t="s">
        <v>56</v>
      </c>
      <c r="AA102" s="76" t="s">
        <v>56</v>
      </c>
      <c r="AB102" s="76"/>
      <c r="AC102" s="76"/>
      <c r="AD102" s="76"/>
      <c r="AE102" s="76"/>
      <c r="AF102" s="76"/>
      <c r="AG102" s="76"/>
      <c r="AH102" s="70" t="str">
        <f aca="false">IF(ISERROR(VLOOKUP(AB102,Methodology!$H$26:$I$37,2,FALSE())),"",VLOOKUP(AB102,Methodology!$H$26:$I$37,2,FALSE()))</f>
        <v/>
      </c>
      <c r="AI102" s="70" t="str">
        <f aca="false">IF(ISERROR(VLOOKUP(AC102,Methodology!$H$26:$I$37,2,FALSE())),"",VLOOKUP(AC102,Methodology!$H$26:$I$37,2,FALSE()))</f>
        <v/>
      </c>
      <c r="AJ102" s="76" t="str">
        <f aca="false">IF(ISERROR(VLOOKUP(AD102,Methodology!$H$26:$I$37,2,FALSE())),"",VLOOKUP(AD102,Methodology!$H$26:$I$37,2,FALSE()))</f>
        <v/>
      </c>
      <c r="AK102" s="70" t="str">
        <f aca="false">IF(ISERROR(VLOOKUP(AE102,Methodology!$H$26:$I$37,2,FALSE())),"",VLOOKUP(AE102,Methodology!$H$26:$I$37,2,FALSE()))</f>
        <v/>
      </c>
      <c r="AL102" s="70" t="str">
        <f aca="false">IF(ISERROR(VLOOKUP(AF102,Methodology!$H$26:$I$37,2,FALSE())),"",VLOOKUP(AF102,Methodology!$H$26:$I$37,2,FALSE()))</f>
        <v/>
      </c>
      <c r="AM102" s="76" t="str">
        <f aca="false">IF(ISERROR(VLOOKUP(AG102,Methodology!$H$26:$I$37,2,FALSE())),"",VLOOKUP(AG102,Methodology!$H$26:$I$37,2,FALSE()))</f>
        <v/>
      </c>
      <c r="AN102" s="77" t="n">
        <f aca="false">SUM(AH102:AJ102)/3</f>
        <v>0</v>
      </c>
      <c r="AO102" s="77" t="n">
        <f aca="false">SUM(AK102:AM102)/3</f>
        <v>0</v>
      </c>
      <c r="AP102" s="80" t="s">
        <v>516</v>
      </c>
    </row>
    <row r="103" customFormat="false" ht="12.75" hidden="false" customHeight="false" outlineLevel="0" collapsed="false">
      <c r="B103" s="148" t="s">
        <v>517</v>
      </c>
      <c r="C103" s="95" t="s">
        <v>41</v>
      </c>
      <c r="D103" s="158" t="s">
        <v>518</v>
      </c>
      <c r="E103" s="66"/>
      <c r="F103" s="66" t="n">
        <v>12</v>
      </c>
      <c r="G103" s="151" t="n">
        <f aca="false">+E103-F103</f>
        <v>-12</v>
      </c>
      <c r="H103" s="152" t="n">
        <f aca="false">(VLOOKUP(B103,'[1]New Ratings'!$A$3:$I$195,5,FALSE()))</f>
        <v>12</v>
      </c>
      <c r="I103" s="69" t="s">
        <v>43</v>
      </c>
      <c r="J103" s="75" t="s">
        <v>56</v>
      </c>
      <c r="K103" s="75" t="s">
        <v>56</v>
      </c>
      <c r="L103" s="69" t="s">
        <v>56</v>
      </c>
      <c r="M103" s="75" t="s">
        <v>56</v>
      </c>
      <c r="N103" s="70" t="s">
        <v>56</v>
      </c>
      <c r="O103" s="153" t="n">
        <v>12.47</v>
      </c>
      <c r="P103" s="154" t="n">
        <v>179</v>
      </c>
      <c r="Q103" s="86" t="str">
        <f aca="false">IF(R103&lt;=20,"A",IF(R103&lt;=40,"B",IF(R103&lt;=60,"C",IF(R103&lt;=80,"D",IF(R103&lt;=100,"E","*")))))</f>
        <v>*</v>
      </c>
      <c r="R103" s="70" t="s">
        <v>56</v>
      </c>
      <c r="S103" s="73" t="s">
        <v>56</v>
      </c>
      <c r="T103" s="74" t="str">
        <f aca="false">IF(R103="*","*",R103-S103)</f>
        <v>*</v>
      </c>
      <c r="U103" s="75" t="n">
        <v>138</v>
      </c>
      <c r="V103" s="69" t="n">
        <v>11</v>
      </c>
      <c r="W103" s="73" t="n">
        <v>8.6</v>
      </c>
      <c r="X103" s="85" t="n">
        <f aca="false">IF(V103="*","*",V103-W103)</f>
        <v>2.4</v>
      </c>
      <c r="Y103" s="75" t="n">
        <v>44</v>
      </c>
      <c r="Z103" s="69" t="n">
        <v>19.5</v>
      </c>
      <c r="AA103" s="76" t="n">
        <v>34.5</v>
      </c>
      <c r="AB103" s="76"/>
      <c r="AC103" s="76"/>
      <c r="AD103" s="76"/>
      <c r="AE103" s="76"/>
      <c r="AF103" s="76"/>
      <c r="AG103" s="76"/>
      <c r="AH103" s="70" t="str">
        <f aca="false">IF(ISERROR(VLOOKUP(AB103,Methodology!$H$26:$I$37,2,FALSE())),"",VLOOKUP(AB103,Methodology!$H$26:$I$37,2,FALSE()))</f>
        <v/>
      </c>
      <c r="AI103" s="70" t="str">
        <f aca="false">IF(ISERROR(VLOOKUP(AC103,Methodology!$H$26:$I$37,2,FALSE())),"",VLOOKUP(AC103,Methodology!$H$26:$I$37,2,FALSE()))</f>
        <v/>
      </c>
      <c r="AJ103" s="76" t="str">
        <f aca="false">IF(ISERROR(VLOOKUP(AD103,Methodology!$H$26:$I$37,2,FALSE())),"",VLOOKUP(AD103,Methodology!$H$26:$I$37,2,FALSE()))</f>
        <v/>
      </c>
      <c r="AK103" s="70" t="str">
        <f aca="false">IF(ISERROR(VLOOKUP(AE103,Methodology!$H$26:$I$37,2,FALSE())),"",VLOOKUP(AE103,Methodology!$H$26:$I$37,2,FALSE()))</f>
        <v/>
      </c>
      <c r="AL103" s="70" t="str">
        <f aca="false">IF(ISERROR(VLOOKUP(AF103,Methodology!$H$26:$I$37,2,FALSE())),"",VLOOKUP(AF103,Methodology!$H$26:$I$37,2,FALSE()))</f>
        <v/>
      </c>
      <c r="AM103" s="76" t="str">
        <f aca="false">IF(ISERROR(VLOOKUP(AG103,Methodology!$H$26:$I$37,2,FALSE())),"",VLOOKUP(AG103,Methodology!$H$26:$I$37,2,FALSE()))</f>
        <v/>
      </c>
      <c r="AN103" s="77" t="n">
        <f aca="false">SUM(AH103:AJ103)/3</f>
        <v>0</v>
      </c>
      <c r="AO103" s="77" t="n">
        <f aca="false">SUM(AK103:AM103)/3</f>
        <v>0</v>
      </c>
      <c r="AP103" s="156" t="s">
        <v>50</v>
      </c>
    </row>
    <row r="104" customFormat="false" ht="12.75" hidden="false" customHeight="false" outlineLevel="0" collapsed="false">
      <c r="B104" s="148" t="s">
        <v>519</v>
      </c>
      <c r="C104" s="95" t="s">
        <v>66</v>
      </c>
      <c r="D104" s="158" t="s">
        <v>520</v>
      </c>
      <c r="E104" s="66"/>
      <c r="F104" s="66" t="n">
        <v>12</v>
      </c>
      <c r="G104" s="151" t="n">
        <f aca="false">+E104-F104</f>
        <v>-12</v>
      </c>
      <c r="H104" s="152" t="n">
        <f aca="false">(VLOOKUP(B104,'[1]New Ratings'!$A$3:$I$195,5,FALSE()))</f>
        <v>12</v>
      </c>
      <c r="I104" s="69" t="s">
        <v>43</v>
      </c>
      <c r="J104" s="75" t="s">
        <v>56</v>
      </c>
      <c r="K104" s="75" t="s">
        <v>56</v>
      </c>
      <c r="L104" s="69" t="s">
        <v>56</v>
      </c>
      <c r="M104" s="75" t="s">
        <v>56</v>
      </c>
      <c r="N104" s="70" t="s">
        <v>56</v>
      </c>
      <c r="O104" s="153" t="n">
        <v>18.84</v>
      </c>
      <c r="P104" s="154" t="n">
        <v>177</v>
      </c>
      <c r="Q104" s="86" t="str">
        <f aca="false">IF(R104&lt;=20,"A",IF(R104&lt;=40,"B",IF(R104&lt;=60,"C",IF(R104&lt;=80,"D",IF(R104&lt;=100,"E","*")))))</f>
        <v>C</v>
      </c>
      <c r="R104" s="70" t="n">
        <v>54</v>
      </c>
      <c r="S104" s="73" t="n">
        <v>55</v>
      </c>
      <c r="T104" s="74" t="n">
        <f aca="false">IF(R104="*","*",R104-S104)</f>
        <v>-1</v>
      </c>
      <c r="U104" s="75" t="n">
        <v>82</v>
      </c>
      <c r="V104" s="69" t="n">
        <v>31.4</v>
      </c>
      <c r="W104" s="73" t="n">
        <v>31.5</v>
      </c>
      <c r="X104" s="85" t="n">
        <f aca="false">IF(V104="*","*",V104-W104)</f>
        <v>-0.100000000000001</v>
      </c>
      <c r="Y104" s="75" t="n">
        <v>59</v>
      </c>
      <c r="Z104" s="69" t="n">
        <v>44</v>
      </c>
      <c r="AA104" s="76" t="n">
        <v>39</v>
      </c>
      <c r="AB104" s="76" t="s">
        <v>47</v>
      </c>
      <c r="AC104" s="76" t="s">
        <v>270</v>
      </c>
      <c r="AD104" s="76" t="s">
        <v>144</v>
      </c>
      <c r="AE104" s="76" t="s">
        <v>47</v>
      </c>
      <c r="AF104" s="76" t="s">
        <v>145</v>
      </c>
      <c r="AG104" s="76" t="s">
        <v>144</v>
      </c>
      <c r="AH104" s="70" t="n">
        <f aca="false">IF(ISERROR(VLOOKUP(AB104,Methodology!$H$26:$I$37,2,FALSE())),"",VLOOKUP(AB104,Methodology!$H$26:$I$37,2,FALSE()))</f>
        <v>6</v>
      </c>
      <c r="AI104" s="70" t="n">
        <f aca="false">IF(ISERROR(VLOOKUP(AC104,Methodology!$H$26:$I$37,2,FALSE())),"",VLOOKUP(AC104,Methodology!$H$26:$I$37,2,FALSE()))</f>
        <v>3</v>
      </c>
      <c r="AJ104" s="76" t="n">
        <f aca="false">IF(ISERROR(VLOOKUP(AD104,Methodology!$H$26:$I$37,2,FALSE())),"",VLOOKUP(AD104,Methodology!$H$26:$I$37,2,FALSE()))</f>
        <v>5</v>
      </c>
      <c r="AK104" s="70" t="n">
        <f aca="false">IF(ISERROR(VLOOKUP(AE104,Methodology!$H$26:$I$37,2,FALSE())),"",VLOOKUP(AE104,Methodology!$H$26:$I$37,2,FALSE()))</f>
        <v>6</v>
      </c>
      <c r="AL104" s="70" t="n">
        <f aca="false">IF(ISERROR(VLOOKUP(AF104,Methodology!$H$26:$I$37,2,FALSE())),"",VLOOKUP(AF104,Methodology!$H$26:$I$37,2,FALSE()))</f>
        <v>4</v>
      </c>
      <c r="AM104" s="76" t="n">
        <f aca="false">IF(ISERROR(VLOOKUP(AG104,Methodology!$H$26:$I$37,2,FALSE())),"",VLOOKUP(AG104,Methodology!$H$26:$I$37,2,FALSE()))</f>
        <v>5</v>
      </c>
      <c r="AN104" s="77" t="n">
        <f aca="false">SUM(AH104:AJ104)/3</f>
        <v>4.66666666666667</v>
      </c>
      <c r="AO104" s="77" t="n">
        <f aca="false">SUM(AK104:AM104)/3</f>
        <v>5</v>
      </c>
      <c r="AP104" s="156" t="s">
        <v>70</v>
      </c>
    </row>
    <row r="105" customFormat="false" ht="12.75" hidden="false" customHeight="false" outlineLevel="0" collapsed="false">
      <c r="B105" s="42" t="s">
        <v>164</v>
      </c>
      <c r="C105" s="95" t="s">
        <v>165</v>
      </c>
      <c r="D105" s="158" t="s">
        <v>166</v>
      </c>
      <c r="E105" s="66"/>
      <c r="F105" s="66" t="n">
        <v>1</v>
      </c>
      <c r="G105" s="151" t="n">
        <f aca="false">+E105-F105</f>
        <v>-1</v>
      </c>
      <c r="H105" s="152" t="e">
        <f aca="false">(VLOOKUP(B105,'[1]New Ratings'!$A$3:$I$195,5,FALSE()))</f>
        <v>#N/A</v>
      </c>
      <c r="I105" s="69" t="s">
        <v>43</v>
      </c>
      <c r="J105" s="75" t="s">
        <v>54</v>
      </c>
      <c r="K105" s="75" t="s">
        <v>54</v>
      </c>
      <c r="L105" s="69" t="s">
        <v>45</v>
      </c>
      <c r="M105" s="75" t="s">
        <v>56</v>
      </c>
      <c r="N105" s="70"/>
      <c r="O105" s="153"/>
      <c r="P105" s="154" t="s">
        <v>56</v>
      </c>
      <c r="Q105" s="86" t="str">
        <f aca="false">IF(R105&lt;=20,"A",IF(R105&lt;=40,"B",IF(R105&lt;=60,"C",IF(R105&lt;=80,"D",IF(R105&lt;=100,"E","*")))))</f>
        <v>*</v>
      </c>
      <c r="R105" s="70" t="s">
        <v>56</v>
      </c>
      <c r="S105" s="73"/>
      <c r="T105" s="74"/>
      <c r="U105" s="75" t="s">
        <v>56</v>
      </c>
      <c r="V105" s="69" t="s">
        <v>56</v>
      </c>
      <c r="W105" s="73" t="s">
        <v>56</v>
      </c>
      <c r="X105" s="85"/>
      <c r="Y105" s="75" t="s">
        <v>56</v>
      </c>
      <c r="Z105" s="69" t="s">
        <v>56</v>
      </c>
      <c r="AA105" s="76" t="s">
        <v>56</v>
      </c>
      <c r="AB105" s="76"/>
      <c r="AC105" s="76"/>
      <c r="AD105" s="76"/>
      <c r="AE105" s="76"/>
      <c r="AF105" s="76"/>
      <c r="AG105" s="76"/>
      <c r="AH105" s="70" t="str">
        <f aca="false">IF(ISERROR(VLOOKUP(AB105,Methodology!$H$26:$I$37,2,FALSE())),"",VLOOKUP(AB105,Methodology!$H$26:$I$37,2,FALSE()))</f>
        <v/>
      </c>
      <c r="AI105" s="70" t="str">
        <f aca="false">IF(ISERROR(VLOOKUP(AC105,Methodology!$H$26:$I$37,2,FALSE())),"",VLOOKUP(AC105,Methodology!$H$26:$I$37,2,FALSE()))</f>
        <v/>
      </c>
      <c r="AJ105" s="76" t="str">
        <f aca="false">IF(ISERROR(VLOOKUP(AD105,Methodology!$H$26:$I$37,2,FALSE())),"",VLOOKUP(AD105,Methodology!$H$26:$I$37,2,FALSE()))</f>
        <v/>
      </c>
      <c r="AK105" s="70" t="str">
        <f aca="false">IF(ISERROR(VLOOKUP(AE105,Methodology!$H$26:$I$37,2,FALSE())),"",VLOOKUP(AE105,Methodology!$H$26:$I$37,2,FALSE()))</f>
        <v/>
      </c>
      <c r="AL105" s="70" t="str">
        <f aca="false">IF(ISERROR(VLOOKUP(AF105,Methodology!$H$26:$I$37,2,FALSE())),"",VLOOKUP(AF105,Methodology!$H$26:$I$37,2,FALSE()))</f>
        <v/>
      </c>
      <c r="AM105" s="76" t="str">
        <f aca="false">IF(ISERROR(VLOOKUP(AG105,Methodology!$H$26:$I$37,2,FALSE())),"",VLOOKUP(AG105,Methodology!$H$26:$I$37,2,FALSE()))</f>
        <v/>
      </c>
      <c r="AN105" s="77" t="n">
        <f aca="false">SUM(AH105:AJ105)/3</f>
        <v>0</v>
      </c>
      <c r="AO105" s="77" t="n">
        <f aca="false">SUM(AK105:AM105)/3</f>
        <v>0</v>
      </c>
      <c r="AP105" s="156" t="s">
        <v>167</v>
      </c>
    </row>
    <row r="106" customFormat="false" ht="12.75" hidden="false" customHeight="false" outlineLevel="0" collapsed="false">
      <c r="B106" s="42" t="s">
        <v>168</v>
      </c>
      <c r="C106" s="95" t="s">
        <v>169</v>
      </c>
      <c r="D106" s="158" t="s">
        <v>170</v>
      </c>
      <c r="E106" s="66" t="n">
        <v>5</v>
      </c>
      <c r="F106" s="66" t="n">
        <v>6</v>
      </c>
      <c r="G106" s="151" t="n">
        <f aca="false">+E106-F106</f>
        <v>-1</v>
      </c>
      <c r="H106" s="152" t="n">
        <f aca="false">(VLOOKUP(B106,'[1]New Ratings'!$A$3:$I$195,5,FALSE()))</f>
        <v>6</v>
      </c>
      <c r="I106" s="69" t="s">
        <v>62</v>
      </c>
      <c r="J106" s="75" t="s">
        <v>171</v>
      </c>
      <c r="K106" s="75" t="s">
        <v>171</v>
      </c>
      <c r="L106" s="69" t="s">
        <v>45</v>
      </c>
      <c r="M106" s="75" t="s">
        <v>172</v>
      </c>
      <c r="N106" s="70" t="s">
        <v>69</v>
      </c>
      <c r="O106" s="153" t="n">
        <v>52.98</v>
      </c>
      <c r="P106" s="154" t="n">
        <v>67</v>
      </c>
      <c r="Q106" s="86" t="str">
        <f aca="false">IF(R106&lt;=20,"A",IF(R106&lt;=40,"B",IF(R106&lt;=60,"C",IF(R106&lt;=80,"D",IF(R106&lt;=100,"E","*")))))</f>
        <v>C</v>
      </c>
      <c r="R106" s="70" t="n">
        <v>53</v>
      </c>
      <c r="S106" s="73" t="n">
        <v>55</v>
      </c>
      <c r="T106" s="74" t="n">
        <f aca="false">IF(R106="*","*",R106-S106)</f>
        <v>-2</v>
      </c>
      <c r="U106" s="75" t="n">
        <v>62</v>
      </c>
      <c r="V106" s="69" t="n">
        <v>44</v>
      </c>
      <c r="W106" s="73" t="n">
        <v>43.7</v>
      </c>
      <c r="X106" s="85" t="n">
        <f aca="false">IF(V106="*","*",V106-W106)</f>
        <v>0.299999999999997</v>
      </c>
      <c r="Y106" s="75" t="n">
        <v>66</v>
      </c>
      <c r="Z106" s="69" t="n">
        <v>40.5</v>
      </c>
      <c r="AA106" s="76" t="n">
        <v>37</v>
      </c>
      <c r="AB106" s="76"/>
      <c r="AC106" s="76"/>
      <c r="AD106" s="76"/>
      <c r="AE106" s="76"/>
      <c r="AF106" s="76"/>
      <c r="AG106" s="76"/>
      <c r="AH106" s="70" t="str">
        <f aca="false">IF(ISERROR(VLOOKUP(AB106,Methodology!$H$26:$I$37,2,FALSE())),"",VLOOKUP(AB106,Methodology!$H$26:$I$37,2,FALSE()))</f>
        <v/>
      </c>
      <c r="AI106" s="70" t="str">
        <f aca="false">IF(ISERROR(VLOOKUP(AC106,Methodology!$H$26:$I$37,2,FALSE())),"",VLOOKUP(AC106,Methodology!$H$26:$I$37,2,FALSE()))</f>
        <v/>
      </c>
      <c r="AJ106" s="76" t="str">
        <f aca="false">IF(ISERROR(VLOOKUP(AD106,Methodology!$H$26:$I$37,2,FALSE())),"",VLOOKUP(AD106,Methodology!$H$26:$I$37,2,FALSE()))</f>
        <v/>
      </c>
      <c r="AK106" s="70" t="str">
        <f aca="false">IF(ISERROR(VLOOKUP(AE106,Methodology!$H$26:$I$37,2,FALSE())),"",VLOOKUP(AE106,Methodology!$H$26:$I$37,2,FALSE()))</f>
        <v/>
      </c>
      <c r="AL106" s="70" t="str">
        <f aca="false">IF(ISERROR(VLOOKUP(AF106,Methodology!$H$26:$I$37,2,FALSE())),"",VLOOKUP(AF106,Methodology!$H$26:$I$37,2,FALSE()))</f>
        <v/>
      </c>
      <c r="AM106" s="76" t="str">
        <f aca="false">IF(ISERROR(VLOOKUP(AG106,Methodology!$H$26:$I$37,2,FALSE())),"",VLOOKUP(AG106,Methodology!$H$26:$I$37,2,FALSE()))</f>
        <v/>
      </c>
      <c r="AN106" s="77" t="n">
        <f aca="false">SUM(AH106:AJ106)/3</f>
        <v>0</v>
      </c>
      <c r="AO106" s="77" t="n">
        <f aca="false">SUM(AK106:AM106)/3</f>
        <v>0</v>
      </c>
      <c r="AP106" s="156" t="s">
        <v>64</v>
      </c>
    </row>
    <row r="107" customFormat="false" ht="12.75" hidden="false" customHeight="false" outlineLevel="0" collapsed="false">
      <c r="B107" s="42" t="s">
        <v>173</v>
      </c>
      <c r="C107" s="95" t="s">
        <v>174</v>
      </c>
      <c r="D107" s="158" t="s">
        <v>175</v>
      </c>
      <c r="E107" s="66"/>
      <c r="F107" s="66" t="n">
        <v>1</v>
      </c>
      <c r="G107" s="151" t="n">
        <f aca="false">+E107-F107</f>
        <v>-1</v>
      </c>
      <c r="H107" s="152" t="n">
        <f aca="false">(VLOOKUP(B107,'[1]New Ratings'!$A$3:$I$195,5,FALSE()))</f>
        <v>1</v>
      </c>
      <c r="I107" s="69" t="s">
        <v>43</v>
      </c>
      <c r="J107" s="75" t="s">
        <v>54</v>
      </c>
      <c r="K107" s="75" t="s">
        <v>54</v>
      </c>
      <c r="L107" s="69" t="s">
        <v>45</v>
      </c>
      <c r="M107" s="75" t="s">
        <v>55</v>
      </c>
      <c r="N107" s="70" t="s">
        <v>55</v>
      </c>
      <c r="O107" s="153" t="n">
        <v>99.75</v>
      </c>
      <c r="P107" s="154" t="n">
        <v>1</v>
      </c>
      <c r="Q107" s="86" t="str">
        <f aca="false">IF(R107&lt;=20,"A",IF(R107&lt;=40,"B",IF(R107&lt;=60,"C",IF(R107&lt;=80,"D",IF(R107&lt;=100,"E","*")))))</f>
        <v>A</v>
      </c>
      <c r="R107" s="70" t="n">
        <v>10</v>
      </c>
      <c r="S107" s="73" t="n">
        <v>10</v>
      </c>
      <c r="T107" s="74" t="n">
        <f aca="false">IF(R107="*","*",R107-S107)</f>
        <v>0</v>
      </c>
      <c r="U107" s="75" t="n">
        <v>3</v>
      </c>
      <c r="V107" s="69" t="n">
        <v>93.4</v>
      </c>
      <c r="W107" s="73" t="n">
        <v>93.9</v>
      </c>
      <c r="X107" s="85" t="n">
        <f aca="false">IF(V107="*","*",V107-W107)</f>
        <v>-0.5</v>
      </c>
      <c r="Y107" s="75" t="n">
        <v>92</v>
      </c>
      <c r="Z107" s="69" t="n">
        <v>41</v>
      </c>
      <c r="AA107" s="76" t="n">
        <v>46</v>
      </c>
      <c r="AB107" s="76"/>
      <c r="AC107" s="76"/>
      <c r="AD107" s="76"/>
      <c r="AE107" s="76"/>
      <c r="AF107" s="76"/>
      <c r="AG107" s="76"/>
      <c r="AH107" s="70" t="str">
        <f aca="false">IF(ISERROR(VLOOKUP(AB107,Methodology!$H$26:$I$37,2,FALSE())),"",VLOOKUP(AB107,Methodology!$H$26:$I$37,2,FALSE()))</f>
        <v/>
      </c>
      <c r="AI107" s="70" t="str">
        <f aca="false">IF(ISERROR(VLOOKUP(AC107,Methodology!$H$26:$I$37,2,FALSE())),"",VLOOKUP(AC107,Methodology!$H$26:$I$37,2,FALSE()))</f>
        <v/>
      </c>
      <c r="AJ107" s="76" t="str">
        <f aca="false">IF(ISERROR(VLOOKUP(AD107,Methodology!$H$26:$I$37,2,FALSE())),"",VLOOKUP(AD107,Methodology!$H$26:$I$37,2,FALSE()))</f>
        <v/>
      </c>
      <c r="AK107" s="70" t="str">
        <f aca="false">IF(ISERROR(VLOOKUP(AE107,Methodology!$H$26:$I$37,2,FALSE())),"",VLOOKUP(AE107,Methodology!$H$26:$I$37,2,FALSE()))</f>
        <v/>
      </c>
      <c r="AL107" s="70" t="str">
        <f aca="false">IF(ISERROR(VLOOKUP(AF107,Methodology!$H$26:$I$37,2,FALSE())),"",VLOOKUP(AF107,Methodology!$H$26:$I$37,2,FALSE()))</f>
        <v/>
      </c>
      <c r="AM107" s="76" t="str">
        <f aca="false">IF(ISERROR(VLOOKUP(AG107,Methodology!$H$26:$I$37,2,FALSE())),"",VLOOKUP(AG107,Methodology!$H$26:$I$37,2,FALSE()))</f>
        <v/>
      </c>
      <c r="AN107" s="77" t="n">
        <f aca="false">SUM(AH107:AJ107)/3</f>
        <v>0</v>
      </c>
      <c r="AO107" s="77" t="n">
        <f aca="false">SUM(AK107:AM107)/3</f>
        <v>0</v>
      </c>
      <c r="AP107" s="156" t="s">
        <v>59</v>
      </c>
    </row>
    <row r="108" customFormat="false" ht="12.75" hidden="false" customHeight="false" outlineLevel="0" collapsed="false">
      <c r="B108" s="157" t="s">
        <v>339</v>
      </c>
      <c r="C108" s="95" t="s">
        <v>340</v>
      </c>
      <c r="D108" s="158" t="s">
        <v>341</v>
      </c>
      <c r="E108" s="159" t="n">
        <v>9</v>
      </c>
      <c r="F108" s="66" t="n">
        <v>8</v>
      </c>
      <c r="G108" s="151" t="n">
        <f aca="false">+E108-F108</f>
        <v>1</v>
      </c>
      <c r="H108" s="152" t="e">
        <f aca="false">(VLOOKUP(B108,'[1]New Ratings'!$A$3:$I$195,5,FALSE()))</f>
        <v>#N/A</v>
      </c>
      <c r="I108" s="69" t="s">
        <v>62</v>
      </c>
      <c r="J108" s="75" t="s">
        <v>56</v>
      </c>
      <c r="K108" s="75" t="s">
        <v>56</v>
      </c>
      <c r="L108" s="69" t="s">
        <v>56</v>
      </c>
      <c r="M108" s="75" t="s">
        <v>56</v>
      </c>
      <c r="N108" s="70" t="s">
        <v>56</v>
      </c>
      <c r="O108" s="153" t="n">
        <v>35.14</v>
      </c>
      <c r="P108" s="154" t="n">
        <v>104</v>
      </c>
      <c r="Q108" s="86" t="str">
        <f aca="false">IF(R108&lt;=20,"A",IF(R108&lt;=40,"B",IF(R108&lt;=60,"C",IF(R108&lt;=80,"D",IF(R108&lt;=100,"E","*")))))</f>
        <v>C</v>
      </c>
      <c r="R108" s="70" t="n">
        <v>59</v>
      </c>
      <c r="S108" s="73" t="n">
        <v>61</v>
      </c>
      <c r="T108" s="74" t="s">
        <v>56</v>
      </c>
      <c r="U108" s="75" t="s">
        <v>56</v>
      </c>
      <c r="V108" s="69" t="s">
        <v>56</v>
      </c>
      <c r="W108" s="73" t="s">
        <v>56</v>
      </c>
      <c r="X108" s="85" t="str">
        <f aca="false">IF(V108="*","*",V108-W108)</f>
        <v>*</v>
      </c>
      <c r="Y108" s="75" t="s">
        <v>56</v>
      </c>
      <c r="Z108" s="69" t="s">
        <v>56</v>
      </c>
      <c r="AA108" s="76" t="s">
        <v>56</v>
      </c>
      <c r="AB108" s="76"/>
      <c r="AC108" s="76"/>
      <c r="AD108" s="76"/>
      <c r="AE108" s="76"/>
      <c r="AF108" s="76"/>
      <c r="AG108" s="76"/>
      <c r="AH108" s="70" t="str">
        <f aca="false">IF(ISERROR(VLOOKUP(AB108,Methodology!$H$26:$I$37,2,FALSE())),"",VLOOKUP(AB108,Methodology!$H$26:$I$37,2,FALSE()))</f>
        <v/>
      </c>
      <c r="AI108" s="70" t="str">
        <f aca="false">IF(ISERROR(VLOOKUP(AC108,Methodology!$H$26:$I$37,2,FALSE())),"",VLOOKUP(AC108,Methodology!$H$26:$I$37,2,FALSE()))</f>
        <v/>
      </c>
      <c r="AJ108" s="76" t="str">
        <f aca="false">IF(ISERROR(VLOOKUP(AD108,Methodology!$H$26:$I$37,2,FALSE())),"",VLOOKUP(AD108,Methodology!$H$26:$I$37,2,FALSE()))</f>
        <v/>
      </c>
      <c r="AK108" s="70" t="str">
        <f aca="false">IF(ISERROR(VLOOKUP(AE108,Methodology!$H$26:$I$37,2,FALSE())),"",VLOOKUP(AE108,Methodology!$H$26:$I$37,2,FALSE()))</f>
        <v/>
      </c>
      <c r="AL108" s="70" t="str">
        <f aca="false">IF(ISERROR(VLOOKUP(AF108,Methodology!$H$26:$I$37,2,FALSE())),"",VLOOKUP(AF108,Methodology!$H$26:$I$37,2,FALSE()))</f>
        <v/>
      </c>
      <c r="AM108" s="76" t="str">
        <f aca="false">IF(ISERROR(VLOOKUP(AG108,Methodology!$H$26:$I$37,2,FALSE())),"",VLOOKUP(AG108,Methodology!$H$26:$I$37,2,FALSE()))</f>
        <v/>
      </c>
      <c r="AN108" s="77" t="n">
        <f aca="false">SUM(AH108:AJ108)/3</f>
        <v>0</v>
      </c>
      <c r="AO108" s="77" t="n">
        <f aca="false">SUM(AK108:AM108)/3</f>
        <v>0</v>
      </c>
      <c r="AP108" s="156" t="s">
        <v>99</v>
      </c>
    </row>
    <row r="109" customFormat="false" ht="12.75" hidden="false" customHeight="false" outlineLevel="0" collapsed="false">
      <c r="B109" s="148" t="s">
        <v>521</v>
      </c>
      <c r="C109" s="95" t="s">
        <v>191</v>
      </c>
      <c r="D109" s="158" t="s">
        <v>522</v>
      </c>
      <c r="E109" s="66"/>
      <c r="F109" s="66" t="n">
        <v>12</v>
      </c>
      <c r="G109" s="151" t="n">
        <f aca="false">+E109-F109</f>
        <v>-12</v>
      </c>
      <c r="H109" s="152" t="n">
        <f aca="false">(VLOOKUP(B109,'[1]New Ratings'!$A$3:$I$195,5,FALSE()))</f>
        <v>12</v>
      </c>
      <c r="I109" s="69" t="s">
        <v>62</v>
      </c>
      <c r="J109" s="75" t="s">
        <v>56</v>
      </c>
      <c r="K109" s="75" t="s">
        <v>56</v>
      </c>
      <c r="L109" s="69" t="s">
        <v>56</v>
      </c>
      <c r="M109" s="75" t="s">
        <v>56</v>
      </c>
      <c r="N109" s="70" t="s">
        <v>56</v>
      </c>
      <c r="O109" s="153" t="n">
        <v>28.68</v>
      </c>
      <c r="P109" s="154" t="n">
        <v>139</v>
      </c>
      <c r="Q109" s="86" t="str">
        <f aca="false">IF(R109&lt;=20,"A",IF(R109&lt;=40,"B",IF(R109&lt;=60,"C",IF(R109&lt;=80,"D",IF(R109&lt;=100,"E","*")))))</f>
        <v>*</v>
      </c>
      <c r="R109" s="70" t="s">
        <v>56</v>
      </c>
      <c r="S109" s="73" t="s">
        <v>56</v>
      </c>
      <c r="T109" s="74" t="str">
        <f aca="false">IF(R109="*","*",R109-S109)</f>
        <v>*</v>
      </c>
      <c r="U109" s="75" t="s">
        <v>56</v>
      </c>
      <c r="V109" s="69" t="s">
        <v>56</v>
      </c>
      <c r="W109" s="73" t="s">
        <v>56</v>
      </c>
      <c r="X109" s="85" t="str">
        <f aca="false">IF(V109="*","*",V109-W109)</f>
        <v>*</v>
      </c>
      <c r="Y109" s="75" t="n">
        <v>64</v>
      </c>
      <c r="Z109" s="69" t="n">
        <v>33</v>
      </c>
      <c r="AA109" s="76" t="n">
        <v>30.5</v>
      </c>
      <c r="AB109" s="76"/>
      <c r="AC109" s="76"/>
      <c r="AD109" s="76"/>
      <c r="AE109" s="76"/>
      <c r="AF109" s="76"/>
      <c r="AG109" s="76"/>
      <c r="AH109" s="70" t="str">
        <f aca="false">IF(ISERROR(VLOOKUP(AB109,Methodology!$H$26:$I$37,2,FALSE())),"",VLOOKUP(AB109,Methodology!$H$26:$I$37,2,FALSE()))</f>
        <v/>
      </c>
      <c r="AI109" s="70" t="str">
        <f aca="false">IF(ISERROR(VLOOKUP(AC109,Methodology!$H$26:$I$37,2,FALSE())),"",VLOOKUP(AC109,Methodology!$H$26:$I$37,2,FALSE()))</f>
        <v/>
      </c>
      <c r="AJ109" s="76" t="str">
        <f aca="false">IF(ISERROR(VLOOKUP(AD109,Methodology!$H$26:$I$37,2,FALSE())),"",VLOOKUP(AD109,Methodology!$H$26:$I$37,2,FALSE()))</f>
        <v/>
      </c>
      <c r="AK109" s="70" t="str">
        <f aca="false">IF(ISERROR(VLOOKUP(AE109,Methodology!$H$26:$I$37,2,FALSE())),"",VLOOKUP(AE109,Methodology!$H$26:$I$37,2,FALSE()))</f>
        <v/>
      </c>
      <c r="AL109" s="70" t="str">
        <f aca="false">IF(ISERROR(VLOOKUP(AF109,Methodology!$H$26:$I$37,2,FALSE())),"",VLOOKUP(AF109,Methodology!$H$26:$I$37,2,FALSE()))</f>
        <v/>
      </c>
      <c r="AM109" s="76" t="str">
        <f aca="false">IF(ISERROR(VLOOKUP(AG109,Methodology!$H$26:$I$37,2,FALSE())),"",VLOOKUP(AG109,Methodology!$H$26:$I$37,2,FALSE()))</f>
        <v/>
      </c>
      <c r="AN109" s="77" t="n">
        <f aca="false">SUM(AH109:AJ109)/3</f>
        <v>0</v>
      </c>
      <c r="AO109" s="77" t="n">
        <f aca="false">SUM(AK109:AM109)/3</f>
        <v>0</v>
      </c>
      <c r="AP109" s="156" t="s">
        <v>50</v>
      </c>
    </row>
    <row r="110" customFormat="false" ht="12.75" hidden="false" customHeight="false" outlineLevel="0" collapsed="false">
      <c r="B110" s="148" t="s">
        <v>523</v>
      </c>
      <c r="C110" s="95" t="s">
        <v>524</v>
      </c>
      <c r="D110" s="158" t="s">
        <v>525</v>
      </c>
      <c r="E110" s="66"/>
      <c r="F110" s="66" t="n">
        <v>11</v>
      </c>
      <c r="G110" s="151" t="n">
        <f aca="false">+E110-F110</f>
        <v>-11</v>
      </c>
      <c r="H110" s="152" t="n">
        <f aca="false">(VLOOKUP(B110,'[1]New Ratings'!$A$3:$I$195,5,FALSE()))</f>
        <v>11</v>
      </c>
      <c r="I110" s="69" t="s">
        <v>62</v>
      </c>
      <c r="J110" s="75" t="s">
        <v>56</v>
      </c>
      <c r="K110" s="75" t="s">
        <v>56</v>
      </c>
      <c r="L110" s="69" t="s">
        <v>56</v>
      </c>
      <c r="M110" s="75" t="s">
        <v>56</v>
      </c>
      <c r="N110" s="70" t="s">
        <v>56</v>
      </c>
      <c r="O110" s="153" t="n">
        <v>33.02</v>
      </c>
      <c r="P110" s="154" t="n">
        <v>112</v>
      </c>
      <c r="Q110" s="86" t="str">
        <f aca="false">IF(R110&lt;=20,"A",IF(R110&lt;=40,"B",IF(R110&lt;=60,"C",IF(R110&lt;=80,"D",IF(R110&lt;=100,"E","*")))))</f>
        <v>D</v>
      </c>
      <c r="R110" s="70" t="n">
        <v>65</v>
      </c>
      <c r="S110" s="73" t="n">
        <v>65</v>
      </c>
      <c r="T110" s="74" t="n">
        <f aca="false">IF(R110="*","*",R110-S110)</f>
        <v>0</v>
      </c>
      <c r="U110" s="75" t="n">
        <v>109</v>
      </c>
      <c r="V110" s="69" t="n">
        <v>19.1</v>
      </c>
      <c r="W110" s="73" t="n">
        <v>19.6</v>
      </c>
      <c r="X110" s="85" t="n">
        <f aca="false">IF(V110="*","*",V110-W110)</f>
        <v>-0.5</v>
      </c>
      <c r="Y110" s="75" t="n">
        <v>65</v>
      </c>
      <c r="Z110" s="69" t="n">
        <v>21.5</v>
      </c>
      <c r="AA110" s="76" t="n">
        <v>31</v>
      </c>
      <c r="AB110" s="76"/>
      <c r="AC110" s="76"/>
      <c r="AD110" s="76"/>
      <c r="AE110" s="76"/>
      <c r="AF110" s="76"/>
      <c r="AG110" s="76"/>
      <c r="AH110" s="70" t="str">
        <f aca="false">IF(ISERROR(VLOOKUP(AB110,Methodology!$H$26:$I$37,2,FALSE())),"",VLOOKUP(AB110,Methodology!$H$26:$I$37,2,FALSE()))</f>
        <v/>
      </c>
      <c r="AI110" s="70" t="str">
        <f aca="false">IF(ISERROR(VLOOKUP(AC110,Methodology!$H$26:$I$37,2,FALSE())),"",VLOOKUP(AC110,Methodology!$H$26:$I$37,2,FALSE()))</f>
        <v/>
      </c>
      <c r="AJ110" s="76" t="str">
        <f aca="false">IF(ISERROR(VLOOKUP(AD110,Methodology!$H$26:$I$37,2,FALSE())),"",VLOOKUP(AD110,Methodology!$H$26:$I$37,2,FALSE()))</f>
        <v/>
      </c>
      <c r="AK110" s="70" t="str">
        <f aca="false">IF(ISERROR(VLOOKUP(AE110,Methodology!$H$26:$I$37,2,FALSE())),"",VLOOKUP(AE110,Methodology!$H$26:$I$37,2,FALSE()))</f>
        <v/>
      </c>
      <c r="AL110" s="70" t="str">
        <f aca="false">IF(ISERROR(VLOOKUP(AF110,Methodology!$H$26:$I$37,2,FALSE())),"",VLOOKUP(AF110,Methodology!$H$26:$I$37,2,FALSE()))</f>
        <v/>
      </c>
      <c r="AM110" s="76" t="str">
        <f aca="false">IF(ISERROR(VLOOKUP(AG110,Methodology!$H$26:$I$37,2,FALSE())),"",VLOOKUP(AG110,Methodology!$H$26:$I$37,2,FALSE()))</f>
        <v/>
      </c>
      <c r="AN110" s="77" t="n">
        <f aca="false">SUM(AH110:AJ110)/3</f>
        <v>0</v>
      </c>
      <c r="AO110" s="77" t="n">
        <f aca="false">SUM(AK110:AM110)/3</f>
        <v>0</v>
      </c>
      <c r="AP110" s="156" t="s">
        <v>99</v>
      </c>
    </row>
    <row r="111" customFormat="false" ht="12.75" hidden="false" customHeight="false" outlineLevel="0" collapsed="false">
      <c r="B111" s="42" t="s">
        <v>176</v>
      </c>
      <c r="C111" s="95" t="s">
        <v>177</v>
      </c>
      <c r="D111" s="158" t="s">
        <v>178</v>
      </c>
      <c r="E111" s="66"/>
      <c r="F111" s="66" t="n">
        <v>4</v>
      </c>
      <c r="G111" s="151" t="n">
        <f aca="false">+E111-F111</f>
        <v>-4</v>
      </c>
      <c r="H111" s="152" t="n">
        <f aca="false">(VLOOKUP(B111,'[1]New Ratings'!$A$3:$I$195,5,FALSE()))</f>
        <v>5</v>
      </c>
      <c r="I111" s="69" t="s">
        <v>62</v>
      </c>
      <c r="J111" s="75" t="s">
        <v>157</v>
      </c>
      <c r="K111" s="75" t="s">
        <v>157</v>
      </c>
      <c r="L111" s="69" t="s">
        <v>45</v>
      </c>
      <c r="M111" s="75" t="s">
        <v>109</v>
      </c>
      <c r="N111" s="70" t="s">
        <v>109</v>
      </c>
      <c r="O111" s="153" t="n">
        <v>63.78</v>
      </c>
      <c r="P111" s="154" t="n">
        <v>43</v>
      </c>
      <c r="Q111" s="86" t="str">
        <f aca="false">IF(R111&lt;=20,"A",IF(R111&lt;=40,"B",IF(R111&lt;=60,"C",IF(R111&lt;=80,"D",IF(R111&lt;=100,"E","*")))))</f>
        <v>B</v>
      </c>
      <c r="R111" s="70" t="n">
        <v>30</v>
      </c>
      <c r="S111" s="73" t="n">
        <v>28</v>
      </c>
      <c r="T111" s="74" t="n">
        <f aca="false">IF(R111="*","*",R111-S111)</f>
        <v>2</v>
      </c>
      <c r="U111" s="75" t="n">
        <v>39</v>
      </c>
      <c r="V111" s="69" t="n">
        <v>58.9</v>
      </c>
      <c r="W111" s="73" t="n">
        <v>59.5</v>
      </c>
      <c r="X111" s="85" t="n">
        <f aca="false">IF(V111="*","*",V111-W111)</f>
        <v>-0.600000000000001</v>
      </c>
      <c r="Y111" s="75" t="n">
        <v>66</v>
      </c>
      <c r="Z111" s="69" t="n">
        <v>42</v>
      </c>
      <c r="AA111" s="76" t="n">
        <v>42</v>
      </c>
      <c r="AB111" s="76" t="s">
        <v>144</v>
      </c>
      <c r="AC111" s="76" t="s">
        <v>48</v>
      </c>
      <c r="AD111" s="76" t="s">
        <v>47</v>
      </c>
      <c r="AE111" s="76" t="s">
        <v>48</v>
      </c>
      <c r="AF111" s="76" t="s">
        <v>49</v>
      </c>
      <c r="AG111" s="76" t="s">
        <v>58</v>
      </c>
      <c r="AH111" s="70" t="n">
        <f aca="false">IF(ISERROR(VLOOKUP(AB111,Methodology!$H$26:$I$37,2,FALSE())),"",VLOOKUP(AB111,Methodology!$H$26:$I$37,2,FALSE()))</f>
        <v>5</v>
      </c>
      <c r="AI111" s="70" t="n">
        <f aca="false">IF(ISERROR(VLOOKUP(AC111,Methodology!$H$26:$I$37,2,FALSE())),"",VLOOKUP(AC111,Methodology!$H$26:$I$37,2,FALSE()))</f>
        <v>7</v>
      </c>
      <c r="AJ111" s="76" t="n">
        <f aca="false">IF(ISERROR(VLOOKUP(AD111,Methodology!$H$26:$I$37,2,FALSE())),"",VLOOKUP(AD111,Methodology!$H$26:$I$37,2,FALSE()))</f>
        <v>6</v>
      </c>
      <c r="AK111" s="70" t="n">
        <f aca="false">IF(ISERROR(VLOOKUP(AE111,Methodology!$H$26:$I$37,2,FALSE())),"",VLOOKUP(AE111,Methodology!$H$26:$I$37,2,FALSE()))</f>
        <v>7</v>
      </c>
      <c r="AL111" s="70" t="n">
        <f aca="false">IF(ISERROR(VLOOKUP(AF111,Methodology!$H$26:$I$37,2,FALSE())),"",VLOOKUP(AF111,Methodology!$H$26:$I$37,2,FALSE()))</f>
        <v>9</v>
      </c>
      <c r="AM111" s="76" t="n">
        <f aca="false">IF(ISERROR(VLOOKUP(AG111,Methodology!$H$26:$I$37,2,FALSE())),"",VLOOKUP(AG111,Methodology!$H$26:$I$37,2,FALSE()))</f>
        <v>8</v>
      </c>
      <c r="AN111" s="77" t="n">
        <f aca="false">SUM(AH111:AJ111)/3</f>
        <v>6</v>
      </c>
      <c r="AO111" s="77" t="n">
        <f aca="false">SUM(AK111:AM111)/3</f>
        <v>8</v>
      </c>
      <c r="AP111" s="156" t="s">
        <v>64</v>
      </c>
    </row>
    <row r="112" customFormat="false" ht="12.75" hidden="false" customHeight="false" outlineLevel="0" collapsed="false">
      <c r="B112" s="157" t="s">
        <v>342</v>
      </c>
      <c r="C112" s="95" t="s">
        <v>343</v>
      </c>
      <c r="D112" s="158" t="s">
        <v>344</v>
      </c>
      <c r="E112" s="66"/>
      <c r="F112" s="66" t="n">
        <v>10</v>
      </c>
      <c r="G112" s="151" t="n">
        <f aca="false">+E112-F112</f>
        <v>-10</v>
      </c>
      <c r="H112" s="152" t="n">
        <f aca="false">(VLOOKUP(B112,'[1]New Ratings'!$A$3:$I$195,5,FALSE()))</f>
        <v>10</v>
      </c>
      <c r="I112" s="69" t="s">
        <v>43</v>
      </c>
      <c r="J112" s="75" t="s">
        <v>56</v>
      </c>
      <c r="K112" s="75" t="s">
        <v>56</v>
      </c>
      <c r="L112" s="69" t="s">
        <v>56</v>
      </c>
      <c r="M112" s="75" t="s">
        <v>56</v>
      </c>
      <c r="N112" s="70" t="s">
        <v>56</v>
      </c>
      <c r="O112" s="153" t="n">
        <v>37.97</v>
      </c>
      <c r="P112" s="154" t="n">
        <v>95</v>
      </c>
      <c r="Q112" s="86" t="str">
        <f aca="false">IF(R112&lt;=20,"A",IF(R112&lt;=40,"B",IF(R112&lt;=60,"C",IF(R112&lt;=80,"D",IF(R112&lt;=100,"E","*")))))</f>
        <v>*</v>
      </c>
      <c r="R112" s="70" t="s">
        <v>56</v>
      </c>
      <c r="S112" s="73" t="s">
        <v>56</v>
      </c>
      <c r="T112" s="74" t="str">
        <f aca="false">IF(R112="*","*",R112-S112)</f>
        <v>*</v>
      </c>
      <c r="U112" s="75" t="s">
        <v>56</v>
      </c>
      <c r="V112" s="69" t="s">
        <v>56</v>
      </c>
      <c r="W112" s="73" t="s">
        <v>56</v>
      </c>
      <c r="X112" s="85" t="str">
        <f aca="false">IF(V112="*","*",V112-W112)</f>
        <v>*</v>
      </c>
      <c r="Y112" s="75" t="s">
        <v>56</v>
      </c>
      <c r="Z112" s="69" t="s">
        <v>56</v>
      </c>
      <c r="AA112" s="76" t="s">
        <v>56</v>
      </c>
      <c r="AB112" s="76"/>
      <c r="AC112" s="76"/>
      <c r="AD112" s="76"/>
      <c r="AE112" s="76"/>
      <c r="AF112" s="76"/>
      <c r="AG112" s="76"/>
      <c r="AH112" s="70" t="str">
        <f aca="false">IF(ISERROR(VLOOKUP(AB112,Methodology!$H$26:$I$37,2,FALSE())),"",VLOOKUP(AB112,Methodology!$H$26:$I$37,2,FALSE()))</f>
        <v/>
      </c>
      <c r="AI112" s="70" t="str">
        <f aca="false">IF(ISERROR(VLOOKUP(AC112,Methodology!$H$26:$I$37,2,FALSE())),"",VLOOKUP(AC112,Methodology!$H$26:$I$37,2,FALSE()))</f>
        <v/>
      </c>
      <c r="AJ112" s="76" t="str">
        <f aca="false">IF(ISERROR(VLOOKUP(AD112,Methodology!$H$26:$I$37,2,FALSE())),"",VLOOKUP(AD112,Methodology!$H$26:$I$37,2,FALSE()))</f>
        <v/>
      </c>
      <c r="AK112" s="70" t="str">
        <f aca="false">IF(ISERROR(VLOOKUP(AE112,Methodology!$H$26:$I$37,2,FALSE())),"",VLOOKUP(AE112,Methodology!$H$26:$I$37,2,FALSE()))</f>
        <v/>
      </c>
      <c r="AL112" s="70" t="str">
        <f aca="false">IF(ISERROR(VLOOKUP(AF112,Methodology!$H$26:$I$37,2,FALSE())),"",VLOOKUP(AF112,Methodology!$H$26:$I$37,2,FALSE()))</f>
        <v/>
      </c>
      <c r="AM112" s="76" t="str">
        <f aca="false">IF(ISERROR(VLOOKUP(AG112,Methodology!$H$26:$I$37,2,FALSE())),"",VLOOKUP(AG112,Methodology!$H$26:$I$37,2,FALSE()))</f>
        <v/>
      </c>
      <c r="AN112" s="77" t="n">
        <f aca="false">SUM(AH112:AJ112)/3</f>
        <v>0</v>
      </c>
      <c r="AO112" s="77" t="n">
        <f aca="false">SUM(AK112:AM112)/3</f>
        <v>0</v>
      </c>
      <c r="AP112" s="80" t="s">
        <v>137</v>
      </c>
    </row>
    <row r="113" customFormat="false" ht="12.75" hidden="false" customHeight="false" outlineLevel="0" collapsed="false">
      <c r="B113" s="148" t="s">
        <v>526</v>
      </c>
      <c r="C113" s="95" t="s">
        <v>313</v>
      </c>
      <c r="D113" s="158" t="s">
        <v>420</v>
      </c>
      <c r="E113" s="66"/>
      <c r="F113" s="66" t="n">
        <v>11</v>
      </c>
      <c r="G113" s="151" t="n">
        <f aca="false">+E113-F113</f>
        <v>-11</v>
      </c>
      <c r="H113" s="152" t="n">
        <f aca="false">(VLOOKUP(B113,'[1]New Ratings'!$A$3:$I$195,5,FALSE()))</f>
        <v>11</v>
      </c>
      <c r="I113" s="69" t="s">
        <v>62</v>
      </c>
      <c r="J113" s="75" t="s">
        <v>56</v>
      </c>
      <c r="K113" s="75" t="s">
        <v>56</v>
      </c>
      <c r="L113" s="69" t="s">
        <v>56</v>
      </c>
      <c r="M113" s="75" t="s">
        <v>56</v>
      </c>
      <c r="N113" s="70" t="s">
        <v>56</v>
      </c>
      <c r="O113" s="153" t="n">
        <v>28.53</v>
      </c>
      <c r="P113" s="154" t="n">
        <v>142</v>
      </c>
      <c r="Q113" s="86" t="str">
        <f aca="false">IF(R113&lt;=20,"A",IF(R113&lt;=40,"B",IF(R113&lt;=60,"C",IF(R113&lt;=80,"D",IF(R113&lt;=100,"E","*")))))</f>
        <v>*</v>
      </c>
      <c r="R113" s="70" t="s">
        <v>56</v>
      </c>
      <c r="S113" s="73" t="s">
        <v>56</v>
      </c>
      <c r="T113" s="74" t="str">
        <f aca="false">IF(R113="*","*",R113-S113)</f>
        <v>*</v>
      </c>
      <c r="U113" s="75" t="n">
        <v>125</v>
      </c>
      <c r="V113" s="69" t="n">
        <v>15.9</v>
      </c>
      <c r="W113" s="73" t="n">
        <v>14</v>
      </c>
      <c r="X113" s="85" t="n">
        <f aca="false">IF(V113="*","*",V113-W113)</f>
        <v>1.9</v>
      </c>
      <c r="Y113" s="75" t="n">
        <v>65</v>
      </c>
      <c r="Z113" s="69" t="n">
        <v>31.5</v>
      </c>
      <c r="AA113" s="76" t="n">
        <v>30.5</v>
      </c>
      <c r="AB113" s="76"/>
      <c r="AC113" s="76"/>
      <c r="AD113" s="76"/>
      <c r="AE113" s="76"/>
      <c r="AF113" s="76"/>
      <c r="AG113" s="76"/>
      <c r="AH113" s="70" t="str">
        <f aca="false">IF(ISERROR(VLOOKUP(AB113,Methodology!$H$26:$I$37,2,FALSE())),"",VLOOKUP(AB113,Methodology!$H$26:$I$37,2,FALSE()))</f>
        <v/>
      </c>
      <c r="AI113" s="70" t="str">
        <f aca="false">IF(ISERROR(VLOOKUP(AC113,Methodology!$H$26:$I$37,2,FALSE())),"",VLOOKUP(AC113,Methodology!$H$26:$I$37,2,FALSE()))</f>
        <v/>
      </c>
      <c r="AJ113" s="76" t="str">
        <f aca="false">IF(ISERROR(VLOOKUP(AD113,Methodology!$H$26:$I$37,2,FALSE())),"",VLOOKUP(AD113,Methodology!$H$26:$I$37,2,FALSE()))</f>
        <v/>
      </c>
      <c r="AK113" s="70" t="str">
        <f aca="false">IF(ISERROR(VLOOKUP(AE113,Methodology!$H$26:$I$37,2,FALSE())),"",VLOOKUP(AE113,Methodology!$H$26:$I$37,2,FALSE()))</f>
        <v/>
      </c>
      <c r="AL113" s="70" t="str">
        <f aca="false">IF(ISERROR(VLOOKUP(AF113,Methodology!$H$26:$I$37,2,FALSE())),"",VLOOKUP(AF113,Methodology!$H$26:$I$37,2,FALSE()))</f>
        <v/>
      </c>
      <c r="AM113" s="76" t="str">
        <f aca="false">IF(ISERROR(VLOOKUP(AG113,Methodology!$H$26:$I$37,2,FALSE())),"",VLOOKUP(AG113,Methodology!$H$26:$I$37,2,FALSE()))</f>
        <v/>
      </c>
      <c r="AN113" s="77" t="n">
        <f aca="false">SUM(AH113:AJ113)/3</f>
        <v>0</v>
      </c>
      <c r="AO113" s="77" t="n">
        <f aca="false">SUM(AK113:AM113)/3</f>
        <v>0</v>
      </c>
      <c r="AP113" s="156" t="s">
        <v>59</v>
      </c>
    </row>
    <row r="114" customFormat="false" ht="12.75" hidden="false" customHeight="false" outlineLevel="0" collapsed="false">
      <c r="B114" s="42" t="s">
        <v>179</v>
      </c>
      <c r="C114" s="95" t="s">
        <v>180</v>
      </c>
      <c r="D114" s="158" t="s">
        <v>181</v>
      </c>
      <c r="E114" s="66"/>
      <c r="F114" s="66" t="n">
        <v>3</v>
      </c>
      <c r="G114" s="151" t="n">
        <f aca="false">+E114-F114</f>
        <v>-3</v>
      </c>
      <c r="H114" s="152" t="n">
        <f aca="false">(VLOOKUP(B114,'[1]New Ratings'!$A$3:$I$195,5,FALSE()))</f>
        <v>4</v>
      </c>
      <c r="I114" s="69" t="s">
        <v>62</v>
      </c>
      <c r="J114" s="75" t="s">
        <v>126</v>
      </c>
      <c r="K114" s="75" t="s">
        <v>126</v>
      </c>
      <c r="L114" s="69" t="s">
        <v>45</v>
      </c>
      <c r="M114" s="75" t="s">
        <v>49</v>
      </c>
      <c r="N114" s="70" t="s">
        <v>49</v>
      </c>
      <c r="O114" s="153" t="n">
        <v>70</v>
      </c>
      <c r="P114" s="154" t="n">
        <v>35</v>
      </c>
      <c r="Q114" s="86" t="str">
        <f aca="false">IF(R114&lt;=20,"A",IF(R114&lt;=40,"B",IF(R114&lt;=60,"C",IF(R114&lt;=80,"D",IF(R114&lt;=100,"E","*")))))</f>
        <v>*</v>
      </c>
      <c r="R114" s="70" t="s">
        <v>56</v>
      </c>
      <c r="S114" s="73" t="s">
        <v>56</v>
      </c>
      <c r="T114" s="74" t="str">
        <f aca="false">IF(R114="*","*",R114-S114)</f>
        <v>*</v>
      </c>
      <c r="U114" s="75" t="n">
        <v>29</v>
      </c>
      <c r="V114" s="69" t="n">
        <v>65.1</v>
      </c>
      <c r="W114" s="73" t="n">
        <v>64.3</v>
      </c>
      <c r="X114" s="85" t="n">
        <f aca="false">IF(V114="*","*",V114-W114)</f>
        <v>0.799999999999997</v>
      </c>
      <c r="Y114" s="75" t="n">
        <v>86</v>
      </c>
      <c r="Z114" s="69" t="n">
        <v>37</v>
      </c>
      <c r="AA114" s="76" t="n">
        <v>35.5</v>
      </c>
      <c r="AB114" s="76"/>
      <c r="AC114" s="76"/>
      <c r="AD114" s="76"/>
      <c r="AE114" s="76"/>
      <c r="AF114" s="76"/>
      <c r="AG114" s="76"/>
      <c r="AH114" s="70" t="str">
        <f aca="false">IF(ISERROR(VLOOKUP(AB114,Methodology!$H$26:$I$37,2,FALSE())),"",VLOOKUP(AB114,Methodology!$H$26:$I$37,2,FALSE()))</f>
        <v/>
      </c>
      <c r="AI114" s="70" t="str">
        <f aca="false">IF(ISERROR(VLOOKUP(AC114,Methodology!$H$26:$I$37,2,FALSE())),"",VLOOKUP(AC114,Methodology!$H$26:$I$37,2,FALSE()))</f>
        <v/>
      </c>
      <c r="AJ114" s="76" t="str">
        <f aca="false">IF(ISERROR(VLOOKUP(AD114,Methodology!$H$26:$I$37,2,FALSE())),"",VLOOKUP(AD114,Methodology!$H$26:$I$37,2,FALSE()))</f>
        <v/>
      </c>
      <c r="AK114" s="70" t="str">
        <f aca="false">IF(ISERROR(VLOOKUP(AE114,Methodology!$H$26:$I$37,2,FALSE())),"",VLOOKUP(AE114,Methodology!$H$26:$I$37,2,FALSE()))</f>
        <v/>
      </c>
      <c r="AL114" s="70" t="str">
        <f aca="false">IF(ISERROR(VLOOKUP(AF114,Methodology!$H$26:$I$37,2,FALSE())),"",VLOOKUP(AF114,Methodology!$H$26:$I$37,2,FALSE()))</f>
        <v/>
      </c>
      <c r="AM114" s="76" t="str">
        <f aca="false">IF(ISERROR(VLOOKUP(AG114,Methodology!$H$26:$I$37,2,FALSE())),"",VLOOKUP(AG114,Methodology!$H$26:$I$37,2,FALSE()))</f>
        <v/>
      </c>
      <c r="AN114" s="77" t="n">
        <f aca="false">SUM(AH114:AJ114)/3</f>
        <v>0</v>
      </c>
      <c r="AO114" s="77" t="n">
        <f aca="false">SUM(AK114:AM114)/3</f>
        <v>0</v>
      </c>
      <c r="AP114" s="156" t="s">
        <v>182</v>
      </c>
    </row>
    <row r="115" customFormat="false" ht="12.75" hidden="false" customHeight="false" outlineLevel="0" collapsed="false">
      <c r="B115" s="100" t="s">
        <v>527</v>
      </c>
      <c r="C115" s="95" t="s">
        <v>41</v>
      </c>
      <c r="D115" s="158"/>
      <c r="E115" s="66"/>
      <c r="F115" s="66" t="n">
        <v>11</v>
      </c>
      <c r="G115" s="151" t="n">
        <f aca="false">+E115-F115</f>
        <v>-11</v>
      </c>
      <c r="H115" s="152" t="e">
        <f aca="false">(VLOOKUP(B115,'[1]New Ratings'!$A$3:$I$195,5,FALSE()))</f>
        <v>#N/A</v>
      </c>
      <c r="I115" s="69" t="s">
        <v>62</v>
      </c>
      <c r="J115" s="75"/>
      <c r="K115" s="75"/>
      <c r="L115" s="69" t="s">
        <v>56</v>
      </c>
      <c r="M115" s="75"/>
      <c r="N115" s="70"/>
      <c r="O115" s="153" t="n">
        <v>20.72</v>
      </c>
      <c r="P115" s="154" t="n">
        <v>175</v>
      </c>
      <c r="Q115" s="86" t="str">
        <f aca="false">IF(R115&lt;=20,"A",IF(R115&lt;=40,"B",IF(R115&lt;=60,"C",IF(R115&lt;=80,"D",IF(R115&lt;=100,"E","*")))))</f>
        <v>*</v>
      </c>
      <c r="R115" s="70" t="s">
        <v>56</v>
      </c>
      <c r="S115" s="73"/>
      <c r="T115" s="74"/>
      <c r="U115" s="75" t="s">
        <v>56</v>
      </c>
      <c r="V115" s="69" t="s">
        <v>56</v>
      </c>
      <c r="W115" s="73" t="s">
        <v>56</v>
      </c>
      <c r="X115" s="85"/>
      <c r="Y115" s="75" t="s">
        <v>56</v>
      </c>
      <c r="Z115" s="69" t="s">
        <v>56</v>
      </c>
      <c r="AA115" s="76" t="s">
        <v>56</v>
      </c>
      <c r="AB115" s="76"/>
      <c r="AC115" s="76"/>
      <c r="AD115" s="76"/>
      <c r="AE115" s="76"/>
      <c r="AF115" s="76"/>
      <c r="AG115" s="76"/>
      <c r="AH115" s="70" t="str">
        <f aca="false">IF(ISERROR(VLOOKUP(AB115,Methodology!$H$26:$I$37,2,FALSE())),"",VLOOKUP(AB115,Methodology!$H$26:$I$37,2,FALSE()))</f>
        <v/>
      </c>
      <c r="AI115" s="70" t="str">
        <f aca="false">IF(ISERROR(VLOOKUP(AC115,Methodology!$H$26:$I$37,2,FALSE())),"",VLOOKUP(AC115,Methodology!$H$26:$I$37,2,FALSE()))</f>
        <v/>
      </c>
      <c r="AJ115" s="76" t="str">
        <f aca="false">IF(ISERROR(VLOOKUP(AD115,Methodology!$H$26:$I$37,2,FALSE())),"",VLOOKUP(AD115,Methodology!$H$26:$I$37,2,FALSE()))</f>
        <v/>
      </c>
      <c r="AK115" s="70" t="str">
        <f aca="false">IF(ISERROR(VLOOKUP(AE115,Methodology!$H$26:$I$37,2,FALSE())),"",VLOOKUP(AE115,Methodology!$H$26:$I$37,2,FALSE()))</f>
        <v/>
      </c>
      <c r="AL115" s="70" t="str">
        <f aca="false">IF(ISERROR(VLOOKUP(AF115,Methodology!$H$26:$I$37,2,FALSE())),"",VLOOKUP(AF115,Methodology!$H$26:$I$37,2,FALSE()))</f>
        <v/>
      </c>
      <c r="AM115" s="76" t="str">
        <f aca="false">IF(ISERROR(VLOOKUP(AG115,Methodology!$H$26:$I$37,2,FALSE())),"",VLOOKUP(AG115,Methodology!$H$26:$I$37,2,FALSE()))</f>
        <v/>
      </c>
      <c r="AN115" s="77" t="n">
        <f aca="false">SUM(AH115:AJ115)/3</f>
        <v>0</v>
      </c>
      <c r="AO115" s="77" t="n">
        <f aca="false">SUM(AK115:AM115)/3</f>
        <v>0</v>
      </c>
      <c r="AP115" s="156" t="s">
        <v>64</v>
      </c>
    </row>
    <row r="116" customFormat="false" ht="12.75" hidden="false" customHeight="false" outlineLevel="0" collapsed="false">
      <c r="B116" s="148" t="s">
        <v>528</v>
      </c>
      <c r="C116" s="95" t="s">
        <v>529</v>
      </c>
      <c r="D116" s="158" t="s">
        <v>530</v>
      </c>
      <c r="E116" s="66"/>
      <c r="F116" s="66" t="n">
        <v>11</v>
      </c>
      <c r="G116" s="151" t="n">
        <f aca="false">+E116-F116</f>
        <v>-11</v>
      </c>
      <c r="H116" s="152" t="n">
        <f aca="false">(VLOOKUP(B116,'[1]New Ratings'!$A$3:$I$195,5,FALSE()))</f>
        <v>11</v>
      </c>
      <c r="I116" s="69" t="s">
        <v>62</v>
      </c>
      <c r="J116" s="75" t="s">
        <v>56</v>
      </c>
      <c r="K116" s="75" t="s">
        <v>56</v>
      </c>
      <c r="L116" s="69" t="s">
        <v>56</v>
      </c>
      <c r="M116" s="75" t="s">
        <v>56</v>
      </c>
      <c r="N116" s="70" t="s">
        <v>56</v>
      </c>
      <c r="O116" s="153" t="n">
        <v>27.51</v>
      </c>
      <c r="P116" s="154" t="n">
        <v>145</v>
      </c>
      <c r="Q116" s="86" t="str">
        <f aca="false">IF(R116&lt;=20,"A",IF(R116&lt;=40,"B",IF(R116&lt;=60,"C",IF(R116&lt;=80,"D",IF(R116&lt;=100,"E","*")))))</f>
        <v>*</v>
      </c>
      <c r="R116" s="70" t="s">
        <v>56</v>
      </c>
      <c r="S116" s="73" t="s">
        <v>56</v>
      </c>
      <c r="T116" s="74" t="str">
        <f aca="false">IF(R116="*","*",R116-S116)</f>
        <v>*</v>
      </c>
      <c r="U116" s="75" t="s">
        <v>56</v>
      </c>
      <c r="V116" s="69" t="s">
        <v>56</v>
      </c>
      <c r="W116" s="73" t="s">
        <v>56</v>
      </c>
      <c r="X116" s="85" t="str">
        <f aca="false">IF(V116="*","*",V116-W116)</f>
        <v>*</v>
      </c>
      <c r="Y116" s="75" t="s">
        <v>56</v>
      </c>
      <c r="Z116" s="69" t="s">
        <v>56</v>
      </c>
      <c r="AA116" s="76" t="s">
        <v>56</v>
      </c>
      <c r="AB116" s="76"/>
      <c r="AC116" s="76"/>
      <c r="AD116" s="76"/>
      <c r="AE116" s="76"/>
      <c r="AF116" s="76"/>
      <c r="AG116" s="76"/>
      <c r="AH116" s="70" t="str">
        <f aca="false">IF(ISERROR(VLOOKUP(AB116,Methodology!$H$26:$I$37,2,FALSE())),"",VLOOKUP(AB116,Methodology!$H$26:$I$37,2,FALSE()))</f>
        <v/>
      </c>
      <c r="AI116" s="70" t="str">
        <f aca="false">IF(ISERROR(VLOOKUP(AC116,Methodology!$H$26:$I$37,2,FALSE())),"",VLOOKUP(AC116,Methodology!$H$26:$I$37,2,FALSE()))</f>
        <v/>
      </c>
      <c r="AJ116" s="76" t="str">
        <f aca="false">IF(ISERROR(VLOOKUP(AD116,Methodology!$H$26:$I$37,2,FALSE())),"",VLOOKUP(AD116,Methodology!$H$26:$I$37,2,FALSE()))</f>
        <v/>
      </c>
      <c r="AK116" s="70" t="str">
        <f aca="false">IF(ISERROR(VLOOKUP(AE116,Methodology!$H$26:$I$37,2,FALSE())),"",VLOOKUP(AE116,Methodology!$H$26:$I$37,2,FALSE()))</f>
        <v/>
      </c>
      <c r="AL116" s="70" t="str">
        <f aca="false">IF(ISERROR(VLOOKUP(AF116,Methodology!$H$26:$I$37,2,FALSE())),"",VLOOKUP(AF116,Methodology!$H$26:$I$37,2,FALSE()))</f>
        <v/>
      </c>
      <c r="AM116" s="76" t="str">
        <f aca="false">IF(ISERROR(VLOOKUP(AG116,Methodology!$H$26:$I$37,2,FALSE())),"",VLOOKUP(AG116,Methodology!$H$26:$I$37,2,FALSE()))</f>
        <v/>
      </c>
      <c r="AN116" s="77" t="n">
        <f aca="false">SUM(AH116:AJ116)/3</f>
        <v>0</v>
      </c>
      <c r="AO116" s="77" t="n">
        <f aca="false">SUM(AK116:AM116)/3</f>
        <v>0</v>
      </c>
      <c r="AP116" s="156" t="s">
        <v>99</v>
      </c>
    </row>
    <row r="117" customFormat="false" ht="12.75" hidden="false" customHeight="false" outlineLevel="0" collapsed="false">
      <c r="B117" s="157" t="s">
        <v>183</v>
      </c>
      <c r="C117" s="95" t="s">
        <v>184</v>
      </c>
      <c r="D117" s="158" t="s">
        <v>185</v>
      </c>
      <c r="E117" s="66"/>
      <c r="F117" s="66" t="n">
        <v>4</v>
      </c>
      <c r="G117" s="151" t="n">
        <f aca="false">+E117-F117</f>
        <v>-4</v>
      </c>
      <c r="H117" s="152" t="n">
        <f aca="false">(VLOOKUP(B117,'[1]New Ratings'!$A$3:$I$195,5,FALSE()))</f>
        <v>5</v>
      </c>
      <c r="I117" s="69" t="s">
        <v>62</v>
      </c>
      <c r="J117" s="75" t="s">
        <v>186</v>
      </c>
      <c r="K117" s="75" t="s">
        <v>186</v>
      </c>
      <c r="L117" s="69" t="s">
        <v>45</v>
      </c>
      <c r="M117" s="75" t="s">
        <v>56</v>
      </c>
      <c r="N117" s="70" t="s">
        <v>56</v>
      </c>
      <c r="O117" s="153" t="n">
        <v>56.59</v>
      </c>
      <c r="P117" s="154" t="n">
        <v>54</v>
      </c>
      <c r="Q117" s="86" t="str">
        <f aca="false">IF(R117&lt;=20,"A",IF(R117&lt;=40,"B",IF(R117&lt;=60,"C",IF(R117&lt;=80,"D",IF(R117&lt;=100,"E","*")))))</f>
        <v>B</v>
      </c>
      <c r="R117" s="70" t="n">
        <v>34</v>
      </c>
      <c r="S117" s="73" t="n">
        <v>35</v>
      </c>
      <c r="T117" s="74" t="s">
        <v>56</v>
      </c>
      <c r="U117" s="75" t="n">
        <v>49</v>
      </c>
      <c r="V117" s="69" t="n">
        <v>52.2</v>
      </c>
      <c r="W117" s="73" t="n">
        <v>54.6</v>
      </c>
      <c r="X117" s="85" t="n">
        <f aca="false">IF(V117="*","*",V117-W117)</f>
        <v>-2.4</v>
      </c>
      <c r="Y117" s="75" t="s">
        <v>56</v>
      </c>
      <c r="Z117" s="69" t="s">
        <v>56</v>
      </c>
      <c r="AA117" s="76" t="s">
        <v>56</v>
      </c>
      <c r="AB117" s="76"/>
      <c r="AC117" s="76"/>
      <c r="AD117" s="76"/>
      <c r="AE117" s="76"/>
      <c r="AF117" s="76"/>
      <c r="AG117" s="76"/>
      <c r="AH117" s="70" t="str">
        <f aca="false">IF(ISERROR(VLOOKUP(AB117,Methodology!$H$26:$I$37,2,FALSE())),"",VLOOKUP(AB117,Methodology!$H$26:$I$37,2,FALSE()))</f>
        <v/>
      </c>
      <c r="AI117" s="70" t="str">
        <f aca="false">IF(ISERROR(VLOOKUP(AC117,Methodology!$H$26:$I$37,2,FALSE())),"",VLOOKUP(AC117,Methodology!$H$26:$I$37,2,FALSE()))</f>
        <v/>
      </c>
      <c r="AJ117" s="76" t="str">
        <f aca="false">IF(ISERROR(VLOOKUP(AD117,Methodology!$H$26:$I$37,2,FALSE())),"",VLOOKUP(AD117,Methodology!$H$26:$I$37,2,FALSE()))</f>
        <v/>
      </c>
      <c r="AK117" s="70" t="str">
        <f aca="false">IF(ISERROR(VLOOKUP(AE117,Methodology!$H$26:$I$37,2,FALSE())),"",VLOOKUP(AE117,Methodology!$H$26:$I$37,2,FALSE()))</f>
        <v/>
      </c>
      <c r="AL117" s="70" t="str">
        <f aca="false">IF(ISERROR(VLOOKUP(AF117,Methodology!$H$26:$I$37,2,FALSE())),"",VLOOKUP(AF117,Methodology!$H$26:$I$37,2,FALSE()))</f>
        <v/>
      </c>
      <c r="AM117" s="76" t="str">
        <f aca="false">IF(ISERROR(VLOOKUP(AG117,Methodology!$H$26:$I$37,2,FALSE())),"",VLOOKUP(AG117,Methodology!$H$26:$I$37,2,FALSE()))</f>
        <v/>
      </c>
      <c r="AN117" s="77" t="n">
        <f aca="false">SUM(AH117:AJ117)/3</f>
        <v>0</v>
      </c>
      <c r="AO117" s="77" t="n">
        <f aca="false">SUM(AK117:AM117)/3</f>
        <v>0</v>
      </c>
      <c r="AP117" s="156" t="s">
        <v>50</v>
      </c>
    </row>
    <row r="118" customFormat="false" ht="12.75" hidden="false" customHeight="false" outlineLevel="0" collapsed="false">
      <c r="B118" s="42" t="s">
        <v>187</v>
      </c>
      <c r="C118" s="95" t="s">
        <v>88</v>
      </c>
      <c r="D118" s="158" t="s">
        <v>188</v>
      </c>
      <c r="E118" s="66" t="n">
        <v>5</v>
      </c>
      <c r="F118" s="66" t="n">
        <v>5</v>
      </c>
      <c r="G118" s="151" t="n">
        <f aca="false">+E118-F118</f>
        <v>0</v>
      </c>
      <c r="H118" s="152" t="n">
        <f aca="false">(VLOOKUP(B118,'[1]New Ratings'!$A$3:$I$195,5,FALSE()))</f>
        <v>5</v>
      </c>
      <c r="I118" s="69" t="s">
        <v>62</v>
      </c>
      <c r="J118" s="75" t="s">
        <v>189</v>
      </c>
      <c r="K118" s="75" t="s">
        <v>189</v>
      </c>
      <c r="L118" s="69" t="s">
        <v>108</v>
      </c>
      <c r="M118" s="75" t="s">
        <v>172</v>
      </c>
      <c r="N118" s="70" t="s">
        <v>172</v>
      </c>
      <c r="O118" s="153" t="n">
        <v>63.83</v>
      </c>
      <c r="P118" s="154" t="n">
        <v>42</v>
      </c>
      <c r="Q118" s="86" t="str">
        <f aca="false">IF(R118&lt;=20,"A",IF(R118&lt;=40,"B",IF(R118&lt;=60,"C",IF(R118&lt;=80,"D",IF(R118&lt;=100,"E","*")))))</f>
        <v>C</v>
      </c>
      <c r="R118" s="70" t="n">
        <v>51</v>
      </c>
      <c r="S118" s="73" t="n">
        <v>51</v>
      </c>
      <c r="T118" s="74" t="n">
        <f aca="false">IF(R118="*","*",R118-S118)</f>
        <v>0</v>
      </c>
      <c r="U118" s="75" t="n">
        <v>41</v>
      </c>
      <c r="V118" s="69" t="n">
        <v>57.3</v>
      </c>
      <c r="W118" s="73" t="n">
        <v>56.7</v>
      </c>
      <c r="X118" s="85" t="n">
        <f aca="false">IF(V118="*","*",V118-W118)</f>
        <v>0.599999999999994</v>
      </c>
      <c r="Y118" s="75" t="n">
        <v>72</v>
      </c>
      <c r="Z118" s="69" t="n">
        <v>36.5</v>
      </c>
      <c r="AA118" s="76" t="n">
        <v>36.5</v>
      </c>
      <c r="AB118" s="76" t="s">
        <v>58</v>
      </c>
      <c r="AC118" s="76" t="s">
        <v>58</v>
      </c>
      <c r="AD118" s="76" t="s">
        <v>58</v>
      </c>
      <c r="AE118" s="76" t="s">
        <v>48</v>
      </c>
      <c r="AF118" s="76" t="s">
        <v>49</v>
      </c>
      <c r="AG118" s="76" t="s">
        <v>58</v>
      </c>
      <c r="AH118" s="70" t="n">
        <f aca="false">IF(ISERROR(VLOOKUP(AB118,Methodology!$H$26:$I$37,2,FALSE())),"",VLOOKUP(AB118,Methodology!$H$26:$I$37,2,FALSE()))</f>
        <v>8</v>
      </c>
      <c r="AI118" s="70" t="n">
        <f aca="false">IF(ISERROR(VLOOKUP(AC118,Methodology!$H$26:$I$37,2,FALSE())),"",VLOOKUP(AC118,Methodology!$H$26:$I$37,2,FALSE()))</f>
        <v>8</v>
      </c>
      <c r="AJ118" s="76" t="n">
        <f aca="false">IF(ISERROR(VLOOKUP(AD118,Methodology!$H$26:$I$37,2,FALSE())),"",VLOOKUP(AD118,Methodology!$H$26:$I$37,2,FALSE()))</f>
        <v>8</v>
      </c>
      <c r="AK118" s="70" t="n">
        <f aca="false">IF(ISERROR(VLOOKUP(AE118,Methodology!$H$26:$I$37,2,FALSE())),"",VLOOKUP(AE118,Methodology!$H$26:$I$37,2,FALSE()))</f>
        <v>7</v>
      </c>
      <c r="AL118" s="70" t="n">
        <f aca="false">IF(ISERROR(VLOOKUP(AF118,Methodology!$H$26:$I$37,2,FALSE())),"",VLOOKUP(AF118,Methodology!$H$26:$I$37,2,FALSE()))</f>
        <v>9</v>
      </c>
      <c r="AM118" s="76" t="n">
        <f aca="false">IF(ISERROR(VLOOKUP(AG118,Methodology!$H$26:$I$37,2,FALSE())),"",VLOOKUP(AG118,Methodology!$H$26:$I$37,2,FALSE()))</f>
        <v>8</v>
      </c>
      <c r="AN118" s="77" t="n">
        <f aca="false">SUM(AH118:AJ118)/3</f>
        <v>8</v>
      </c>
      <c r="AO118" s="77" t="n">
        <f aca="false">SUM(AK118:AM118)/3</f>
        <v>8</v>
      </c>
      <c r="AP118" s="156" t="s">
        <v>50</v>
      </c>
    </row>
    <row r="119" customFormat="false" ht="12.75" hidden="false" customHeight="false" outlineLevel="0" collapsed="false">
      <c r="B119" s="100" t="s">
        <v>531</v>
      </c>
      <c r="C119" s="95" t="s">
        <v>41</v>
      </c>
      <c r="D119" s="158" t="s">
        <v>257</v>
      </c>
      <c r="E119" s="66"/>
      <c r="F119" s="66" t="n">
        <v>11</v>
      </c>
      <c r="G119" s="151" t="n">
        <f aca="false">+E119-F119</f>
        <v>-11</v>
      </c>
      <c r="H119" s="152" t="e">
        <f aca="false">(VLOOKUP(B119,'[1]New Ratings'!$A$3:$I$195,5,FALSE()))</f>
        <v>#N/A</v>
      </c>
      <c r="I119" s="176" t="s">
        <v>62</v>
      </c>
      <c r="J119" s="75"/>
      <c r="K119" s="75"/>
      <c r="L119" s="69" t="s">
        <v>56</v>
      </c>
      <c r="M119" s="75"/>
      <c r="N119" s="70"/>
      <c r="O119" s="153" t="n">
        <v>25.75</v>
      </c>
      <c r="P119" s="154" t="n">
        <v>156</v>
      </c>
      <c r="Q119" s="86" t="str">
        <f aca="false">IF(R119&lt;=20,"A",IF(R119&lt;=40,"B",IF(R119&lt;=60,"C",IF(R119&lt;=80,"D",IF(R119&lt;=100,"E","*")))))</f>
        <v>A</v>
      </c>
      <c r="R119" s="70"/>
      <c r="S119" s="73"/>
      <c r="T119" s="74"/>
      <c r="U119" s="75"/>
      <c r="V119" s="69"/>
      <c r="W119" s="73"/>
      <c r="X119" s="85"/>
      <c r="Y119" s="75"/>
      <c r="Z119" s="69"/>
      <c r="AA119" s="76"/>
      <c r="AB119" s="76"/>
      <c r="AC119" s="76"/>
      <c r="AD119" s="76"/>
      <c r="AE119" s="76"/>
      <c r="AF119" s="76"/>
      <c r="AG119" s="76"/>
      <c r="AH119" s="70" t="str">
        <f aca="false">IF(ISERROR(VLOOKUP(AB119,Methodology!$H$26:$I$37,2,FALSE())),"",VLOOKUP(AB119,Methodology!$H$26:$I$37,2,FALSE()))</f>
        <v/>
      </c>
      <c r="AI119" s="70" t="str">
        <f aca="false">IF(ISERROR(VLOOKUP(AC119,Methodology!$H$26:$I$37,2,FALSE())),"",VLOOKUP(AC119,Methodology!$H$26:$I$37,2,FALSE()))</f>
        <v/>
      </c>
      <c r="AJ119" s="76" t="str">
        <f aca="false">IF(ISERROR(VLOOKUP(AD119,Methodology!$H$26:$I$37,2,FALSE())),"",VLOOKUP(AD119,Methodology!$H$26:$I$37,2,FALSE()))</f>
        <v/>
      </c>
      <c r="AK119" s="70" t="str">
        <f aca="false">IF(ISERROR(VLOOKUP(AE119,Methodology!$H$26:$I$37,2,FALSE())),"",VLOOKUP(AE119,Methodology!$H$26:$I$37,2,FALSE()))</f>
        <v/>
      </c>
      <c r="AL119" s="70" t="str">
        <f aca="false">IF(ISERROR(VLOOKUP(AF119,Methodology!$H$26:$I$37,2,FALSE())),"",VLOOKUP(AF119,Methodology!$H$26:$I$37,2,FALSE()))</f>
        <v/>
      </c>
      <c r="AM119" s="76" t="str">
        <f aca="false">IF(ISERROR(VLOOKUP(AG119,Methodology!$H$26:$I$37,2,FALSE())),"",VLOOKUP(AG119,Methodology!$H$26:$I$37,2,FALSE()))</f>
        <v/>
      </c>
      <c r="AN119" s="77" t="n">
        <f aca="false">SUM(AH119:AJ119)/3</f>
        <v>0</v>
      </c>
      <c r="AO119" s="77" t="n">
        <f aca="false">SUM(AK119:AM119)/3</f>
        <v>0</v>
      </c>
      <c r="AP119" s="156" t="s">
        <v>64</v>
      </c>
    </row>
    <row r="120" customFormat="false" ht="12.75" hidden="false" customHeight="false" outlineLevel="0" collapsed="false">
      <c r="B120" s="157" t="s">
        <v>345</v>
      </c>
      <c r="C120" s="95" t="s">
        <v>346</v>
      </c>
      <c r="D120" s="158" t="s">
        <v>347</v>
      </c>
      <c r="E120" s="66"/>
      <c r="F120" s="66" t="n">
        <v>10</v>
      </c>
      <c r="G120" s="151" t="n">
        <f aca="false">+E120-F120</f>
        <v>-10</v>
      </c>
      <c r="H120" s="152" t="n">
        <f aca="false">(VLOOKUP(B120,'[1]New Ratings'!$A$3:$I$195,5,FALSE()))</f>
        <v>11</v>
      </c>
      <c r="I120" s="69" t="s">
        <v>62</v>
      </c>
      <c r="J120" s="75" t="s">
        <v>348</v>
      </c>
      <c r="K120" s="75" t="s">
        <v>348</v>
      </c>
      <c r="L120" s="69" t="s">
        <v>56</v>
      </c>
      <c r="M120" s="75" t="s">
        <v>144</v>
      </c>
      <c r="N120" s="70" t="s">
        <v>144</v>
      </c>
      <c r="O120" s="153" t="n">
        <v>29.88</v>
      </c>
      <c r="P120" s="154" t="n">
        <v>134</v>
      </c>
      <c r="Q120" s="86" t="str">
        <f aca="false">IF(R120&lt;=20,"A",IF(R120&lt;=40,"B",IF(R120&lt;=60,"C",IF(R120&lt;=80,"D",IF(R120&lt;=100,"E","*")))))</f>
        <v>D</v>
      </c>
      <c r="R120" s="70" t="n">
        <v>62</v>
      </c>
      <c r="S120" s="73" t="n">
        <v>65</v>
      </c>
      <c r="T120" s="74" t="s">
        <v>56</v>
      </c>
      <c r="U120" s="75" t="n">
        <v>116</v>
      </c>
      <c r="V120" s="69" t="n">
        <v>17.6</v>
      </c>
      <c r="W120" s="73" t="n">
        <v>16</v>
      </c>
      <c r="X120" s="85" t="n">
        <f aca="false">IF(V120="*","*",V120-W120)</f>
        <v>1.6</v>
      </c>
      <c r="Y120" s="75" t="n">
        <v>59</v>
      </c>
      <c r="Z120" s="69" t="n">
        <v>28.5</v>
      </c>
      <c r="AA120" s="76" t="n">
        <v>31.5</v>
      </c>
      <c r="AB120" s="76"/>
      <c r="AC120" s="76"/>
      <c r="AD120" s="76"/>
      <c r="AE120" s="76"/>
      <c r="AF120" s="76"/>
      <c r="AG120" s="76"/>
      <c r="AH120" s="70" t="str">
        <f aca="false">IF(ISERROR(VLOOKUP(AB120,Methodology!$H$26:$I$37,2,FALSE())),"",VLOOKUP(AB120,Methodology!$H$26:$I$37,2,FALSE()))</f>
        <v/>
      </c>
      <c r="AI120" s="70" t="str">
        <f aca="false">IF(ISERROR(VLOOKUP(AC120,Methodology!$H$26:$I$37,2,FALSE())),"",VLOOKUP(AC120,Methodology!$H$26:$I$37,2,FALSE()))</f>
        <v/>
      </c>
      <c r="AJ120" s="76" t="str">
        <f aca="false">IF(ISERROR(VLOOKUP(AD120,Methodology!$H$26:$I$37,2,FALSE())),"",VLOOKUP(AD120,Methodology!$H$26:$I$37,2,FALSE()))</f>
        <v/>
      </c>
      <c r="AK120" s="70" t="str">
        <f aca="false">IF(ISERROR(VLOOKUP(AE120,Methodology!$H$26:$I$37,2,FALSE())),"",VLOOKUP(AE120,Methodology!$H$26:$I$37,2,FALSE()))</f>
        <v/>
      </c>
      <c r="AL120" s="70" t="str">
        <f aca="false">IF(ISERROR(VLOOKUP(AF120,Methodology!$H$26:$I$37,2,FALSE())),"",VLOOKUP(AF120,Methodology!$H$26:$I$37,2,FALSE()))</f>
        <v/>
      </c>
      <c r="AM120" s="76" t="str">
        <f aca="false">IF(ISERROR(VLOOKUP(AG120,Methodology!$H$26:$I$37,2,FALSE())),"",VLOOKUP(AG120,Methodology!$H$26:$I$37,2,FALSE()))</f>
        <v/>
      </c>
      <c r="AN120" s="77" t="n">
        <f aca="false">SUM(AH120:AJ120)/3</f>
        <v>0</v>
      </c>
      <c r="AO120" s="77" t="n">
        <f aca="false">SUM(AK120:AM120)/3</f>
        <v>0</v>
      </c>
      <c r="AP120" s="156" t="s">
        <v>50</v>
      </c>
    </row>
    <row r="121" customFormat="false" ht="12.75" hidden="false" customHeight="false" outlineLevel="0" collapsed="false">
      <c r="B121" s="157" t="s">
        <v>190</v>
      </c>
      <c r="C121" s="95" t="s">
        <v>191</v>
      </c>
      <c r="D121" s="158" t="s">
        <v>115</v>
      </c>
      <c r="E121" s="66"/>
      <c r="F121" s="66" t="n">
        <v>1</v>
      </c>
      <c r="G121" s="151" t="n">
        <f aca="false">+E121-F121</f>
        <v>-1</v>
      </c>
      <c r="H121" s="152" t="e">
        <f aca="false">(VLOOKUP(B121,'[1]New Ratings'!$A$3:$I$195,5,FALSE()))</f>
        <v>#N/A</v>
      </c>
      <c r="I121" s="69" t="s">
        <v>43</v>
      </c>
      <c r="J121" s="75" t="s">
        <v>56</v>
      </c>
      <c r="K121" s="75" t="s">
        <v>56</v>
      </c>
      <c r="L121" s="69" t="s">
        <v>56</v>
      </c>
      <c r="M121" s="75" t="s">
        <v>56</v>
      </c>
      <c r="N121" s="70"/>
      <c r="O121" s="153"/>
      <c r="P121" s="154" t="s">
        <v>56</v>
      </c>
      <c r="Q121" s="86" t="str">
        <f aca="false">IF(R121&lt;=20,"A",IF(R121&lt;=40,"B",IF(R121&lt;=60,"C",IF(R121&lt;=80,"D",IF(R121&lt;=100,"E","*")))))</f>
        <v>*</v>
      </c>
      <c r="R121" s="70" t="s">
        <v>56</v>
      </c>
      <c r="S121" s="73"/>
      <c r="T121" s="74"/>
      <c r="U121" s="75" t="s">
        <v>56</v>
      </c>
      <c r="V121" s="69" t="s">
        <v>56</v>
      </c>
      <c r="W121" s="73"/>
      <c r="X121" s="85"/>
      <c r="Y121" s="75" t="s">
        <v>56</v>
      </c>
      <c r="Z121" s="69" t="s">
        <v>56</v>
      </c>
      <c r="AA121" s="76" t="s">
        <v>56</v>
      </c>
      <c r="AB121" s="76"/>
      <c r="AC121" s="76"/>
      <c r="AD121" s="76"/>
      <c r="AE121" s="76"/>
      <c r="AF121" s="76"/>
      <c r="AG121" s="76"/>
      <c r="AH121" s="70" t="str">
        <f aca="false">IF(ISERROR(VLOOKUP(AB121,Methodology!$H$26:$I$37,2,FALSE())),"",VLOOKUP(AB121,Methodology!$H$26:$I$37,2,FALSE()))</f>
        <v/>
      </c>
      <c r="AI121" s="70" t="str">
        <f aca="false">IF(ISERROR(VLOOKUP(AC121,Methodology!$H$26:$I$37,2,FALSE())),"",VLOOKUP(AC121,Methodology!$H$26:$I$37,2,FALSE()))</f>
        <v/>
      </c>
      <c r="AJ121" s="76" t="str">
        <f aca="false">IF(ISERROR(VLOOKUP(AD121,Methodology!$H$26:$I$37,2,FALSE())),"",VLOOKUP(AD121,Methodology!$H$26:$I$37,2,FALSE()))</f>
        <v/>
      </c>
      <c r="AK121" s="70" t="str">
        <f aca="false">IF(ISERROR(VLOOKUP(AE121,Methodology!$H$26:$I$37,2,FALSE())),"",VLOOKUP(AE121,Methodology!$H$26:$I$37,2,FALSE()))</f>
        <v/>
      </c>
      <c r="AL121" s="70" t="str">
        <f aca="false">IF(ISERROR(VLOOKUP(AF121,Methodology!$H$26:$I$37,2,FALSE())),"",VLOOKUP(AF121,Methodology!$H$26:$I$37,2,FALSE()))</f>
        <v/>
      </c>
      <c r="AM121" s="76" t="str">
        <f aca="false">IF(ISERROR(VLOOKUP(AG121,Methodology!$H$26:$I$37,2,FALSE())),"",VLOOKUP(AG121,Methodology!$H$26:$I$37,2,FALSE()))</f>
        <v/>
      </c>
      <c r="AN121" s="77" t="n">
        <f aca="false">SUM(AH121:AJ121)/3</f>
        <v>0</v>
      </c>
      <c r="AO121" s="77" t="n">
        <f aca="false">SUM(AK121:AM121)/3</f>
        <v>0</v>
      </c>
      <c r="AP121" s="156" t="s">
        <v>59</v>
      </c>
    </row>
    <row r="122" customFormat="false" ht="12.75" hidden="false" customHeight="false" outlineLevel="0" collapsed="false">
      <c r="B122" s="157" t="s">
        <v>349</v>
      </c>
      <c r="C122" s="95" t="s">
        <v>350</v>
      </c>
      <c r="D122" s="158" t="s">
        <v>351</v>
      </c>
      <c r="E122" s="66"/>
      <c r="F122" s="66" t="n">
        <v>10</v>
      </c>
      <c r="G122" s="151" t="n">
        <f aca="false">+E122-F122</f>
        <v>-10</v>
      </c>
      <c r="H122" s="152" t="n">
        <f aca="false">(VLOOKUP(B122,'[1]New Ratings'!$A$3:$I$195,5,FALSE()))</f>
        <v>11</v>
      </c>
      <c r="I122" s="69" t="s">
        <v>62</v>
      </c>
      <c r="J122" s="75" t="s">
        <v>352</v>
      </c>
      <c r="K122" s="75" t="s">
        <v>352</v>
      </c>
      <c r="L122" s="69" t="s">
        <v>45</v>
      </c>
      <c r="M122" s="75" t="s">
        <v>56</v>
      </c>
      <c r="N122" s="70" t="s">
        <v>56</v>
      </c>
      <c r="O122" s="153" t="n">
        <v>30.47</v>
      </c>
      <c r="P122" s="154" t="n">
        <v>129</v>
      </c>
      <c r="Q122" s="86" t="str">
        <f aca="false">IF(R122&lt;=20,"A",IF(R122&lt;=40,"B",IF(R122&lt;=60,"C",IF(R122&lt;=80,"D",IF(R122&lt;=100,"E","*")))))</f>
        <v>*</v>
      </c>
      <c r="R122" s="70" t="s">
        <v>56</v>
      </c>
      <c r="S122" s="73" t="s">
        <v>56</v>
      </c>
      <c r="T122" s="74" t="str">
        <f aca="false">IF(R122="*","*",R122-S122)</f>
        <v>*</v>
      </c>
      <c r="U122" s="75" t="s">
        <v>56</v>
      </c>
      <c r="V122" s="69" t="s">
        <v>56</v>
      </c>
      <c r="W122" s="73" t="s">
        <v>56</v>
      </c>
      <c r="X122" s="85" t="str">
        <f aca="false">IF(V122="*","*",V122-W122)</f>
        <v>*</v>
      </c>
      <c r="Y122" s="75" t="n">
        <v>70</v>
      </c>
      <c r="Z122" s="69" t="n">
        <v>34</v>
      </c>
      <c r="AA122" s="76" t="n">
        <v>30</v>
      </c>
      <c r="AB122" s="76"/>
      <c r="AC122" s="76"/>
      <c r="AD122" s="76"/>
      <c r="AE122" s="76"/>
      <c r="AF122" s="76"/>
      <c r="AG122" s="76"/>
      <c r="AH122" s="70" t="str">
        <f aca="false">IF(ISERROR(VLOOKUP(AB122,Methodology!$H$26:$I$37,2,FALSE())),"",VLOOKUP(AB122,Methodology!$H$26:$I$37,2,FALSE()))</f>
        <v/>
      </c>
      <c r="AI122" s="70" t="str">
        <f aca="false">IF(ISERROR(VLOOKUP(AC122,Methodology!$H$26:$I$37,2,FALSE())),"",VLOOKUP(AC122,Methodology!$H$26:$I$37,2,FALSE()))</f>
        <v/>
      </c>
      <c r="AJ122" s="76" t="str">
        <f aca="false">IF(ISERROR(VLOOKUP(AD122,Methodology!$H$26:$I$37,2,FALSE())),"",VLOOKUP(AD122,Methodology!$H$26:$I$37,2,FALSE()))</f>
        <v/>
      </c>
      <c r="AK122" s="70" t="str">
        <f aca="false">IF(ISERROR(VLOOKUP(AE122,Methodology!$H$26:$I$37,2,FALSE())),"",VLOOKUP(AE122,Methodology!$H$26:$I$37,2,FALSE()))</f>
        <v/>
      </c>
      <c r="AL122" s="70" t="str">
        <f aca="false">IF(ISERROR(VLOOKUP(AF122,Methodology!$H$26:$I$37,2,FALSE())),"",VLOOKUP(AF122,Methodology!$H$26:$I$37,2,FALSE()))</f>
        <v/>
      </c>
      <c r="AM122" s="76" t="str">
        <f aca="false">IF(ISERROR(VLOOKUP(AG122,Methodology!$H$26:$I$37,2,FALSE())),"",VLOOKUP(AG122,Methodology!$H$26:$I$37,2,FALSE()))</f>
        <v/>
      </c>
      <c r="AN122" s="77" t="n">
        <f aca="false">SUM(AH122:AJ122)/3</f>
        <v>0</v>
      </c>
      <c r="AO122" s="77" t="n">
        <f aca="false">SUM(AK122:AM122)/3</f>
        <v>0</v>
      </c>
      <c r="AP122" s="156" t="s">
        <v>50</v>
      </c>
    </row>
    <row r="123" customFormat="false" ht="12.75" hidden="false" customHeight="false" outlineLevel="0" collapsed="false">
      <c r="B123" s="42" t="s">
        <v>620</v>
      </c>
      <c r="C123" s="95" t="s">
        <v>250</v>
      </c>
      <c r="D123" s="158" t="s">
        <v>621</v>
      </c>
      <c r="E123" s="66"/>
      <c r="F123" s="66" t="n">
        <v>7</v>
      </c>
      <c r="G123" s="151" t="n">
        <f aca="false">+E123-F123</f>
        <v>-7</v>
      </c>
      <c r="H123" s="152" t="n">
        <f aca="false">(VLOOKUP(B123,'[1]New Ratings'!$A$3:$I$195,5,FALSE()))</f>
        <v>7</v>
      </c>
      <c r="I123" s="69" t="s">
        <v>62</v>
      </c>
      <c r="J123" s="75" t="s">
        <v>301</v>
      </c>
      <c r="K123" s="75" t="s">
        <v>301</v>
      </c>
      <c r="L123" s="69" t="s">
        <v>45</v>
      </c>
      <c r="M123" s="75" t="s">
        <v>56</v>
      </c>
      <c r="N123" s="70" t="s">
        <v>56</v>
      </c>
      <c r="O123" s="153" t="n">
        <v>55.32</v>
      </c>
      <c r="P123" s="154" t="n">
        <v>56</v>
      </c>
      <c r="Q123" s="86" t="str">
        <f aca="false">IF(R123&lt;=20,"A",IF(R123&lt;=40,"B",IF(R123&lt;=60,"C",IF(R123&lt;=80,"D",IF(R123&lt;=100,"E","*")))))</f>
        <v>C</v>
      </c>
      <c r="R123" s="70" t="n">
        <v>46</v>
      </c>
      <c r="S123" s="73" t="n">
        <v>48</v>
      </c>
      <c r="T123" s="74" t="n">
        <f aca="false">IF(R123="*","*",R123-S123)</f>
        <v>-2</v>
      </c>
      <c r="U123" s="75" t="n">
        <v>61</v>
      </c>
      <c r="V123" s="69" t="n">
        <v>44.3</v>
      </c>
      <c r="W123" s="73" t="n">
        <v>45.6</v>
      </c>
      <c r="X123" s="85" t="n">
        <f aca="false">IF(V123="*","*",V123-W123)</f>
        <v>-1.3</v>
      </c>
      <c r="Y123" s="75" t="n">
        <v>68</v>
      </c>
      <c r="Z123" s="69" t="n">
        <v>37</v>
      </c>
      <c r="AA123" s="76" t="n">
        <v>36.5</v>
      </c>
      <c r="AB123" s="76" t="s">
        <v>47</v>
      </c>
      <c r="AC123" s="76" t="s">
        <v>48</v>
      </c>
      <c r="AD123" s="76" t="s">
        <v>47</v>
      </c>
      <c r="AE123" s="76" t="s">
        <v>47</v>
      </c>
      <c r="AF123" s="76" t="s">
        <v>47</v>
      </c>
      <c r="AG123" s="76" t="s">
        <v>47</v>
      </c>
      <c r="AH123" s="70" t="n">
        <f aca="false">IF(ISERROR(VLOOKUP(AB123,Methodology!$H$26:$I$37,2,FALSE())),"",VLOOKUP(AB123,Methodology!$H$26:$I$37,2,FALSE()))</f>
        <v>6</v>
      </c>
      <c r="AI123" s="70" t="n">
        <f aca="false">IF(ISERROR(VLOOKUP(AC123,Methodology!$H$26:$I$37,2,FALSE())),"",VLOOKUP(AC123,Methodology!$H$26:$I$37,2,FALSE()))</f>
        <v>7</v>
      </c>
      <c r="AJ123" s="76" t="n">
        <f aca="false">IF(ISERROR(VLOOKUP(AD123,Methodology!$H$26:$I$37,2,FALSE())),"",VLOOKUP(AD123,Methodology!$H$26:$I$37,2,FALSE()))</f>
        <v>6</v>
      </c>
      <c r="AK123" s="70" t="n">
        <f aca="false">IF(ISERROR(VLOOKUP(AE123,Methodology!$H$26:$I$37,2,FALSE())),"",VLOOKUP(AE123,Methodology!$H$26:$I$37,2,FALSE()))</f>
        <v>6</v>
      </c>
      <c r="AL123" s="70" t="n">
        <f aca="false">IF(ISERROR(VLOOKUP(AF123,Methodology!$H$26:$I$37,2,FALSE())),"",VLOOKUP(AF123,Methodology!$H$26:$I$37,2,FALSE()))</f>
        <v>6</v>
      </c>
      <c r="AM123" s="76" t="n">
        <f aca="false">IF(ISERROR(VLOOKUP(AG123,Methodology!$H$26:$I$37,2,FALSE())),"",VLOOKUP(AG123,Methodology!$H$26:$I$37,2,FALSE()))</f>
        <v>6</v>
      </c>
      <c r="AN123" s="77" t="n">
        <f aca="false">SUM(AH123:AJ123)/3</f>
        <v>6.33333333333333</v>
      </c>
      <c r="AO123" s="77" t="n">
        <f aca="false">SUM(AK123:AM123)/3</f>
        <v>6</v>
      </c>
      <c r="AP123" s="80" t="s">
        <v>137</v>
      </c>
    </row>
    <row r="124" customFormat="false" ht="12.75" hidden="false" customHeight="false" outlineLevel="0" collapsed="false">
      <c r="B124" s="148" t="s">
        <v>532</v>
      </c>
      <c r="C124" s="95" t="s">
        <v>533</v>
      </c>
      <c r="D124" s="158" t="s">
        <v>534</v>
      </c>
      <c r="E124" s="66"/>
      <c r="F124" s="66" t="n">
        <v>11</v>
      </c>
      <c r="G124" s="151" t="n">
        <f aca="false">+E124-F124</f>
        <v>-11</v>
      </c>
      <c r="H124" s="152" t="n">
        <f aca="false">(VLOOKUP(B124,'[1]New Ratings'!$A$3:$I$195,5,FALSE()))</f>
        <v>11</v>
      </c>
      <c r="I124" s="69" t="s">
        <v>62</v>
      </c>
      <c r="J124" s="75" t="s">
        <v>56</v>
      </c>
      <c r="K124" s="75" t="s">
        <v>56</v>
      </c>
      <c r="L124" s="69" t="s">
        <v>56</v>
      </c>
      <c r="M124" s="75" t="s">
        <v>56</v>
      </c>
      <c r="N124" s="70" t="s">
        <v>56</v>
      </c>
      <c r="O124" s="153" t="n">
        <v>29.14</v>
      </c>
      <c r="P124" s="154" t="n">
        <v>136</v>
      </c>
      <c r="Q124" s="86" t="str">
        <f aca="false">IF(R124&lt;=20,"A",IF(R124&lt;=40,"B",IF(R124&lt;=60,"C",IF(R124&lt;=80,"D",IF(R124&lt;=100,"E","*")))))</f>
        <v>*</v>
      </c>
      <c r="R124" s="70" t="s">
        <v>56</v>
      </c>
      <c r="S124" s="73" t="s">
        <v>56</v>
      </c>
      <c r="T124" s="74" t="str">
        <f aca="false">IF(R124="*","*",R124-S124)</f>
        <v>*</v>
      </c>
      <c r="U124" s="75" t="n">
        <v>110</v>
      </c>
      <c r="V124" s="69" t="n">
        <v>18.7</v>
      </c>
      <c r="W124" s="73" t="n">
        <v>19.2</v>
      </c>
      <c r="X124" s="85" t="n">
        <f aca="false">IF(V124="*","*",V124-W124)</f>
        <v>-0.5</v>
      </c>
      <c r="Y124" s="75" t="n">
        <v>63</v>
      </c>
      <c r="Z124" s="69" t="n">
        <v>29</v>
      </c>
      <c r="AA124" s="76" t="n">
        <v>25.5</v>
      </c>
      <c r="AB124" s="76"/>
      <c r="AC124" s="76"/>
      <c r="AD124" s="76"/>
      <c r="AE124" s="76"/>
      <c r="AF124" s="76"/>
      <c r="AG124" s="76"/>
      <c r="AH124" s="70" t="str">
        <f aca="false">IF(ISERROR(VLOOKUP(AB124,Methodology!$H$26:$I$37,2,FALSE())),"",VLOOKUP(AB124,Methodology!$H$26:$I$37,2,FALSE()))</f>
        <v/>
      </c>
      <c r="AI124" s="70" t="str">
        <f aca="false">IF(ISERROR(VLOOKUP(AC124,Methodology!$H$26:$I$37,2,FALSE())),"",VLOOKUP(AC124,Methodology!$H$26:$I$37,2,FALSE()))</f>
        <v/>
      </c>
      <c r="AJ124" s="76" t="str">
        <f aca="false">IF(ISERROR(VLOOKUP(AD124,Methodology!$H$26:$I$37,2,FALSE())),"",VLOOKUP(AD124,Methodology!$H$26:$I$37,2,FALSE()))</f>
        <v/>
      </c>
      <c r="AK124" s="70" t="str">
        <f aca="false">IF(ISERROR(VLOOKUP(AE124,Methodology!$H$26:$I$37,2,FALSE())),"",VLOOKUP(AE124,Methodology!$H$26:$I$37,2,FALSE()))</f>
        <v/>
      </c>
      <c r="AL124" s="70" t="str">
        <f aca="false">IF(ISERROR(VLOOKUP(AF124,Methodology!$H$26:$I$37,2,FALSE())),"",VLOOKUP(AF124,Methodology!$H$26:$I$37,2,FALSE()))</f>
        <v/>
      </c>
      <c r="AM124" s="76" t="str">
        <f aca="false">IF(ISERROR(VLOOKUP(AG124,Methodology!$H$26:$I$37,2,FALSE())),"",VLOOKUP(AG124,Methodology!$H$26:$I$37,2,FALSE()))</f>
        <v/>
      </c>
      <c r="AN124" s="77" t="n">
        <f aca="false">SUM(AH124:AJ124)/3</f>
        <v>0</v>
      </c>
      <c r="AO124" s="77" t="n">
        <f aca="false">SUM(AK124:AM124)/3</f>
        <v>0</v>
      </c>
      <c r="AP124" s="156" t="s">
        <v>50</v>
      </c>
    </row>
    <row r="125" customFormat="false" ht="12.75" hidden="false" customHeight="false" outlineLevel="0" collapsed="false">
      <c r="B125" s="148" t="s">
        <v>535</v>
      </c>
      <c r="C125" s="95" t="s">
        <v>536</v>
      </c>
      <c r="D125" s="158" t="s">
        <v>537</v>
      </c>
      <c r="E125" s="66"/>
      <c r="F125" s="66" t="n">
        <v>12</v>
      </c>
      <c r="G125" s="151" t="n">
        <f aca="false">+E125-F125</f>
        <v>-12</v>
      </c>
      <c r="H125" s="152" t="n">
        <f aca="false">(VLOOKUP(B125,'[1]New Ratings'!$A$3:$I$195,5,FALSE()))</f>
        <v>12</v>
      </c>
      <c r="I125" s="69" t="s">
        <v>43</v>
      </c>
      <c r="J125" s="75" t="s">
        <v>56</v>
      </c>
      <c r="K125" s="75" t="s">
        <v>56</v>
      </c>
      <c r="L125" s="69" t="s">
        <v>56</v>
      </c>
      <c r="M125" s="75" t="s">
        <v>56</v>
      </c>
      <c r="N125" s="70" t="s">
        <v>56</v>
      </c>
      <c r="O125" s="153" t="n">
        <v>25.31</v>
      </c>
      <c r="P125" s="154" t="n">
        <v>158</v>
      </c>
      <c r="Q125" s="86" t="str">
        <f aca="false">IF(R125&lt;=20,"A",IF(R125&lt;=40,"B",IF(R125&lt;=60,"C",IF(R125&lt;=80,"D",IF(R125&lt;=100,"E","*")))))</f>
        <v>E</v>
      </c>
      <c r="R125" s="70" t="n">
        <v>82</v>
      </c>
      <c r="S125" s="73" t="n">
        <v>84</v>
      </c>
      <c r="T125" s="74" t="n">
        <f aca="false">IF(R125="*","*",R125-S125)</f>
        <v>-2</v>
      </c>
      <c r="U125" s="75" t="n">
        <v>120</v>
      </c>
      <c r="V125" s="69" t="n">
        <v>16.4</v>
      </c>
      <c r="W125" s="73" t="n">
        <v>16.9</v>
      </c>
      <c r="X125" s="85" t="n">
        <f aca="false">IF(V125="*","*",V125-W125)</f>
        <v>-0.5</v>
      </c>
      <c r="Y125" s="75" t="n">
        <v>44</v>
      </c>
      <c r="Z125" s="69" t="n">
        <v>35.5</v>
      </c>
      <c r="AA125" s="76" t="n">
        <v>36</v>
      </c>
      <c r="AB125" s="76" t="s">
        <v>270</v>
      </c>
      <c r="AC125" s="76" t="s">
        <v>270</v>
      </c>
      <c r="AD125" s="76" t="s">
        <v>447</v>
      </c>
      <c r="AE125" s="76" t="s">
        <v>270</v>
      </c>
      <c r="AF125" s="76" t="s">
        <v>447</v>
      </c>
      <c r="AG125" s="76" t="s">
        <v>279</v>
      </c>
      <c r="AH125" s="70" t="n">
        <f aca="false">IF(ISERROR(VLOOKUP(AB125,Methodology!$H$26:$I$37,2,FALSE())),"",VLOOKUP(AB125,Methodology!$H$26:$I$37,2,FALSE()))</f>
        <v>3</v>
      </c>
      <c r="AI125" s="70" t="n">
        <f aca="false">IF(ISERROR(VLOOKUP(AC125,Methodology!$H$26:$I$37,2,FALSE())),"",VLOOKUP(AC125,Methodology!$H$26:$I$37,2,FALSE()))</f>
        <v>3</v>
      </c>
      <c r="AJ125" s="76" t="n">
        <f aca="false">IF(ISERROR(VLOOKUP(AD125,Methodology!$H$26:$I$37,2,FALSE())),"",VLOOKUP(AD125,Methodology!$H$26:$I$37,2,FALSE()))</f>
        <v>1</v>
      </c>
      <c r="AK125" s="70" t="n">
        <f aca="false">IF(ISERROR(VLOOKUP(AE125,Methodology!$H$26:$I$37,2,FALSE())),"",VLOOKUP(AE125,Methodology!$H$26:$I$37,2,FALSE()))</f>
        <v>3</v>
      </c>
      <c r="AL125" s="70" t="n">
        <f aca="false">IF(ISERROR(VLOOKUP(AF125,Methodology!$H$26:$I$37,2,FALSE())),"",VLOOKUP(AF125,Methodology!$H$26:$I$37,2,FALSE()))</f>
        <v>1</v>
      </c>
      <c r="AM125" s="76" t="n">
        <f aca="false">IF(ISERROR(VLOOKUP(AG125,Methodology!$H$26:$I$37,2,FALSE())),"",VLOOKUP(AG125,Methodology!$H$26:$I$37,2,FALSE()))</f>
        <v>2</v>
      </c>
      <c r="AN125" s="77" t="n">
        <f aca="false">SUM(AH125:AJ125)/3</f>
        <v>2.33333333333333</v>
      </c>
      <c r="AO125" s="77" t="n">
        <f aca="false">SUM(AK125:AM125)/3</f>
        <v>2</v>
      </c>
      <c r="AP125" s="156" t="s">
        <v>99</v>
      </c>
    </row>
    <row r="126" customFormat="false" ht="12.75" hidden="false" customHeight="false" outlineLevel="0" collapsed="false">
      <c r="B126" s="148" t="s">
        <v>538</v>
      </c>
      <c r="C126" s="95" t="s">
        <v>41</v>
      </c>
      <c r="D126" s="158" t="s">
        <v>227</v>
      </c>
      <c r="E126" s="66"/>
      <c r="F126" s="66" t="n">
        <v>10</v>
      </c>
      <c r="G126" s="151" t="n">
        <f aca="false">+E126-F126</f>
        <v>-10</v>
      </c>
      <c r="H126" s="152" t="n">
        <f aca="false">(VLOOKUP(B126,'[1]New Ratings'!$A$3:$I$195,5,FALSE()))</f>
        <v>10</v>
      </c>
      <c r="I126" s="69" t="s">
        <v>62</v>
      </c>
      <c r="J126" s="75" t="s">
        <v>56</v>
      </c>
      <c r="K126" s="75" t="s">
        <v>56</v>
      </c>
      <c r="L126" s="69" t="s">
        <v>56</v>
      </c>
      <c r="M126" s="75" t="s">
        <v>56</v>
      </c>
      <c r="N126" s="70" t="s">
        <v>56</v>
      </c>
      <c r="O126" s="153" t="n">
        <v>24.01</v>
      </c>
      <c r="P126" s="154" t="n">
        <v>164</v>
      </c>
      <c r="Q126" s="86" t="str">
        <f aca="false">IF(R126&lt;=20,"A",IF(R126&lt;=40,"B",IF(R126&lt;=60,"C",IF(R126&lt;=80,"D",IF(R126&lt;=100,"E","*")))))</f>
        <v>C</v>
      </c>
      <c r="R126" s="70" t="n">
        <v>44</v>
      </c>
      <c r="S126" s="73" t="n">
        <v>44</v>
      </c>
      <c r="T126" s="74" t="n">
        <f aca="false">IF(R126="*","*",R126-S126)</f>
        <v>0</v>
      </c>
      <c r="U126" s="75" t="n">
        <v>73</v>
      </c>
      <c r="V126" s="69" t="n">
        <v>35.8</v>
      </c>
      <c r="W126" s="73" t="n">
        <v>39.7</v>
      </c>
      <c r="X126" s="85" t="n">
        <f aca="false">IF(V126="*","*",V126-W126)</f>
        <v>-3.90000000000001</v>
      </c>
      <c r="Y126" s="75" t="n">
        <v>75</v>
      </c>
      <c r="Z126" s="69" t="n">
        <v>40.5</v>
      </c>
      <c r="AA126" s="76" t="n">
        <v>37</v>
      </c>
      <c r="AB126" s="76"/>
      <c r="AC126" s="76"/>
      <c r="AD126" s="76"/>
      <c r="AE126" s="76"/>
      <c r="AF126" s="76"/>
      <c r="AG126" s="76"/>
      <c r="AH126" s="70" t="str">
        <f aca="false">IF(ISERROR(VLOOKUP(AB126,Methodology!$H$26:$I$37,2,FALSE())),"",VLOOKUP(AB126,Methodology!$H$26:$I$37,2,FALSE()))</f>
        <v/>
      </c>
      <c r="AI126" s="70" t="str">
        <f aca="false">IF(ISERROR(VLOOKUP(AC126,Methodology!$H$26:$I$37,2,FALSE())),"",VLOOKUP(AC126,Methodology!$H$26:$I$37,2,FALSE()))</f>
        <v/>
      </c>
      <c r="AJ126" s="76" t="str">
        <f aca="false">IF(ISERROR(VLOOKUP(AD126,Methodology!$H$26:$I$37,2,FALSE())),"",VLOOKUP(AD126,Methodology!$H$26:$I$37,2,FALSE()))</f>
        <v/>
      </c>
      <c r="AK126" s="70" t="str">
        <f aca="false">IF(ISERROR(VLOOKUP(AE126,Methodology!$H$26:$I$37,2,FALSE())),"",VLOOKUP(AE126,Methodology!$H$26:$I$37,2,FALSE()))</f>
        <v/>
      </c>
      <c r="AL126" s="70" t="str">
        <f aca="false">IF(ISERROR(VLOOKUP(AF126,Methodology!$H$26:$I$37,2,FALSE())),"",VLOOKUP(AF126,Methodology!$H$26:$I$37,2,FALSE()))</f>
        <v/>
      </c>
      <c r="AM126" s="76" t="str">
        <f aca="false">IF(ISERROR(VLOOKUP(AG126,Methodology!$H$26:$I$37,2,FALSE())),"",VLOOKUP(AG126,Methodology!$H$26:$I$37,2,FALSE()))</f>
        <v/>
      </c>
      <c r="AN126" s="77" t="n">
        <f aca="false">SUM(AH126:AJ126)/3</f>
        <v>0</v>
      </c>
      <c r="AO126" s="77" t="n">
        <f aca="false">SUM(AK126:AM126)/3</f>
        <v>0</v>
      </c>
      <c r="AP126" s="80" t="s">
        <v>516</v>
      </c>
    </row>
    <row r="127" customFormat="false" ht="12.75" hidden="false" customHeight="false" outlineLevel="0" collapsed="false">
      <c r="B127" s="148" t="s">
        <v>539</v>
      </c>
      <c r="C127" s="95" t="s">
        <v>41</v>
      </c>
      <c r="D127" s="158" t="s">
        <v>42</v>
      </c>
      <c r="E127" s="66"/>
      <c r="F127" s="66" t="n">
        <v>12</v>
      </c>
      <c r="G127" s="151" t="n">
        <f aca="false">+E127-F127</f>
        <v>-12</v>
      </c>
      <c r="H127" s="152" t="e">
        <f aca="false">(VLOOKUP(B127,'[1]New Ratings'!$A$3:$I$195,5,FALSE()))</f>
        <v>#N/A</v>
      </c>
      <c r="I127" s="69" t="s">
        <v>43</v>
      </c>
      <c r="J127" s="75" t="s">
        <v>56</v>
      </c>
      <c r="K127" s="75" t="s">
        <v>56</v>
      </c>
      <c r="L127" s="69" t="s">
        <v>56</v>
      </c>
      <c r="M127" s="75" t="s">
        <v>56</v>
      </c>
      <c r="N127" s="70"/>
      <c r="O127" s="153"/>
      <c r="P127" s="154" t="s">
        <v>56</v>
      </c>
      <c r="Q127" s="86" t="str">
        <f aca="false">IF(R127&lt;=20,"A",IF(R127&lt;=40,"B",IF(R127&lt;=60,"C",IF(R127&lt;=80,"D",IF(R127&lt;=100,"E","*")))))</f>
        <v>*</v>
      </c>
      <c r="R127" s="76" t="s">
        <v>56</v>
      </c>
      <c r="S127" s="73"/>
      <c r="T127" s="74"/>
      <c r="U127" s="177" t="s">
        <v>56</v>
      </c>
      <c r="V127" s="69" t="s">
        <v>56</v>
      </c>
      <c r="W127" s="73"/>
      <c r="X127" s="85"/>
      <c r="Y127" s="75" t="s">
        <v>56</v>
      </c>
      <c r="Z127" s="69" t="s">
        <v>56</v>
      </c>
      <c r="AA127" s="76" t="s">
        <v>56</v>
      </c>
      <c r="AB127" s="76"/>
      <c r="AC127" s="76"/>
      <c r="AD127" s="76"/>
      <c r="AE127" s="76"/>
      <c r="AF127" s="76"/>
      <c r="AG127" s="76"/>
      <c r="AH127" s="70" t="str">
        <f aca="false">IF(ISERROR(VLOOKUP(AB127,Methodology!$H$26:$I$37,2,FALSE())),"",VLOOKUP(AB127,Methodology!$H$26:$I$37,2,FALSE()))</f>
        <v/>
      </c>
      <c r="AI127" s="70" t="str">
        <f aca="false">IF(ISERROR(VLOOKUP(AC127,Methodology!$H$26:$I$37,2,FALSE())),"",VLOOKUP(AC127,Methodology!$H$26:$I$37,2,FALSE()))</f>
        <v/>
      </c>
      <c r="AJ127" s="76" t="str">
        <f aca="false">IF(ISERROR(VLOOKUP(AD127,Methodology!$H$26:$I$37,2,FALSE())),"",VLOOKUP(AD127,Methodology!$H$26:$I$37,2,FALSE()))</f>
        <v/>
      </c>
      <c r="AK127" s="70" t="str">
        <f aca="false">IF(ISERROR(VLOOKUP(AE127,Methodology!$H$26:$I$37,2,FALSE())),"",VLOOKUP(AE127,Methodology!$H$26:$I$37,2,FALSE()))</f>
        <v/>
      </c>
      <c r="AL127" s="70" t="str">
        <f aca="false">IF(ISERROR(VLOOKUP(AF127,Methodology!$H$26:$I$37,2,FALSE())),"",VLOOKUP(AF127,Methodology!$H$26:$I$37,2,FALSE()))</f>
        <v/>
      </c>
      <c r="AM127" s="76" t="str">
        <f aca="false">IF(ISERROR(VLOOKUP(AG127,Methodology!$H$26:$I$37,2,FALSE())),"",VLOOKUP(AG127,Methodology!$H$26:$I$37,2,FALSE()))</f>
        <v/>
      </c>
      <c r="AN127" s="77" t="n">
        <f aca="false">SUM(AH127:AJ127)/3</f>
        <v>0</v>
      </c>
      <c r="AO127" s="77" t="n">
        <f aca="false">SUM(AK127:AM127)/3</f>
        <v>0</v>
      </c>
      <c r="AP127" s="156" t="s">
        <v>504</v>
      </c>
    </row>
    <row r="128" customFormat="false" ht="12.75" hidden="false" customHeight="false" outlineLevel="0" collapsed="false">
      <c r="B128" s="157" t="s">
        <v>353</v>
      </c>
      <c r="C128" s="95" t="s">
        <v>184</v>
      </c>
      <c r="D128" s="158" t="s">
        <v>354</v>
      </c>
      <c r="E128" s="66"/>
      <c r="F128" s="66" t="n">
        <v>10</v>
      </c>
      <c r="G128" s="151" t="n">
        <f aca="false">+E128-F128</f>
        <v>-10</v>
      </c>
      <c r="H128" s="152" t="n">
        <f aca="false">(VLOOKUP(B128,'[1]New Ratings'!$A$3:$I$195,5,FALSE()))</f>
        <v>10</v>
      </c>
      <c r="I128" s="69" t="s">
        <v>62</v>
      </c>
      <c r="J128" s="75" t="s">
        <v>56</v>
      </c>
      <c r="K128" s="75" t="s">
        <v>56</v>
      </c>
      <c r="L128" s="69" t="s">
        <v>56</v>
      </c>
      <c r="M128" s="75" t="s">
        <v>56</v>
      </c>
      <c r="N128" s="70" t="s">
        <v>56</v>
      </c>
      <c r="O128" s="153" t="n">
        <v>31.91</v>
      </c>
      <c r="P128" s="154" t="n">
        <v>118</v>
      </c>
      <c r="Q128" s="86" t="str">
        <f aca="false">IF(R128&lt;=20,"A",IF(R128&lt;=40,"B",IF(R128&lt;=60,"C",IF(R128&lt;=80,"D",IF(R128&lt;=100,"E","*")))))</f>
        <v>B</v>
      </c>
      <c r="R128" s="70" t="n">
        <v>40</v>
      </c>
      <c r="S128" s="73" t="n">
        <v>40</v>
      </c>
      <c r="T128" s="74" t="n">
        <f aca="false">IF(R128="*","*",R128-S128)</f>
        <v>0</v>
      </c>
      <c r="U128" s="75" t="n">
        <v>94</v>
      </c>
      <c r="V128" s="69" t="n">
        <v>26.9</v>
      </c>
      <c r="W128" s="73" t="n">
        <v>26.8</v>
      </c>
      <c r="X128" s="85" t="n">
        <f aca="false">IF(V128="*","*",V128-W128)</f>
        <v>0.0999999999999979</v>
      </c>
      <c r="Y128" s="75" t="s">
        <v>56</v>
      </c>
      <c r="Z128" s="69" t="s">
        <v>56</v>
      </c>
      <c r="AA128" s="76" t="s">
        <v>56</v>
      </c>
      <c r="AB128" s="76"/>
      <c r="AC128" s="76"/>
      <c r="AD128" s="76"/>
      <c r="AE128" s="76"/>
      <c r="AF128" s="76"/>
      <c r="AG128" s="76"/>
      <c r="AH128" s="70" t="str">
        <f aca="false">IF(ISERROR(VLOOKUP(AB128,Methodology!$H$26:$I$37,2,FALSE())),"",VLOOKUP(AB128,Methodology!$H$26:$I$37,2,FALSE()))</f>
        <v/>
      </c>
      <c r="AI128" s="70" t="str">
        <f aca="false">IF(ISERROR(VLOOKUP(AC128,Methodology!$H$26:$I$37,2,FALSE())),"",VLOOKUP(AC128,Methodology!$H$26:$I$37,2,FALSE()))</f>
        <v/>
      </c>
      <c r="AJ128" s="76" t="str">
        <f aca="false">IF(ISERROR(VLOOKUP(AD128,Methodology!$H$26:$I$37,2,FALSE())),"",VLOOKUP(AD128,Methodology!$H$26:$I$37,2,FALSE()))</f>
        <v/>
      </c>
      <c r="AK128" s="70" t="str">
        <f aca="false">IF(ISERROR(VLOOKUP(AE128,Methodology!$H$26:$I$37,2,FALSE())),"",VLOOKUP(AE128,Methodology!$H$26:$I$37,2,FALSE()))</f>
        <v/>
      </c>
      <c r="AL128" s="70" t="str">
        <f aca="false">IF(ISERROR(VLOOKUP(AF128,Methodology!$H$26:$I$37,2,FALSE())),"",VLOOKUP(AF128,Methodology!$H$26:$I$37,2,FALSE()))</f>
        <v/>
      </c>
      <c r="AM128" s="76" t="str">
        <f aca="false">IF(ISERROR(VLOOKUP(AG128,Methodology!$H$26:$I$37,2,FALSE())),"",VLOOKUP(AG128,Methodology!$H$26:$I$37,2,FALSE()))</f>
        <v/>
      </c>
      <c r="AN128" s="77" t="n">
        <f aca="false">SUM(AH128:AJ128)/3</f>
        <v>0</v>
      </c>
      <c r="AO128" s="77" t="n">
        <f aca="false">SUM(AK128:AM128)/3</f>
        <v>0</v>
      </c>
      <c r="AP128" s="80" t="s">
        <v>355</v>
      </c>
    </row>
    <row r="129" customFormat="false" ht="12.75" hidden="false" customHeight="false" outlineLevel="0" collapsed="false">
      <c r="B129" s="42" t="s">
        <v>192</v>
      </c>
      <c r="C129" s="95" t="s">
        <v>193</v>
      </c>
      <c r="D129" s="158" t="s">
        <v>194</v>
      </c>
      <c r="E129" s="66"/>
      <c r="F129" s="66" t="n">
        <v>1</v>
      </c>
      <c r="G129" s="151" t="n">
        <f aca="false">+E129-F129</f>
        <v>-1</v>
      </c>
      <c r="H129" s="152" t="n">
        <f aca="false">(VLOOKUP(B129,'[1]New Ratings'!$A$3:$I$195,5,FALSE()))</f>
        <v>1</v>
      </c>
      <c r="I129" s="69" t="s">
        <v>43</v>
      </c>
      <c r="J129" s="75" t="s">
        <v>54</v>
      </c>
      <c r="K129" s="75" t="s">
        <v>54</v>
      </c>
      <c r="L129" s="69" t="s">
        <v>45</v>
      </c>
      <c r="M129" s="75" t="s">
        <v>55</v>
      </c>
      <c r="N129" s="70" t="s">
        <v>55</v>
      </c>
      <c r="O129" s="153" t="n">
        <v>94.26</v>
      </c>
      <c r="P129" s="154" t="n">
        <v>7</v>
      </c>
      <c r="Q129" s="86" t="str">
        <f aca="false">IF(R129&lt;=20,"A",IF(R129&lt;=40,"B",IF(R129&lt;=60,"C",IF(R129&lt;=80,"D",IF(R129&lt;=100,"E","*")))))</f>
        <v>*</v>
      </c>
      <c r="R129" s="70" t="s">
        <v>56</v>
      </c>
      <c r="S129" s="73" t="s">
        <v>56</v>
      </c>
      <c r="T129" s="74" t="str">
        <f aca="false">IF(R129="*","*",R129-S129)</f>
        <v>*</v>
      </c>
      <c r="U129" s="75" t="n">
        <v>4</v>
      </c>
      <c r="V129" s="69" t="n">
        <v>93.4</v>
      </c>
      <c r="W129" s="73" t="n">
        <v>92.1</v>
      </c>
      <c r="X129" s="85" t="n">
        <f aca="false">IF(V129="*","*",V129-W129)</f>
        <v>1.30000000000001</v>
      </c>
      <c r="Y129" s="75" t="n">
        <v>97</v>
      </c>
      <c r="Z129" s="69" t="n">
        <v>37</v>
      </c>
      <c r="AA129" s="76" t="n">
        <v>44</v>
      </c>
      <c r="AB129" s="76" t="s">
        <v>57</v>
      </c>
      <c r="AC129" s="76" t="s">
        <v>58</v>
      </c>
      <c r="AD129" s="76" t="s">
        <v>49</v>
      </c>
      <c r="AE129" s="76" t="s">
        <v>58</v>
      </c>
      <c r="AF129" s="76" t="s">
        <v>49</v>
      </c>
      <c r="AG129" s="76" t="s">
        <v>48</v>
      </c>
      <c r="AH129" s="70" t="n">
        <f aca="false">IF(ISERROR(VLOOKUP(AB129,Methodology!$H$26:$I$37,2,FALSE())),"",VLOOKUP(AB129,Methodology!$H$26:$I$37,2,FALSE()))</f>
        <v>10</v>
      </c>
      <c r="AI129" s="70" t="n">
        <f aca="false">IF(ISERROR(VLOOKUP(AC129,Methodology!$H$26:$I$37,2,FALSE())),"",VLOOKUP(AC129,Methodology!$H$26:$I$37,2,FALSE()))</f>
        <v>8</v>
      </c>
      <c r="AJ129" s="76" t="n">
        <f aca="false">IF(ISERROR(VLOOKUP(AD129,Methodology!$H$26:$I$37,2,FALSE())),"",VLOOKUP(AD129,Methodology!$H$26:$I$37,2,FALSE()))</f>
        <v>9</v>
      </c>
      <c r="AK129" s="70" t="n">
        <f aca="false">IF(ISERROR(VLOOKUP(AE129,Methodology!$H$26:$I$37,2,FALSE())),"",VLOOKUP(AE129,Methodology!$H$26:$I$37,2,FALSE()))</f>
        <v>8</v>
      </c>
      <c r="AL129" s="70" t="n">
        <f aca="false">IF(ISERROR(VLOOKUP(AF129,Methodology!$H$26:$I$37,2,FALSE())),"",VLOOKUP(AF129,Methodology!$H$26:$I$37,2,FALSE()))</f>
        <v>9</v>
      </c>
      <c r="AM129" s="76" t="n">
        <f aca="false">IF(ISERROR(VLOOKUP(AG129,Methodology!$H$26:$I$37,2,FALSE())),"",VLOOKUP(AG129,Methodology!$H$26:$I$37,2,FALSE()))</f>
        <v>7</v>
      </c>
      <c r="AN129" s="77" t="n">
        <f aca="false">SUM(AH129:AJ129)/3</f>
        <v>9</v>
      </c>
      <c r="AO129" s="77" t="n">
        <f aca="false">SUM(AK129:AM129)/3</f>
        <v>8</v>
      </c>
      <c r="AP129" s="156" t="s">
        <v>59</v>
      </c>
    </row>
    <row r="130" customFormat="false" ht="12.75" hidden="false" customHeight="false" outlineLevel="0" collapsed="false">
      <c r="B130" s="42" t="s">
        <v>195</v>
      </c>
      <c r="C130" s="95" t="s">
        <v>41</v>
      </c>
      <c r="D130" s="158" t="s">
        <v>196</v>
      </c>
      <c r="E130" s="66"/>
      <c r="F130" s="66" t="n">
        <v>1</v>
      </c>
      <c r="G130" s="151" t="n">
        <f aca="false">+E130-F130</f>
        <v>-1</v>
      </c>
      <c r="H130" s="152" t="n">
        <f aca="false">(VLOOKUP(B130,'[1]New Ratings'!$A$3:$I$195,5,FALSE()))</f>
        <v>1</v>
      </c>
      <c r="I130" s="69" t="s">
        <v>43</v>
      </c>
      <c r="J130" s="75" t="s">
        <v>44</v>
      </c>
      <c r="K130" s="75" t="s">
        <v>44</v>
      </c>
      <c r="L130" s="69" t="s">
        <v>45</v>
      </c>
      <c r="M130" s="75" t="s">
        <v>56</v>
      </c>
      <c r="N130" s="70" t="s">
        <v>56</v>
      </c>
      <c r="O130" s="153" t="n">
        <v>85.95</v>
      </c>
      <c r="P130" s="154" t="n">
        <v>23</v>
      </c>
      <c r="Q130" s="86" t="str">
        <f aca="false">IF(R130&lt;=20,"A",IF(R130&lt;=40,"B",IF(R130&lt;=60,"C",IF(R130&lt;=80,"D",IF(R130&lt;=100,"E","*")))))</f>
        <v>B</v>
      </c>
      <c r="R130" s="70" t="n">
        <v>30</v>
      </c>
      <c r="S130" s="73" t="n">
        <v>28</v>
      </c>
      <c r="T130" s="74" t="n">
        <f aca="false">IF(R130="*","*",R130-S130)</f>
        <v>2</v>
      </c>
      <c r="U130" s="75" t="n">
        <v>22</v>
      </c>
      <c r="V130" s="69" t="n">
        <v>76.9</v>
      </c>
      <c r="W130" s="73" t="n">
        <v>75.5</v>
      </c>
      <c r="X130" s="85" t="n">
        <f aca="false">IF(V130="*","*",V130-W130)</f>
        <v>1.40000000000001</v>
      </c>
      <c r="Y130" s="75" t="n">
        <v>88</v>
      </c>
      <c r="Z130" s="69" t="n">
        <v>28.5</v>
      </c>
      <c r="AA130" s="76" t="n">
        <v>40</v>
      </c>
      <c r="AB130" s="76" t="s">
        <v>48</v>
      </c>
      <c r="AC130" s="76" t="s">
        <v>49</v>
      </c>
      <c r="AD130" s="76" t="s">
        <v>58</v>
      </c>
      <c r="AE130" s="76" t="s">
        <v>144</v>
      </c>
      <c r="AF130" s="76" t="s">
        <v>49</v>
      </c>
      <c r="AG130" s="76" t="s">
        <v>48</v>
      </c>
      <c r="AH130" s="70" t="n">
        <f aca="false">IF(ISERROR(VLOOKUP(AB130,Methodology!$H$26:$I$37,2,FALSE())),"",VLOOKUP(AB130,Methodology!$H$26:$I$37,2,FALSE()))</f>
        <v>7</v>
      </c>
      <c r="AI130" s="70" t="n">
        <f aca="false">IF(ISERROR(VLOOKUP(AC130,Methodology!$H$26:$I$37,2,FALSE())),"",VLOOKUP(AC130,Methodology!$H$26:$I$37,2,FALSE()))</f>
        <v>9</v>
      </c>
      <c r="AJ130" s="76" t="n">
        <f aca="false">IF(ISERROR(VLOOKUP(AD130,Methodology!$H$26:$I$37,2,FALSE())),"",VLOOKUP(AD130,Methodology!$H$26:$I$37,2,FALSE()))</f>
        <v>8</v>
      </c>
      <c r="AK130" s="70" t="n">
        <f aca="false">IF(ISERROR(VLOOKUP(AE130,Methodology!$H$26:$I$37,2,FALSE())),"",VLOOKUP(AE130,Methodology!$H$26:$I$37,2,FALSE()))</f>
        <v>5</v>
      </c>
      <c r="AL130" s="70" t="n">
        <f aca="false">IF(ISERROR(VLOOKUP(AF130,Methodology!$H$26:$I$37,2,FALSE())),"",VLOOKUP(AF130,Methodology!$H$26:$I$37,2,FALSE()))</f>
        <v>9</v>
      </c>
      <c r="AM130" s="76" t="n">
        <f aca="false">IF(ISERROR(VLOOKUP(AG130,Methodology!$H$26:$I$37,2,FALSE())),"",VLOOKUP(AG130,Methodology!$H$26:$I$37,2,FALSE()))</f>
        <v>7</v>
      </c>
      <c r="AN130" s="77" t="n">
        <f aca="false">SUM(AH130:AJ130)/3</f>
        <v>8</v>
      </c>
      <c r="AO130" s="77" t="n">
        <f aca="false">SUM(AK130:AM130)/3</f>
        <v>7</v>
      </c>
      <c r="AP130" s="156" t="s">
        <v>50</v>
      </c>
    </row>
    <row r="131" customFormat="false" ht="12.75" hidden="false" customHeight="false" outlineLevel="0" collapsed="false">
      <c r="B131" s="148" t="s">
        <v>540</v>
      </c>
      <c r="C131" s="95" t="s">
        <v>541</v>
      </c>
      <c r="D131" s="158" t="s">
        <v>542</v>
      </c>
      <c r="E131" s="66" t="n">
        <v>12</v>
      </c>
      <c r="F131" s="66" t="n">
        <v>12</v>
      </c>
      <c r="G131" s="151" t="n">
        <f aca="false">+E131-F131</f>
        <v>0</v>
      </c>
      <c r="H131" s="152" t="n">
        <f aca="false">(VLOOKUP(B131,'[1]New Ratings'!$A$3:$I$195,5,FALSE()))</f>
        <v>12</v>
      </c>
      <c r="I131" s="69" t="s">
        <v>62</v>
      </c>
      <c r="J131" s="75" t="s">
        <v>324</v>
      </c>
      <c r="K131" s="75" t="s">
        <v>324</v>
      </c>
      <c r="L131" s="69" t="s">
        <v>56</v>
      </c>
      <c r="M131" s="75" t="s">
        <v>56</v>
      </c>
      <c r="N131" s="70" t="s">
        <v>56</v>
      </c>
      <c r="O131" s="153" t="n">
        <v>33.79</v>
      </c>
      <c r="P131" s="154" t="n">
        <v>108</v>
      </c>
      <c r="Q131" s="86" t="str">
        <f aca="false">IF(R131&lt;=20,"A",IF(R131&lt;=40,"B",IF(R131&lt;=60,"C",IF(R131&lt;=80,"D",IF(R131&lt;=100,"E","*")))))</f>
        <v>D</v>
      </c>
      <c r="R131" s="70" t="n">
        <v>64</v>
      </c>
      <c r="S131" s="73" t="n">
        <v>63</v>
      </c>
      <c r="T131" s="74" t="n">
        <f aca="false">IF(R131="*","*",R131-S131)</f>
        <v>1</v>
      </c>
      <c r="U131" s="75" t="n">
        <v>121</v>
      </c>
      <c r="V131" s="69" t="n">
        <v>16.3</v>
      </c>
      <c r="W131" s="73" t="n">
        <v>13.4</v>
      </c>
      <c r="X131" s="85" t="n">
        <f aca="false">IF(V131="*","*",V131-W131)</f>
        <v>2.9</v>
      </c>
      <c r="Y131" s="75" t="n">
        <v>63</v>
      </c>
      <c r="Z131" s="69" t="n">
        <v>22.5</v>
      </c>
      <c r="AA131" s="76" t="n">
        <v>26</v>
      </c>
      <c r="AB131" s="76" t="s">
        <v>270</v>
      </c>
      <c r="AC131" s="76" t="s">
        <v>47</v>
      </c>
      <c r="AD131" s="76" t="s">
        <v>270</v>
      </c>
      <c r="AE131" s="76" t="s">
        <v>447</v>
      </c>
      <c r="AF131" s="76" t="s">
        <v>145</v>
      </c>
      <c r="AG131" s="76" t="s">
        <v>329</v>
      </c>
      <c r="AH131" s="70" t="n">
        <f aca="false">IF(ISERROR(VLOOKUP(AB131,Methodology!$H$26:$I$37,2,FALSE())),"",VLOOKUP(AB131,Methodology!$H$26:$I$37,2,FALSE()))</f>
        <v>3</v>
      </c>
      <c r="AI131" s="70" t="n">
        <f aca="false">IF(ISERROR(VLOOKUP(AC131,Methodology!$H$26:$I$37,2,FALSE())),"",VLOOKUP(AC131,Methodology!$H$26:$I$37,2,FALSE()))</f>
        <v>6</v>
      </c>
      <c r="AJ131" s="76" t="n">
        <f aca="false">IF(ISERROR(VLOOKUP(AD131,Methodology!$H$26:$I$37,2,FALSE())),"",VLOOKUP(AD131,Methodology!$H$26:$I$37,2,FALSE()))</f>
        <v>3</v>
      </c>
      <c r="AK131" s="70" t="n">
        <f aca="false">IF(ISERROR(VLOOKUP(AE131,Methodology!$H$26:$I$37,2,FALSE())),"",VLOOKUP(AE131,Methodology!$H$26:$I$37,2,FALSE()))</f>
        <v>1</v>
      </c>
      <c r="AL131" s="70" t="n">
        <f aca="false">IF(ISERROR(VLOOKUP(AF131,Methodology!$H$26:$I$37,2,FALSE())),"",VLOOKUP(AF131,Methodology!$H$26:$I$37,2,FALSE()))</f>
        <v>4</v>
      </c>
      <c r="AM131" s="76" t="n">
        <f aca="false">IF(ISERROR(VLOOKUP(AG131,Methodology!$H$26:$I$37,2,FALSE())),"",VLOOKUP(AG131,Methodology!$H$26:$I$37,2,FALSE()))</f>
        <v>0</v>
      </c>
      <c r="AN131" s="77" t="n">
        <f aca="false">SUM(AH131:AJ131)/3</f>
        <v>4</v>
      </c>
      <c r="AO131" s="77" t="n">
        <f aca="false">SUM(AK131:AM131)/3</f>
        <v>1.66666666666667</v>
      </c>
      <c r="AP131" s="80" t="s">
        <v>248</v>
      </c>
    </row>
    <row r="132" customFormat="false" ht="12.75" hidden="false" customHeight="false" outlineLevel="0" collapsed="false">
      <c r="B132" s="148" t="s">
        <v>543</v>
      </c>
      <c r="C132" s="95" t="s">
        <v>313</v>
      </c>
      <c r="D132" s="158" t="s">
        <v>420</v>
      </c>
      <c r="E132" s="66"/>
      <c r="F132" s="66" t="n">
        <v>12</v>
      </c>
      <c r="G132" s="151" t="n">
        <f aca="false">+E132-F132</f>
        <v>-12</v>
      </c>
      <c r="H132" s="152" t="n">
        <f aca="false">(VLOOKUP(B132,'[1]New Ratings'!$A$3:$I$195,5,FALSE()))</f>
        <v>12</v>
      </c>
      <c r="I132" s="69" t="s">
        <v>62</v>
      </c>
      <c r="J132" s="75" t="s">
        <v>56</v>
      </c>
      <c r="K132" s="75" t="s">
        <v>56</v>
      </c>
      <c r="L132" s="69" t="s">
        <v>56</v>
      </c>
      <c r="M132" s="75" t="s">
        <v>56</v>
      </c>
      <c r="N132" s="70" t="s">
        <v>56</v>
      </c>
      <c r="O132" s="153" t="n">
        <v>28.64</v>
      </c>
      <c r="P132" s="154" t="n">
        <v>140</v>
      </c>
      <c r="Q132" s="86" t="str">
        <f aca="false">IF(R132&lt;=20,"A",IF(R132&lt;=40,"B",IF(R132&lt;=60,"C",IF(R132&lt;=80,"D",IF(R132&lt;=100,"E","*")))))</f>
        <v>D</v>
      </c>
      <c r="R132" s="70" t="n">
        <v>61</v>
      </c>
      <c r="S132" s="73" t="n">
        <v>61</v>
      </c>
      <c r="T132" s="74" t="n">
        <f aca="false">IF(R132="*","*",R132-S132)</f>
        <v>0</v>
      </c>
      <c r="U132" s="75" t="n">
        <v>136</v>
      </c>
      <c r="V132" s="69" t="n">
        <v>11.8</v>
      </c>
      <c r="W132" s="73" t="n">
        <v>14.6</v>
      </c>
      <c r="X132" s="85" t="n">
        <f aca="false">IF(V132="*","*",V132-W132)</f>
        <v>-2.8</v>
      </c>
      <c r="Y132" s="75" t="n">
        <v>61</v>
      </c>
      <c r="Z132" s="69" t="n">
        <v>30</v>
      </c>
      <c r="AA132" s="76" t="n">
        <v>35</v>
      </c>
      <c r="AB132" s="76"/>
      <c r="AC132" s="76"/>
      <c r="AD132" s="76"/>
      <c r="AE132" s="76"/>
      <c r="AF132" s="76"/>
      <c r="AG132" s="76"/>
      <c r="AH132" s="70" t="str">
        <f aca="false">IF(ISERROR(VLOOKUP(AB132,Methodology!$H$26:$I$37,2,FALSE())),"",VLOOKUP(AB132,Methodology!$H$26:$I$37,2,FALSE()))</f>
        <v/>
      </c>
      <c r="AI132" s="70" t="str">
        <f aca="false">IF(ISERROR(VLOOKUP(AC132,Methodology!$H$26:$I$37,2,FALSE())),"",VLOOKUP(AC132,Methodology!$H$26:$I$37,2,FALSE()))</f>
        <v/>
      </c>
      <c r="AJ132" s="76" t="str">
        <f aca="false">IF(ISERROR(VLOOKUP(AD132,Methodology!$H$26:$I$37,2,FALSE())),"",VLOOKUP(AD132,Methodology!$H$26:$I$37,2,FALSE()))</f>
        <v/>
      </c>
      <c r="AK132" s="70" t="str">
        <f aca="false">IF(ISERROR(VLOOKUP(AE132,Methodology!$H$26:$I$37,2,FALSE())),"",VLOOKUP(AE132,Methodology!$H$26:$I$37,2,FALSE()))</f>
        <v/>
      </c>
      <c r="AL132" s="70" t="str">
        <f aca="false">IF(ISERROR(VLOOKUP(AF132,Methodology!$H$26:$I$37,2,FALSE())),"",VLOOKUP(AF132,Methodology!$H$26:$I$37,2,FALSE()))</f>
        <v/>
      </c>
      <c r="AM132" s="76" t="str">
        <f aca="false">IF(ISERROR(VLOOKUP(AG132,Methodology!$H$26:$I$37,2,FALSE())),"",VLOOKUP(AG132,Methodology!$H$26:$I$37,2,FALSE()))</f>
        <v/>
      </c>
      <c r="AN132" s="77" t="n">
        <f aca="false">SUM(AH132:AJ132)/3</f>
        <v>0</v>
      </c>
      <c r="AO132" s="77" t="n">
        <f aca="false">SUM(AK132:AM132)/3</f>
        <v>0</v>
      </c>
      <c r="AP132" s="156" t="s">
        <v>59</v>
      </c>
    </row>
    <row r="133" customFormat="false" ht="12.75" hidden="false" customHeight="false" outlineLevel="0" collapsed="false">
      <c r="B133" s="148" t="s">
        <v>544</v>
      </c>
      <c r="C133" s="95" t="s">
        <v>545</v>
      </c>
      <c r="D133" s="158" t="s">
        <v>546</v>
      </c>
      <c r="E133" s="66"/>
      <c r="F133" s="66" t="n">
        <v>12</v>
      </c>
      <c r="G133" s="151" t="n">
        <f aca="false">+E133-F133</f>
        <v>-12</v>
      </c>
      <c r="H133" s="152" t="n">
        <f aca="false">(VLOOKUP(B133,'[1]New Ratings'!$A$3:$I$195,5,FALSE()))</f>
        <v>12</v>
      </c>
      <c r="I133" s="69" t="s">
        <v>62</v>
      </c>
      <c r="J133" s="75" t="s">
        <v>56</v>
      </c>
      <c r="K133" s="75" t="s">
        <v>56</v>
      </c>
      <c r="L133" s="69" t="s">
        <v>56</v>
      </c>
      <c r="M133" s="75" t="s">
        <v>56</v>
      </c>
      <c r="N133" s="70" t="s">
        <v>56</v>
      </c>
      <c r="O133" s="153" t="n">
        <v>30.22</v>
      </c>
      <c r="P133" s="154" t="n">
        <v>130</v>
      </c>
      <c r="Q133" s="86" t="str">
        <f aca="false">IF(R133&lt;=20,"A",IF(R133&lt;=40,"B",IF(R133&lt;=60,"C",IF(R133&lt;=80,"D",IF(R133&lt;=100,"E","*")))))</f>
        <v>C</v>
      </c>
      <c r="R133" s="70" t="n">
        <v>55</v>
      </c>
      <c r="S133" s="73" t="n">
        <v>59</v>
      </c>
      <c r="T133" s="74" t="n">
        <f aca="false">IF(R133="*","*",R133-S133)</f>
        <v>-4</v>
      </c>
      <c r="U133" s="75" t="n">
        <v>114</v>
      </c>
      <c r="V133" s="69" t="n">
        <v>18</v>
      </c>
      <c r="W133" s="73" t="n">
        <v>18.3</v>
      </c>
      <c r="X133" s="85" t="n">
        <f aca="false">IF(V133="*","*",V133-W133)</f>
        <v>-0.300000000000001</v>
      </c>
      <c r="Y133" s="75" t="n">
        <v>48</v>
      </c>
      <c r="Z133" s="69" t="n">
        <v>39</v>
      </c>
      <c r="AA133" s="76" t="n">
        <v>36.5</v>
      </c>
      <c r="AB133" s="76" t="s">
        <v>270</v>
      </c>
      <c r="AC133" s="76" t="s">
        <v>145</v>
      </c>
      <c r="AD133" s="76" t="s">
        <v>279</v>
      </c>
      <c r="AE133" s="76" t="s">
        <v>279</v>
      </c>
      <c r="AF133" s="76" t="s">
        <v>145</v>
      </c>
      <c r="AG133" s="76" t="s">
        <v>145</v>
      </c>
      <c r="AH133" s="70" t="n">
        <f aca="false">IF(ISERROR(VLOOKUP(AB133,Methodology!$H$26:$I$37,2,FALSE())),"",VLOOKUP(AB133,Methodology!$H$26:$I$37,2,FALSE()))</f>
        <v>3</v>
      </c>
      <c r="AI133" s="70" t="n">
        <f aca="false">IF(ISERROR(VLOOKUP(AC133,Methodology!$H$26:$I$37,2,FALSE())),"",VLOOKUP(AC133,Methodology!$H$26:$I$37,2,FALSE()))</f>
        <v>4</v>
      </c>
      <c r="AJ133" s="76" t="n">
        <f aca="false">IF(ISERROR(VLOOKUP(AD133,Methodology!$H$26:$I$37,2,FALSE())),"",VLOOKUP(AD133,Methodology!$H$26:$I$37,2,FALSE()))</f>
        <v>2</v>
      </c>
      <c r="AK133" s="70" t="n">
        <f aca="false">IF(ISERROR(VLOOKUP(AE133,Methodology!$H$26:$I$37,2,FALSE())),"",VLOOKUP(AE133,Methodology!$H$26:$I$37,2,FALSE()))</f>
        <v>2</v>
      </c>
      <c r="AL133" s="70" t="n">
        <f aca="false">IF(ISERROR(VLOOKUP(AF133,Methodology!$H$26:$I$37,2,FALSE())),"",VLOOKUP(AF133,Methodology!$H$26:$I$37,2,FALSE()))</f>
        <v>4</v>
      </c>
      <c r="AM133" s="76" t="n">
        <f aca="false">IF(ISERROR(VLOOKUP(AG133,Methodology!$H$26:$I$37,2,FALSE())),"",VLOOKUP(AG133,Methodology!$H$26:$I$37,2,FALSE()))</f>
        <v>4</v>
      </c>
      <c r="AN133" s="77" t="n">
        <f aca="false">SUM(AH133:AJ133)/3</f>
        <v>3</v>
      </c>
      <c r="AO133" s="77" t="n">
        <f aca="false">SUM(AK133:AM133)/3</f>
        <v>3.33333333333333</v>
      </c>
      <c r="AP133" s="156" t="s">
        <v>99</v>
      </c>
    </row>
    <row r="134" customFormat="false" ht="12.75" hidden="false" customHeight="false" outlineLevel="0" collapsed="false">
      <c r="B134" s="42" t="s">
        <v>197</v>
      </c>
      <c r="C134" s="95" t="s">
        <v>198</v>
      </c>
      <c r="D134" s="158" t="s">
        <v>199</v>
      </c>
      <c r="E134" s="66"/>
      <c r="F134" s="66" t="n">
        <v>1</v>
      </c>
      <c r="G134" s="151" t="n">
        <f aca="false">+E134-F134</f>
        <v>-1</v>
      </c>
      <c r="H134" s="152" t="n">
        <f aca="false">(VLOOKUP(B134,'[1]New Ratings'!$A$3:$I$195,5,FALSE()))</f>
        <v>1</v>
      </c>
      <c r="I134" s="69" t="s">
        <v>43</v>
      </c>
      <c r="J134" s="75" t="s">
        <v>54</v>
      </c>
      <c r="K134" s="75" t="s">
        <v>54</v>
      </c>
      <c r="L134" s="69" t="s">
        <v>45</v>
      </c>
      <c r="M134" s="75" t="s">
        <v>55</v>
      </c>
      <c r="N134" s="70" t="s">
        <v>55</v>
      </c>
      <c r="O134" s="153" t="n">
        <v>95.68</v>
      </c>
      <c r="P134" s="154" t="n">
        <v>3</v>
      </c>
      <c r="Q134" s="86" t="str">
        <f aca="false">IF(R134&lt;=20,"A",IF(R134&lt;=40,"B",IF(R134&lt;=60,"C",IF(R134&lt;=80,"D",IF(R134&lt;=100,"E","*")))))</f>
        <v>A</v>
      </c>
      <c r="R134" s="70" t="n">
        <v>20</v>
      </c>
      <c r="S134" s="73" t="n">
        <v>20</v>
      </c>
      <c r="T134" s="74" t="n">
        <f aca="false">IF(R134="*","*",R134-S134)</f>
        <v>0</v>
      </c>
      <c r="U134" s="75" t="n">
        <v>8</v>
      </c>
      <c r="V134" s="69" t="n">
        <v>90.8</v>
      </c>
      <c r="W134" s="73" t="n">
        <v>89.5</v>
      </c>
      <c r="X134" s="85" t="n">
        <f aca="false">IF(V134="*","*",V134-W134)</f>
        <v>1.3</v>
      </c>
      <c r="Y134" s="75" t="n">
        <v>90</v>
      </c>
      <c r="Z134" s="69" t="n">
        <v>46.5</v>
      </c>
      <c r="AA134" s="76" t="n">
        <v>46.5</v>
      </c>
      <c r="AB134" s="76" t="s">
        <v>57</v>
      </c>
      <c r="AC134" s="76" t="s">
        <v>48</v>
      </c>
      <c r="AD134" s="76" t="s">
        <v>57</v>
      </c>
      <c r="AE134" s="76" t="s">
        <v>57</v>
      </c>
      <c r="AF134" s="76" t="s">
        <v>48</v>
      </c>
      <c r="AG134" s="76" t="s">
        <v>57</v>
      </c>
      <c r="AH134" s="70" t="n">
        <f aca="false">IF(ISERROR(VLOOKUP(AB134,Methodology!$H$26:$I$37,2,FALSE())),"",VLOOKUP(AB134,Methodology!$H$26:$I$37,2,FALSE()))</f>
        <v>10</v>
      </c>
      <c r="AI134" s="70" t="n">
        <f aca="false">IF(ISERROR(VLOOKUP(AC134,Methodology!$H$26:$I$37,2,FALSE())),"",VLOOKUP(AC134,Methodology!$H$26:$I$37,2,FALSE()))</f>
        <v>7</v>
      </c>
      <c r="AJ134" s="76" t="n">
        <f aca="false">IF(ISERROR(VLOOKUP(AD134,Methodology!$H$26:$I$37,2,FALSE())),"",VLOOKUP(AD134,Methodology!$H$26:$I$37,2,FALSE()))</f>
        <v>10</v>
      </c>
      <c r="AK134" s="70" t="n">
        <f aca="false">IF(ISERROR(VLOOKUP(AE134,Methodology!$H$26:$I$37,2,FALSE())),"",VLOOKUP(AE134,Methodology!$H$26:$I$37,2,FALSE()))</f>
        <v>10</v>
      </c>
      <c r="AL134" s="70" t="n">
        <f aca="false">IF(ISERROR(VLOOKUP(AF134,Methodology!$H$26:$I$37,2,FALSE())),"",VLOOKUP(AF134,Methodology!$H$26:$I$37,2,FALSE()))</f>
        <v>7</v>
      </c>
      <c r="AM134" s="76" t="n">
        <f aca="false">IF(ISERROR(VLOOKUP(AG134,Methodology!$H$26:$I$37,2,FALSE())),"",VLOOKUP(AG134,Methodology!$H$26:$I$37,2,FALSE()))</f>
        <v>10</v>
      </c>
      <c r="AN134" s="77" t="n">
        <f aca="false">SUM(AH134:AJ134)/3</f>
        <v>9</v>
      </c>
      <c r="AO134" s="77" t="n">
        <f aca="false">SUM(AK134:AM134)/3</f>
        <v>9</v>
      </c>
      <c r="AP134" s="156" t="s">
        <v>99</v>
      </c>
    </row>
    <row r="135" customFormat="false" ht="12.75" hidden="false" customHeight="false" outlineLevel="0" collapsed="false">
      <c r="B135" s="42" t="s">
        <v>200</v>
      </c>
      <c r="C135" s="95" t="s">
        <v>201</v>
      </c>
      <c r="D135" s="158" t="s">
        <v>202</v>
      </c>
      <c r="E135" s="66"/>
      <c r="F135" s="66" t="n">
        <v>4</v>
      </c>
      <c r="G135" s="151" t="n">
        <f aca="false">+E135-F135</f>
        <v>-4</v>
      </c>
      <c r="H135" s="152" t="n">
        <f aca="false">(VLOOKUP(B135,'[1]New Ratings'!$A$3:$I$195,5,FALSE()))</f>
        <v>4</v>
      </c>
      <c r="I135" s="69" t="s">
        <v>62</v>
      </c>
      <c r="J135" s="96" t="s">
        <v>157</v>
      </c>
      <c r="K135" s="75" t="s">
        <v>203</v>
      </c>
      <c r="L135" s="69" t="s">
        <v>45</v>
      </c>
      <c r="M135" s="75" t="s">
        <v>56</v>
      </c>
      <c r="N135" s="70" t="s">
        <v>56</v>
      </c>
      <c r="O135" s="153" t="n">
        <v>61.23</v>
      </c>
      <c r="P135" s="154" t="n">
        <v>48</v>
      </c>
      <c r="Q135" s="86" t="str">
        <f aca="false">IF(R135&lt;=20,"A",IF(R135&lt;=40,"B",IF(R135&lt;=60,"C",IF(R135&lt;=80,"D",IF(R135&lt;=100,"E","*")))))</f>
        <v>B</v>
      </c>
      <c r="R135" s="70" t="n">
        <v>35</v>
      </c>
      <c r="S135" s="73" t="n">
        <v>42</v>
      </c>
      <c r="T135" s="74" t="n">
        <f aca="false">IF(R135="*","*",R135-S135)</f>
        <v>-7</v>
      </c>
      <c r="U135" s="75" t="n">
        <v>43</v>
      </c>
      <c r="V135" s="69" t="n">
        <v>56.9</v>
      </c>
      <c r="W135" s="73" t="n">
        <v>50.9</v>
      </c>
      <c r="X135" s="85" t="n">
        <f aca="false">IF(V135="*","*",V135-W135)</f>
        <v>6</v>
      </c>
      <c r="Y135" s="75" t="n">
        <v>76</v>
      </c>
      <c r="Z135" s="69" t="n">
        <v>41</v>
      </c>
      <c r="AA135" s="76" t="n">
        <v>43</v>
      </c>
      <c r="AB135" s="76" t="s">
        <v>58</v>
      </c>
      <c r="AC135" s="76" t="s">
        <v>49</v>
      </c>
      <c r="AD135" s="76" t="s">
        <v>49</v>
      </c>
      <c r="AE135" s="76" t="s">
        <v>58</v>
      </c>
      <c r="AF135" s="76" t="s">
        <v>48</v>
      </c>
      <c r="AG135" s="76" t="s">
        <v>48</v>
      </c>
      <c r="AH135" s="70" t="n">
        <f aca="false">IF(ISERROR(VLOOKUP(AB135,Methodology!$H$26:$I$37,2,FALSE())),"",VLOOKUP(AB135,Methodology!$H$26:$I$37,2,FALSE()))</f>
        <v>8</v>
      </c>
      <c r="AI135" s="70" t="n">
        <f aca="false">IF(ISERROR(VLOOKUP(AC135,Methodology!$H$26:$I$37,2,FALSE())),"",VLOOKUP(AC135,Methodology!$H$26:$I$37,2,FALSE()))</f>
        <v>9</v>
      </c>
      <c r="AJ135" s="76" t="n">
        <f aca="false">IF(ISERROR(VLOOKUP(AD135,Methodology!$H$26:$I$37,2,FALSE())),"",VLOOKUP(AD135,Methodology!$H$26:$I$37,2,FALSE()))</f>
        <v>9</v>
      </c>
      <c r="AK135" s="70" t="n">
        <f aca="false">IF(ISERROR(VLOOKUP(AE135,Methodology!$H$26:$I$37,2,FALSE())),"",VLOOKUP(AE135,Methodology!$H$26:$I$37,2,FALSE()))</f>
        <v>8</v>
      </c>
      <c r="AL135" s="70" t="n">
        <f aca="false">IF(ISERROR(VLOOKUP(AF135,Methodology!$H$26:$I$37,2,FALSE())),"",VLOOKUP(AF135,Methodology!$H$26:$I$37,2,FALSE()))</f>
        <v>7</v>
      </c>
      <c r="AM135" s="76" t="n">
        <f aca="false">IF(ISERROR(VLOOKUP(AG135,Methodology!$H$26:$I$37,2,FALSE())),"",VLOOKUP(AG135,Methodology!$H$26:$I$37,2,FALSE()))</f>
        <v>7</v>
      </c>
      <c r="AN135" s="77" t="n">
        <f aca="false">SUM(AH135:AJ135)/3</f>
        <v>8.66666666666667</v>
      </c>
      <c r="AO135" s="77" t="n">
        <f aca="false">SUM(AK135:AM135)/3</f>
        <v>7.33333333333333</v>
      </c>
      <c r="AP135" s="156" t="s">
        <v>64</v>
      </c>
    </row>
    <row r="136" customFormat="false" ht="12.75" hidden="false" customHeight="false" outlineLevel="0" collapsed="false">
      <c r="B136" s="148" t="s">
        <v>547</v>
      </c>
      <c r="C136" s="95" t="s">
        <v>184</v>
      </c>
      <c r="D136" s="158" t="s">
        <v>548</v>
      </c>
      <c r="E136" s="66"/>
      <c r="F136" s="66" t="n">
        <v>11</v>
      </c>
      <c r="G136" s="151" t="n">
        <f aca="false">+E136-F136</f>
        <v>-11</v>
      </c>
      <c r="H136" s="152" t="n">
        <f aca="false">(VLOOKUP(B136,'[1]New Ratings'!$A$3:$I$195,5,FALSE()))</f>
        <v>12</v>
      </c>
      <c r="I136" s="69" t="s">
        <v>62</v>
      </c>
      <c r="J136" s="75" t="s">
        <v>549</v>
      </c>
      <c r="K136" s="75" t="s">
        <v>549</v>
      </c>
      <c r="L136" s="69" t="s">
        <v>45</v>
      </c>
      <c r="M136" s="75" t="s">
        <v>56</v>
      </c>
      <c r="N136" s="70" t="s">
        <v>56</v>
      </c>
      <c r="O136" s="153" t="n">
        <v>33.26</v>
      </c>
      <c r="P136" s="154" t="n">
        <v>111</v>
      </c>
      <c r="Q136" s="86" t="str">
        <f aca="false">IF(R136&lt;=20,"A",IF(R136&lt;=40,"B",IF(R136&lt;=60,"C",IF(R136&lt;=80,"D",IF(R136&lt;=100,"E","*")))))</f>
        <v>D</v>
      </c>
      <c r="R136" s="70" t="n">
        <v>62</v>
      </c>
      <c r="S136" s="73" t="n">
        <v>64</v>
      </c>
      <c r="T136" s="74" t="n">
        <f aca="false">IF(R136="*","*",R136-S136)</f>
        <v>-2</v>
      </c>
      <c r="U136" s="75" t="n">
        <v>107</v>
      </c>
      <c r="V136" s="69" t="n">
        <v>19.2</v>
      </c>
      <c r="W136" s="73" t="n">
        <v>18.8</v>
      </c>
      <c r="X136" s="85" t="n">
        <f aca="false">IF(V136="*","*",V136-W136)</f>
        <v>0.399999999999999</v>
      </c>
      <c r="Y136" s="75" t="n">
        <v>44.5</v>
      </c>
      <c r="Z136" s="69" t="n">
        <v>30</v>
      </c>
      <c r="AA136" s="76" t="n">
        <v>33.5</v>
      </c>
      <c r="AB136" s="76" t="s">
        <v>270</v>
      </c>
      <c r="AC136" s="76" t="s">
        <v>48</v>
      </c>
      <c r="AD136" s="76" t="s">
        <v>270</v>
      </c>
      <c r="AE136" s="76" t="s">
        <v>279</v>
      </c>
      <c r="AF136" s="76" t="s">
        <v>270</v>
      </c>
      <c r="AG136" s="76" t="s">
        <v>279</v>
      </c>
      <c r="AH136" s="70" t="n">
        <f aca="false">IF(ISERROR(VLOOKUP(AB136,Methodology!$H$26:$I$37,2,FALSE())),"",VLOOKUP(AB136,Methodology!$H$26:$I$37,2,FALSE()))</f>
        <v>3</v>
      </c>
      <c r="AI136" s="70" t="n">
        <f aca="false">IF(ISERROR(VLOOKUP(AC136,Methodology!$H$26:$I$37,2,FALSE())),"",VLOOKUP(AC136,Methodology!$H$26:$I$37,2,FALSE()))</f>
        <v>7</v>
      </c>
      <c r="AJ136" s="76" t="n">
        <f aca="false">IF(ISERROR(VLOOKUP(AD136,Methodology!$H$26:$I$37,2,FALSE())),"",VLOOKUP(AD136,Methodology!$H$26:$I$37,2,FALSE()))</f>
        <v>3</v>
      </c>
      <c r="AK136" s="70" t="n">
        <f aca="false">IF(ISERROR(VLOOKUP(AE136,Methodology!$H$26:$I$37,2,FALSE())),"",VLOOKUP(AE136,Methodology!$H$26:$I$37,2,FALSE()))</f>
        <v>2</v>
      </c>
      <c r="AL136" s="70" t="n">
        <f aca="false">IF(ISERROR(VLOOKUP(AF136,Methodology!$H$26:$I$37,2,FALSE())),"",VLOOKUP(AF136,Methodology!$H$26:$I$37,2,FALSE()))</f>
        <v>3</v>
      </c>
      <c r="AM136" s="76" t="n">
        <f aca="false">IF(ISERROR(VLOOKUP(AG136,Methodology!$H$26:$I$37,2,FALSE())),"",VLOOKUP(AG136,Methodology!$H$26:$I$37,2,FALSE()))</f>
        <v>2</v>
      </c>
      <c r="AN136" s="77" t="n">
        <f aca="false">SUM(AH136:AJ136)/3</f>
        <v>4.33333333333333</v>
      </c>
      <c r="AO136" s="77" t="n">
        <f aca="false">SUM(AK136:AM136)/3</f>
        <v>2.33333333333333</v>
      </c>
      <c r="AP136" s="156" t="s">
        <v>99</v>
      </c>
    </row>
    <row r="137" customFormat="false" ht="12.75" hidden="false" customHeight="false" outlineLevel="0" collapsed="false">
      <c r="B137" s="148" t="s">
        <v>550</v>
      </c>
      <c r="C137" s="95" t="s">
        <v>41</v>
      </c>
      <c r="D137" s="158" t="s">
        <v>257</v>
      </c>
      <c r="E137" s="66"/>
      <c r="F137" s="66" t="n">
        <v>12</v>
      </c>
      <c r="G137" s="151" t="n">
        <f aca="false">+E137-F137</f>
        <v>-12</v>
      </c>
      <c r="H137" s="152" t="e">
        <f aca="false">(VLOOKUP(B137,'[1]New Ratings'!$A$3:$I$195,5,FALSE()))</f>
        <v>#N/A</v>
      </c>
      <c r="I137" s="69" t="s">
        <v>43</v>
      </c>
      <c r="J137" s="75" t="s">
        <v>56</v>
      </c>
      <c r="K137" s="75" t="s">
        <v>56</v>
      </c>
      <c r="L137" s="69" t="s">
        <v>56</v>
      </c>
      <c r="M137" s="75" t="s">
        <v>56</v>
      </c>
      <c r="N137" s="70"/>
      <c r="O137" s="153"/>
      <c r="P137" s="154" t="s">
        <v>56</v>
      </c>
      <c r="Q137" s="86" t="str">
        <f aca="false">IF(R137&lt;=20,"A",IF(R137&lt;=40,"B",IF(R137&lt;=60,"C",IF(R137&lt;=80,"D",IF(R137&lt;=100,"E","*")))))</f>
        <v>*</v>
      </c>
      <c r="R137" s="70" t="s">
        <v>56</v>
      </c>
      <c r="S137" s="73"/>
      <c r="T137" s="74"/>
      <c r="U137" s="75" t="s">
        <v>56</v>
      </c>
      <c r="V137" s="69" t="s">
        <v>56</v>
      </c>
      <c r="W137" s="73"/>
      <c r="X137" s="85"/>
      <c r="Y137" s="75" t="s">
        <v>56</v>
      </c>
      <c r="Z137" s="69" t="s">
        <v>56</v>
      </c>
      <c r="AA137" s="76" t="s">
        <v>56</v>
      </c>
      <c r="AB137" s="76"/>
      <c r="AC137" s="76"/>
      <c r="AD137" s="76"/>
      <c r="AE137" s="76"/>
      <c r="AF137" s="76"/>
      <c r="AG137" s="76"/>
      <c r="AH137" s="70" t="str">
        <f aca="false">IF(ISERROR(VLOOKUP(AB137,Methodology!$H$26:$I$37,2,FALSE())),"",VLOOKUP(AB137,Methodology!$H$26:$I$37,2,FALSE()))</f>
        <v/>
      </c>
      <c r="AI137" s="70" t="str">
        <f aca="false">IF(ISERROR(VLOOKUP(AC137,Methodology!$H$26:$I$37,2,FALSE())),"",VLOOKUP(AC137,Methodology!$H$26:$I$37,2,FALSE()))</f>
        <v/>
      </c>
      <c r="AJ137" s="76" t="str">
        <f aca="false">IF(ISERROR(VLOOKUP(AD137,Methodology!$H$26:$I$37,2,FALSE())),"",VLOOKUP(AD137,Methodology!$H$26:$I$37,2,FALSE()))</f>
        <v/>
      </c>
      <c r="AK137" s="70" t="str">
        <f aca="false">IF(ISERROR(VLOOKUP(AE137,Methodology!$H$26:$I$37,2,FALSE())),"",VLOOKUP(AE137,Methodology!$H$26:$I$37,2,FALSE()))</f>
        <v/>
      </c>
      <c r="AL137" s="70" t="str">
        <f aca="false">IF(ISERROR(VLOOKUP(AF137,Methodology!$H$26:$I$37,2,FALSE())),"",VLOOKUP(AF137,Methodology!$H$26:$I$37,2,FALSE()))</f>
        <v/>
      </c>
      <c r="AM137" s="76" t="str">
        <f aca="false">IF(ISERROR(VLOOKUP(AG137,Methodology!$H$26:$I$37,2,FALSE())),"",VLOOKUP(AG137,Methodology!$H$26:$I$37,2,FALSE()))</f>
        <v/>
      </c>
      <c r="AN137" s="77" t="n">
        <f aca="false">SUM(AH137:AJ137)/3</f>
        <v>0</v>
      </c>
      <c r="AO137" s="77" t="n">
        <f aca="false">SUM(AK137:AM137)/3</f>
        <v>0</v>
      </c>
      <c r="AP137" s="156" t="s">
        <v>64</v>
      </c>
    </row>
    <row r="138" customFormat="false" ht="12.75" hidden="false" customHeight="false" outlineLevel="0" collapsed="false">
      <c r="B138" s="100" t="s">
        <v>551</v>
      </c>
      <c r="C138" s="95"/>
      <c r="D138" s="158"/>
      <c r="E138" s="66" t="n">
        <v>12</v>
      </c>
      <c r="F138" s="66"/>
      <c r="G138" s="151"/>
      <c r="H138" s="152"/>
      <c r="I138" s="69"/>
      <c r="J138" s="75"/>
      <c r="K138" s="75"/>
      <c r="L138" s="69"/>
      <c r="M138" s="75"/>
      <c r="N138" s="70"/>
      <c r="O138" s="153"/>
      <c r="P138" s="154"/>
      <c r="Q138" s="86"/>
      <c r="R138" s="70"/>
      <c r="S138" s="73"/>
      <c r="T138" s="74"/>
      <c r="U138" s="75"/>
      <c r="V138" s="69"/>
      <c r="W138" s="73"/>
      <c r="X138" s="85"/>
      <c r="Y138" s="75"/>
      <c r="Z138" s="69"/>
      <c r="AA138" s="76"/>
      <c r="AB138" s="76"/>
      <c r="AC138" s="76"/>
      <c r="AD138" s="76"/>
      <c r="AE138" s="76"/>
      <c r="AF138" s="76"/>
      <c r="AG138" s="76"/>
      <c r="AH138" s="70"/>
      <c r="AI138" s="70"/>
      <c r="AJ138" s="76"/>
      <c r="AK138" s="70"/>
      <c r="AL138" s="70"/>
      <c r="AM138" s="76"/>
      <c r="AN138" s="77"/>
      <c r="AO138" s="77"/>
      <c r="AP138" s="156"/>
    </row>
    <row r="139" customFormat="false" ht="12.75" hidden="false" customHeight="false" outlineLevel="0" collapsed="false">
      <c r="B139" s="42" t="s">
        <v>356</v>
      </c>
      <c r="C139" s="95" t="s">
        <v>357</v>
      </c>
      <c r="D139" s="158" t="s">
        <v>358</v>
      </c>
      <c r="E139" s="66" t="n">
        <v>6</v>
      </c>
      <c r="F139" s="66" t="n">
        <v>6</v>
      </c>
      <c r="G139" s="151" t="n">
        <f aca="false">+E139-F139</f>
        <v>0</v>
      </c>
      <c r="H139" s="152" t="n">
        <f aca="false">(VLOOKUP(B139,'[1]New Ratings'!$A$3:$I$195,5,FALSE()))</f>
        <v>6</v>
      </c>
      <c r="I139" s="69" t="s">
        <v>62</v>
      </c>
      <c r="J139" s="159" t="s">
        <v>359</v>
      </c>
      <c r="K139" s="75" t="s">
        <v>360</v>
      </c>
      <c r="L139" s="69" t="s">
        <v>45</v>
      </c>
      <c r="M139" s="75" t="s">
        <v>361</v>
      </c>
      <c r="N139" s="70" t="s">
        <v>361</v>
      </c>
      <c r="O139" s="153" t="n">
        <v>53.19</v>
      </c>
      <c r="P139" s="154" t="n">
        <v>65</v>
      </c>
      <c r="Q139" s="86" t="str">
        <f aca="false">IF(R139&lt;=20,"A",IF(R139&lt;=40,"B",IF(R139&lt;=60,"C",IF(R139&lt;=80,"D",IF(R139&lt;=100,"E","*")))))</f>
        <v>C</v>
      </c>
      <c r="R139" s="70" t="n">
        <v>53</v>
      </c>
      <c r="S139" s="73" t="n">
        <v>52</v>
      </c>
      <c r="T139" s="74" t="n">
        <f aca="false">IF(R139="*","*",R139-S139)</f>
        <v>1</v>
      </c>
      <c r="U139" s="75" t="n">
        <v>59</v>
      </c>
      <c r="V139" s="69" t="n">
        <v>45.4</v>
      </c>
      <c r="W139" s="73" t="n">
        <v>42.7</v>
      </c>
      <c r="X139" s="85" t="n">
        <f aca="false">IF(V139="*","*",V139-W139)</f>
        <v>2.7</v>
      </c>
      <c r="Y139" s="75" t="n">
        <v>76</v>
      </c>
      <c r="Z139" s="69" t="n">
        <v>34.5</v>
      </c>
      <c r="AA139" s="76" t="n">
        <v>38.5</v>
      </c>
      <c r="AB139" s="76" t="s">
        <v>48</v>
      </c>
      <c r="AC139" s="76" t="s">
        <v>58</v>
      </c>
      <c r="AD139" s="76" t="s">
        <v>47</v>
      </c>
      <c r="AE139" s="76" t="s">
        <v>47</v>
      </c>
      <c r="AF139" s="76" t="s">
        <v>48</v>
      </c>
      <c r="AG139" s="76" t="s">
        <v>47</v>
      </c>
      <c r="AH139" s="70" t="n">
        <f aca="false">IF(ISERROR(VLOOKUP(AB139,Methodology!$H$26:$I$37,2,FALSE())),"",VLOOKUP(AB139,Methodology!$H$26:$I$37,2,FALSE()))</f>
        <v>7</v>
      </c>
      <c r="AI139" s="70" t="n">
        <f aca="false">IF(ISERROR(VLOOKUP(AC139,Methodology!$H$26:$I$37,2,FALSE())),"",VLOOKUP(AC139,Methodology!$H$26:$I$37,2,FALSE()))</f>
        <v>8</v>
      </c>
      <c r="AJ139" s="76" t="n">
        <f aca="false">IF(ISERROR(VLOOKUP(AD139,Methodology!$H$26:$I$37,2,FALSE())),"",VLOOKUP(AD139,Methodology!$H$26:$I$37,2,FALSE()))</f>
        <v>6</v>
      </c>
      <c r="AK139" s="70" t="n">
        <f aca="false">IF(ISERROR(VLOOKUP(AE139,Methodology!$H$26:$I$37,2,FALSE())),"",VLOOKUP(AE139,Methodology!$H$26:$I$37,2,FALSE()))</f>
        <v>6</v>
      </c>
      <c r="AL139" s="70" t="n">
        <f aca="false">IF(ISERROR(VLOOKUP(AF139,Methodology!$H$26:$I$37,2,FALSE())),"",VLOOKUP(AF139,Methodology!$H$26:$I$37,2,FALSE()))</f>
        <v>7</v>
      </c>
      <c r="AM139" s="76" t="n">
        <f aca="false">IF(ISERROR(VLOOKUP(AG139,Methodology!$H$26:$I$37,2,FALSE())),"",VLOOKUP(AG139,Methodology!$H$26:$I$37,2,FALSE()))</f>
        <v>6</v>
      </c>
      <c r="AN139" s="77" t="n">
        <f aca="false">SUM(AH139:AJ139)/3</f>
        <v>7</v>
      </c>
      <c r="AO139" s="77" t="n">
        <f aca="false">SUM(AK139:AM139)/3</f>
        <v>6.33333333333333</v>
      </c>
      <c r="AP139" s="156" t="s">
        <v>64</v>
      </c>
    </row>
    <row r="140" customFormat="false" ht="12.75" hidden="false" customHeight="false" outlineLevel="0" collapsed="false">
      <c r="B140" s="100" t="s">
        <v>552</v>
      </c>
      <c r="C140" s="95" t="s">
        <v>553</v>
      </c>
      <c r="D140" s="158" t="s">
        <v>554</v>
      </c>
      <c r="E140" s="66" t="n">
        <v>11</v>
      </c>
      <c r="F140" s="66" t="n">
        <v>11</v>
      </c>
      <c r="G140" s="151" t="n">
        <f aca="false">+E140-F140</f>
        <v>0</v>
      </c>
      <c r="H140" s="152" t="n">
        <f aca="false">(VLOOKUP(B140,'[1]New Ratings'!$A$3:$I$195,5,FALSE()))</f>
        <v>11</v>
      </c>
      <c r="I140" s="69" t="s">
        <v>62</v>
      </c>
      <c r="J140" s="75" t="s">
        <v>278</v>
      </c>
      <c r="K140" s="75" t="s">
        <v>278</v>
      </c>
      <c r="L140" s="69" t="s">
        <v>238</v>
      </c>
      <c r="M140" s="75" t="s">
        <v>48</v>
      </c>
      <c r="N140" s="70" t="s">
        <v>48</v>
      </c>
      <c r="O140" s="153" t="n">
        <v>40</v>
      </c>
      <c r="P140" s="154" t="n">
        <v>87</v>
      </c>
      <c r="Q140" s="86" t="str">
        <f aca="false">IF(R140&lt;=20,"A",IF(R140&lt;=40,"B",IF(R140&lt;=60,"C",IF(R140&lt;=80,"D",IF(R140&lt;=100,"E","*")))))</f>
        <v>C</v>
      </c>
      <c r="R140" s="70" t="n">
        <v>51</v>
      </c>
      <c r="S140" s="73" t="n">
        <v>51</v>
      </c>
      <c r="T140" s="74" t="n">
        <f aca="false">IF(R140="*","*",R140-S140)</f>
        <v>0</v>
      </c>
      <c r="U140" s="75" t="n">
        <v>90</v>
      </c>
      <c r="V140" s="69" t="n">
        <v>28</v>
      </c>
      <c r="W140" s="73" t="n">
        <v>30.9</v>
      </c>
      <c r="X140" s="85" t="n">
        <f aca="false">IF(V140="*","*",V140-W140)</f>
        <v>-2.9</v>
      </c>
      <c r="Y140" s="75" t="n">
        <v>56</v>
      </c>
      <c r="Z140" s="69" t="n">
        <v>38.5</v>
      </c>
      <c r="AA140" s="76" t="n">
        <v>36</v>
      </c>
      <c r="AB140" s="76" t="s">
        <v>144</v>
      </c>
      <c r="AC140" s="76" t="s">
        <v>47</v>
      </c>
      <c r="AD140" s="76" t="s">
        <v>47</v>
      </c>
      <c r="AE140" s="76" t="s">
        <v>144</v>
      </c>
      <c r="AF140" s="76" t="s">
        <v>145</v>
      </c>
      <c r="AG140" s="76" t="s">
        <v>145</v>
      </c>
      <c r="AH140" s="70" t="n">
        <f aca="false">IF(ISERROR(VLOOKUP(AB140,Methodology!$H$26:$I$37,2,FALSE())),"",VLOOKUP(AB140,Methodology!$H$26:$I$37,2,FALSE()))</f>
        <v>5</v>
      </c>
      <c r="AI140" s="70" t="n">
        <f aca="false">IF(ISERROR(VLOOKUP(AC140,Methodology!$H$26:$I$37,2,FALSE())),"",VLOOKUP(AC140,Methodology!$H$26:$I$37,2,FALSE()))</f>
        <v>6</v>
      </c>
      <c r="AJ140" s="76" t="n">
        <f aca="false">IF(ISERROR(VLOOKUP(AD140,Methodology!$H$26:$I$37,2,FALSE())),"",VLOOKUP(AD140,Methodology!$H$26:$I$37,2,FALSE()))</f>
        <v>6</v>
      </c>
      <c r="AK140" s="70" t="n">
        <f aca="false">IF(ISERROR(VLOOKUP(AE140,Methodology!$H$26:$I$37,2,FALSE())),"",VLOOKUP(AE140,Methodology!$H$26:$I$37,2,FALSE()))</f>
        <v>5</v>
      </c>
      <c r="AL140" s="70" t="n">
        <f aca="false">IF(ISERROR(VLOOKUP(AF140,Methodology!$H$26:$I$37,2,FALSE())),"",VLOOKUP(AF140,Methodology!$H$26:$I$37,2,FALSE()))</f>
        <v>4</v>
      </c>
      <c r="AM140" s="76" t="n">
        <f aca="false">IF(ISERROR(VLOOKUP(AG140,Methodology!$H$26:$I$37,2,FALSE())),"",VLOOKUP(AG140,Methodology!$H$26:$I$37,2,FALSE()))</f>
        <v>4</v>
      </c>
      <c r="AN140" s="77" t="n">
        <f aca="false">SUM(AH140:AJ140)/3</f>
        <v>5.66666666666667</v>
      </c>
      <c r="AO140" s="77" t="n">
        <f aca="false">SUM(AK140:AM140)/3</f>
        <v>4.33333333333333</v>
      </c>
      <c r="AP140" s="156" t="s">
        <v>50</v>
      </c>
    </row>
    <row r="141" customFormat="false" ht="12.75" hidden="false" customHeight="false" outlineLevel="0" collapsed="false">
      <c r="B141" s="42" t="s">
        <v>362</v>
      </c>
      <c r="C141" s="95" t="s">
        <v>363</v>
      </c>
      <c r="D141" s="158" t="s">
        <v>364</v>
      </c>
      <c r="E141" s="66"/>
      <c r="F141" s="66" t="n">
        <v>9</v>
      </c>
      <c r="G141" s="151" t="n">
        <f aca="false">+E141-F141</f>
        <v>-9</v>
      </c>
      <c r="H141" s="152" t="n">
        <f aca="false">(VLOOKUP(B141,'[1]New Ratings'!$A$3:$I$195,5,FALSE()))</f>
        <v>9</v>
      </c>
      <c r="I141" s="69" t="s">
        <v>62</v>
      </c>
      <c r="J141" s="75" t="s">
        <v>267</v>
      </c>
      <c r="K141" s="75" t="s">
        <v>267</v>
      </c>
      <c r="L141" s="69" t="s">
        <v>238</v>
      </c>
      <c r="M141" s="75" t="s">
        <v>56</v>
      </c>
      <c r="N141" s="70" t="s">
        <v>56</v>
      </c>
      <c r="O141" s="153" t="n">
        <v>41.29</v>
      </c>
      <c r="P141" s="154" t="n">
        <v>82</v>
      </c>
      <c r="Q141" s="86" t="str">
        <f aca="false">IF(R141&lt;=20,"A",IF(R141&lt;=40,"B",IF(R141&lt;=60,"C",IF(R141&lt;=80,"D",IF(R141&lt;=100,"E","*")))))</f>
        <v>D</v>
      </c>
      <c r="R141" s="70" t="n">
        <v>70</v>
      </c>
      <c r="S141" s="73" t="n">
        <v>65</v>
      </c>
      <c r="T141" s="74" t="n">
        <f aca="false">IF(R141="*","*",R141-S141)</f>
        <v>5</v>
      </c>
      <c r="U141" s="75" t="n">
        <v>83</v>
      </c>
      <c r="V141" s="69" t="n">
        <v>30</v>
      </c>
      <c r="W141" s="73" t="n">
        <v>31.7</v>
      </c>
      <c r="X141" s="85" t="n">
        <f aca="false">IF(V141="*","*",V141-W141)</f>
        <v>-1.7</v>
      </c>
      <c r="Y141" s="75" t="n">
        <v>61</v>
      </c>
      <c r="Z141" s="69" t="n">
        <v>39.5</v>
      </c>
      <c r="AA141" s="76" t="n">
        <v>32</v>
      </c>
      <c r="AB141" s="76" t="s">
        <v>48</v>
      </c>
      <c r="AC141" s="76" t="s">
        <v>58</v>
      </c>
      <c r="AD141" s="76" t="s">
        <v>144</v>
      </c>
      <c r="AE141" s="76" t="s">
        <v>144</v>
      </c>
      <c r="AF141" s="76" t="s">
        <v>47</v>
      </c>
      <c r="AG141" s="76" t="s">
        <v>270</v>
      </c>
      <c r="AH141" s="70" t="n">
        <f aca="false">IF(ISERROR(VLOOKUP(AB141,Methodology!$H$26:$I$37,2,FALSE())),"",VLOOKUP(AB141,Methodology!$H$26:$I$37,2,FALSE()))</f>
        <v>7</v>
      </c>
      <c r="AI141" s="70" t="n">
        <f aca="false">IF(ISERROR(VLOOKUP(AC141,Methodology!$H$26:$I$37,2,FALSE())),"",VLOOKUP(AC141,Methodology!$H$26:$I$37,2,FALSE()))</f>
        <v>8</v>
      </c>
      <c r="AJ141" s="76" t="n">
        <f aca="false">IF(ISERROR(VLOOKUP(AD141,Methodology!$H$26:$I$37,2,FALSE())),"",VLOOKUP(AD141,Methodology!$H$26:$I$37,2,FALSE()))</f>
        <v>5</v>
      </c>
      <c r="AK141" s="70" t="n">
        <f aca="false">IF(ISERROR(VLOOKUP(AE141,Methodology!$H$26:$I$37,2,FALSE())),"",VLOOKUP(AE141,Methodology!$H$26:$I$37,2,FALSE()))</f>
        <v>5</v>
      </c>
      <c r="AL141" s="70" t="n">
        <f aca="false">IF(ISERROR(VLOOKUP(AF141,Methodology!$H$26:$I$37,2,FALSE())),"",VLOOKUP(AF141,Methodology!$H$26:$I$37,2,FALSE()))</f>
        <v>6</v>
      </c>
      <c r="AM141" s="76" t="n">
        <f aca="false">IF(ISERROR(VLOOKUP(AG141,Methodology!$H$26:$I$37,2,FALSE())),"",VLOOKUP(AG141,Methodology!$H$26:$I$37,2,FALSE()))</f>
        <v>3</v>
      </c>
      <c r="AN141" s="77" t="n">
        <f aca="false">SUM(AH141:AJ141)/3</f>
        <v>6.66666666666667</v>
      </c>
      <c r="AO141" s="77" t="n">
        <f aca="false">SUM(AK141:AM141)/3</f>
        <v>4.66666666666667</v>
      </c>
      <c r="AP141" s="156" t="s">
        <v>99</v>
      </c>
    </row>
    <row r="142" customFormat="false" ht="12.75" hidden="false" customHeight="false" outlineLevel="0" collapsed="false">
      <c r="B142" s="42" t="s">
        <v>365</v>
      </c>
      <c r="C142" s="95" t="s">
        <v>366</v>
      </c>
      <c r="D142" s="158" t="s">
        <v>367</v>
      </c>
      <c r="E142" s="66"/>
      <c r="F142" s="66" t="n">
        <v>8</v>
      </c>
      <c r="G142" s="151" t="n">
        <f aca="false">+E142-F142</f>
        <v>-8</v>
      </c>
      <c r="H142" s="152" t="n">
        <f aca="false">(VLOOKUP(B142,'[1]New Ratings'!$A$3:$I$195,5,FALSE()))</f>
        <v>8</v>
      </c>
      <c r="I142" s="69" t="s">
        <v>62</v>
      </c>
      <c r="J142" s="159" t="s">
        <v>332</v>
      </c>
      <c r="K142" s="75" t="s">
        <v>368</v>
      </c>
      <c r="L142" s="69" t="s">
        <v>45</v>
      </c>
      <c r="M142" s="75" t="s">
        <v>287</v>
      </c>
      <c r="N142" s="70" t="s">
        <v>287</v>
      </c>
      <c r="O142" s="153" t="n">
        <v>49.09</v>
      </c>
      <c r="P142" s="154" t="n">
        <v>73</v>
      </c>
      <c r="Q142" s="86" t="str">
        <f aca="false">IF(R142&lt;=20,"A",IF(R142&lt;=40,"B",IF(R142&lt;=60,"C",IF(R142&lt;=80,"D",IF(R142&lt;=100,"E","*")))))</f>
        <v>C</v>
      </c>
      <c r="R142" s="70" t="n">
        <v>56</v>
      </c>
      <c r="S142" s="73" t="n">
        <v>53</v>
      </c>
      <c r="T142" s="74" t="n">
        <f aca="false">IF(R142="*","*",R142-S142)</f>
        <v>3</v>
      </c>
      <c r="U142" s="75" t="n">
        <v>71</v>
      </c>
      <c r="V142" s="69" t="n">
        <v>38.5</v>
      </c>
      <c r="W142" s="73" t="n">
        <v>38.8</v>
      </c>
      <c r="X142" s="85" t="n">
        <f aca="false">IF(V142="*","*",V142-W142)</f>
        <v>-0.299999999999997</v>
      </c>
      <c r="Y142" s="75" t="n">
        <v>64</v>
      </c>
      <c r="Z142" s="69" t="n">
        <v>37.5</v>
      </c>
      <c r="AA142" s="76" t="n">
        <v>36</v>
      </c>
      <c r="AB142" s="76" t="s">
        <v>145</v>
      </c>
      <c r="AC142" s="76" t="s">
        <v>48</v>
      </c>
      <c r="AD142" s="76" t="s">
        <v>145</v>
      </c>
      <c r="AE142" s="76" t="s">
        <v>145</v>
      </c>
      <c r="AF142" s="76" t="s">
        <v>47</v>
      </c>
      <c r="AG142" s="76" t="s">
        <v>145</v>
      </c>
      <c r="AH142" s="70" t="n">
        <f aca="false">IF(ISERROR(VLOOKUP(AB142,Methodology!$H$26:$I$37,2,FALSE())),"",VLOOKUP(AB142,Methodology!$H$26:$I$37,2,FALSE()))</f>
        <v>4</v>
      </c>
      <c r="AI142" s="70" t="n">
        <f aca="false">IF(ISERROR(VLOOKUP(AC142,Methodology!$H$26:$I$37,2,FALSE())),"",VLOOKUP(AC142,Methodology!$H$26:$I$37,2,FALSE()))</f>
        <v>7</v>
      </c>
      <c r="AJ142" s="76" t="n">
        <f aca="false">IF(ISERROR(VLOOKUP(AD142,Methodology!$H$26:$I$37,2,FALSE())),"",VLOOKUP(AD142,Methodology!$H$26:$I$37,2,FALSE()))</f>
        <v>4</v>
      </c>
      <c r="AK142" s="70" t="n">
        <f aca="false">IF(ISERROR(VLOOKUP(AE142,Methodology!$H$26:$I$37,2,FALSE())),"",VLOOKUP(AE142,Methodology!$H$26:$I$37,2,FALSE()))</f>
        <v>4</v>
      </c>
      <c r="AL142" s="70" t="n">
        <f aca="false">IF(ISERROR(VLOOKUP(AF142,Methodology!$H$26:$I$37,2,FALSE())),"",VLOOKUP(AF142,Methodology!$H$26:$I$37,2,FALSE()))</f>
        <v>6</v>
      </c>
      <c r="AM142" s="76" t="n">
        <f aca="false">IF(ISERROR(VLOOKUP(AG142,Methodology!$H$26:$I$37,2,FALSE())),"",VLOOKUP(AG142,Methodology!$H$26:$I$37,2,FALSE()))</f>
        <v>4</v>
      </c>
      <c r="AN142" s="77" t="n">
        <f aca="false">SUM(AH142:AJ142)/3</f>
        <v>5</v>
      </c>
      <c r="AO142" s="77" t="n">
        <f aca="false">SUM(AK142:AM142)/3</f>
        <v>4.66666666666667</v>
      </c>
      <c r="AP142" s="156" t="s">
        <v>50</v>
      </c>
    </row>
    <row r="143" customFormat="false" ht="12.75" hidden="false" customHeight="false" outlineLevel="0" collapsed="false">
      <c r="B143" s="42" t="s">
        <v>369</v>
      </c>
      <c r="C143" s="95" t="s">
        <v>88</v>
      </c>
      <c r="D143" s="158" t="s">
        <v>370</v>
      </c>
      <c r="E143" s="66" t="n">
        <v>7</v>
      </c>
      <c r="F143" s="66" t="n">
        <v>7</v>
      </c>
      <c r="G143" s="151" t="n">
        <f aca="false">+E143-F143</f>
        <v>0</v>
      </c>
      <c r="H143" s="152" t="n">
        <f aca="false">(VLOOKUP(B143,'[1]New Ratings'!$A$3:$I$195,5,FALSE()))</f>
        <v>6</v>
      </c>
      <c r="I143" s="69" t="s">
        <v>62</v>
      </c>
      <c r="J143" s="75" t="s">
        <v>359</v>
      </c>
      <c r="K143" s="75" t="s">
        <v>359</v>
      </c>
      <c r="L143" s="69" t="s">
        <v>238</v>
      </c>
      <c r="M143" s="75" t="s">
        <v>172</v>
      </c>
      <c r="N143" s="70" t="s">
        <v>172</v>
      </c>
      <c r="O143" s="153" t="n">
        <v>53.55</v>
      </c>
      <c r="P143" s="154" t="n">
        <v>63</v>
      </c>
      <c r="Q143" s="86" t="str">
        <f aca="false">IF(R143&lt;=20,"A",IF(R143&lt;=40,"B",IF(R143&lt;=60,"C",IF(R143&lt;=80,"D",IF(R143&lt;=100,"E","*")))))</f>
        <v>C</v>
      </c>
      <c r="R143" s="70" t="n">
        <v>44</v>
      </c>
      <c r="S143" s="73" t="n">
        <v>44</v>
      </c>
      <c r="T143" s="74" t="n">
        <f aca="false">IF(R143="*","*",R143-S143)</f>
        <v>0</v>
      </c>
      <c r="U143" s="75" t="n">
        <v>66</v>
      </c>
      <c r="V143" s="69" t="n">
        <v>43.1</v>
      </c>
      <c r="W143" s="73" t="n">
        <v>46.7</v>
      </c>
      <c r="X143" s="85" t="n">
        <f aca="false">IF(V143="*","*",V143-W143)</f>
        <v>-3.6</v>
      </c>
      <c r="Y143" s="75" t="n">
        <v>60</v>
      </c>
      <c r="Z143" s="69" t="n">
        <v>35</v>
      </c>
      <c r="AA143" s="76" t="n">
        <v>37</v>
      </c>
      <c r="AB143" s="76" t="s">
        <v>47</v>
      </c>
      <c r="AC143" s="76" t="s">
        <v>48</v>
      </c>
      <c r="AD143" s="76" t="s">
        <v>48</v>
      </c>
      <c r="AE143" s="76" t="s">
        <v>47</v>
      </c>
      <c r="AF143" s="76" t="s">
        <v>47</v>
      </c>
      <c r="AG143" s="76" t="s">
        <v>144</v>
      </c>
      <c r="AH143" s="70" t="n">
        <f aca="false">IF(ISERROR(VLOOKUP(AB143,Methodology!$H$26:$I$37,2,FALSE())),"",VLOOKUP(AB143,Methodology!$H$26:$I$37,2,FALSE()))</f>
        <v>6</v>
      </c>
      <c r="AI143" s="70" t="n">
        <f aca="false">IF(ISERROR(VLOOKUP(AC143,Methodology!$H$26:$I$37,2,FALSE())),"",VLOOKUP(AC143,Methodology!$H$26:$I$37,2,FALSE()))</f>
        <v>7</v>
      </c>
      <c r="AJ143" s="76" t="n">
        <f aca="false">IF(ISERROR(VLOOKUP(AD143,Methodology!$H$26:$I$37,2,FALSE())),"",VLOOKUP(AD143,Methodology!$H$26:$I$37,2,FALSE()))</f>
        <v>7</v>
      </c>
      <c r="AK143" s="70" t="n">
        <f aca="false">IF(ISERROR(VLOOKUP(AE143,Methodology!$H$26:$I$37,2,FALSE())),"",VLOOKUP(AE143,Methodology!$H$26:$I$37,2,FALSE()))</f>
        <v>6</v>
      </c>
      <c r="AL143" s="70" t="n">
        <f aca="false">IF(ISERROR(VLOOKUP(AF143,Methodology!$H$26:$I$37,2,FALSE())),"",VLOOKUP(AF143,Methodology!$H$26:$I$37,2,FALSE()))</f>
        <v>6</v>
      </c>
      <c r="AM143" s="76" t="n">
        <f aca="false">IF(ISERROR(VLOOKUP(AG143,Methodology!$H$26:$I$37,2,FALSE())),"",VLOOKUP(AG143,Methodology!$H$26:$I$37,2,FALSE()))</f>
        <v>5</v>
      </c>
      <c r="AN143" s="77" t="n">
        <f aca="false">SUM(AH143:AJ143)/3</f>
        <v>6.66666666666667</v>
      </c>
      <c r="AO143" s="77" t="n">
        <f aca="false">SUM(AK143:AM143)/3</f>
        <v>5.66666666666667</v>
      </c>
      <c r="AP143" s="156" t="s">
        <v>50</v>
      </c>
    </row>
    <row r="144" customFormat="false" ht="12.75" hidden="false" customHeight="false" outlineLevel="0" collapsed="false">
      <c r="B144" s="42" t="s">
        <v>204</v>
      </c>
      <c r="C144" s="95" t="s">
        <v>205</v>
      </c>
      <c r="D144" s="158" t="s">
        <v>206</v>
      </c>
      <c r="E144" s="66" t="n">
        <v>4</v>
      </c>
      <c r="F144" s="66" t="n">
        <v>4</v>
      </c>
      <c r="G144" s="151" t="n">
        <f aca="false">+E144-F144</f>
        <v>0</v>
      </c>
      <c r="H144" s="152" t="n">
        <f aca="false">(VLOOKUP(B144,'[1]New Ratings'!$A$3:$I$195,5,FALSE()))</f>
        <v>4</v>
      </c>
      <c r="I144" s="69" t="s">
        <v>62</v>
      </c>
      <c r="J144" s="75" t="s">
        <v>107</v>
      </c>
      <c r="K144" s="75" t="s">
        <v>107</v>
      </c>
      <c r="L144" s="69" t="s">
        <v>45</v>
      </c>
      <c r="M144" s="75" t="s">
        <v>98</v>
      </c>
      <c r="N144" s="70" t="s">
        <v>98</v>
      </c>
      <c r="O144" s="153" t="n">
        <v>63.4</v>
      </c>
      <c r="P144" s="154" t="n">
        <v>45</v>
      </c>
      <c r="Q144" s="86" t="str">
        <f aca="false">IF(R144&lt;=20,"A",IF(R144&lt;=40,"B",IF(R144&lt;=60,"C",IF(R144&lt;=80,"D",IF(R144&lt;=100,"E","*")))))</f>
        <v>B</v>
      </c>
      <c r="R144" s="70" t="n">
        <v>39</v>
      </c>
      <c r="S144" s="73" t="n">
        <v>37</v>
      </c>
      <c r="T144" s="74" t="n">
        <f aca="false">IF(R144="*","*",R144-S144)</f>
        <v>2</v>
      </c>
      <c r="U144" s="75" t="n">
        <v>38</v>
      </c>
      <c r="V144" s="69" t="n">
        <v>59.3</v>
      </c>
      <c r="W144" s="73" t="n">
        <v>58.5</v>
      </c>
      <c r="X144" s="85" t="n">
        <f aca="false">IF(V144="*","*",V144-W144)</f>
        <v>0.799999999999997</v>
      </c>
      <c r="Y144" s="75" t="n">
        <v>76</v>
      </c>
      <c r="Z144" s="69" t="n">
        <v>38</v>
      </c>
      <c r="AA144" s="76" t="n">
        <v>35</v>
      </c>
      <c r="AB144" s="76" t="s">
        <v>48</v>
      </c>
      <c r="AC144" s="76" t="s">
        <v>57</v>
      </c>
      <c r="AD144" s="76" t="s">
        <v>58</v>
      </c>
      <c r="AE144" s="76" t="s">
        <v>47</v>
      </c>
      <c r="AF144" s="76" t="s">
        <v>49</v>
      </c>
      <c r="AG144" s="76" t="s">
        <v>58</v>
      </c>
      <c r="AH144" s="70" t="n">
        <f aca="false">IF(ISERROR(VLOOKUP(AB144,Methodology!$H$26:$I$37,2,FALSE())),"",VLOOKUP(AB144,Methodology!$H$26:$I$37,2,FALSE()))</f>
        <v>7</v>
      </c>
      <c r="AI144" s="70" t="n">
        <f aca="false">IF(ISERROR(VLOOKUP(AC144,Methodology!$H$26:$I$37,2,FALSE())),"",VLOOKUP(AC144,Methodology!$H$26:$I$37,2,FALSE()))</f>
        <v>10</v>
      </c>
      <c r="AJ144" s="76" t="n">
        <f aca="false">IF(ISERROR(VLOOKUP(AD144,Methodology!$H$26:$I$37,2,FALSE())),"",VLOOKUP(AD144,Methodology!$H$26:$I$37,2,FALSE()))</f>
        <v>8</v>
      </c>
      <c r="AK144" s="70" t="n">
        <f aca="false">IF(ISERROR(VLOOKUP(AE144,Methodology!$H$26:$I$37,2,FALSE())),"",VLOOKUP(AE144,Methodology!$H$26:$I$37,2,FALSE()))</f>
        <v>6</v>
      </c>
      <c r="AL144" s="70" t="n">
        <f aca="false">IF(ISERROR(VLOOKUP(AF144,Methodology!$H$26:$I$37,2,FALSE())),"",VLOOKUP(AF144,Methodology!$H$26:$I$37,2,FALSE()))</f>
        <v>9</v>
      </c>
      <c r="AM144" s="76" t="n">
        <f aca="false">IF(ISERROR(VLOOKUP(AG144,Methodology!$H$26:$I$37,2,FALSE())),"",VLOOKUP(AG144,Methodology!$H$26:$I$37,2,FALSE()))</f>
        <v>8</v>
      </c>
      <c r="AN144" s="77" t="n">
        <f aca="false">SUM(AH144:AJ144)/3</f>
        <v>8.33333333333333</v>
      </c>
      <c r="AO144" s="77" t="n">
        <f aca="false">SUM(AK144:AM144)/3</f>
        <v>7.66666666666667</v>
      </c>
      <c r="AP144" s="156" t="s">
        <v>50</v>
      </c>
    </row>
    <row r="145" customFormat="false" ht="12.75" hidden="false" customHeight="false" outlineLevel="0" collapsed="false">
      <c r="B145" s="42" t="s">
        <v>207</v>
      </c>
      <c r="C145" s="95" t="s">
        <v>208</v>
      </c>
      <c r="D145" s="158" t="s">
        <v>209</v>
      </c>
      <c r="E145" s="66"/>
      <c r="F145" s="66" t="n">
        <v>2</v>
      </c>
      <c r="G145" s="151" t="n">
        <f aca="false">+E145-F145</f>
        <v>-2</v>
      </c>
      <c r="H145" s="152" t="n">
        <f aca="false">(VLOOKUP(B145,'[1]New Ratings'!$A$3:$I$195,5,FALSE()))</f>
        <v>2</v>
      </c>
      <c r="I145" s="69" t="s">
        <v>62</v>
      </c>
      <c r="J145" s="75" t="s">
        <v>210</v>
      </c>
      <c r="K145" s="75" t="s">
        <v>210</v>
      </c>
      <c r="L145" s="69" t="s">
        <v>45</v>
      </c>
      <c r="M145" s="75" t="s">
        <v>46</v>
      </c>
      <c r="N145" s="70" t="s">
        <v>46</v>
      </c>
      <c r="O145" s="153" t="n">
        <v>86.1</v>
      </c>
      <c r="P145" s="154" t="n">
        <v>22</v>
      </c>
      <c r="Q145" s="86" t="str">
        <f aca="false">IF(R145&lt;=20,"A",IF(R145&lt;=40,"B",IF(R145&lt;=60,"C",IF(R145&lt;=80,"D",IF(R145&lt;=100,"E","*")))))</f>
        <v>A</v>
      </c>
      <c r="R145" s="70" t="n">
        <v>20</v>
      </c>
      <c r="S145" s="73" t="n">
        <v>20</v>
      </c>
      <c r="T145" s="74" t="n">
        <f aca="false">IF(R145="*","*",R145-S145)</f>
        <v>0</v>
      </c>
      <c r="U145" s="75" t="n">
        <v>20</v>
      </c>
      <c r="V145" s="69" t="n">
        <v>81.5</v>
      </c>
      <c r="W145" s="73" t="n">
        <v>79.7</v>
      </c>
      <c r="X145" s="85" t="n">
        <f aca="false">IF(V145="*","*",V145-W145)</f>
        <v>1.8</v>
      </c>
      <c r="Y145" s="75" t="n">
        <v>89</v>
      </c>
      <c r="Z145" s="69" t="n">
        <v>33.5</v>
      </c>
      <c r="AA145" s="76" t="n">
        <v>36.5</v>
      </c>
      <c r="AB145" s="76" t="s">
        <v>58</v>
      </c>
      <c r="AC145" s="76" t="s">
        <v>49</v>
      </c>
      <c r="AD145" s="76" t="s">
        <v>58</v>
      </c>
      <c r="AE145" s="76" t="s">
        <v>48</v>
      </c>
      <c r="AF145" s="76" t="s">
        <v>49</v>
      </c>
      <c r="AG145" s="76" t="s">
        <v>48</v>
      </c>
      <c r="AH145" s="70" t="n">
        <f aca="false">IF(ISERROR(VLOOKUP(AB145,Methodology!$H$26:$I$37,2,FALSE())),"",VLOOKUP(AB145,Methodology!$H$26:$I$37,2,FALSE()))</f>
        <v>8</v>
      </c>
      <c r="AI145" s="70" t="n">
        <f aca="false">IF(ISERROR(VLOOKUP(AC145,Methodology!$H$26:$I$37,2,FALSE())),"",VLOOKUP(AC145,Methodology!$H$26:$I$37,2,FALSE()))</f>
        <v>9</v>
      </c>
      <c r="AJ145" s="76" t="n">
        <f aca="false">IF(ISERROR(VLOOKUP(AD145,Methodology!$H$26:$I$37,2,FALSE())),"",VLOOKUP(AD145,Methodology!$H$26:$I$37,2,FALSE()))</f>
        <v>8</v>
      </c>
      <c r="AK145" s="70" t="n">
        <f aca="false">IF(ISERROR(VLOOKUP(AE145,Methodology!$H$26:$I$37,2,FALSE())),"",VLOOKUP(AE145,Methodology!$H$26:$I$37,2,FALSE()))</f>
        <v>7</v>
      </c>
      <c r="AL145" s="70" t="n">
        <f aca="false">IF(ISERROR(VLOOKUP(AF145,Methodology!$H$26:$I$37,2,FALSE())),"",VLOOKUP(AF145,Methodology!$H$26:$I$37,2,FALSE()))</f>
        <v>9</v>
      </c>
      <c r="AM145" s="76" t="n">
        <f aca="false">IF(ISERROR(VLOOKUP(AG145,Methodology!$H$26:$I$37,2,FALSE())),"",VLOOKUP(AG145,Methodology!$H$26:$I$37,2,FALSE()))</f>
        <v>7</v>
      </c>
      <c r="AN145" s="77" t="n">
        <f aca="false">SUM(AH145:AJ145)/3</f>
        <v>8.33333333333333</v>
      </c>
      <c r="AO145" s="77" t="n">
        <f aca="false">SUM(AK145:AM145)/3</f>
        <v>7.66666666666667</v>
      </c>
      <c r="AP145" s="156" t="s">
        <v>59</v>
      </c>
    </row>
    <row r="146" customFormat="false" ht="12.75" hidden="false" customHeight="false" outlineLevel="0" collapsed="false">
      <c r="B146" s="42" t="s">
        <v>211</v>
      </c>
      <c r="C146" s="95" t="s">
        <v>212</v>
      </c>
      <c r="D146" s="158" t="s">
        <v>213</v>
      </c>
      <c r="E146" s="66"/>
      <c r="F146" s="66" t="n">
        <v>4</v>
      </c>
      <c r="G146" s="151" t="n">
        <f aca="false">+E146-F146</f>
        <v>-4</v>
      </c>
      <c r="H146" s="152" t="n">
        <f aca="false">(VLOOKUP(B146,'[1]New Ratings'!$A$3:$I$195,5,FALSE()))</f>
        <v>4</v>
      </c>
      <c r="I146" s="69" t="s">
        <v>43</v>
      </c>
      <c r="J146" s="75" t="s">
        <v>214</v>
      </c>
      <c r="K146" s="75" t="s">
        <v>157</v>
      </c>
      <c r="L146" s="69" t="s">
        <v>108</v>
      </c>
      <c r="M146" s="75" t="s">
        <v>56</v>
      </c>
      <c r="N146" s="70" t="s">
        <v>56</v>
      </c>
      <c r="O146" s="153" t="n">
        <v>71.06</v>
      </c>
      <c r="P146" s="154" t="n">
        <v>34</v>
      </c>
      <c r="Q146" s="86" t="str">
        <f aca="false">IF(R146&lt;=20,"A",IF(R146&lt;=40,"B",IF(R146&lt;=60,"C",IF(R146&lt;=80,"D",IF(R146&lt;=100,"E","*")))))</f>
        <v>B</v>
      </c>
      <c r="R146" s="70" t="n">
        <v>31</v>
      </c>
      <c r="S146" s="73" t="n">
        <v>34</v>
      </c>
      <c r="T146" s="74" t="n">
        <f aca="false">IF(R146="*","*",R146-S146)</f>
        <v>-3</v>
      </c>
      <c r="U146" s="75" t="n">
        <v>44</v>
      </c>
      <c r="V146" s="69" t="n">
        <v>56.4</v>
      </c>
      <c r="W146" s="73" t="n">
        <v>53.3</v>
      </c>
      <c r="X146" s="85" t="n">
        <f aca="false">IF(V146="*","*",V146-W146)</f>
        <v>3.1</v>
      </c>
      <c r="Y146" s="75" t="n">
        <v>75</v>
      </c>
      <c r="Z146" s="69" t="n">
        <v>29</v>
      </c>
      <c r="AA146" s="76" t="n">
        <v>36</v>
      </c>
      <c r="AB146" s="76"/>
      <c r="AC146" s="76"/>
      <c r="AD146" s="76"/>
      <c r="AE146" s="76"/>
      <c r="AF146" s="76"/>
      <c r="AG146" s="76"/>
      <c r="AH146" s="70" t="str">
        <f aca="false">IF(ISERROR(VLOOKUP(AB146,Methodology!$H$26:$I$37,2,FALSE())),"",VLOOKUP(AB146,Methodology!$H$26:$I$37,2,FALSE()))</f>
        <v/>
      </c>
      <c r="AI146" s="70" t="str">
        <f aca="false">IF(ISERROR(VLOOKUP(AC146,Methodology!$H$26:$I$37,2,FALSE())),"",VLOOKUP(AC146,Methodology!$H$26:$I$37,2,FALSE()))</f>
        <v/>
      </c>
      <c r="AJ146" s="76" t="str">
        <f aca="false">IF(ISERROR(VLOOKUP(AD146,Methodology!$H$26:$I$37,2,FALSE())),"",VLOOKUP(AD146,Methodology!$H$26:$I$37,2,FALSE()))</f>
        <v/>
      </c>
      <c r="AK146" s="70" t="str">
        <f aca="false">IF(ISERROR(VLOOKUP(AE146,Methodology!$H$26:$I$37,2,FALSE())),"",VLOOKUP(AE146,Methodology!$H$26:$I$37,2,FALSE()))</f>
        <v/>
      </c>
      <c r="AL146" s="70" t="str">
        <f aca="false">IF(ISERROR(VLOOKUP(AF146,Methodology!$H$26:$I$37,2,FALSE())),"",VLOOKUP(AF146,Methodology!$H$26:$I$37,2,FALSE()))</f>
        <v/>
      </c>
      <c r="AM146" s="76" t="str">
        <f aca="false">IF(ISERROR(VLOOKUP(AG146,Methodology!$H$26:$I$37,2,FALSE())),"",VLOOKUP(AG146,Methodology!$H$26:$I$37,2,FALSE()))</f>
        <v/>
      </c>
      <c r="AN146" s="77" t="n">
        <f aca="false">SUM(AH146:AJ146)/3</f>
        <v>0</v>
      </c>
      <c r="AO146" s="77" t="n">
        <f aca="false">SUM(AK146:AM146)/3</f>
        <v>0</v>
      </c>
      <c r="AP146" s="156" t="s">
        <v>70</v>
      </c>
    </row>
    <row r="147" customFormat="false" ht="12.75" hidden="false" customHeight="false" outlineLevel="0" collapsed="false">
      <c r="B147" s="100" t="s">
        <v>555</v>
      </c>
      <c r="C147" s="95" t="s">
        <v>346</v>
      </c>
      <c r="D147" s="158" t="s">
        <v>556</v>
      </c>
      <c r="E147" s="66" t="n">
        <v>10</v>
      </c>
      <c r="F147" s="66" t="n">
        <v>11</v>
      </c>
      <c r="G147" s="151" t="n">
        <f aca="false">+E147-F147</f>
        <v>-1</v>
      </c>
      <c r="H147" s="152" t="n">
        <f aca="false">(VLOOKUP(B147,'[1]New Ratings'!$A$3:$I$195,5,FALSE()))</f>
        <v>11</v>
      </c>
      <c r="I147" s="69" t="s">
        <v>62</v>
      </c>
      <c r="J147" s="75" t="s">
        <v>494</v>
      </c>
      <c r="K147" s="75" t="s">
        <v>494</v>
      </c>
      <c r="L147" s="69" t="s">
        <v>108</v>
      </c>
      <c r="M147" s="75" t="s">
        <v>144</v>
      </c>
      <c r="N147" s="70" t="s">
        <v>47</v>
      </c>
      <c r="O147" s="153" t="n">
        <v>41.14</v>
      </c>
      <c r="P147" s="154" t="n">
        <v>83</v>
      </c>
      <c r="Q147" s="86" t="str">
        <f aca="false">IF(R147&lt;=20,"A",IF(R147&lt;=40,"B",IF(R147&lt;=60,"C",IF(R147&lt;=80,"D",IF(R147&lt;=100,"E","*")))))</f>
        <v>C</v>
      </c>
      <c r="R147" s="70" t="n">
        <v>57</v>
      </c>
      <c r="S147" s="73" t="n">
        <v>63</v>
      </c>
      <c r="T147" s="74" t="n">
        <f aca="false">IF(R147="*","*",R147-S147)</f>
        <v>-6</v>
      </c>
      <c r="U147" s="75" t="n">
        <v>89</v>
      </c>
      <c r="V147" s="69" t="n">
        <v>28.3</v>
      </c>
      <c r="W147" s="73" t="n">
        <v>27.5</v>
      </c>
      <c r="X147" s="85" t="n">
        <f aca="false">IF(V147="*","*",V147-W147)</f>
        <v>0.800000000000001</v>
      </c>
      <c r="Y147" s="75" t="n">
        <v>68</v>
      </c>
      <c r="Z147" s="69" t="n">
        <v>30.5</v>
      </c>
      <c r="AA147" s="76" t="n">
        <v>30</v>
      </c>
      <c r="AB147" s="76" t="s">
        <v>145</v>
      </c>
      <c r="AC147" s="76" t="s">
        <v>58</v>
      </c>
      <c r="AD147" s="76" t="s">
        <v>144</v>
      </c>
      <c r="AE147" s="76" t="s">
        <v>279</v>
      </c>
      <c r="AF147" s="76" t="s">
        <v>270</v>
      </c>
      <c r="AG147" s="76" t="s">
        <v>270</v>
      </c>
      <c r="AH147" s="70" t="n">
        <f aca="false">IF(ISERROR(VLOOKUP(AB147,Methodology!$H$26:$I$37,2,FALSE())),"",VLOOKUP(AB147,Methodology!$H$26:$I$37,2,FALSE()))</f>
        <v>4</v>
      </c>
      <c r="AI147" s="70" t="n">
        <f aca="false">IF(ISERROR(VLOOKUP(AC147,Methodology!$H$26:$I$37,2,FALSE())),"",VLOOKUP(AC147,Methodology!$H$26:$I$37,2,FALSE()))</f>
        <v>8</v>
      </c>
      <c r="AJ147" s="76" t="n">
        <f aca="false">IF(ISERROR(VLOOKUP(AD147,Methodology!$H$26:$I$37,2,FALSE())),"",VLOOKUP(AD147,Methodology!$H$26:$I$37,2,FALSE()))</f>
        <v>5</v>
      </c>
      <c r="AK147" s="70" t="n">
        <f aca="false">IF(ISERROR(VLOOKUP(AE147,Methodology!$H$26:$I$37,2,FALSE())),"",VLOOKUP(AE147,Methodology!$H$26:$I$37,2,FALSE()))</f>
        <v>2</v>
      </c>
      <c r="AL147" s="70" t="n">
        <f aca="false">IF(ISERROR(VLOOKUP(AF147,Methodology!$H$26:$I$37,2,FALSE())),"",VLOOKUP(AF147,Methodology!$H$26:$I$37,2,FALSE()))</f>
        <v>3</v>
      </c>
      <c r="AM147" s="76" t="n">
        <f aca="false">IF(ISERROR(VLOOKUP(AG147,Methodology!$H$26:$I$37,2,FALSE())),"",VLOOKUP(AG147,Methodology!$H$26:$I$37,2,FALSE()))</f>
        <v>3</v>
      </c>
      <c r="AN147" s="77" t="n">
        <f aca="false">SUM(AH147:AJ147)/3</f>
        <v>5.66666666666667</v>
      </c>
      <c r="AO147" s="77" t="n">
        <f aca="false">SUM(AK147:AM147)/3</f>
        <v>2.66666666666667</v>
      </c>
      <c r="AP147" s="156" t="s">
        <v>99</v>
      </c>
    </row>
    <row r="148" customFormat="false" ht="15.75" hidden="false" customHeight="true" outlineLevel="0" collapsed="false">
      <c r="B148" s="100" t="s">
        <v>557</v>
      </c>
      <c r="C148" s="95" t="s">
        <v>558</v>
      </c>
      <c r="D148" s="158" t="s">
        <v>559</v>
      </c>
      <c r="E148" s="66" t="n">
        <v>11</v>
      </c>
      <c r="F148" s="66" t="n">
        <v>12</v>
      </c>
      <c r="G148" s="151" t="n">
        <f aca="false">+E148-F148</f>
        <v>-1</v>
      </c>
      <c r="H148" s="152" t="n">
        <f aca="false">(VLOOKUP(B148,'[1]New Ratings'!$A$3:$I$195,5,FALSE()))</f>
        <v>12</v>
      </c>
      <c r="I148" s="69" t="s">
        <v>62</v>
      </c>
      <c r="J148" s="159" t="s">
        <v>494</v>
      </c>
      <c r="K148" s="75" t="s">
        <v>560</v>
      </c>
      <c r="L148" s="69" t="s">
        <v>45</v>
      </c>
      <c r="M148" s="75" t="s">
        <v>47</v>
      </c>
      <c r="N148" s="70" t="s">
        <v>47</v>
      </c>
      <c r="O148" s="153" t="n">
        <v>37.6</v>
      </c>
      <c r="P148" s="154" t="n">
        <v>97</v>
      </c>
      <c r="Q148" s="86" t="str">
        <f aca="false">IF(R148&lt;=20,"A",IF(R148&lt;=40,"B",IF(R148&lt;=60,"C",IF(R148&lt;=80,"D",IF(R148&lt;=100,"E","*")))))</f>
        <v>C</v>
      </c>
      <c r="R148" s="70" t="n">
        <v>59</v>
      </c>
      <c r="S148" s="73" t="n">
        <v>63</v>
      </c>
      <c r="T148" s="74" t="n">
        <f aca="false">IF(R148="*","*",R148-S148)</f>
        <v>-4</v>
      </c>
      <c r="U148" s="75" t="n">
        <v>93</v>
      </c>
      <c r="V148" s="69" t="n">
        <v>27</v>
      </c>
      <c r="W148" s="73" t="n">
        <v>19.6</v>
      </c>
      <c r="X148" s="85" t="n">
        <f aca="false">IF(V148="*","*",V148-W148)</f>
        <v>7.4</v>
      </c>
      <c r="Y148" s="75" t="n">
        <v>55</v>
      </c>
      <c r="Z148" s="69" t="n">
        <v>40</v>
      </c>
      <c r="AA148" s="76" t="n">
        <v>38</v>
      </c>
      <c r="AB148" s="76" t="s">
        <v>270</v>
      </c>
      <c r="AC148" s="76" t="s">
        <v>144</v>
      </c>
      <c r="AD148" s="76" t="s">
        <v>279</v>
      </c>
      <c r="AE148" s="76" t="s">
        <v>145</v>
      </c>
      <c r="AF148" s="76" t="s">
        <v>145</v>
      </c>
      <c r="AG148" s="76" t="s">
        <v>145</v>
      </c>
      <c r="AH148" s="70" t="n">
        <f aca="false">IF(ISERROR(VLOOKUP(AB148,Methodology!$H$26:$I$37,2,FALSE())),"",VLOOKUP(AB148,Methodology!$H$26:$I$37,2,FALSE()))</f>
        <v>3</v>
      </c>
      <c r="AI148" s="70" t="n">
        <f aca="false">IF(ISERROR(VLOOKUP(AC148,Methodology!$H$26:$I$37,2,FALSE())),"",VLOOKUP(AC148,Methodology!$H$26:$I$37,2,FALSE()))</f>
        <v>5</v>
      </c>
      <c r="AJ148" s="76" t="n">
        <f aca="false">IF(ISERROR(VLOOKUP(AD148,Methodology!$H$26:$I$37,2,FALSE())),"",VLOOKUP(AD148,Methodology!$H$26:$I$37,2,FALSE()))</f>
        <v>2</v>
      </c>
      <c r="AK148" s="70" t="n">
        <f aca="false">IF(ISERROR(VLOOKUP(AE148,Methodology!$H$26:$I$37,2,FALSE())),"",VLOOKUP(AE148,Methodology!$H$26:$I$37,2,FALSE()))</f>
        <v>4</v>
      </c>
      <c r="AL148" s="70" t="n">
        <f aca="false">IF(ISERROR(VLOOKUP(AF148,Methodology!$H$26:$I$37,2,FALSE())),"",VLOOKUP(AF148,Methodology!$H$26:$I$37,2,FALSE()))</f>
        <v>4</v>
      </c>
      <c r="AM148" s="76" t="n">
        <f aca="false">IF(ISERROR(VLOOKUP(AG148,Methodology!$H$26:$I$37,2,FALSE())),"",VLOOKUP(AG148,Methodology!$H$26:$I$37,2,FALSE()))</f>
        <v>4</v>
      </c>
      <c r="AN148" s="77" t="n">
        <f aca="false">SUM(AH148:AJ148)/3</f>
        <v>3.33333333333333</v>
      </c>
      <c r="AO148" s="77" t="n">
        <f aca="false">SUM(AK148:AM148)/3</f>
        <v>4</v>
      </c>
      <c r="AP148" s="156" t="s">
        <v>50</v>
      </c>
    </row>
    <row r="149" customFormat="false" ht="12.75" hidden="false" customHeight="false" outlineLevel="0" collapsed="false">
      <c r="B149" s="148" t="s">
        <v>561</v>
      </c>
      <c r="C149" s="95" t="s">
        <v>191</v>
      </c>
      <c r="D149" s="158" t="s">
        <v>562</v>
      </c>
      <c r="E149" s="66"/>
      <c r="F149" s="66" t="n">
        <v>12</v>
      </c>
      <c r="G149" s="151" t="n">
        <f aca="false">+E149-F149</f>
        <v>-12</v>
      </c>
      <c r="H149" s="152" t="n">
        <f aca="false">(VLOOKUP(B149,'[1]New Ratings'!$A$3:$I$195,5,FALSE()))</f>
        <v>12</v>
      </c>
      <c r="I149" s="69" t="s">
        <v>62</v>
      </c>
      <c r="J149" s="75" t="s">
        <v>56</v>
      </c>
      <c r="K149" s="75" t="s">
        <v>56</v>
      </c>
      <c r="L149" s="69" t="s">
        <v>56</v>
      </c>
      <c r="M149" s="75" t="s">
        <v>56</v>
      </c>
      <c r="N149" s="70" t="s">
        <v>56</v>
      </c>
      <c r="O149" s="153" t="n">
        <v>22.71</v>
      </c>
      <c r="P149" s="154" t="n">
        <v>170</v>
      </c>
      <c r="Q149" s="86" t="str">
        <f aca="false">IF(R149&lt;=20,"A",IF(R149&lt;=40,"B",IF(R149&lt;=60,"C",IF(R149&lt;=80,"D",IF(R149&lt;=100,"E","*")))))</f>
        <v>*</v>
      </c>
      <c r="R149" s="70" t="s">
        <v>56</v>
      </c>
      <c r="S149" s="73" t="s">
        <v>56</v>
      </c>
      <c r="T149" s="74" t="str">
        <f aca="false">IF(R149="*","*",R149-S149)</f>
        <v>*</v>
      </c>
      <c r="U149" s="75" t="s">
        <v>56</v>
      </c>
      <c r="V149" s="69" t="s">
        <v>56</v>
      </c>
      <c r="W149" s="73" t="s">
        <v>56</v>
      </c>
      <c r="X149" s="85" t="str">
        <f aca="false">IF(V149="*","*",V149-W149)</f>
        <v>*</v>
      </c>
      <c r="Y149" s="75" t="s">
        <v>56</v>
      </c>
      <c r="Z149" s="69" t="s">
        <v>56</v>
      </c>
      <c r="AA149" s="76" t="s">
        <v>56</v>
      </c>
      <c r="AB149" s="76"/>
      <c r="AC149" s="76"/>
      <c r="AD149" s="76"/>
      <c r="AE149" s="76"/>
      <c r="AF149" s="76"/>
      <c r="AG149" s="76"/>
      <c r="AH149" s="70" t="str">
        <f aca="false">IF(ISERROR(VLOOKUP(AB149,Methodology!$H$26:$I$37,2,FALSE())),"",VLOOKUP(AB149,Methodology!$H$26:$I$37,2,FALSE()))</f>
        <v/>
      </c>
      <c r="AI149" s="70" t="str">
        <f aca="false">IF(ISERROR(VLOOKUP(AC149,Methodology!$H$26:$I$37,2,FALSE())),"",VLOOKUP(AC149,Methodology!$H$26:$I$37,2,FALSE()))</f>
        <v/>
      </c>
      <c r="AJ149" s="76" t="str">
        <f aca="false">IF(ISERROR(VLOOKUP(AD149,Methodology!$H$26:$I$37,2,FALSE())),"",VLOOKUP(AD149,Methodology!$H$26:$I$37,2,FALSE()))</f>
        <v/>
      </c>
      <c r="AK149" s="70" t="str">
        <f aca="false">IF(ISERROR(VLOOKUP(AE149,Methodology!$H$26:$I$37,2,FALSE())),"",VLOOKUP(AE149,Methodology!$H$26:$I$37,2,FALSE()))</f>
        <v/>
      </c>
      <c r="AL149" s="70" t="str">
        <f aca="false">IF(ISERROR(VLOOKUP(AF149,Methodology!$H$26:$I$37,2,FALSE())),"",VLOOKUP(AF149,Methodology!$H$26:$I$37,2,FALSE()))</f>
        <v/>
      </c>
      <c r="AM149" s="76" t="str">
        <f aca="false">IF(ISERROR(VLOOKUP(AG149,Methodology!$H$26:$I$37,2,FALSE())),"",VLOOKUP(AG149,Methodology!$H$26:$I$37,2,FALSE()))</f>
        <v/>
      </c>
      <c r="AN149" s="77" t="n">
        <f aca="false">SUM(AH149:AJ149)/3</f>
        <v>0</v>
      </c>
      <c r="AO149" s="77" t="n">
        <f aca="false">SUM(AK149:AM149)/3</f>
        <v>0</v>
      </c>
      <c r="AP149" s="156" t="s">
        <v>50</v>
      </c>
    </row>
    <row r="150" customFormat="false" ht="12.75" hidden="false" customHeight="false" outlineLevel="0" collapsed="false">
      <c r="B150" s="148" t="s">
        <v>563</v>
      </c>
      <c r="C150" s="95" t="s">
        <v>564</v>
      </c>
      <c r="D150" s="158" t="s">
        <v>565</v>
      </c>
      <c r="E150" s="66"/>
      <c r="F150" s="66" t="n">
        <v>10</v>
      </c>
      <c r="G150" s="151" t="n">
        <f aca="false">+E150-F150</f>
        <v>-10</v>
      </c>
      <c r="H150" s="152" t="e">
        <f aca="false">(VLOOKUP(B150,'[1]New Ratings'!$A$3:$I$195,5,FALSE()))</f>
        <v>#N/A</v>
      </c>
      <c r="I150" s="69" t="s">
        <v>43</v>
      </c>
      <c r="J150" s="75" t="s">
        <v>56</v>
      </c>
      <c r="K150" s="75" t="s">
        <v>56</v>
      </c>
      <c r="L150" s="69" t="s">
        <v>56</v>
      </c>
      <c r="M150" s="75" t="s">
        <v>56</v>
      </c>
      <c r="N150" s="70" t="s">
        <v>56</v>
      </c>
      <c r="O150" s="153" t="n">
        <v>30.88</v>
      </c>
      <c r="P150" s="154" t="n">
        <v>127</v>
      </c>
      <c r="Q150" s="86" t="str">
        <f aca="false">IF(R150&lt;=20,"A",IF(R150&lt;=40,"B",IF(R150&lt;=60,"C",IF(R150&lt;=80,"D",IF(R150&lt;=100,"E","*")))))</f>
        <v>*</v>
      </c>
      <c r="R150" s="70" t="s">
        <v>56</v>
      </c>
      <c r="S150" s="73" t="s">
        <v>56</v>
      </c>
      <c r="T150" s="74" t="str">
        <f aca="false">IF(R150="*","*",R150-S150)</f>
        <v>*</v>
      </c>
      <c r="U150" s="75" t="s">
        <v>56</v>
      </c>
      <c r="V150" s="69" t="s">
        <v>56</v>
      </c>
      <c r="W150" s="73" t="s">
        <v>56</v>
      </c>
      <c r="X150" s="85" t="str">
        <f aca="false">IF(V150="*","*",V150-W150)</f>
        <v>*</v>
      </c>
      <c r="Y150" s="75" t="s">
        <v>56</v>
      </c>
      <c r="Z150" s="69" t="s">
        <v>56</v>
      </c>
      <c r="AA150" s="76" t="s">
        <v>56</v>
      </c>
      <c r="AB150" s="76"/>
      <c r="AC150" s="76"/>
      <c r="AD150" s="76"/>
      <c r="AE150" s="76"/>
      <c r="AF150" s="76"/>
      <c r="AG150" s="76"/>
      <c r="AH150" s="70" t="str">
        <f aca="false">IF(ISERROR(VLOOKUP(AB150,Methodology!$H$26:$I$37,2,FALSE())),"",VLOOKUP(AB150,Methodology!$H$26:$I$37,2,FALSE()))</f>
        <v/>
      </c>
      <c r="AI150" s="70" t="str">
        <f aca="false">IF(ISERROR(VLOOKUP(AC150,Methodology!$H$26:$I$37,2,FALSE())),"",VLOOKUP(AC150,Methodology!$H$26:$I$37,2,FALSE()))</f>
        <v/>
      </c>
      <c r="AJ150" s="76" t="str">
        <f aca="false">IF(ISERROR(VLOOKUP(AD150,Methodology!$H$26:$I$37,2,FALSE())),"",VLOOKUP(AD150,Methodology!$H$26:$I$37,2,FALSE()))</f>
        <v/>
      </c>
      <c r="AK150" s="70" t="str">
        <f aca="false">IF(ISERROR(VLOOKUP(AE150,Methodology!$H$26:$I$37,2,FALSE())),"",VLOOKUP(AE150,Methodology!$H$26:$I$37,2,FALSE()))</f>
        <v/>
      </c>
      <c r="AL150" s="70" t="str">
        <f aca="false">IF(ISERROR(VLOOKUP(AF150,Methodology!$H$26:$I$37,2,FALSE())),"",VLOOKUP(AF150,Methodology!$H$26:$I$37,2,FALSE()))</f>
        <v/>
      </c>
      <c r="AM150" s="76" t="str">
        <f aca="false">IF(ISERROR(VLOOKUP(AG150,Methodology!$H$26:$I$37,2,FALSE())),"",VLOOKUP(AG150,Methodology!$H$26:$I$37,2,FALSE()))</f>
        <v/>
      </c>
      <c r="AN150" s="77" t="n">
        <f aca="false">SUM(AH150:AJ150)/3</f>
        <v>0</v>
      </c>
      <c r="AO150" s="77" t="n">
        <f aca="false">SUM(AK150:AM150)/3</f>
        <v>0</v>
      </c>
      <c r="AP150" s="156" t="s">
        <v>182</v>
      </c>
    </row>
    <row r="151" customFormat="false" ht="12.75" hidden="false" customHeight="false" outlineLevel="0" collapsed="false">
      <c r="B151" s="161" t="s">
        <v>566</v>
      </c>
      <c r="C151" s="95" t="s">
        <v>567</v>
      </c>
      <c r="D151" s="158" t="s">
        <v>568</v>
      </c>
      <c r="E151" s="66"/>
      <c r="F151" s="66" t="n">
        <v>12</v>
      </c>
      <c r="G151" s="151" t="n">
        <f aca="false">+E151-F151</f>
        <v>-12</v>
      </c>
      <c r="H151" s="152" t="n">
        <f aca="false">(VLOOKUP(B151,'[1]New Ratings'!$A$3:$I$195,5,FALSE()))</f>
        <v>12</v>
      </c>
      <c r="I151" s="69" t="s">
        <v>62</v>
      </c>
      <c r="J151" s="75" t="s">
        <v>56</v>
      </c>
      <c r="K151" s="75" t="s">
        <v>56</v>
      </c>
      <c r="L151" s="69" t="s">
        <v>56</v>
      </c>
      <c r="M151" s="75" t="s">
        <v>56</v>
      </c>
      <c r="N151" s="70" t="s">
        <v>56</v>
      </c>
      <c r="O151" s="153" t="n">
        <v>20.19</v>
      </c>
      <c r="P151" s="154" t="n">
        <v>176</v>
      </c>
      <c r="Q151" s="86" t="str">
        <f aca="false">IF(R151&lt;=20,"A",IF(R151&lt;=40,"B",IF(R151&lt;=60,"C",IF(R151&lt;=80,"D",IF(R151&lt;=100,"E","*")))))</f>
        <v>*</v>
      </c>
      <c r="R151" s="70" t="s">
        <v>56</v>
      </c>
      <c r="S151" s="73" t="s">
        <v>56</v>
      </c>
      <c r="T151" s="74" t="str">
        <f aca="false">IF(R151="*","*",R151-S151)</f>
        <v>*</v>
      </c>
      <c r="U151" s="75" t="s">
        <v>56</v>
      </c>
      <c r="V151" s="69" t="s">
        <v>56</v>
      </c>
      <c r="W151" s="73" t="s">
        <v>56</v>
      </c>
      <c r="X151" s="85" t="str">
        <f aca="false">IF(V151="*","*",V151-W151)</f>
        <v>*</v>
      </c>
      <c r="Y151" s="75" t="s">
        <v>56</v>
      </c>
      <c r="Z151" s="69" t="s">
        <v>56</v>
      </c>
      <c r="AA151" s="76" t="s">
        <v>56</v>
      </c>
      <c r="AB151" s="76"/>
      <c r="AC151" s="76"/>
      <c r="AD151" s="76"/>
      <c r="AE151" s="76"/>
      <c r="AF151" s="76"/>
      <c r="AG151" s="76"/>
      <c r="AH151" s="70" t="str">
        <f aca="false">IF(ISERROR(VLOOKUP(AB151,Methodology!$H$26:$I$37,2,FALSE())),"",VLOOKUP(AB151,Methodology!$H$26:$I$37,2,FALSE()))</f>
        <v/>
      </c>
      <c r="AI151" s="70" t="str">
        <f aca="false">IF(ISERROR(VLOOKUP(AC151,Methodology!$H$26:$I$37,2,FALSE())),"",VLOOKUP(AC151,Methodology!$H$26:$I$37,2,FALSE()))</f>
        <v/>
      </c>
      <c r="AJ151" s="76" t="str">
        <f aca="false">IF(ISERROR(VLOOKUP(AD151,Methodology!$H$26:$I$37,2,FALSE())),"",VLOOKUP(AD151,Methodology!$H$26:$I$37,2,FALSE()))</f>
        <v/>
      </c>
      <c r="AK151" s="70" t="str">
        <f aca="false">IF(ISERROR(VLOOKUP(AE151,Methodology!$H$26:$I$37,2,FALSE())),"",VLOOKUP(AE151,Methodology!$H$26:$I$37,2,FALSE()))</f>
        <v/>
      </c>
      <c r="AL151" s="70" t="str">
        <f aca="false">IF(ISERROR(VLOOKUP(AF151,Methodology!$H$26:$I$37,2,FALSE())),"",VLOOKUP(AF151,Methodology!$H$26:$I$37,2,FALSE()))</f>
        <v/>
      </c>
      <c r="AM151" s="76" t="str">
        <f aca="false">IF(ISERROR(VLOOKUP(AG151,Methodology!$H$26:$I$37,2,FALSE())),"",VLOOKUP(AG151,Methodology!$H$26:$I$37,2,FALSE()))</f>
        <v/>
      </c>
      <c r="AN151" s="77" t="n">
        <f aca="false">SUM(AH151:AJ151)/3</f>
        <v>0</v>
      </c>
      <c r="AO151" s="77" t="n">
        <f aca="false">SUM(AK151:AM151)/3</f>
        <v>0</v>
      </c>
      <c r="AP151" s="156" t="s">
        <v>50</v>
      </c>
    </row>
    <row r="152" customFormat="false" ht="12.75" hidden="false" customHeight="false" outlineLevel="0" collapsed="false">
      <c r="B152" s="178" t="s">
        <v>215</v>
      </c>
      <c r="C152" s="95" t="s">
        <v>216</v>
      </c>
      <c r="D152" s="158" t="s">
        <v>148</v>
      </c>
      <c r="E152" s="66"/>
      <c r="F152" s="66" t="n">
        <v>10</v>
      </c>
      <c r="G152" s="151" t="n">
        <f aca="false">+E152-F152</f>
        <v>-10</v>
      </c>
      <c r="H152" s="152" t="e">
        <f aca="false">(VLOOKUP(B152,'[1]New Ratings'!$A$3:$I$195,5,FALSE()))</f>
        <v>#N/A</v>
      </c>
      <c r="I152" s="69" t="s">
        <v>43</v>
      </c>
      <c r="J152" s="75" t="s">
        <v>56</v>
      </c>
      <c r="K152" s="75" t="s">
        <v>56</v>
      </c>
      <c r="L152" s="69" t="s">
        <v>56</v>
      </c>
      <c r="M152" s="75" t="s">
        <v>56</v>
      </c>
      <c r="N152" s="70"/>
      <c r="O152" s="153"/>
      <c r="P152" s="154" t="s">
        <v>56</v>
      </c>
      <c r="Q152" s="86" t="str">
        <f aca="false">IF(R152&lt;=20,"A",IF(R152&lt;=40,"B",IF(R152&lt;=60,"C",IF(R152&lt;=80,"D",IF(R152&lt;=100,"E","*")))))</f>
        <v>*</v>
      </c>
      <c r="R152" s="70" t="s">
        <v>56</v>
      </c>
      <c r="S152" s="73"/>
      <c r="T152" s="74"/>
      <c r="U152" s="75" t="s">
        <v>56</v>
      </c>
      <c r="V152" s="69" t="s">
        <v>56</v>
      </c>
      <c r="W152" s="73"/>
      <c r="X152" s="85"/>
      <c r="Y152" s="75" t="s">
        <v>56</v>
      </c>
      <c r="Z152" s="69" t="s">
        <v>56</v>
      </c>
      <c r="AA152" s="76" t="s">
        <v>56</v>
      </c>
      <c r="AB152" s="76"/>
      <c r="AC152" s="76"/>
      <c r="AD152" s="76"/>
      <c r="AE152" s="76"/>
      <c r="AF152" s="76"/>
      <c r="AG152" s="76"/>
      <c r="AH152" s="70" t="str">
        <f aca="false">IF(ISERROR(VLOOKUP(AB152,Methodology!$H$26:$I$37,2,FALSE())),"",VLOOKUP(AB152,Methodology!$H$26:$I$37,2,FALSE()))</f>
        <v/>
      </c>
      <c r="AI152" s="70" t="str">
        <f aca="false">IF(ISERROR(VLOOKUP(AC152,Methodology!$H$26:$I$37,2,FALSE())),"",VLOOKUP(AC152,Methodology!$H$26:$I$37,2,FALSE()))</f>
        <v/>
      </c>
      <c r="AJ152" s="76" t="str">
        <f aca="false">IF(ISERROR(VLOOKUP(AD152,Methodology!$H$26:$I$37,2,FALSE())),"",VLOOKUP(AD152,Methodology!$H$26:$I$37,2,FALSE()))</f>
        <v/>
      </c>
      <c r="AK152" s="70" t="str">
        <f aca="false">IF(ISERROR(VLOOKUP(AE152,Methodology!$H$26:$I$37,2,FALSE())),"",VLOOKUP(AE152,Methodology!$H$26:$I$37,2,FALSE()))</f>
        <v/>
      </c>
      <c r="AL152" s="70" t="str">
        <f aca="false">IF(ISERROR(VLOOKUP(AF152,Methodology!$H$26:$I$37,2,FALSE())),"",VLOOKUP(AF152,Methodology!$H$26:$I$37,2,FALSE()))</f>
        <v/>
      </c>
      <c r="AM152" s="76" t="str">
        <f aca="false">IF(ISERROR(VLOOKUP(AG152,Methodology!$H$26:$I$37,2,FALSE())),"",VLOOKUP(AG152,Methodology!$H$26:$I$37,2,FALSE()))</f>
        <v/>
      </c>
      <c r="AN152" s="77" t="n">
        <f aca="false">SUM(AH152:AJ152)/3</f>
        <v>0</v>
      </c>
      <c r="AO152" s="77" t="n">
        <f aca="false">SUM(AK152:AM152)/3</f>
        <v>0</v>
      </c>
      <c r="AP152" s="156" t="s">
        <v>59</v>
      </c>
    </row>
    <row r="153" customFormat="false" ht="12.75" hidden="false" customHeight="false" outlineLevel="0" collapsed="false">
      <c r="B153" s="157" t="s">
        <v>217</v>
      </c>
      <c r="C153" s="95" t="s">
        <v>212</v>
      </c>
      <c r="D153" s="158" t="s">
        <v>218</v>
      </c>
      <c r="E153" s="66"/>
      <c r="F153" s="66" t="n">
        <v>4</v>
      </c>
      <c r="G153" s="151" t="n">
        <f aca="false">+E153-F153</f>
        <v>-4</v>
      </c>
      <c r="H153" s="152" t="n">
        <f aca="false">(VLOOKUP(B153,'[1]New Ratings'!$A$3:$I$195,5,FALSE()))</f>
        <v>4</v>
      </c>
      <c r="I153" s="69" t="s">
        <v>43</v>
      </c>
      <c r="J153" s="75" t="s">
        <v>219</v>
      </c>
      <c r="K153" s="75" t="s">
        <v>219</v>
      </c>
      <c r="L153" s="69" t="s">
        <v>45</v>
      </c>
      <c r="M153" s="75" t="s">
        <v>56</v>
      </c>
      <c r="N153" s="70" t="s">
        <v>56</v>
      </c>
      <c r="O153" s="153" t="n">
        <v>68.55</v>
      </c>
      <c r="P153" s="154" t="n">
        <v>37</v>
      </c>
      <c r="Q153" s="86" t="str">
        <f aca="false">IF(R153&lt;=20,"A",IF(R153&lt;=40,"B",IF(R153&lt;=60,"C",IF(R153&lt;=80,"D",IF(R153&lt;=100,"E","*")))))</f>
        <v>B</v>
      </c>
      <c r="R153" s="70" t="n">
        <v>37</v>
      </c>
      <c r="S153" s="73" t="n">
        <v>39</v>
      </c>
      <c r="T153" s="74" t="n">
        <f aca="false">IF(R153="*","*",R153-S153)</f>
        <v>-2</v>
      </c>
      <c r="U153" s="75" t="n">
        <v>37</v>
      </c>
      <c r="V153" s="69" t="n">
        <v>59.7</v>
      </c>
      <c r="W153" s="73" t="n">
        <v>55.1</v>
      </c>
      <c r="X153" s="85" t="n">
        <f aca="false">IF(V153="*","*",V153-W153)</f>
        <v>4.6</v>
      </c>
      <c r="Y153" s="75" t="n">
        <v>66</v>
      </c>
      <c r="Z153" s="69" t="n">
        <v>45.5</v>
      </c>
      <c r="AA153" s="76" t="n">
        <v>42</v>
      </c>
      <c r="AB153" s="76" t="s">
        <v>48</v>
      </c>
      <c r="AC153" s="76" t="s">
        <v>48</v>
      </c>
      <c r="AD153" s="76" t="s">
        <v>58</v>
      </c>
      <c r="AE153" s="76" t="s">
        <v>58</v>
      </c>
      <c r="AF153" s="76" t="s">
        <v>144</v>
      </c>
      <c r="AG153" s="76" t="s">
        <v>47</v>
      </c>
      <c r="AH153" s="70" t="n">
        <f aca="false">IF(ISERROR(VLOOKUP(AB153,Methodology!$H$26:$I$37,2,FALSE())),"",VLOOKUP(AB153,Methodology!$H$26:$I$37,2,FALSE()))</f>
        <v>7</v>
      </c>
      <c r="AI153" s="70" t="n">
        <f aca="false">IF(ISERROR(VLOOKUP(AC153,Methodology!$H$26:$I$37,2,FALSE())),"",VLOOKUP(AC153,Methodology!$H$26:$I$37,2,FALSE()))</f>
        <v>7</v>
      </c>
      <c r="AJ153" s="76" t="n">
        <f aca="false">IF(ISERROR(VLOOKUP(AD153,Methodology!$H$26:$I$37,2,FALSE())),"",VLOOKUP(AD153,Methodology!$H$26:$I$37,2,FALSE()))</f>
        <v>8</v>
      </c>
      <c r="AK153" s="70" t="n">
        <f aca="false">IF(ISERROR(VLOOKUP(AE153,Methodology!$H$26:$I$37,2,FALSE())),"",VLOOKUP(AE153,Methodology!$H$26:$I$37,2,FALSE()))</f>
        <v>8</v>
      </c>
      <c r="AL153" s="70" t="n">
        <f aca="false">IF(ISERROR(VLOOKUP(AF153,Methodology!$H$26:$I$37,2,FALSE())),"",VLOOKUP(AF153,Methodology!$H$26:$I$37,2,FALSE()))</f>
        <v>5</v>
      </c>
      <c r="AM153" s="76" t="n">
        <f aca="false">IF(ISERROR(VLOOKUP(AG153,Methodology!$H$26:$I$37,2,FALSE())),"",VLOOKUP(AG153,Methodology!$H$26:$I$37,2,FALSE()))</f>
        <v>6</v>
      </c>
      <c r="AN153" s="77" t="n">
        <f aca="false">SUM(AH153:AJ153)/3</f>
        <v>7.33333333333333</v>
      </c>
      <c r="AO153" s="77" t="n">
        <f aca="false">SUM(AK153:AM153)/3</f>
        <v>6.33333333333333</v>
      </c>
      <c r="AP153" s="156" t="s">
        <v>70</v>
      </c>
    </row>
    <row r="154" customFormat="false" ht="12.75" hidden="false" customHeight="false" outlineLevel="0" collapsed="false">
      <c r="B154" s="100" t="s">
        <v>569</v>
      </c>
      <c r="C154" s="95" t="s">
        <v>313</v>
      </c>
      <c r="D154" s="158" t="s">
        <v>420</v>
      </c>
      <c r="E154" s="66"/>
      <c r="F154" s="66" t="n">
        <v>11</v>
      </c>
      <c r="G154" s="151" t="n">
        <f aca="false">+E154-F154</f>
        <v>-11</v>
      </c>
      <c r="H154" s="152" t="n">
        <f aca="false">(VLOOKUP(B154,'[1]New Ratings'!$A$3:$I$195,5,FALSE()))</f>
        <v>11</v>
      </c>
      <c r="I154" s="69" t="s">
        <v>62</v>
      </c>
      <c r="J154" s="75" t="s">
        <v>48</v>
      </c>
      <c r="K154" s="75" t="s">
        <v>56</v>
      </c>
      <c r="L154" s="69" t="s">
        <v>45</v>
      </c>
      <c r="M154" s="75" t="s">
        <v>56</v>
      </c>
      <c r="N154" s="70" t="s">
        <v>56</v>
      </c>
      <c r="O154" s="153" t="n">
        <v>33.44</v>
      </c>
      <c r="P154" s="154" t="n">
        <v>109</v>
      </c>
      <c r="Q154" s="86" t="str">
        <f aca="false">IF(R154&lt;=20,"A",IF(R154&lt;=40,"B",IF(R154&lt;=60,"C",IF(R154&lt;=80,"D",IF(R154&lt;=100,"E","*")))))</f>
        <v>C</v>
      </c>
      <c r="R154" s="70" t="n">
        <v>51</v>
      </c>
      <c r="S154" s="73" t="n">
        <v>52</v>
      </c>
      <c r="T154" s="74" t="n">
        <f aca="false">IF(R154="*","*",R154-S154)</f>
        <v>-1</v>
      </c>
      <c r="U154" s="75" t="n">
        <v>101</v>
      </c>
      <c r="V154" s="69" t="n">
        <v>23.2</v>
      </c>
      <c r="W154" s="73" t="n">
        <v>23.2</v>
      </c>
      <c r="X154" s="85" t="n">
        <f aca="false">IF(V154="*","*",V154-W154)</f>
        <v>0</v>
      </c>
      <c r="Y154" s="75" t="n">
        <v>59</v>
      </c>
      <c r="Z154" s="69" t="n">
        <v>34</v>
      </c>
      <c r="AA154" s="76" t="n">
        <v>36.5</v>
      </c>
      <c r="AB154" s="76"/>
      <c r="AC154" s="76"/>
      <c r="AD154" s="76"/>
      <c r="AE154" s="76"/>
      <c r="AF154" s="76"/>
      <c r="AG154" s="76"/>
      <c r="AH154" s="70" t="str">
        <f aca="false">IF(ISERROR(VLOOKUP(AB154,Methodology!$H$26:$I$37,2,FALSE())),"",VLOOKUP(AB154,Methodology!$H$26:$I$37,2,FALSE()))</f>
        <v/>
      </c>
      <c r="AI154" s="70" t="str">
        <f aca="false">IF(ISERROR(VLOOKUP(AC154,Methodology!$H$26:$I$37,2,FALSE())),"",VLOOKUP(AC154,Methodology!$H$26:$I$37,2,FALSE()))</f>
        <v/>
      </c>
      <c r="AJ154" s="76" t="str">
        <f aca="false">IF(ISERROR(VLOOKUP(AD154,Methodology!$H$26:$I$37,2,FALSE())),"",VLOOKUP(AD154,Methodology!$H$26:$I$37,2,FALSE()))</f>
        <v/>
      </c>
      <c r="AK154" s="70" t="str">
        <f aca="false">IF(ISERROR(VLOOKUP(AE154,Methodology!$H$26:$I$37,2,FALSE())),"",VLOOKUP(AE154,Methodology!$H$26:$I$37,2,FALSE()))</f>
        <v/>
      </c>
      <c r="AL154" s="70" t="str">
        <f aca="false">IF(ISERROR(VLOOKUP(AF154,Methodology!$H$26:$I$37,2,FALSE())),"",VLOOKUP(AF154,Methodology!$H$26:$I$37,2,FALSE()))</f>
        <v/>
      </c>
      <c r="AM154" s="76" t="str">
        <f aca="false">IF(ISERROR(VLOOKUP(AG154,Methodology!$H$26:$I$37,2,FALSE())),"",VLOOKUP(AG154,Methodology!$H$26:$I$37,2,FALSE()))</f>
        <v/>
      </c>
      <c r="AN154" s="77" t="n">
        <f aca="false">SUM(AH154:AJ154)/3</f>
        <v>0</v>
      </c>
      <c r="AO154" s="77" t="n">
        <f aca="false">SUM(AK154:AM154)/3</f>
        <v>0</v>
      </c>
      <c r="AP154" s="156" t="s">
        <v>59</v>
      </c>
    </row>
    <row r="155" customFormat="false" ht="12.75" hidden="false" customHeight="false" outlineLevel="0" collapsed="false">
      <c r="B155" s="157" t="s">
        <v>371</v>
      </c>
      <c r="C155" s="95" t="s">
        <v>184</v>
      </c>
      <c r="D155" s="158" t="s">
        <v>372</v>
      </c>
      <c r="E155" s="66"/>
      <c r="F155" s="66" t="n">
        <v>9</v>
      </c>
      <c r="G155" s="151" t="n">
        <f aca="false">+E155-F155</f>
        <v>-9</v>
      </c>
      <c r="H155" s="152" t="n">
        <f aca="false">(VLOOKUP(B155,'[1]New Ratings'!$A$3:$I$195,5,FALSE()))</f>
        <v>11</v>
      </c>
      <c r="I155" s="69" t="s">
        <v>43</v>
      </c>
      <c r="J155" s="75" t="s">
        <v>56</v>
      </c>
      <c r="K155" s="75" t="s">
        <v>56</v>
      </c>
      <c r="L155" s="69" t="s">
        <v>56</v>
      </c>
      <c r="M155" s="75" t="s">
        <v>56</v>
      </c>
      <c r="N155" s="70" t="s">
        <v>56</v>
      </c>
      <c r="O155" s="153" t="n">
        <v>38</v>
      </c>
      <c r="P155" s="154" t="n">
        <v>94</v>
      </c>
      <c r="Q155" s="86" t="str">
        <f aca="false">IF(R155&lt;=20,"A",IF(R155&lt;=40,"B",IF(R155&lt;=60,"C",IF(R155&lt;=80,"D",IF(R155&lt;=100,"E","*")))))</f>
        <v>C</v>
      </c>
      <c r="R155" s="70" t="n">
        <v>49</v>
      </c>
      <c r="S155" s="73" t="n">
        <v>49</v>
      </c>
      <c r="T155" s="74" t="n">
        <f aca="false">IF(R155="*","*",R155-S155)</f>
        <v>0</v>
      </c>
      <c r="U155" s="75" t="n">
        <v>85</v>
      </c>
      <c r="V155" s="69" t="n">
        <v>28.9</v>
      </c>
      <c r="W155" s="73" t="n">
        <v>31.9</v>
      </c>
      <c r="X155" s="85" t="n">
        <f aca="false">IF(V155="*","*",V155-W155)</f>
        <v>-3</v>
      </c>
      <c r="Y155" s="75" t="s">
        <v>56</v>
      </c>
      <c r="Z155" s="69" t="s">
        <v>56</v>
      </c>
      <c r="AA155" s="76" t="s">
        <v>56</v>
      </c>
      <c r="AB155" s="76"/>
      <c r="AC155" s="76"/>
      <c r="AD155" s="76"/>
      <c r="AE155" s="76"/>
      <c r="AF155" s="76"/>
      <c r="AG155" s="76"/>
      <c r="AH155" s="70" t="str">
        <f aca="false">IF(ISERROR(VLOOKUP(AB155,Methodology!$H$26:$I$37,2,FALSE())),"",VLOOKUP(AB155,Methodology!$H$26:$I$37,2,FALSE()))</f>
        <v/>
      </c>
      <c r="AI155" s="70" t="str">
        <f aca="false">IF(ISERROR(VLOOKUP(AC155,Methodology!$H$26:$I$37,2,FALSE())),"",VLOOKUP(AC155,Methodology!$H$26:$I$37,2,FALSE()))</f>
        <v/>
      </c>
      <c r="AJ155" s="76" t="str">
        <f aca="false">IF(ISERROR(VLOOKUP(AD155,Methodology!$H$26:$I$37,2,FALSE())),"",VLOOKUP(AD155,Methodology!$H$26:$I$37,2,FALSE()))</f>
        <v/>
      </c>
      <c r="AK155" s="70" t="str">
        <f aca="false">IF(ISERROR(VLOOKUP(AE155,Methodology!$H$26:$I$37,2,FALSE())),"",VLOOKUP(AE155,Methodology!$H$26:$I$37,2,FALSE()))</f>
        <v/>
      </c>
      <c r="AL155" s="70" t="str">
        <f aca="false">IF(ISERROR(VLOOKUP(AF155,Methodology!$H$26:$I$37,2,FALSE())),"",VLOOKUP(AF155,Methodology!$H$26:$I$37,2,FALSE()))</f>
        <v/>
      </c>
      <c r="AM155" s="76" t="str">
        <f aca="false">IF(ISERROR(VLOOKUP(AG155,Methodology!$H$26:$I$37,2,FALSE())),"",VLOOKUP(AG155,Methodology!$H$26:$I$37,2,FALSE()))</f>
        <v/>
      </c>
      <c r="AN155" s="77" t="n">
        <f aca="false">SUM(AH155:AJ155)/3</f>
        <v>0</v>
      </c>
      <c r="AO155" s="77" t="n">
        <f aca="false">SUM(AK155:AM155)/3</f>
        <v>0</v>
      </c>
      <c r="AP155" s="80" t="s">
        <v>137</v>
      </c>
    </row>
    <row r="156" customFormat="false" ht="12.75" hidden="false" customHeight="false" outlineLevel="0" collapsed="false">
      <c r="B156" s="148" t="s">
        <v>570</v>
      </c>
      <c r="C156" s="95" t="s">
        <v>571</v>
      </c>
      <c r="D156" s="158" t="s">
        <v>572</v>
      </c>
      <c r="E156" s="66"/>
      <c r="F156" s="66" t="n">
        <v>12</v>
      </c>
      <c r="G156" s="151" t="n">
        <f aca="false">+E156-F156</f>
        <v>-12</v>
      </c>
      <c r="H156" s="152" t="n">
        <f aca="false">(VLOOKUP(B156,'[1]New Ratings'!$A$3:$I$195,5,FALSE()))</f>
        <v>12</v>
      </c>
      <c r="I156" s="69" t="s">
        <v>62</v>
      </c>
      <c r="J156" s="75" t="s">
        <v>56</v>
      </c>
      <c r="K156" s="75" t="s">
        <v>56</v>
      </c>
      <c r="L156" s="69" t="s">
        <v>56</v>
      </c>
      <c r="M156" s="75" t="s">
        <v>56</v>
      </c>
      <c r="N156" s="70" t="s">
        <v>56</v>
      </c>
      <c r="O156" s="153" t="n">
        <v>23.3</v>
      </c>
      <c r="P156" s="154" t="n">
        <v>167</v>
      </c>
      <c r="Q156" s="86" t="str">
        <f aca="false">IF(R156&lt;=20,"A",IF(R156&lt;=40,"B",IF(R156&lt;=60,"C",IF(R156&lt;=80,"D",IF(R156&lt;=100,"E","*")))))</f>
        <v>*</v>
      </c>
      <c r="R156" s="70" t="s">
        <v>56</v>
      </c>
      <c r="S156" s="73" t="s">
        <v>56</v>
      </c>
      <c r="T156" s="74" t="str">
        <f aca="false">IF(R156="*","*",R156-S156)</f>
        <v>*</v>
      </c>
      <c r="U156" s="75" t="n">
        <v>144</v>
      </c>
      <c r="V156" s="69" t="n">
        <v>8.8</v>
      </c>
      <c r="W156" s="73" t="n">
        <v>7.1</v>
      </c>
      <c r="X156" s="85" t="n">
        <f aca="false">IF(V156="*","*",V156-W156)</f>
        <v>1.7</v>
      </c>
      <c r="Y156" s="75" t="n">
        <v>40</v>
      </c>
      <c r="Z156" s="69" t="n">
        <v>16.5</v>
      </c>
      <c r="AA156" s="76" t="n">
        <v>25.5</v>
      </c>
      <c r="AB156" s="76"/>
      <c r="AC156" s="76"/>
      <c r="AD156" s="76"/>
      <c r="AE156" s="76"/>
      <c r="AF156" s="76"/>
      <c r="AG156" s="76"/>
      <c r="AH156" s="70" t="str">
        <f aca="false">IF(ISERROR(VLOOKUP(AB156,Methodology!$H$26:$I$37,2,FALSE())),"",VLOOKUP(AB156,Methodology!$H$26:$I$37,2,FALSE()))</f>
        <v/>
      </c>
      <c r="AI156" s="70" t="str">
        <f aca="false">IF(ISERROR(VLOOKUP(AC156,Methodology!$H$26:$I$37,2,FALSE())),"",VLOOKUP(AC156,Methodology!$H$26:$I$37,2,FALSE()))</f>
        <v/>
      </c>
      <c r="AJ156" s="76" t="str">
        <f aca="false">IF(ISERROR(VLOOKUP(AD156,Methodology!$H$26:$I$37,2,FALSE())),"",VLOOKUP(AD156,Methodology!$H$26:$I$37,2,FALSE()))</f>
        <v/>
      </c>
      <c r="AK156" s="70" t="str">
        <f aca="false">IF(ISERROR(VLOOKUP(AE156,Methodology!$H$26:$I$37,2,FALSE())),"",VLOOKUP(AE156,Methodology!$H$26:$I$37,2,FALSE()))</f>
        <v/>
      </c>
      <c r="AL156" s="70" t="str">
        <f aca="false">IF(ISERROR(VLOOKUP(AF156,Methodology!$H$26:$I$37,2,FALSE())),"",VLOOKUP(AF156,Methodology!$H$26:$I$37,2,FALSE()))</f>
        <v/>
      </c>
      <c r="AM156" s="76" t="str">
        <f aca="false">IF(ISERROR(VLOOKUP(AG156,Methodology!$H$26:$I$37,2,FALSE())),"",VLOOKUP(AG156,Methodology!$H$26:$I$37,2,FALSE()))</f>
        <v/>
      </c>
      <c r="AN156" s="77" t="n">
        <f aca="false">SUM(AH156:AJ156)/3</f>
        <v>0</v>
      </c>
      <c r="AO156" s="77" t="n">
        <f aca="false">SUM(AK156:AM156)/3</f>
        <v>0</v>
      </c>
      <c r="AP156" s="156" t="s">
        <v>50</v>
      </c>
    </row>
    <row r="157" customFormat="false" ht="12.75" hidden="false" customHeight="false" outlineLevel="0" collapsed="false">
      <c r="B157" s="42" t="s">
        <v>220</v>
      </c>
      <c r="C157" s="95" t="s">
        <v>41</v>
      </c>
      <c r="D157" s="158" t="s">
        <v>221</v>
      </c>
      <c r="E157" s="66" t="n">
        <v>1</v>
      </c>
      <c r="F157" s="66" t="n">
        <v>1</v>
      </c>
      <c r="G157" s="151" t="n">
        <f aca="false">+E157-F157</f>
        <v>0</v>
      </c>
      <c r="H157" s="152" t="n">
        <f aca="false">(VLOOKUP(B157,'[1]New Ratings'!$A$3:$I$195,5,FALSE()))</f>
        <v>1</v>
      </c>
      <c r="I157" s="69" t="s">
        <v>62</v>
      </c>
      <c r="J157" s="75" t="s">
        <v>153</v>
      </c>
      <c r="K157" s="75" t="s">
        <v>153</v>
      </c>
      <c r="L157" s="69" t="s">
        <v>45</v>
      </c>
      <c r="M157" s="75" t="s">
        <v>86</v>
      </c>
      <c r="N157" s="70" t="s">
        <v>86</v>
      </c>
      <c r="O157" s="153" t="n">
        <v>92.68</v>
      </c>
      <c r="P157" s="154" t="n">
        <v>13</v>
      </c>
      <c r="Q157" s="86" t="str">
        <f aca="false">IF(R157&lt;=20,"A",IF(R157&lt;=40,"B",IF(R157&lt;=60,"C",IF(R157&lt;=80,"D",IF(R157&lt;=100,"E","*")))))</f>
        <v>A</v>
      </c>
      <c r="R157" s="70" t="n">
        <v>11</v>
      </c>
      <c r="S157" s="73" t="n">
        <v>12</v>
      </c>
      <c r="T157" s="74" t="n">
        <f aca="false">IF(R157="*","*",R157-S157)</f>
        <v>-1</v>
      </c>
      <c r="U157" s="75" t="n">
        <v>16</v>
      </c>
      <c r="V157" s="69" t="n">
        <v>85.8</v>
      </c>
      <c r="W157" s="73" t="n">
        <v>80.4</v>
      </c>
      <c r="X157" s="85" t="n">
        <f aca="false">IF(V157="*","*",V157-W157)</f>
        <v>5.39999999999999</v>
      </c>
      <c r="Y157" s="75" t="n">
        <v>86</v>
      </c>
      <c r="Z157" s="69" t="n">
        <v>45.5</v>
      </c>
      <c r="AA157" s="76" t="n">
        <v>49</v>
      </c>
      <c r="AB157" s="76" t="s">
        <v>57</v>
      </c>
      <c r="AC157" s="76" t="s">
        <v>58</v>
      </c>
      <c r="AD157" s="76" t="s">
        <v>57</v>
      </c>
      <c r="AE157" s="76" t="s">
        <v>57</v>
      </c>
      <c r="AF157" s="76" t="s">
        <v>58</v>
      </c>
      <c r="AG157" s="76" t="s">
        <v>49</v>
      </c>
      <c r="AH157" s="70" t="n">
        <f aca="false">IF(ISERROR(VLOOKUP(AB157,Methodology!$H$26:$I$37,2,FALSE())),"",VLOOKUP(AB157,Methodology!$H$26:$I$37,2,FALSE()))</f>
        <v>10</v>
      </c>
      <c r="AI157" s="70" t="n">
        <f aca="false">IF(ISERROR(VLOOKUP(AC157,Methodology!$H$26:$I$37,2,FALSE())),"",VLOOKUP(AC157,Methodology!$H$26:$I$37,2,FALSE()))</f>
        <v>8</v>
      </c>
      <c r="AJ157" s="76" t="n">
        <f aca="false">IF(ISERROR(VLOOKUP(AD157,Methodology!$H$26:$I$37,2,FALSE())),"",VLOOKUP(AD157,Methodology!$H$26:$I$37,2,FALSE()))</f>
        <v>10</v>
      </c>
      <c r="AK157" s="70" t="n">
        <f aca="false">IF(ISERROR(VLOOKUP(AE157,Methodology!$H$26:$I$37,2,FALSE())),"",VLOOKUP(AE157,Methodology!$H$26:$I$37,2,FALSE()))</f>
        <v>10</v>
      </c>
      <c r="AL157" s="70" t="n">
        <f aca="false">IF(ISERROR(VLOOKUP(AF157,Methodology!$H$26:$I$37,2,FALSE())),"",VLOOKUP(AF157,Methodology!$H$26:$I$37,2,FALSE()))</f>
        <v>8</v>
      </c>
      <c r="AM157" s="76" t="n">
        <f aca="false">IF(ISERROR(VLOOKUP(AG157,Methodology!$H$26:$I$37,2,FALSE())),"",VLOOKUP(AG157,Methodology!$H$26:$I$37,2,FALSE()))</f>
        <v>9</v>
      </c>
      <c r="AN157" s="77" t="n">
        <f aca="false">SUM(AH157:AJ157)/3</f>
        <v>9.33333333333333</v>
      </c>
      <c r="AO157" s="77" t="n">
        <f aca="false">SUM(AK157:AM157)/3</f>
        <v>9</v>
      </c>
      <c r="AP157" s="156" t="s">
        <v>99</v>
      </c>
    </row>
    <row r="158" customFormat="false" ht="12.75" hidden="false" customHeight="false" outlineLevel="0" collapsed="false">
      <c r="B158" s="42" t="s">
        <v>373</v>
      </c>
      <c r="C158" s="95" t="s">
        <v>96</v>
      </c>
      <c r="D158" s="158" t="s">
        <v>374</v>
      </c>
      <c r="E158" s="66" t="n">
        <v>6</v>
      </c>
      <c r="F158" s="66" t="n">
        <v>6</v>
      </c>
      <c r="G158" s="151" t="n">
        <f aca="false">+E158-F158</f>
        <v>0</v>
      </c>
      <c r="H158" s="152" t="n">
        <f aca="false">(VLOOKUP(B158,'[1]New Ratings'!$A$3:$I$195,5,FALSE()))</f>
        <v>6</v>
      </c>
      <c r="I158" s="69" t="s">
        <v>62</v>
      </c>
      <c r="J158" s="75" t="s">
        <v>359</v>
      </c>
      <c r="K158" s="75" t="s">
        <v>359</v>
      </c>
      <c r="L158" s="69" t="s">
        <v>108</v>
      </c>
      <c r="M158" s="75" t="s">
        <v>172</v>
      </c>
      <c r="N158" s="70" t="s">
        <v>172</v>
      </c>
      <c r="O158" s="153" t="n">
        <v>56.91</v>
      </c>
      <c r="P158" s="154" t="n">
        <v>53</v>
      </c>
      <c r="Q158" s="86" t="str">
        <f aca="false">IF(R158&lt;=20,"A",IF(R158&lt;=40,"B",IF(R158&lt;=60,"C",IF(R158&lt;=80,"D",IF(R158&lt;=100,"E","*")))))</f>
        <v>C</v>
      </c>
      <c r="R158" s="70" t="n">
        <v>45</v>
      </c>
      <c r="S158" s="73" t="n">
        <v>48</v>
      </c>
      <c r="T158" s="74" t="n">
        <f aca="false">IF(R158="*","*",R158-S158)</f>
        <v>-3</v>
      </c>
      <c r="U158" s="75" t="n">
        <v>58</v>
      </c>
      <c r="V158" s="69" t="n">
        <v>45.5</v>
      </c>
      <c r="W158" s="73" t="n">
        <v>42.9</v>
      </c>
      <c r="X158" s="85" t="n">
        <f aca="false">IF(V158="*","*",V158-W158)</f>
        <v>2.6</v>
      </c>
      <c r="Y158" s="75" t="n">
        <v>79</v>
      </c>
      <c r="Z158" s="69" t="n">
        <v>36.5</v>
      </c>
      <c r="AA158" s="76" t="n">
        <v>32.5</v>
      </c>
      <c r="AB158" s="76" t="s">
        <v>58</v>
      </c>
      <c r="AC158" s="76" t="s">
        <v>58</v>
      </c>
      <c r="AD158" s="76" t="s">
        <v>58</v>
      </c>
      <c r="AE158" s="76" t="s">
        <v>47</v>
      </c>
      <c r="AF158" s="76" t="s">
        <v>48</v>
      </c>
      <c r="AG158" s="76" t="s">
        <v>144</v>
      </c>
      <c r="AH158" s="70" t="n">
        <f aca="false">IF(ISERROR(VLOOKUP(AB158,Methodology!$H$26:$I$37,2,FALSE())),"",VLOOKUP(AB158,Methodology!$H$26:$I$37,2,FALSE()))</f>
        <v>8</v>
      </c>
      <c r="AI158" s="70" t="n">
        <f aca="false">IF(ISERROR(VLOOKUP(AC158,Methodology!$H$26:$I$37,2,FALSE())),"",VLOOKUP(AC158,Methodology!$H$26:$I$37,2,FALSE()))</f>
        <v>8</v>
      </c>
      <c r="AJ158" s="76" t="n">
        <f aca="false">IF(ISERROR(VLOOKUP(AD158,Methodology!$H$26:$I$37,2,FALSE())),"",VLOOKUP(AD158,Methodology!$H$26:$I$37,2,FALSE()))</f>
        <v>8</v>
      </c>
      <c r="AK158" s="70" t="n">
        <f aca="false">IF(ISERROR(VLOOKUP(AE158,Methodology!$H$26:$I$37,2,FALSE())),"",VLOOKUP(AE158,Methodology!$H$26:$I$37,2,FALSE()))</f>
        <v>6</v>
      </c>
      <c r="AL158" s="70" t="n">
        <f aca="false">IF(ISERROR(VLOOKUP(AF158,Methodology!$H$26:$I$37,2,FALSE())),"",VLOOKUP(AF158,Methodology!$H$26:$I$37,2,FALSE()))</f>
        <v>7</v>
      </c>
      <c r="AM158" s="76" t="n">
        <f aca="false">IF(ISERROR(VLOOKUP(AG158,Methodology!$H$26:$I$37,2,FALSE())),"",VLOOKUP(AG158,Methodology!$H$26:$I$37,2,FALSE()))</f>
        <v>5</v>
      </c>
      <c r="AN158" s="77" t="n">
        <f aca="false">SUM(AH158:AJ158)/3</f>
        <v>8</v>
      </c>
      <c r="AO158" s="77" t="n">
        <f aca="false">SUM(AK158:AM158)/3</f>
        <v>6</v>
      </c>
      <c r="AP158" s="156" t="s">
        <v>99</v>
      </c>
    </row>
    <row r="159" customFormat="false" ht="12.75" hidden="false" customHeight="false" outlineLevel="0" collapsed="false">
      <c r="B159" s="42" t="s">
        <v>222</v>
      </c>
      <c r="C159" s="95" t="s">
        <v>223</v>
      </c>
      <c r="D159" s="158" t="s">
        <v>224</v>
      </c>
      <c r="E159" s="66" t="n">
        <v>3</v>
      </c>
      <c r="F159" s="66" t="n">
        <v>3</v>
      </c>
      <c r="G159" s="151" t="n">
        <f aca="false">+E159-F159</f>
        <v>0</v>
      </c>
      <c r="H159" s="152" t="n">
        <f aca="false">(VLOOKUP(B159,'[1]New Ratings'!$A$3:$I$195,5,FALSE()))</f>
        <v>3</v>
      </c>
      <c r="I159" s="69" t="s">
        <v>62</v>
      </c>
      <c r="J159" s="75" t="s">
        <v>94</v>
      </c>
      <c r="K159" s="75" t="s">
        <v>94</v>
      </c>
      <c r="L159" s="69" t="s">
        <v>45</v>
      </c>
      <c r="M159" s="75" t="s">
        <v>49</v>
      </c>
      <c r="N159" s="70" t="s">
        <v>49</v>
      </c>
      <c r="O159" s="153" t="n">
        <v>71.83</v>
      </c>
      <c r="P159" s="154" t="n">
        <v>33</v>
      </c>
      <c r="Q159" s="86" t="str">
        <f aca="false">IF(R159&lt;=20,"A",IF(R159&lt;=40,"B",IF(R159&lt;=60,"C",IF(R159&lt;=80,"D",IF(R159&lt;=100,"E","*")))))</f>
        <v>B</v>
      </c>
      <c r="R159" s="70" t="n">
        <v>33</v>
      </c>
      <c r="S159" s="73" t="n">
        <v>35</v>
      </c>
      <c r="T159" s="74" t="n">
        <f aca="false">IF(R159="*","*",R159-S159)</f>
        <v>-2</v>
      </c>
      <c r="U159" s="75" t="n">
        <v>30</v>
      </c>
      <c r="V159" s="69" t="n">
        <v>64</v>
      </c>
      <c r="W159" s="73" t="n">
        <v>63.1</v>
      </c>
      <c r="X159" s="85" t="n">
        <f aca="false">IF(V159="*","*",V159-W159)</f>
        <v>0.899999999999999</v>
      </c>
      <c r="Y159" s="75" t="n">
        <v>80</v>
      </c>
      <c r="Z159" s="69" t="n">
        <v>39</v>
      </c>
      <c r="AA159" s="76" t="n">
        <v>35</v>
      </c>
      <c r="AB159" s="76"/>
      <c r="AC159" s="76"/>
      <c r="AD159" s="76"/>
      <c r="AE159" s="76"/>
      <c r="AF159" s="76"/>
      <c r="AG159" s="76"/>
      <c r="AH159" s="70" t="str">
        <f aca="false">IF(ISERROR(VLOOKUP(AB159,Methodology!$H$26:$I$37,2,FALSE())),"",VLOOKUP(AB159,Methodology!$H$26:$I$37,2,FALSE()))</f>
        <v/>
      </c>
      <c r="AI159" s="70" t="str">
        <f aca="false">IF(ISERROR(VLOOKUP(AC159,Methodology!$H$26:$I$37,2,FALSE())),"",VLOOKUP(AC159,Methodology!$H$26:$I$37,2,FALSE()))</f>
        <v/>
      </c>
      <c r="AJ159" s="76" t="str">
        <f aca="false">IF(ISERROR(VLOOKUP(AD159,Methodology!$H$26:$I$37,2,FALSE())),"",VLOOKUP(AD159,Methodology!$H$26:$I$37,2,FALSE()))</f>
        <v/>
      </c>
      <c r="AK159" s="70" t="str">
        <f aca="false">IF(ISERROR(VLOOKUP(AE159,Methodology!$H$26:$I$37,2,FALSE())),"",VLOOKUP(AE159,Methodology!$H$26:$I$37,2,FALSE()))</f>
        <v/>
      </c>
      <c r="AL159" s="70" t="str">
        <f aca="false">IF(ISERROR(VLOOKUP(AF159,Methodology!$H$26:$I$37,2,FALSE())),"",VLOOKUP(AF159,Methodology!$H$26:$I$37,2,FALSE()))</f>
        <v/>
      </c>
      <c r="AM159" s="76" t="str">
        <f aca="false">IF(ISERROR(VLOOKUP(AG159,Methodology!$H$26:$I$37,2,FALSE())),"",VLOOKUP(AG159,Methodology!$H$26:$I$37,2,FALSE()))</f>
        <v/>
      </c>
      <c r="AN159" s="77" t="n">
        <f aca="false">SUM(AH159:AJ159)/3</f>
        <v>0</v>
      </c>
      <c r="AO159" s="77" t="n">
        <f aca="false">SUM(AK159:AM159)/3</f>
        <v>0</v>
      </c>
      <c r="AP159" s="156" t="s">
        <v>99</v>
      </c>
    </row>
    <row r="160" customFormat="false" ht="12.75" hidden="false" customHeight="false" outlineLevel="0" collapsed="false">
      <c r="B160" s="148" t="s">
        <v>573</v>
      </c>
      <c r="C160" s="95" t="s">
        <v>41</v>
      </c>
      <c r="D160" s="158" t="s">
        <v>574</v>
      </c>
      <c r="E160" s="66"/>
      <c r="F160" s="66" t="n">
        <v>11</v>
      </c>
      <c r="G160" s="151" t="n">
        <f aca="false">+E160-F160</f>
        <v>-11</v>
      </c>
      <c r="H160" s="152" t="n">
        <f aca="false">(VLOOKUP(B160,'[1]New Ratings'!$A$3:$I$195,5,FALSE()))</f>
        <v>12</v>
      </c>
      <c r="I160" s="69" t="s">
        <v>43</v>
      </c>
      <c r="J160" s="75" t="s">
        <v>56</v>
      </c>
      <c r="K160" s="75" t="s">
        <v>56</v>
      </c>
      <c r="L160" s="69" t="s">
        <v>56</v>
      </c>
      <c r="M160" s="75" t="s">
        <v>56</v>
      </c>
      <c r="N160" s="70" t="s">
        <v>56</v>
      </c>
      <c r="O160" s="153" t="n">
        <v>27.81</v>
      </c>
      <c r="P160" s="154" t="n">
        <v>144</v>
      </c>
      <c r="Q160" s="86" t="str">
        <f aca="false">IF(R160&lt;=20,"A",IF(R160&lt;=40,"B",IF(R160&lt;=60,"C",IF(R160&lt;=80,"D",IF(R160&lt;=100,"E","*")))))</f>
        <v>*</v>
      </c>
      <c r="R160" s="70" t="s">
        <v>56</v>
      </c>
      <c r="S160" s="73" t="s">
        <v>56</v>
      </c>
      <c r="T160" s="74" t="str">
        <f aca="false">IF(R160="*","*",R160-S160)</f>
        <v>*</v>
      </c>
      <c r="U160" s="75" t="s">
        <v>56</v>
      </c>
      <c r="V160" s="69" t="s">
        <v>56</v>
      </c>
      <c r="W160" s="73" t="s">
        <v>56</v>
      </c>
      <c r="X160" s="85" t="str">
        <f aca="false">IF(V160="*","*",V160-W160)</f>
        <v>*</v>
      </c>
      <c r="Y160" s="75" t="s">
        <v>56</v>
      </c>
      <c r="Z160" s="69" t="s">
        <v>56</v>
      </c>
      <c r="AA160" s="76" t="s">
        <v>56</v>
      </c>
      <c r="AB160" s="76"/>
      <c r="AC160" s="76"/>
      <c r="AD160" s="76"/>
      <c r="AE160" s="76"/>
      <c r="AF160" s="76"/>
      <c r="AG160" s="76"/>
      <c r="AH160" s="70" t="str">
        <f aca="false">IF(ISERROR(VLOOKUP(AB160,Methodology!$H$26:$I$37,2,FALSE())),"",VLOOKUP(AB160,Methodology!$H$26:$I$37,2,FALSE()))</f>
        <v/>
      </c>
      <c r="AI160" s="70" t="str">
        <f aca="false">IF(ISERROR(VLOOKUP(AC160,Methodology!$H$26:$I$37,2,FALSE())),"",VLOOKUP(AC160,Methodology!$H$26:$I$37,2,FALSE()))</f>
        <v/>
      </c>
      <c r="AJ160" s="76" t="str">
        <f aca="false">IF(ISERROR(VLOOKUP(AD160,Methodology!$H$26:$I$37,2,FALSE())),"",VLOOKUP(AD160,Methodology!$H$26:$I$37,2,FALSE()))</f>
        <v/>
      </c>
      <c r="AK160" s="70" t="str">
        <f aca="false">IF(ISERROR(VLOOKUP(AE160,Methodology!$H$26:$I$37,2,FALSE())),"",VLOOKUP(AE160,Methodology!$H$26:$I$37,2,FALSE()))</f>
        <v/>
      </c>
      <c r="AL160" s="70" t="str">
        <f aca="false">IF(ISERROR(VLOOKUP(AF160,Methodology!$H$26:$I$37,2,FALSE())),"",VLOOKUP(AF160,Methodology!$H$26:$I$37,2,FALSE()))</f>
        <v/>
      </c>
      <c r="AM160" s="76" t="str">
        <f aca="false">IF(ISERROR(VLOOKUP(AG160,Methodology!$H$26:$I$37,2,FALSE())),"",VLOOKUP(AG160,Methodology!$H$26:$I$37,2,FALSE()))</f>
        <v/>
      </c>
      <c r="AN160" s="77" t="n">
        <f aca="false">SUM(AH160:AJ160)/3</f>
        <v>0</v>
      </c>
      <c r="AO160" s="77" t="n">
        <f aca="false">SUM(AK160:AM160)/3</f>
        <v>0</v>
      </c>
      <c r="AP160" s="156" t="s">
        <v>137</v>
      </c>
    </row>
    <row r="161" customFormat="false" ht="12.75" hidden="false" customHeight="false" outlineLevel="0" collapsed="false">
      <c r="B161" s="148" t="s">
        <v>575</v>
      </c>
      <c r="C161" s="95" t="s">
        <v>576</v>
      </c>
      <c r="D161" s="158" t="s">
        <v>577</v>
      </c>
      <c r="E161" s="66"/>
      <c r="F161" s="66" t="n">
        <v>12</v>
      </c>
      <c r="G161" s="151" t="n">
        <f aca="false">+E161-F161</f>
        <v>-12</v>
      </c>
      <c r="H161" s="152" t="n">
        <f aca="false">(VLOOKUP(B161,'[1]New Ratings'!$A$3:$I$195,5,FALSE()))</f>
        <v>12</v>
      </c>
      <c r="I161" s="69" t="s">
        <v>62</v>
      </c>
      <c r="J161" s="75" t="s">
        <v>56</v>
      </c>
      <c r="K161" s="75" t="s">
        <v>56</v>
      </c>
      <c r="L161" s="69" t="s">
        <v>56</v>
      </c>
      <c r="M161" s="75" t="s">
        <v>56</v>
      </c>
      <c r="N161" s="70" t="s">
        <v>56</v>
      </c>
      <c r="O161" s="153" t="n">
        <v>12.26</v>
      </c>
      <c r="P161" s="154" t="n">
        <v>180</v>
      </c>
      <c r="Q161" s="86" t="str">
        <f aca="false">IF(R161&lt;=20,"A",IF(R161&lt;=40,"B",IF(R161&lt;=60,"C",IF(R161&lt;=80,"D",IF(R161&lt;=100,"E","*")))))</f>
        <v>*</v>
      </c>
      <c r="R161" s="70" t="s">
        <v>56</v>
      </c>
      <c r="S161" s="73" t="s">
        <v>56</v>
      </c>
      <c r="T161" s="74" t="str">
        <f aca="false">IF(R161="*","*",R161-S161)</f>
        <v>*</v>
      </c>
      <c r="U161" s="75" t="s">
        <v>56</v>
      </c>
      <c r="V161" s="69" t="s">
        <v>56</v>
      </c>
      <c r="W161" s="73" t="s">
        <v>56</v>
      </c>
      <c r="X161" s="85" t="str">
        <f aca="false">IF(V161="*","*",V161-W161)</f>
        <v>*</v>
      </c>
      <c r="Y161" s="75" t="n">
        <v>34</v>
      </c>
      <c r="Z161" s="69" t="n">
        <v>36</v>
      </c>
      <c r="AA161" s="76" t="n">
        <v>28.5</v>
      </c>
      <c r="AB161" s="76"/>
      <c r="AC161" s="76"/>
      <c r="AD161" s="76"/>
      <c r="AE161" s="76"/>
      <c r="AF161" s="76"/>
      <c r="AG161" s="76"/>
      <c r="AH161" s="70" t="str">
        <f aca="false">IF(ISERROR(VLOOKUP(AB161,Methodology!$H$26:$I$37,2,FALSE())),"",VLOOKUP(AB161,Methodology!$H$26:$I$37,2,FALSE()))</f>
        <v/>
      </c>
      <c r="AI161" s="70" t="str">
        <f aca="false">IF(ISERROR(VLOOKUP(AC161,Methodology!$H$26:$I$37,2,FALSE())),"",VLOOKUP(AC161,Methodology!$H$26:$I$37,2,FALSE()))</f>
        <v/>
      </c>
      <c r="AJ161" s="76" t="str">
        <f aca="false">IF(ISERROR(VLOOKUP(AD161,Methodology!$H$26:$I$37,2,FALSE())),"",VLOOKUP(AD161,Methodology!$H$26:$I$37,2,FALSE()))</f>
        <v/>
      </c>
      <c r="AK161" s="70" t="str">
        <f aca="false">IF(ISERROR(VLOOKUP(AE161,Methodology!$H$26:$I$37,2,FALSE())),"",VLOOKUP(AE161,Methodology!$H$26:$I$37,2,FALSE()))</f>
        <v/>
      </c>
      <c r="AL161" s="70" t="str">
        <f aca="false">IF(ISERROR(VLOOKUP(AF161,Methodology!$H$26:$I$37,2,FALSE())),"",VLOOKUP(AF161,Methodology!$H$26:$I$37,2,FALSE()))</f>
        <v/>
      </c>
      <c r="AM161" s="76" t="str">
        <f aca="false">IF(ISERROR(VLOOKUP(AG161,Methodology!$H$26:$I$37,2,FALSE())),"",VLOOKUP(AG161,Methodology!$H$26:$I$37,2,FALSE()))</f>
        <v/>
      </c>
      <c r="AN161" s="77" t="n">
        <f aca="false">SUM(AH161:AJ161)/3</f>
        <v>0</v>
      </c>
      <c r="AO161" s="77" t="n">
        <f aca="false">SUM(AK161:AM161)/3</f>
        <v>0</v>
      </c>
      <c r="AP161" s="156" t="s">
        <v>50</v>
      </c>
    </row>
    <row r="162" customFormat="false" ht="12.75" hidden="false" customHeight="false" outlineLevel="0" collapsed="false">
      <c r="B162" s="42" t="s">
        <v>225</v>
      </c>
      <c r="C162" s="95" t="s">
        <v>226</v>
      </c>
      <c r="D162" s="158" t="s">
        <v>227</v>
      </c>
      <c r="E162" s="66"/>
      <c r="F162" s="66" t="n">
        <v>5</v>
      </c>
      <c r="G162" s="151" t="n">
        <f aca="false">+E162-F162</f>
        <v>-5</v>
      </c>
      <c r="H162" s="152" t="n">
        <f aca="false">(VLOOKUP(B162,'[1]New Ratings'!$A$3:$I$195,5,FALSE()))</f>
        <v>5</v>
      </c>
      <c r="I162" s="69" t="s">
        <v>62</v>
      </c>
      <c r="J162" s="75" t="s">
        <v>228</v>
      </c>
      <c r="K162" s="75" t="s">
        <v>228</v>
      </c>
      <c r="L162" s="69" t="s">
        <v>45</v>
      </c>
      <c r="M162" s="75" t="s">
        <v>69</v>
      </c>
      <c r="N162" s="70" t="s">
        <v>69</v>
      </c>
      <c r="O162" s="153" t="n">
        <v>59.14</v>
      </c>
      <c r="P162" s="154" t="n">
        <v>50</v>
      </c>
      <c r="Q162" s="86" t="str">
        <f aca="false">IF(R162&lt;=20,"A",IF(R162&lt;=40,"B",IF(R162&lt;=60,"C",IF(R162&lt;=80,"D",IF(R162&lt;=100,"E","*")))))</f>
        <v>C</v>
      </c>
      <c r="R162" s="70" t="n">
        <v>43</v>
      </c>
      <c r="S162" s="73" t="n">
        <v>44</v>
      </c>
      <c r="T162" s="74" t="n">
        <f aca="false">IF(R162="*","*",R162-S162)</f>
        <v>-1</v>
      </c>
      <c r="U162" s="75" t="n">
        <v>53</v>
      </c>
      <c r="V162" s="69" t="n">
        <v>50.6</v>
      </c>
      <c r="W162" s="73" t="n">
        <v>45.2</v>
      </c>
      <c r="X162" s="85" t="n">
        <f aca="false">IF(V162="*","*",V162-W162)</f>
        <v>5.4</v>
      </c>
      <c r="Y162" s="75" t="n">
        <v>65</v>
      </c>
      <c r="Z162" s="69" t="n">
        <v>36</v>
      </c>
      <c r="AA162" s="76" t="n">
        <v>37</v>
      </c>
      <c r="AB162" s="76" t="s">
        <v>58</v>
      </c>
      <c r="AC162" s="76" t="s">
        <v>48</v>
      </c>
      <c r="AD162" s="76" t="s">
        <v>58</v>
      </c>
      <c r="AE162" s="76" t="s">
        <v>48</v>
      </c>
      <c r="AF162" s="76" t="s">
        <v>48</v>
      </c>
      <c r="AG162" s="76" t="s">
        <v>48</v>
      </c>
      <c r="AH162" s="70" t="n">
        <f aca="false">IF(ISERROR(VLOOKUP(AB162,Methodology!$H$26:$I$37,2,FALSE())),"",VLOOKUP(AB162,Methodology!$H$26:$I$37,2,FALSE()))</f>
        <v>8</v>
      </c>
      <c r="AI162" s="70" t="n">
        <f aca="false">IF(ISERROR(VLOOKUP(AC162,Methodology!$H$26:$I$37,2,FALSE())),"",VLOOKUP(AC162,Methodology!$H$26:$I$37,2,FALSE()))</f>
        <v>7</v>
      </c>
      <c r="AJ162" s="76" t="n">
        <f aca="false">IF(ISERROR(VLOOKUP(AD162,Methodology!$H$26:$I$37,2,FALSE())),"",VLOOKUP(AD162,Methodology!$H$26:$I$37,2,FALSE()))</f>
        <v>8</v>
      </c>
      <c r="AK162" s="70" t="n">
        <f aca="false">IF(ISERROR(VLOOKUP(AE162,Methodology!$H$26:$I$37,2,FALSE())),"",VLOOKUP(AE162,Methodology!$H$26:$I$37,2,FALSE()))</f>
        <v>7</v>
      </c>
      <c r="AL162" s="70" t="n">
        <f aca="false">IF(ISERROR(VLOOKUP(AF162,Methodology!$H$26:$I$37,2,FALSE())),"",VLOOKUP(AF162,Methodology!$H$26:$I$37,2,FALSE()))</f>
        <v>7</v>
      </c>
      <c r="AM162" s="76" t="n">
        <f aca="false">IF(ISERROR(VLOOKUP(AG162,Methodology!$H$26:$I$37,2,FALSE())),"",VLOOKUP(AG162,Methodology!$H$26:$I$37,2,FALSE()))</f>
        <v>7</v>
      </c>
      <c r="AN162" s="77" t="n">
        <f aca="false">SUM(AH162:AJ162)/3</f>
        <v>7.66666666666667</v>
      </c>
      <c r="AO162" s="77" t="n">
        <f aca="false">SUM(AK162:AM162)/3</f>
        <v>7</v>
      </c>
      <c r="AP162" s="156" t="s">
        <v>50</v>
      </c>
    </row>
    <row r="163" customFormat="false" ht="12.75" hidden="false" customHeight="false" outlineLevel="0" collapsed="false">
      <c r="B163" s="42" t="s">
        <v>229</v>
      </c>
      <c r="C163" s="95" t="s">
        <v>230</v>
      </c>
      <c r="D163" s="158" t="s">
        <v>231</v>
      </c>
      <c r="E163" s="66"/>
      <c r="F163" s="66" t="n">
        <v>2</v>
      </c>
      <c r="G163" s="151" t="n">
        <f aca="false">+E163-F163</f>
        <v>-2</v>
      </c>
      <c r="H163" s="152" t="n">
        <f aca="false">(VLOOKUP(B163,'[1]New Ratings'!$A$3:$I$195,5,FALSE()))</f>
        <v>2</v>
      </c>
      <c r="I163" s="69" t="s">
        <v>43</v>
      </c>
      <c r="J163" s="75" t="s">
        <v>44</v>
      </c>
      <c r="K163" s="75" t="s">
        <v>44</v>
      </c>
      <c r="L163" s="69" t="s">
        <v>45</v>
      </c>
      <c r="M163" s="75" t="s">
        <v>86</v>
      </c>
      <c r="N163" s="70" t="s">
        <v>86</v>
      </c>
      <c r="O163" s="153" t="n">
        <v>88.52</v>
      </c>
      <c r="P163" s="154" t="n">
        <v>17</v>
      </c>
      <c r="Q163" s="86" t="str">
        <f aca="false">IF(R163&lt;=20,"A",IF(R163&lt;=40,"B",IF(R163&lt;=60,"C",IF(R163&lt;=80,"D",IF(R163&lt;=100,"E","*")))))</f>
        <v>A</v>
      </c>
      <c r="R163" s="70" t="n">
        <v>19</v>
      </c>
      <c r="S163" s="73" t="n">
        <v>19</v>
      </c>
      <c r="T163" s="74" t="n">
        <f aca="false">IF(R163="*","*",R163-S163)</f>
        <v>0</v>
      </c>
      <c r="U163" s="75" t="n">
        <v>18</v>
      </c>
      <c r="V163" s="69" t="n">
        <v>84.5</v>
      </c>
      <c r="W163" s="73" t="n">
        <v>80.4</v>
      </c>
      <c r="X163" s="85" t="n">
        <f aca="false">IF(V163="*","*",V163-W163)</f>
        <v>4.09999999999999</v>
      </c>
      <c r="Y163" s="75" t="n">
        <v>82</v>
      </c>
      <c r="Z163" s="69" t="n">
        <v>37.5</v>
      </c>
      <c r="AA163" s="76" t="n">
        <v>40</v>
      </c>
      <c r="AB163" s="76" t="s">
        <v>49</v>
      </c>
      <c r="AC163" s="76" t="s">
        <v>58</v>
      </c>
      <c r="AD163" s="76" t="s">
        <v>58</v>
      </c>
      <c r="AE163" s="76" t="s">
        <v>47</v>
      </c>
      <c r="AF163" s="76" t="s">
        <v>48</v>
      </c>
      <c r="AG163" s="76" t="s">
        <v>47</v>
      </c>
      <c r="AH163" s="70" t="n">
        <f aca="false">IF(ISERROR(VLOOKUP(AB163,Methodology!$H$26:$I$37,2,FALSE())),"",VLOOKUP(AB163,Methodology!$H$26:$I$37,2,FALSE()))</f>
        <v>9</v>
      </c>
      <c r="AI163" s="70" t="n">
        <f aca="false">IF(ISERROR(VLOOKUP(AC163,Methodology!$H$26:$I$37,2,FALSE())),"",VLOOKUP(AC163,Methodology!$H$26:$I$37,2,FALSE()))</f>
        <v>8</v>
      </c>
      <c r="AJ163" s="76" t="n">
        <f aca="false">IF(ISERROR(VLOOKUP(AD163,Methodology!$H$26:$I$37,2,FALSE())),"",VLOOKUP(AD163,Methodology!$H$26:$I$37,2,FALSE()))</f>
        <v>8</v>
      </c>
      <c r="AK163" s="70" t="n">
        <f aca="false">IF(ISERROR(VLOOKUP(AE163,Methodology!$H$26:$I$37,2,FALSE())),"",VLOOKUP(AE163,Methodology!$H$26:$I$37,2,FALSE()))</f>
        <v>6</v>
      </c>
      <c r="AL163" s="70" t="n">
        <f aca="false">IF(ISERROR(VLOOKUP(AF163,Methodology!$H$26:$I$37,2,FALSE())),"",VLOOKUP(AF163,Methodology!$H$26:$I$37,2,FALSE()))</f>
        <v>7</v>
      </c>
      <c r="AM163" s="76" t="n">
        <f aca="false">IF(ISERROR(VLOOKUP(AG163,Methodology!$H$26:$I$37,2,FALSE())),"",VLOOKUP(AG163,Methodology!$H$26:$I$37,2,FALSE()))</f>
        <v>6</v>
      </c>
      <c r="AN163" s="77" t="n">
        <f aca="false">SUM(AH163:AJ163)/3</f>
        <v>8.33333333333333</v>
      </c>
      <c r="AO163" s="77" t="n">
        <f aca="false">SUM(AK163:AM163)/3</f>
        <v>6.33333333333333</v>
      </c>
      <c r="AP163" s="156" t="s">
        <v>59</v>
      </c>
    </row>
    <row r="164" customFormat="false" ht="12.75" hidden="false" customHeight="false" outlineLevel="0" collapsed="false">
      <c r="B164" s="157" t="s">
        <v>375</v>
      </c>
      <c r="C164" s="95" t="s">
        <v>184</v>
      </c>
      <c r="D164" s="158" t="s">
        <v>376</v>
      </c>
      <c r="E164" s="66"/>
      <c r="F164" s="66" t="n">
        <v>9</v>
      </c>
      <c r="G164" s="151" t="n">
        <f aca="false">+E164-F164</f>
        <v>-9</v>
      </c>
      <c r="H164" s="152" t="n">
        <f aca="false">(VLOOKUP(B164,'[1]New Ratings'!$A$3:$I$195,5,FALSE()))</f>
        <v>9</v>
      </c>
      <c r="I164" s="69" t="s">
        <v>62</v>
      </c>
      <c r="J164" s="75" t="s">
        <v>56</v>
      </c>
      <c r="K164" s="75" t="s">
        <v>56</v>
      </c>
      <c r="L164" s="69" t="s">
        <v>56</v>
      </c>
      <c r="M164" s="75" t="s">
        <v>56</v>
      </c>
      <c r="N164" s="70" t="s">
        <v>56</v>
      </c>
      <c r="O164" s="153" t="n">
        <v>39.58</v>
      </c>
      <c r="P164" s="154" t="n">
        <v>88</v>
      </c>
      <c r="Q164" s="86" t="str">
        <f aca="false">IF(R164&lt;=20,"A",IF(R164&lt;=40,"B",IF(R164&lt;=60,"C",IF(R164&lt;=80,"D",IF(R164&lt;=100,"E","*")))))</f>
        <v>C</v>
      </c>
      <c r="R164" s="70" t="n">
        <v>49</v>
      </c>
      <c r="S164" s="73" t="n">
        <v>53</v>
      </c>
      <c r="T164" s="74" t="n">
        <f aca="false">IF(R164="*","*",R164-S164)</f>
        <v>-4</v>
      </c>
      <c r="U164" s="75" t="n">
        <v>75</v>
      </c>
      <c r="V164" s="69" t="n">
        <v>34.6</v>
      </c>
      <c r="W164" s="73" t="n">
        <v>35.4</v>
      </c>
      <c r="X164" s="85" t="n">
        <f aca="false">IF(V164="*","*",V164-W164)</f>
        <v>-0.799999999999997</v>
      </c>
      <c r="Y164" s="75" t="n">
        <v>52</v>
      </c>
      <c r="Z164" s="69" t="n">
        <v>33</v>
      </c>
      <c r="AA164" s="76" t="n">
        <v>32</v>
      </c>
      <c r="AB164" s="76" t="s">
        <v>144</v>
      </c>
      <c r="AC164" s="76" t="s">
        <v>48</v>
      </c>
      <c r="AD164" s="76" t="s">
        <v>144</v>
      </c>
      <c r="AE164" s="76" t="s">
        <v>270</v>
      </c>
      <c r="AF164" s="76" t="s">
        <v>144</v>
      </c>
      <c r="AG164" s="76" t="s">
        <v>145</v>
      </c>
      <c r="AH164" s="70" t="n">
        <f aca="false">IF(ISERROR(VLOOKUP(AB164,Methodology!$H$26:$I$37,2,FALSE())),"",VLOOKUP(AB164,Methodology!$H$26:$I$37,2,FALSE()))</f>
        <v>5</v>
      </c>
      <c r="AI164" s="70" t="n">
        <f aca="false">IF(ISERROR(VLOOKUP(AC164,Methodology!$H$26:$I$37,2,FALSE())),"",VLOOKUP(AC164,Methodology!$H$26:$I$37,2,FALSE()))</f>
        <v>7</v>
      </c>
      <c r="AJ164" s="76" t="n">
        <f aca="false">IF(ISERROR(VLOOKUP(AD164,Methodology!$H$26:$I$37,2,FALSE())),"",VLOOKUP(AD164,Methodology!$H$26:$I$37,2,FALSE()))</f>
        <v>5</v>
      </c>
      <c r="AK164" s="70" t="n">
        <f aca="false">IF(ISERROR(VLOOKUP(AE164,Methodology!$H$26:$I$37,2,FALSE())),"",VLOOKUP(AE164,Methodology!$H$26:$I$37,2,FALSE()))</f>
        <v>3</v>
      </c>
      <c r="AL164" s="70" t="n">
        <f aca="false">IF(ISERROR(VLOOKUP(AF164,Methodology!$H$26:$I$37,2,FALSE())),"",VLOOKUP(AF164,Methodology!$H$26:$I$37,2,FALSE()))</f>
        <v>5</v>
      </c>
      <c r="AM164" s="76" t="n">
        <f aca="false">IF(ISERROR(VLOOKUP(AG164,Methodology!$H$26:$I$37,2,FALSE())),"",VLOOKUP(AG164,Methodology!$H$26:$I$37,2,FALSE()))</f>
        <v>4</v>
      </c>
      <c r="AN164" s="77" t="n">
        <f aca="false">SUM(AH164:AJ164)/3</f>
        <v>5.66666666666667</v>
      </c>
      <c r="AO164" s="77" t="n">
        <f aca="false">SUM(AK164:AM164)/3</f>
        <v>4</v>
      </c>
      <c r="AP164" s="80" t="s">
        <v>132</v>
      </c>
    </row>
    <row r="165" customFormat="false" ht="12.75" hidden="false" customHeight="false" outlineLevel="0" collapsed="false">
      <c r="B165" s="148" t="s">
        <v>578</v>
      </c>
      <c r="C165" s="95" t="s">
        <v>263</v>
      </c>
      <c r="D165" s="158" t="s">
        <v>264</v>
      </c>
      <c r="E165" s="66"/>
      <c r="F165" s="66" t="n">
        <v>12</v>
      </c>
      <c r="G165" s="151" t="n">
        <f aca="false">+E165-F165</f>
        <v>-12</v>
      </c>
      <c r="H165" s="152" t="e">
        <f aca="false">(VLOOKUP(B165,'[1]New Ratings'!$A$3:$I$195,5,FALSE()))</f>
        <v>#N/A</v>
      </c>
      <c r="I165" s="69" t="s">
        <v>62</v>
      </c>
      <c r="J165" s="75" t="s">
        <v>56</v>
      </c>
      <c r="K165" s="75" t="s">
        <v>56</v>
      </c>
      <c r="L165" s="69" t="s">
        <v>56</v>
      </c>
      <c r="M165" s="75" t="s">
        <v>56</v>
      </c>
      <c r="N165" s="70"/>
      <c r="O165" s="153"/>
      <c r="P165" s="154" t="s">
        <v>56</v>
      </c>
      <c r="Q165" s="86" t="str">
        <f aca="false">IF(R165&lt;=20,"A",IF(R165&lt;=40,"B",IF(R165&lt;=60,"C",IF(R165&lt;=80,"D",IF(R165&lt;=100,"E","*")))))</f>
        <v>*</v>
      </c>
      <c r="R165" s="70" t="s">
        <v>56</v>
      </c>
      <c r="S165" s="73"/>
      <c r="T165" s="74"/>
      <c r="U165" s="75" t="s">
        <v>56</v>
      </c>
      <c r="V165" s="69" t="s">
        <v>56</v>
      </c>
      <c r="W165" s="73"/>
      <c r="X165" s="85"/>
      <c r="Y165" s="75" t="s">
        <v>56</v>
      </c>
      <c r="Z165" s="69" t="s">
        <v>56</v>
      </c>
      <c r="AA165" s="76" t="s">
        <v>56</v>
      </c>
      <c r="AB165" s="76"/>
      <c r="AC165" s="76"/>
      <c r="AD165" s="76"/>
      <c r="AE165" s="76"/>
      <c r="AF165" s="76"/>
      <c r="AG165" s="76"/>
      <c r="AH165" s="70" t="str">
        <f aca="false">IF(ISERROR(VLOOKUP(AB165,Methodology!$H$26:$I$37,2,FALSE())),"",VLOOKUP(AB165,Methodology!$H$26:$I$37,2,FALSE()))</f>
        <v/>
      </c>
      <c r="AI165" s="70" t="str">
        <f aca="false">IF(ISERROR(VLOOKUP(AC165,Methodology!$H$26:$I$37,2,FALSE())),"",VLOOKUP(AC165,Methodology!$H$26:$I$37,2,FALSE()))</f>
        <v/>
      </c>
      <c r="AJ165" s="76" t="str">
        <f aca="false">IF(ISERROR(VLOOKUP(AD165,Methodology!$H$26:$I$37,2,FALSE())),"",VLOOKUP(AD165,Methodology!$H$26:$I$37,2,FALSE()))</f>
        <v/>
      </c>
      <c r="AK165" s="70" t="str">
        <f aca="false">IF(ISERROR(VLOOKUP(AE165,Methodology!$H$26:$I$37,2,FALSE())),"",VLOOKUP(AE165,Methodology!$H$26:$I$37,2,FALSE()))</f>
        <v/>
      </c>
      <c r="AL165" s="70" t="str">
        <f aca="false">IF(ISERROR(VLOOKUP(AF165,Methodology!$H$26:$I$37,2,FALSE())),"",VLOOKUP(AF165,Methodology!$H$26:$I$37,2,FALSE()))</f>
        <v/>
      </c>
      <c r="AM165" s="76" t="str">
        <f aca="false">IF(ISERROR(VLOOKUP(AG165,Methodology!$H$26:$I$37,2,FALSE())),"",VLOOKUP(AG165,Methodology!$H$26:$I$37,2,FALSE()))</f>
        <v/>
      </c>
      <c r="AN165" s="77" t="n">
        <f aca="false">SUM(AH165:AJ165)/3</f>
        <v>0</v>
      </c>
      <c r="AO165" s="77" t="n">
        <f aca="false">SUM(AK165:AM165)/3</f>
        <v>0</v>
      </c>
      <c r="AP165" s="156" t="s">
        <v>64</v>
      </c>
    </row>
    <row r="166" customFormat="false" ht="13.5" hidden="false" customHeight="true" outlineLevel="0" collapsed="false">
      <c r="B166" s="157" t="s">
        <v>377</v>
      </c>
      <c r="C166" s="95" t="s">
        <v>263</v>
      </c>
      <c r="D166" s="158" t="s">
        <v>264</v>
      </c>
      <c r="E166" s="66"/>
      <c r="F166" s="66" t="n">
        <v>9</v>
      </c>
      <c r="G166" s="151" t="n">
        <f aca="false">+E166-F166</f>
        <v>-9</v>
      </c>
      <c r="H166" s="152" t="n">
        <f aca="false">(VLOOKUP(B166,'[1]New Ratings'!$A$3:$I$195,5,FALSE()))</f>
        <v>9</v>
      </c>
      <c r="I166" s="69" t="s">
        <v>62</v>
      </c>
      <c r="J166" s="75" t="s">
        <v>56</v>
      </c>
      <c r="K166" s="75" t="s">
        <v>56</v>
      </c>
      <c r="L166" s="69" t="s">
        <v>56</v>
      </c>
      <c r="M166" s="75" t="s">
        <v>56</v>
      </c>
      <c r="N166" s="70" t="s">
        <v>56</v>
      </c>
      <c r="O166" s="153" t="n">
        <v>36.26</v>
      </c>
      <c r="P166" s="154" t="n">
        <v>100</v>
      </c>
      <c r="Q166" s="86" t="str">
        <f aca="false">IF(R166&lt;=20,"A",IF(R166&lt;=40,"B",IF(R166&lt;=60,"C",IF(R166&lt;=80,"D",IF(R166&lt;=100,"E","*")))))</f>
        <v>*</v>
      </c>
      <c r="R166" s="70" t="s">
        <v>56</v>
      </c>
      <c r="S166" s="73" t="s">
        <v>56</v>
      </c>
      <c r="T166" s="74" t="str">
        <f aca="false">IF(R166="*","*",R166-S166)</f>
        <v>*</v>
      </c>
      <c r="U166" s="75" t="s">
        <v>56</v>
      </c>
      <c r="V166" s="69" t="s">
        <v>56</v>
      </c>
      <c r="W166" s="73" t="s">
        <v>56</v>
      </c>
      <c r="X166" s="85" t="str">
        <f aca="false">IF(V166="*","*",V166-W166)</f>
        <v>*</v>
      </c>
      <c r="Y166" s="75" t="s">
        <v>56</v>
      </c>
      <c r="Z166" s="69" t="s">
        <v>56</v>
      </c>
      <c r="AA166" s="76" t="s">
        <v>56</v>
      </c>
      <c r="AB166" s="76"/>
      <c r="AC166" s="76"/>
      <c r="AD166" s="76"/>
      <c r="AE166" s="76"/>
      <c r="AF166" s="76"/>
      <c r="AG166" s="76"/>
      <c r="AH166" s="70" t="str">
        <f aca="false">IF(ISERROR(VLOOKUP(AB166,Methodology!$H$26:$I$37,2,FALSE())),"",VLOOKUP(AB166,Methodology!$H$26:$I$37,2,FALSE()))</f>
        <v/>
      </c>
      <c r="AI166" s="70" t="str">
        <f aca="false">IF(ISERROR(VLOOKUP(AC166,Methodology!$H$26:$I$37,2,FALSE())),"",VLOOKUP(AC166,Methodology!$H$26:$I$37,2,FALSE()))</f>
        <v/>
      </c>
      <c r="AJ166" s="76" t="str">
        <f aca="false">IF(ISERROR(VLOOKUP(AD166,Methodology!$H$26:$I$37,2,FALSE())),"",VLOOKUP(AD166,Methodology!$H$26:$I$37,2,FALSE()))</f>
        <v/>
      </c>
      <c r="AK166" s="70" t="str">
        <f aca="false">IF(ISERROR(VLOOKUP(AE166,Methodology!$H$26:$I$37,2,FALSE())),"",VLOOKUP(AE166,Methodology!$H$26:$I$37,2,FALSE()))</f>
        <v/>
      </c>
      <c r="AL166" s="70" t="str">
        <f aca="false">IF(ISERROR(VLOOKUP(AF166,Methodology!$H$26:$I$37,2,FALSE())),"",VLOOKUP(AF166,Methodology!$H$26:$I$37,2,FALSE()))</f>
        <v/>
      </c>
      <c r="AM166" s="76" t="str">
        <f aca="false">IF(ISERROR(VLOOKUP(AG166,Methodology!$H$26:$I$37,2,FALSE())),"",VLOOKUP(AG166,Methodology!$H$26:$I$37,2,FALSE()))</f>
        <v/>
      </c>
      <c r="AN166" s="77" t="n">
        <f aca="false">SUM(AH166:AJ166)/3</f>
        <v>0</v>
      </c>
      <c r="AO166" s="77" t="n">
        <f aca="false">SUM(AK166:AM166)/3</f>
        <v>0</v>
      </c>
      <c r="AP166" s="156" t="s">
        <v>64</v>
      </c>
    </row>
    <row r="167" customFormat="false" ht="13.5" hidden="false" customHeight="true" outlineLevel="0" collapsed="false">
      <c r="B167" s="179" t="s">
        <v>378</v>
      </c>
      <c r="C167" s="95" t="s">
        <v>263</v>
      </c>
      <c r="D167" s="158" t="s">
        <v>264</v>
      </c>
      <c r="E167" s="66"/>
      <c r="F167" s="66" t="n">
        <v>9</v>
      </c>
      <c r="G167" s="151" t="n">
        <f aca="false">+E167-F167</f>
        <v>-9</v>
      </c>
      <c r="H167" s="152" t="e">
        <f aca="false">(VLOOKUP(B167,'[1]New Ratings'!$A$3:$I$195,5,FALSE()))</f>
        <v>#N/A</v>
      </c>
      <c r="I167" s="69" t="s">
        <v>62</v>
      </c>
      <c r="J167" s="75" t="s">
        <v>56</v>
      </c>
      <c r="K167" s="75" t="s">
        <v>56</v>
      </c>
      <c r="L167" s="69" t="s">
        <v>56</v>
      </c>
      <c r="M167" s="75" t="s">
        <v>56</v>
      </c>
      <c r="N167" s="70" t="s">
        <v>56</v>
      </c>
      <c r="O167" s="153" t="n">
        <v>34.25</v>
      </c>
      <c r="P167" s="154" t="n">
        <v>106</v>
      </c>
      <c r="Q167" s="86" t="str">
        <f aca="false">IF(R167&lt;=20,"A",IF(R167&lt;=40,"B",IF(R167&lt;=60,"C",IF(R167&lt;=80,"D",IF(R167&lt;=100,"E","*")))))</f>
        <v>*</v>
      </c>
      <c r="R167" s="70" t="s">
        <v>56</v>
      </c>
      <c r="S167" s="73" t="s">
        <v>56</v>
      </c>
      <c r="T167" s="74" t="str">
        <f aca="false">IF(R167="*","*",R167-S167)</f>
        <v>*</v>
      </c>
      <c r="U167" s="75" t="s">
        <v>56</v>
      </c>
      <c r="V167" s="69" t="s">
        <v>56</v>
      </c>
      <c r="W167" s="73" t="s">
        <v>56</v>
      </c>
      <c r="X167" s="85" t="str">
        <f aca="false">IF(V167="*","*",V167-W167)</f>
        <v>*</v>
      </c>
      <c r="Y167" s="75" t="s">
        <v>56</v>
      </c>
      <c r="Z167" s="69" t="s">
        <v>56</v>
      </c>
      <c r="AA167" s="76" t="s">
        <v>56</v>
      </c>
      <c r="AB167" s="76"/>
      <c r="AC167" s="76"/>
      <c r="AD167" s="76"/>
      <c r="AE167" s="76"/>
      <c r="AF167" s="76"/>
      <c r="AG167" s="76"/>
      <c r="AH167" s="70" t="str">
        <f aca="false">IF(ISERROR(VLOOKUP(AB167,Methodology!$H$26:$I$37,2,FALSE())),"",VLOOKUP(AB167,Methodology!$H$26:$I$37,2,FALSE()))</f>
        <v/>
      </c>
      <c r="AI167" s="70" t="str">
        <f aca="false">IF(ISERROR(VLOOKUP(AC167,Methodology!$H$26:$I$37,2,FALSE())),"",VLOOKUP(AC167,Methodology!$H$26:$I$37,2,FALSE()))</f>
        <v/>
      </c>
      <c r="AJ167" s="76" t="str">
        <f aca="false">IF(ISERROR(VLOOKUP(AD167,Methodology!$H$26:$I$37,2,FALSE())),"",VLOOKUP(AD167,Methodology!$H$26:$I$37,2,FALSE()))</f>
        <v/>
      </c>
      <c r="AK167" s="70" t="str">
        <f aca="false">IF(ISERROR(VLOOKUP(AE167,Methodology!$H$26:$I$37,2,FALSE())),"",VLOOKUP(AE167,Methodology!$H$26:$I$37,2,FALSE()))</f>
        <v/>
      </c>
      <c r="AL167" s="70" t="str">
        <f aca="false">IF(ISERROR(VLOOKUP(AF167,Methodology!$H$26:$I$37,2,FALSE())),"",VLOOKUP(AF167,Methodology!$H$26:$I$37,2,FALSE()))</f>
        <v/>
      </c>
      <c r="AM167" s="76" t="str">
        <f aca="false">IF(ISERROR(VLOOKUP(AG167,Methodology!$H$26:$I$37,2,FALSE())),"",VLOOKUP(AG167,Methodology!$H$26:$I$37,2,FALSE()))</f>
        <v/>
      </c>
      <c r="AN167" s="77" t="n">
        <f aca="false">SUM(AH167:AJ167)/3</f>
        <v>0</v>
      </c>
      <c r="AO167" s="77" t="n">
        <f aca="false">SUM(AK167:AM167)/3</f>
        <v>0</v>
      </c>
      <c r="AP167" s="156" t="s">
        <v>64</v>
      </c>
    </row>
    <row r="168" customFormat="false" ht="12.75" hidden="false" customHeight="false" outlineLevel="0" collapsed="false">
      <c r="B168" s="148" t="s">
        <v>579</v>
      </c>
      <c r="C168" s="95" t="s">
        <v>66</v>
      </c>
      <c r="D168" s="158" t="s">
        <v>580</v>
      </c>
      <c r="E168" s="66"/>
      <c r="F168" s="66" t="n">
        <v>12</v>
      </c>
      <c r="G168" s="151" t="n">
        <f aca="false">+E168-F168</f>
        <v>-12</v>
      </c>
      <c r="H168" s="152" t="n">
        <f aca="false">(VLOOKUP(B168,'[1]New Ratings'!$A$3:$I$195,5,FALSE()))</f>
        <v>12</v>
      </c>
      <c r="I168" s="69" t="s">
        <v>43</v>
      </c>
      <c r="J168" s="75" t="s">
        <v>56</v>
      </c>
      <c r="K168" s="75" t="s">
        <v>56</v>
      </c>
      <c r="L168" s="69" t="s">
        <v>56</v>
      </c>
      <c r="M168" s="75" t="s">
        <v>56</v>
      </c>
      <c r="N168" s="70" t="s">
        <v>56</v>
      </c>
      <c r="O168" s="153" t="n">
        <v>23.14</v>
      </c>
      <c r="P168" s="154" t="n">
        <v>168</v>
      </c>
      <c r="Q168" s="86" t="str">
        <f aca="false">IF(R168&lt;=20,"A",IF(R168&lt;=40,"B",IF(R168&lt;=60,"C",IF(R168&lt;=80,"D",IF(R168&lt;=100,"E","*")))))</f>
        <v>D</v>
      </c>
      <c r="R168" s="70" t="n">
        <v>76</v>
      </c>
      <c r="S168" s="73" t="n">
        <v>77</v>
      </c>
      <c r="T168" s="74" t="n">
        <f aca="false">IF(R168="*","*",R168-S168)</f>
        <v>-1</v>
      </c>
      <c r="U168" s="75" t="n">
        <v>143</v>
      </c>
      <c r="V168" s="69" t="n">
        <v>10.1</v>
      </c>
      <c r="W168" s="73" t="n">
        <v>7.9</v>
      </c>
      <c r="X168" s="85" t="n">
        <f aca="false">IF(V168="*","*",V168-W168)</f>
        <v>2.2</v>
      </c>
      <c r="Y168" s="75" t="n">
        <v>36</v>
      </c>
      <c r="Z168" s="69" t="n">
        <v>30</v>
      </c>
      <c r="AA168" s="76" t="n">
        <v>33</v>
      </c>
      <c r="AB168" s="76" t="s">
        <v>270</v>
      </c>
      <c r="AC168" s="76" t="s">
        <v>48</v>
      </c>
      <c r="AD168" s="76" t="s">
        <v>145</v>
      </c>
      <c r="AE168" s="76" t="s">
        <v>270</v>
      </c>
      <c r="AF168" s="76" t="s">
        <v>145</v>
      </c>
      <c r="AG168" s="76" t="s">
        <v>145</v>
      </c>
      <c r="AH168" s="70" t="n">
        <f aca="false">IF(ISERROR(VLOOKUP(AB168,Methodology!$H$26:$I$37,2,FALSE())),"",VLOOKUP(AB168,Methodology!$H$26:$I$37,2,FALSE()))</f>
        <v>3</v>
      </c>
      <c r="AI168" s="70" t="n">
        <f aca="false">IF(ISERROR(VLOOKUP(AC168,Methodology!$H$26:$I$37,2,FALSE())),"",VLOOKUP(AC168,Methodology!$H$26:$I$37,2,FALSE()))</f>
        <v>7</v>
      </c>
      <c r="AJ168" s="76" t="n">
        <f aca="false">IF(ISERROR(VLOOKUP(AD168,Methodology!$H$26:$I$37,2,FALSE())),"",VLOOKUP(AD168,Methodology!$H$26:$I$37,2,FALSE()))</f>
        <v>4</v>
      </c>
      <c r="AK168" s="70" t="n">
        <f aca="false">IF(ISERROR(VLOOKUP(AE168,Methodology!$H$26:$I$37,2,FALSE())),"",VLOOKUP(AE168,Methodology!$H$26:$I$37,2,FALSE()))</f>
        <v>3</v>
      </c>
      <c r="AL168" s="70" t="n">
        <f aca="false">IF(ISERROR(VLOOKUP(AF168,Methodology!$H$26:$I$37,2,FALSE())),"",VLOOKUP(AF168,Methodology!$H$26:$I$37,2,FALSE()))</f>
        <v>4</v>
      </c>
      <c r="AM168" s="76" t="n">
        <f aca="false">IF(ISERROR(VLOOKUP(AG168,Methodology!$H$26:$I$37,2,FALSE())),"",VLOOKUP(AG168,Methodology!$H$26:$I$37,2,FALSE()))</f>
        <v>4</v>
      </c>
      <c r="AN168" s="77" t="n">
        <f aca="false">SUM(AH168:AJ168)/3</f>
        <v>4.66666666666667</v>
      </c>
      <c r="AO168" s="77" t="n">
        <f aca="false">SUM(AK168:AM168)/3</f>
        <v>3.66666666666667</v>
      </c>
      <c r="AP168" s="156" t="s">
        <v>50</v>
      </c>
    </row>
    <row r="169" customFormat="false" ht="12.75" hidden="false" customHeight="false" outlineLevel="0" collapsed="false">
      <c r="B169" s="148" t="s">
        <v>581</v>
      </c>
      <c r="C169" s="95" t="s">
        <v>582</v>
      </c>
      <c r="D169" s="158" t="s">
        <v>583</v>
      </c>
      <c r="E169" s="66"/>
      <c r="F169" s="66" t="n">
        <v>10</v>
      </c>
      <c r="G169" s="151" t="n">
        <f aca="false">+E169-F169</f>
        <v>-10</v>
      </c>
      <c r="H169" s="152" t="n">
        <f aca="false">(VLOOKUP(B169,'[1]New Ratings'!$A$3:$I$195,5,FALSE()))</f>
        <v>10</v>
      </c>
      <c r="I169" s="69" t="s">
        <v>62</v>
      </c>
      <c r="J169" s="75" t="s">
        <v>584</v>
      </c>
      <c r="K169" s="75" t="s">
        <v>584</v>
      </c>
      <c r="L169" s="69" t="s">
        <v>238</v>
      </c>
      <c r="M169" s="75" t="s">
        <v>56</v>
      </c>
      <c r="N169" s="70" t="s">
        <v>56</v>
      </c>
      <c r="O169" s="153" t="n">
        <v>21.35</v>
      </c>
      <c r="P169" s="154" t="n">
        <v>173</v>
      </c>
      <c r="Q169" s="86" t="str">
        <f aca="false">IF(R169&lt;=20,"A",IF(R169&lt;=40,"B",IF(R169&lt;=60,"C",IF(R169&lt;=80,"D",IF(R169&lt;=100,"E","*")))))</f>
        <v>*</v>
      </c>
      <c r="R169" s="70" t="s">
        <v>56</v>
      </c>
      <c r="S169" s="73" t="s">
        <v>56</v>
      </c>
      <c r="T169" s="74" t="str">
        <f aca="false">IF(R169="*","*",R169-S169)</f>
        <v>*</v>
      </c>
      <c r="U169" s="75" t="s">
        <v>56</v>
      </c>
      <c r="V169" s="69" t="s">
        <v>56</v>
      </c>
      <c r="W169" s="73" t="s">
        <v>56</v>
      </c>
      <c r="X169" s="85" t="str">
        <f aca="false">IF(V169="*","*",V169-W169)</f>
        <v>*</v>
      </c>
      <c r="Y169" s="75" t="n">
        <v>66</v>
      </c>
      <c r="Z169" s="69" t="n">
        <v>37</v>
      </c>
      <c r="AA169" s="76" t="n">
        <v>31</v>
      </c>
      <c r="AB169" s="76" t="s">
        <v>47</v>
      </c>
      <c r="AC169" s="76" t="s">
        <v>47</v>
      </c>
      <c r="AD169" s="76" t="s">
        <v>47</v>
      </c>
      <c r="AE169" s="76" t="s">
        <v>144</v>
      </c>
      <c r="AF169" s="76" t="s">
        <v>47</v>
      </c>
      <c r="AG169" s="76" t="s">
        <v>144</v>
      </c>
      <c r="AH169" s="70" t="n">
        <f aca="false">IF(ISERROR(VLOOKUP(AB169,Methodology!$H$26:$I$37,2,FALSE())),"",VLOOKUP(AB169,Methodology!$H$26:$I$37,2,FALSE()))</f>
        <v>6</v>
      </c>
      <c r="AI169" s="70" t="n">
        <f aca="false">IF(ISERROR(VLOOKUP(AC169,Methodology!$H$26:$I$37,2,FALSE())),"",VLOOKUP(AC169,Methodology!$H$26:$I$37,2,FALSE()))</f>
        <v>6</v>
      </c>
      <c r="AJ169" s="76" t="n">
        <f aca="false">IF(ISERROR(VLOOKUP(AD169,Methodology!$H$26:$I$37,2,FALSE())),"",VLOOKUP(AD169,Methodology!$H$26:$I$37,2,FALSE()))</f>
        <v>6</v>
      </c>
      <c r="AK169" s="70" t="n">
        <f aca="false">IF(ISERROR(VLOOKUP(AE169,Methodology!$H$26:$I$37,2,FALSE())),"",VLOOKUP(AE169,Methodology!$H$26:$I$37,2,FALSE()))</f>
        <v>5</v>
      </c>
      <c r="AL169" s="70" t="n">
        <f aca="false">IF(ISERROR(VLOOKUP(AF169,Methodology!$H$26:$I$37,2,FALSE())),"",VLOOKUP(AF169,Methodology!$H$26:$I$37,2,FALSE()))</f>
        <v>6</v>
      </c>
      <c r="AM169" s="76" t="n">
        <f aca="false">IF(ISERROR(VLOOKUP(AG169,Methodology!$H$26:$I$37,2,FALSE())),"",VLOOKUP(AG169,Methodology!$H$26:$I$37,2,FALSE()))</f>
        <v>5</v>
      </c>
      <c r="AN169" s="77" t="n">
        <f aca="false">SUM(AH169:AJ169)/3</f>
        <v>6</v>
      </c>
      <c r="AO169" s="77" t="n">
        <f aca="false">SUM(AK169:AM169)/3</f>
        <v>5.33333333333333</v>
      </c>
      <c r="AP169" s="156" t="s">
        <v>99</v>
      </c>
    </row>
    <row r="170" customFormat="false" ht="12.75" hidden="false" customHeight="false" outlineLevel="0" collapsed="false">
      <c r="B170" s="148" t="s">
        <v>585</v>
      </c>
      <c r="C170" s="95" t="s">
        <v>586</v>
      </c>
      <c r="D170" s="158" t="s">
        <v>587</v>
      </c>
      <c r="E170" s="66"/>
      <c r="F170" s="66" t="n">
        <v>11</v>
      </c>
      <c r="G170" s="151" t="n">
        <f aca="false">+E170-F170</f>
        <v>-11</v>
      </c>
      <c r="H170" s="152" t="n">
        <f aca="false">(VLOOKUP(B170,'[1]New Ratings'!$A$3:$I$195,5,FALSE()))</f>
        <v>11</v>
      </c>
      <c r="I170" s="69" t="s">
        <v>62</v>
      </c>
      <c r="J170" s="75" t="s">
        <v>56</v>
      </c>
      <c r="K170" s="75" t="s">
        <v>56</v>
      </c>
      <c r="L170" s="69" t="s">
        <v>56</v>
      </c>
      <c r="M170" s="75" t="s">
        <v>56</v>
      </c>
      <c r="N170" s="70" t="s">
        <v>56</v>
      </c>
      <c r="O170" s="153" t="n">
        <v>34.17</v>
      </c>
      <c r="P170" s="154" t="n">
        <v>107</v>
      </c>
      <c r="Q170" s="86" t="str">
        <f aca="false">IF(R170&lt;=20,"A",IF(R170&lt;=40,"B",IF(R170&lt;=60,"C",IF(R170&lt;=80,"D",IF(R170&lt;=100,"E","*")))))</f>
        <v>*</v>
      </c>
      <c r="R170" s="70" t="s">
        <v>56</v>
      </c>
      <c r="S170" s="73" t="s">
        <v>56</v>
      </c>
      <c r="T170" s="74" t="str">
        <f aca="false">IF(R170="*","*",R170-S170)</f>
        <v>*</v>
      </c>
      <c r="U170" s="75" t="n">
        <v>86</v>
      </c>
      <c r="V170" s="69" t="n">
        <v>28.6</v>
      </c>
      <c r="W170" s="73" t="n">
        <v>29.7</v>
      </c>
      <c r="X170" s="85" t="n">
        <f aca="false">IF(V170="*","*",V170-W170)</f>
        <v>-1.1</v>
      </c>
      <c r="Y170" s="75" t="s">
        <v>56</v>
      </c>
      <c r="Z170" s="69" t="s">
        <v>56</v>
      </c>
      <c r="AA170" s="76" t="s">
        <v>56</v>
      </c>
      <c r="AB170" s="76"/>
      <c r="AC170" s="76"/>
      <c r="AD170" s="76"/>
      <c r="AE170" s="76"/>
      <c r="AF170" s="76"/>
      <c r="AG170" s="76"/>
      <c r="AH170" s="70" t="str">
        <f aca="false">IF(ISERROR(VLOOKUP(AB170,Methodology!$H$26:$I$37,2,FALSE())),"",VLOOKUP(AB170,Methodology!$H$26:$I$37,2,FALSE()))</f>
        <v/>
      </c>
      <c r="AI170" s="70" t="str">
        <f aca="false">IF(ISERROR(VLOOKUP(AC170,Methodology!$H$26:$I$37,2,FALSE())),"",VLOOKUP(AC170,Methodology!$H$26:$I$37,2,FALSE()))</f>
        <v/>
      </c>
      <c r="AJ170" s="76" t="str">
        <f aca="false">IF(ISERROR(VLOOKUP(AD170,Methodology!$H$26:$I$37,2,FALSE())),"",VLOOKUP(AD170,Methodology!$H$26:$I$37,2,FALSE()))</f>
        <v/>
      </c>
      <c r="AK170" s="70" t="str">
        <f aca="false">IF(ISERROR(VLOOKUP(AE170,Methodology!$H$26:$I$37,2,FALSE())),"",VLOOKUP(AE170,Methodology!$H$26:$I$37,2,FALSE()))</f>
        <v/>
      </c>
      <c r="AL170" s="70" t="str">
        <f aca="false">IF(ISERROR(VLOOKUP(AF170,Methodology!$H$26:$I$37,2,FALSE())),"",VLOOKUP(AF170,Methodology!$H$26:$I$37,2,FALSE()))</f>
        <v/>
      </c>
      <c r="AM170" s="76" t="str">
        <f aca="false">IF(ISERROR(VLOOKUP(AG170,Methodology!$H$26:$I$37,2,FALSE())),"",VLOOKUP(AG170,Methodology!$H$26:$I$37,2,FALSE()))</f>
        <v/>
      </c>
      <c r="AN170" s="77" t="n">
        <f aca="false">SUM(AH170:AJ170)/3</f>
        <v>0</v>
      </c>
      <c r="AO170" s="77" t="n">
        <f aca="false">SUM(AK170:AM170)/3</f>
        <v>0</v>
      </c>
      <c r="AP170" s="80" t="s">
        <v>516</v>
      </c>
    </row>
    <row r="171" customFormat="false" ht="12.75" hidden="false" customHeight="false" outlineLevel="0" collapsed="false">
      <c r="B171" s="42" t="s">
        <v>232</v>
      </c>
      <c r="C171" s="95" t="s">
        <v>134</v>
      </c>
      <c r="D171" s="158" t="s">
        <v>233</v>
      </c>
      <c r="E171" s="66" t="n">
        <v>1</v>
      </c>
      <c r="F171" s="66" t="n">
        <v>1</v>
      </c>
      <c r="G171" s="151" t="n">
        <f aca="false">+E171-F171</f>
        <v>0</v>
      </c>
      <c r="H171" s="152" t="n">
        <f aca="false">(VLOOKUP(B171,'[1]New Ratings'!$A$3:$I$195,5,FALSE()))</f>
        <v>1</v>
      </c>
      <c r="I171" s="69" t="s">
        <v>43</v>
      </c>
      <c r="J171" s="75" t="s">
        <v>77</v>
      </c>
      <c r="K171" s="75" t="s">
        <v>77</v>
      </c>
      <c r="L171" s="69" t="s">
        <v>45</v>
      </c>
      <c r="M171" s="75" t="s">
        <v>46</v>
      </c>
      <c r="N171" s="70" t="s">
        <v>46</v>
      </c>
      <c r="O171" s="153" t="n">
        <v>93.21</v>
      </c>
      <c r="P171" s="154" t="n">
        <v>12</v>
      </c>
      <c r="Q171" s="86" t="str">
        <f aca="false">IF(R171&lt;=20,"A",IF(R171&lt;=40,"B",IF(R171&lt;=60,"C",IF(R171&lt;=80,"D",IF(R171&lt;=100,"E","*")))))</f>
        <v>*</v>
      </c>
      <c r="R171" s="70" t="s">
        <v>56</v>
      </c>
      <c r="S171" s="73" t="s">
        <v>56</v>
      </c>
      <c r="T171" s="74" t="str">
        <f aca="false">IF(R171="*","*",R171-S171)</f>
        <v>*</v>
      </c>
      <c r="U171" s="75" t="n">
        <v>15</v>
      </c>
      <c r="V171" s="69" t="n">
        <v>86.5</v>
      </c>
      <c r="W171" s="73" t="n">
        <v>83.9</v>
      </c>
      <c r="X171" s="85" t="n">
        <f aca="false">IF(V171="*","*",V171-W171)</f>
        <v>2.59999999999999</v>
      </c>
      <c r="Y171" s="75" t="n">
        <v>88</v>
      </c>
      <c r="Z171" s="69" t="n">
        <v>35</v>
      </c>
      <c r="AA171" s="76" t="n">
        <v>46</v>
      </c>
      <c r="AB171" s="76" t="s">
        <v>49</v>
      </c>
      <c r="AC171" s="76" t="s">
        <v>58</v>
      </c>
      <c r="AD171" s="76" t="s">
        <v>49</v>
      </c>
      <c r="AE171" s="76" t="s">
        <v>49</v>
      </c>
      <c r="AF171" s="76" t="s">
        <v>49</v>
      </c>
      <c r="AG171" s="76" t="s">
        <v>49</v>
      </c>
      <c r="AH171" s="70" t="n">
        <f aca="false">IF(ISERROR(VLOOKUP(AB171,Methodology!$H$26:$I$37,2,FALSE())),"",VLOOKUP(AB171,Methodology!$H$26:$I$37,2,FALSE()))</f>
        <v>9</v>
      </c>
      <c r="AI171" s="70" t="n">
        <f aca="false">IF(ISERROR(VLOOKUP(AC171,Methodology!$H$26:$I$37,2,FALSE())),"",VLOOKUP(AC171,Methodology!$H$26:$I$37,2,FALSE()))</f>
        <v>8</v>
      </c>
      <c r="AJ171" s="76" t="n">
        <f aca="false">IF(ISERROR(VLOOKUP(AD171,Methodology!$H$26:$I$37,2,FALSE())),"",VLOOKUP(AD171,Methodology!$H$26:$I$37,2,FALSE()))</f>
        <v>9</v>
      </c>
      <c r="AK171" s="70" t="n">
        <f aca="false">IF(ISERROR(VLOOKUP(AE171,Methodology!$H$26:$I$37,2,FALSE())),"",VLOOKUP(AE171,Methodology!$H$26:$I$37,2,FALSE()))</f>
        <v>9</v>
      </c>
      <c r="AL171" s="70" t="n">
        <f aca="false">IF(ISERROR(VLOOKUP(AF171,Methodology!$H$26:$I$37,2,FALSE())),"",VLOOKUP(AF171,Methodology!$H$26:$I$37,2,FALSE()))</f>
        <v>9</v>
      </c>
      <c r="AM171" s="76" t="n">
        <f aca="false">IF(ISERROR(VLOOKUP(AG171,Methodology!$H$26:$I$37,2,FALSE())),"",VLOOKUP(AG171,Methodology!$H$26:$I$37,2,FALSE()))</f>
        <v>9</v>
      </c>
      <c r="AN171" s="77" t="n">
        <f aca="false">SUM(AH171:AJ171)/3</f>
        <v>8.66666666666667</v>
      </c>
      <c r="AO171" s="77" t="n">
        <f aca="false">SUM(AK171:AM171)/3</f>
        <v>9</v>
      </c>
      <c r="AP171" s="156" t="s">
        <v>50</v>
      </c>
    </row>
    <row r="172" customFormat="false" ht="12.75" hidden="false" customHeight="false" outlineLevel="0" collapsed="false">
      <c r="B172" s="42" t="s">
        <v>234</v>
      </c>
      <c r="C172" s="95" t="s">
        <v>191</v>
      </c>
      <c r="D172" s="158" t="s">
        <v>166</v>
      </c>
      <c r="E172" s="66" t="n">
        <v>1</v>
      </c>
      <c r="F172" s="66" t="n">
        <v>1</v>
      </c>
      <c r="G172" s="151" t="n">
        <f aca="false">+E172-F172</f>
        <v>0</v>
      </c>
      <c r="H172" s="152" t="n">
        <f aca="false">(VLOOKUP(B172,'[1]New Ratings'!$A$3:$I$195,5,FALSE()))</f>
        <v>1</v>
      </c>
      <c r="I172" s="69" t="s">
        <v>43</v>
      </c>
      <c r="J172" s="75" t="s">
        <v>54</v>
      </c>
      <c r="K172" s="75" t="s">
        <v>54</v>
      </c>
      <c r="L172" s="69" t="s">
        <v>45</v>
      </c>
      <c r="M172" s="75" t="s">
        <v>55</v>
      </c>
      <c r="N172" s="70" t="s">
        <v>55</v>
      </c>
      <c r="O172" s="153" t="n">
        <v>96.75</v>
      </c>
      <c r="P172" s="154" t="n">
        <v>2</v>
      </c>
      <c r="Q172" s="86" t="str">
        <f aca="false">IF(R172&lt;=20,"A",IF(R172&lt;=40,"B",IF(R172&lt;=60,"C",IF(R172&lt;=80,"D",IF(R172&lt;=100,"E","*")))))</f>
        <v>A</v>
      </c>
      <c r="R172" s="70" t="n">
        <v>20</v>
      </c>
      <c r="S172" s="73" t="n">
        <v>20</v>
      </c>
      <c r="T172" s="74" t="n">
        <f aca="false">IF(R172="*","*",R172-S172)</f>
        <v>0</v>
      </c>
      <c r="U172" s="75" t="n">
        <v>1</v>
      </c>
      <c r="V172" s="69" t="n">
        <v>95.1</v>
      </c>
      <c r="W172" s="73" t="n">
        <v>93.8</v>
      </c>
      <c r="X172" s="85" t="n">
        <f aca="false">IF(V172="*","*",V172-W172)</f>
        <v>1.3</v>
      </c>
      <c r="Y172" s="75" t="n">
        <v>90</v>
      </c>
      <c r="Z172" s="69" t="n">
        <v>41.5</v>
      </c>
      <c r="AA172" s="76" t="n">
        <v>45</v>
      </c>
      <c r="AB172" s="76" t="s">
        <v>49</v>
      </c>
      <c r="AC172" s="76" t="s">
        <v>48</v>
      </c>
      <c r="AD172" s="76" t="s">
        <v>57</v>
      </c>
      <c r="AE172" s="76" t="s">
        <v>49</v>
      </c>
      <c r="AF172" s="76" t="s">
        <v>58</v>
      </c>
      <c r="AG172" s="76" t="s">
        <v>58</v>
      </c>
      <c r="AH172" s="70" t="n">
        <f aca="false">IF(ISERROR(VLOOKUP(AB172,Methodology!$H$26:$I$37,2,FALSE())),"",VLOOKUP(AB172,Methodology!$H$26:$I$37,2,FALSE()))</f>
        <v>9</v>
      </c>
      <c r="AI172" s="70" t="n">
        <f aca="false">IF(ISERROR(VLOOKUP(AC172,Methodology!$H$26:$I$37,2,FALSE())),"",VLOOKUP(AC172,Methodology!$H$26:$I$37,2,FALSE()))</f>
        <v>7</v>
      </c>
      <c r="AJ172" s="76" t="n">
        <f aca="false">IF(ISERROR(VLOOKUP(AD172,Methodology!$H$26:$I$37,2,FALSE())),"",VLOOKUP(AD172,Methodology!$H$26:$I$37,2,FALSE()))</f>
        <v>10</v>
      </c>
      <c r="AK172" s="70" t="n">
        <f aca="false">IF(ISERROR(VLOOKUP(AE172,Methodology!$H$26:$I$37,2,FALSE())),"",VLOOKUP(AE172,Methodology!$H$26:$I$37,2,FALSE()))</f>
        <v>9</v>
      </c>
      <c r="AL172" s="70" t="n">
        <f aca="false">IF(ISERROR(VLOOKUP(AF172,Methodology!$H$26:$I$37,2,FALSE())),"",VLOOKUP(AF172,Methodology!$H$26:$I$37,2,FALSE()))</f>
        <v>8</v>
      </c>
      <c r="AM172" s="76" t="n">
        <f aca="false">IF(ISERROR(VLOOKUP(AG172,Methodology!$H$26:$I$37,2,FALSE())),"",VLOOKUP(AG172,Methodology!$H$26:$I$37,2,FALSE()))</f>
        <v>8</v>
      </c>
      <c r="AN172" s="77" t="n">
        <f aca="false">SUM(AH172:AJ172)/3</f>
        <v>8.66666666666667</v>
      </c>
      <c r="AO172" s="77" t="n">
        <f aca="false">SUM(AK172:AM172)/3</f>
        <v>8.33333333333333</v>
      </c>
      <c r="AP172" s="156" t="s">
        <v>50</v>
      </c>
    </row>
    <row r="173" customFormat="false" ht="12.75" hidden="false" customHeight="false" outlineLevel="0" collapsed="false">
      <c r="B173" s="148" t="s">
        <v>588</v>
      </c>
      <c r="C173" s="95" t="s">
        <v>306</v>
      </c>
      <c r="D173" s="158" t="s">
        <v>589</v>
      </c>
      <c r="E173" s="66"/>
      <c r="F173" s="66" t="n">
        <v>11</v>
      </c>
      <c r="G173" s="151" t="n">
        <f aca="false">+E173-F173</f>
        <v>-11</v>
      </c>
      <c r="H173" s="152" t="n">
        <f aca="false">(VLOOKUP(B173,'[1]New Ratings'!$A$3:$I$195,5,FALSE()))</f>
        <v>11</v>
      </c>
      <c r="I173" s="69" t="s">
        <v>43</v>
      </c>
      <c r="J173" s="75" t="s">
        <v>56</v>
      </c>
      <c r="K173" s="75" t="s">
        <v>56</v>
      </c>
      <c r="L173" s="69" t="s">
        <v>56</v>
      </c>
      <c r="M173" s="75" t="s">
        <v>56</v>
      </c>
      <c r="N173" s="70" t="s">
        <v>56</v>
      </c>
      <c r="O173" s="153" t="n">
        <v>35.94</v>
      </c>
      <c r="P173" s="154" t="n">
        <v>102</v>
      </c>
      <c r="Q173" s="86" t="str">
        <f aca="false">IF(R173&lt;=20,"A",IF(R173&lt;=40,"B",IF(R173&lt;=60,"C",IF(R173&lt;=80,"D",IF(R173&lt;=100,"E","*")))))</f>
        <v>D</v>
      </c>
      <c r="R173" s="70" t="n">
        <v>65</v>
      </c>
      <c r="S173" s="73" t="n">
        <v>68</v>
      </c>
      <c r="T173" s="74" t="n">
        <f aca="false">IF(R173="*","*",R173-S173)</f>
        <v>-3</v>
      </c>
      <c r="U173" s="75" t="n">
        <v>97</v>
      </c>
      <c r="V173" s="69" t="n">
        <v>25</v>
      </c>
      <c r="W173" s="73" t="n">
        <v>23.2</v>
      </c>
      <c r="X173" s="85" t="n">
        <f aca="false">IF(V173="*","*",V173-W173)</f>
        <v>1.8</v>
      </c>
      <c r="Y173" s="75" t="n">
        <v>65</v>
      </c>
      <c r="Z173" s="69" t="n">
        <v>38</v>
      </c>
      <c r="AA173" s="76" t="n">
        <v>40</v>
      </c>
      <c r="AB173" s="76" t="s">
        <v>144</v>
      </c>
      <c r="AC173" s="76" t="s">
        <v>144</v>
      </c>
      <c r="AD173" s="76" t="s">
        <v>144</v>
      </c>
      <c r="AE173" s="76" t="s">
        <v>48</v>
      </c>
      <c r="AF173" s="76" t="s">
        <v>47</v>
      </c>
      <c r="AG173" s="76" t="s">
        <v>47</v>
      </c>
      <c r="AH173" s="70" t="n">
        <f aca="false">IF(ISERROR(VLOOKUP(AB173,Methodology!$H$26:$I$37,2,FALSE())),"",VLOOKUP(AB173,Methodology!$H$26:$I$37,2,FALSE()))</f>
        <v>5</v>
      </c>
      <c r="AI173" s="70" t="n">
        <f aca="false">IF(ISERROR(VLOOKUP(AC173,Methodology!$H$26:$I$37,2,FALSE())),"",VLOOKUP(AC173,Methodology!$H$26:$I$37,2,FALSE()))</f>
        <v>5</v>
      </c>
      <c r="AJ173" s="76" t="n">
        <f aca="false">IF(ISERROR(VLOOKUP(AD173,Methodology!$H$26:$I$37,2,FALSE())),"",VLOOKUP(AD173,Methodology!$H$26:$I$37,2,FALSE()))</f>
        <v>5</v>
      </c>
      <c r="AK173" s="70" t="n">
        <f aca="false">IF(ISERROR(VLOOKUP(AE173,Methodology!$H$26:$I$37,2,FALSE())),"",VLOOKUP(AE173,Methodology!$H$26:$I$37,2,FALSE()))</f>
        <v>7</v>
      </c>
      <c r="AL173" s="70" t="n">
        <f aca="false">IF(ISERROR(VLOOKUP(AF173,Methodology!$H$26:$I$37,2,FALSE())),"",VLOOKUP(AF173,Methodology!$H$26:$I$37,2,FALSE()))</f>
        <v>6</v>
      </c>
      <c r="AM173" s="76" t="n">
        <f aca="false">IF(ISERROR(VLOOKUP(AG173,Methodology!$H$26:$I$37,2,FALSE())),"",VLOOKUP(AG173,Methodology!$H$26:$I$37,2,FALSE()))</f>
        <v>6</v>
      </c>
      <c r="AN173" s="77" t="n">
        <f aca="false">SUM(AH173:AJ173)/3</f>
        <v>5</v>
      </c>
      <c r="AO173" s="77" t="n">
        <f aca="false">SUM(AK173:AM173)/3</f>
        <v>6.33333333333333</v>
      </c>
      <c r="AP173" s="156" t="s">
        <v>64</v>
      </c>
    </row>
    <row r="174" customFormat="false" ht="12.75" hidden="false" customHeight="false" outlineLevel="0" collapsed="false">
      <c r="B174" s="42" t="s">
        <v>235</v>
      </c>
      <c r="C174" s="95" t="s">
        <v>41</v>
      </c>
      <c r="D174" s="158" t="s">
        <v>236</v>
      </c>
      <c r="E174" s="66"/>
      <c r="F174" s="66" t="n">
        <v>2</v>
      </c>
      <c r="G174" s="151" t="n">
        <f aca="false">+E174-F174</f>
        <v>-2</v>
      </c>
      <c r="H174" s="152" t="n">
        <f aca="false">(VLOOKUP(B174,'[1]New Ratings'!$A$3:$I$195,5,FALSE()))</f>
        <v>2</v>
      </c>
      <c r="I174" s="69" t="s">
        <v>62</v>
      </c>
      <c r="J174" s="75" t="s">
        <v>237</v>
      </c>
      <c r="K174" s="75" t="s">
        <v>237</v>
      </c>
      <c r="L174" s="69" t="s">
        <v>238</v>
      </c>
      <c r="M174" s="75" t="s">
        <v>56</v>
      </c>
      <c r="N174" s="70" t="s">
        <v>56</v>
      </c>
      <c r="O174" s="153" t="n">
        <v>81.58</v>
      </c>
      <c r="P174" s="154" t="n">
        <v>26</v>
      </c>
      <c r="Q174" s="86" t="str">
        <f aca="false">IF(R174&lt;=20,"A",IF(R174&lt;=40,"B",IF(R174&lt;=60,"C",IF(R174&lt;=80,"D",IF(R174&lt;=100,"E","*")))))</f>
        <v>B</v>
      </c>
      <c r="R174" s="70" t="n">
        <v>27</v>
      </c>
      <c r="S174" s="73" t="n">
        <v>23</v>
      </c>
      <c r="T174" s="74" t="n">
        <f aca="false">IF(R174="*","*",R174-S174)</f>
        <v>4</v>
      </c>
      <c r="U174" s="75" t="n">
        <v>23</v>
      </c>
      <c r="V174" s="69" t="n">
        <v>76.1</v>
      </c>
      <c r="W174" s="73" t="n">
        <v>76.2</v>
      </c>
      <c r="X174" s="85" t="n">
        <f aca="false">IF(V174="*","*",V174-W174)</f>
        <v>-0.100000000000009</v>
      </c>
      <c r="Y174" s="75" t="n">
        <v>76</v>
      </c>
      <c r="Z174" s="69" t="n">
        <v>44.5</v>
      </c>
      <c r="AA174" s="76" t="n">
        <v>42.5</v>
      </c>
      <c r="AB174" s="76" t="s">
        <v>58</v>
      </c>
      <c r="AC174" s="76" t="s">
        <v>58</v>
      </c>
      <c r="AD174" s="76" t="s">
        <v>58</v>
      </c>
      <c r="AE174" s="76" t="s">
        <v>58</v>
      </c>
      <c r="AF174" s="76" t="s">
        <v>58</v>
      </c>
      <c r="AG174" s="76" t="s">
        <v>58</v>
      </c>
      <c r="AH174" s="70" t="n">
        <f aca="false">IF(ISERROR(VLOOKUP(AB174,Methodology!$H$26:$I$37,2,FALSE())),"",VLOOKUP(AB174,Methodology!$H$26:$I$37,2,FALSE()))</f>
        <v>8</v>
      </c>
      <c r="AI174" s="70" t="n">
        <f aca="false">IF(ISERROR(VLOOKUP(AC174,Methodology!$H$26:$I$37,2,FALSE())),"",VLOOKUP(AC174,Methodology!$H$26:$I$37,2,FALSE()))</f>
        <v>8</v>
      </c>
      <c r="AJ174" s="76" t="n">
        <f aca="false">IF(ISERROR(VLOOKUP(AD174,Methodology!$H$26:$I$37,2,FALSE())),"",VLOOKUP(AD174,Methodology!$H$26:$I$37,2,FALSE()))</f>
        <v>8</v>
      </c>
      <c r="AK174" s="70" t="n">
        <f aca="false">IF(ISERROR(VLOOKUP(AE174,Methodology!$H$26:$I$37,2,FALSE())),"",VLOOKUP(AE174,Methodology!$H$26:$I$37,2,FALSE()))</f>
        <v>8</v>
      </c>
      <c r="AL174" s="70" t="n">
        <f aca="false">IF(ISERROR(VLOOKUP(AF174,Methodology!$H$26:$I$37,2,FALSE())),"",VLOOKUP(AF174,Methodology!$H$26:$I$37,2,FALSE()))</f>
        <v>8</v>
      </c>
      <c r="AM174" s="76" t="n">
        <f aca="false">IF(ISERROR(VLOOKUP(AG174,Methodology!$H$26:$I$37,2,FALSE())),"",VLOOKUP(AG174,Methodology!$H$26:$I$37,2,FALSE()))</f>
        <v>8</v>
      </c>
      <c r="AN174" s="77" t="n">
        <f aca="false">SUM(AH174:AJ174)/3</f>
        <v>8</v>
      </c>
      <c r="AO174" s="77" t="n">
        <f aca="false">SUM(AK174:AM174)/3</f>
        <v>8</v>
      </c>
      <c r="AP174" s="156" t="s">
        <v>64</v>
      </c>
    </row>
    <row r="175" customFormat="false" ht="12.75" hidden="false" customHeight="false" outlineLevel="0" collapsed="false">
      <c r="B175" s="148" t="s">
        <v>590</v>
      </c>
      <c r="C175" s="95" t="s">
        <v>558</v>
      </c>
      <c r="D175" s="158" t="s">
        <v>591</v>
      </c>
      <c r="E175" s="66"/>
      <c r="F175" s="66" t="n">
        <v>11</v>
      </c>
      <c r="G175" s="151" t="n">
        <f aca="false">+E175-F175</f>
        <v>-11</v>
      </c>
      <c r="H175" s="152" t="n">
        <f aca="false">(VLOOKUP(B175,'[1]New Ratings'!$A$3:$I$195,5,FALSE()))</f>
        <v>11</v>
      </c>
      <c r="I175" s="69" t="s">
        <v>62</v>
      </c>
      <c r="J175" s="75" t="s">
        <v>56</v>
      </c>
      <c r="K175" s="75" t="s">
        <v>56</v>
      </c>
      <c r="L175" s="69" t="s">
        <v>56</v>
      </c>
      <c r="M175" s="75" t="s">
        <v>56</v>
      </c>
      <c r="N175" s="70" t="s">
        <v>56</v>
      </c>
      <c r="O175" s="153" t="n">
        <v>23.86</v>
      </c>
      <c r="P175" s="154" t="n">
        <v>165</v>
      </c>
      <c r="Q175" s="86" t="str">
        <f aca="false">IF(R175&lt;=20,"A",IF(R175&lt;=40,"B",IF(R175&lt;=60,"C",IF(R175&lt;=80,"D",IF(R175&lt;=100,"E","*")))))</f>
        <v>*</v>
      </c>
      <c r="R175" s="70" t="s">
        <v>56</v>
      </c>
      <c r="S175" s="73" t="s">
        <v>56</v>
      </c>
      <c r="T175" s="74" t="str">
        <f aca="false">IF(R175="*","*",R175-S175)</f>
        <v>*</v>
      </c>
      <c r="U175" s="75" t="n">
        <v>134</v>
      </c>
      <c r="V175" s="69" t="n">
        <v>12.3</v>
      </c>
      <c r="W175" s="73" t="n">
        <v>12.9</v>
      </c>
      <c r="X175" s="85" t="n">
        <f aca="false">IF(V175="*","*",V175-W175)</f>
        <v>-0.6</v>
      </c>
      <c r="Y175" s="75" t="s">
        <v>56</v>
      </c>
      <c r="Z175" s="69" t="s">
        <v>56</v>
      </c>
      <c r="AA175" s="76" t="s">
        <v>56</v>
      </c>
      <c r="AB175" s="76"/>
      <c r="AC175" s="76"/>
      <c r="AD175" s="76"/>
      <c r="AE175" s="76"/>
      <c r="AF175" s="76"/>
      <c r="AG175" s="76"/>
      <c r="AH175" s="70" t="str">
        <f aca="false">IF(ISERROR(VLOOKUP(AB175,Methodology!$H$26:$I$37,2,FALSE())),"",VLOOKUP(AB175,Methodology!$H$26:$I$37,2,FALSE()))</f>
        <v/>
      </c>
      <c r="AI175" s="70" t="str">
        <f aca="false">IF(ISERROR(VLOOKUP(AC175,Methodology!$H$26:$I$37,2,FALSE())),"",VLOOKUP(AC175,Methodology!$H$26:$I$37,2,FALSE()))</f>
        <v/>
      </c>
      <c r="AJ175" s="76" t="str">
        <f aca="false">IF(ISERROR(VLOOKUP(AD175,Methodology!$H$26:$I$37,2,FALSE())),"",VLOOKUP(AD175,Methodology!$H$26:$I$37,2,FALSE()))</f>
        <v/>
      </c>
      <c r="AK175" s="70" t="str">
        <f aca="false">IF(ISERROR(VLOOKUP(AE175,Methodology!$H$26:$I$37,2,FALSE())),"",VLOOKUP(AE175,Methodology!$H$26:$I$37,2,FALSE()))</f>
        <v/>
      </c>
      <c r="AL175" s="70" t="str">
        <f aca="false">IF(ISERROR(VLOOKUP(AF175,Methodology!$H$26:$I$37,2,FALSE())),"",VLOOKUP(AF175,Methodology!$H$26:$I$37,2,FALSE()))</f>
        <v/>
      </c>
      <c r="AM175" s="76" t="str">
        <f aca="false">IF(ISERROR(VLOOKUP(AG175,Methodology!$H$26:$I$37,2,FALSE())),"",VLOOKUP(AG175,Methodology!$H$26:$I$37,2,FALSE()))</f>
        <v/>
      </c>
      <c r="AN175" s="77" t="n">
        <f aca="false">SUM(AH175:AJ175)/3</f>
        <v>0</v>
      </c>
      <c r="AO175" s="77" t="n">
        <f aca="false">SUM(AK175:AM175)/3</f>
        <v>0</v>
      </c>
      <c r="AP175" s="156" t="s">
        <v>99</v>
      </c>
    </row>
    <row r="176" customFormat="false" ht="12.75" hidden="false" customHeight="false" outlineLevel="0" collapsed="false">
      <c r="B176" s="148" t="s">
        <v>592</v>
      </c>
      <c r="C176" s="95" t="s">
        <v>383</v>
      </c>
      <c r="D176" s="158" t="s">
        <v>593</v>
      </c>
      <c r="E176" s="66"/>
      <c r="F176" s="66" t="n">
        <v>11</v>
      </c>
      <c r="G176" s="151" t="n">
        <f aca="false">+E176-F176</f>
        <v>-11</v>
      </c>
      <c r="H176" s="152" t="n">
        <f aca="false">(VLOOKUP(B176,'[1]New Ratings'!$A$3:$I$195,5,FALSE()))</f>
        <v>11</v>
      </c>
      <c r="I176" s="69" t="s">
        <v>62</v>
      </c>
      <c r="J176" s="75" t="s">
        <v>56</v>
      </c>
      <c r="K176" s="75" t="s">
        <v>56</v>
      </c>
      <c r="L176" s="69" t="s">
        <v>56</v>
      </c>
      <c r="M176" s="75" t="s">
        <v>56</v>
      </c>
      <c r="N176" s="70" t="s">
        <v>56</v>
      </c>
      <c r="O176" s="153" t="n">
        <v>31.6</v>
      </c>
      <c r="P176" s="154" t="n">
        <v>121</v>
      </c>
      <c r="Q176" s="86" t="str">
        <f aca="false">IF(R176&lt;=20,"A",IF(R176&lt;=40,"B",IF(R176&lt;=60,"C",IF(R176&lt;=80,"D",IF(R176&lt;=100,"E","*")))))</f>
        <v>C</v>
      </c>
      <c r="R176" s="70" t="n">
        <v>52</v>
      </c>
      <c r="S176" s="73" t="n">
        <v>56</v>
      </c>
      <c r="T176" s="74" t="n">
        <f aca="false">IF(R176="*","*",R176-S176)</f>
        <v>-4</v>
      </c>
      <c r="U176" s="75" t="n">
        <v>105</v>
      </c>
      <c r="V176" s="69" t="n">
        <v>20.1</v>
      </c>
      <c r="W176" s="73" t="n">
        <v>19.1</v>
      </c>
      <c r="X176" s="85" t="n">
        <f aca="false">IF(V176="*","*",V176-W176)</f>
        <v>1</v>
      </c>
      <c r="Y176" s="75" t="n">
        <v>62</v>
      </c>
      <c r="Z176" s="69" t="n">
        <v>22</v>
      </c>
      <c r="AA176" s="76" t="n">
        <v>34.5</v>
      </c>
      <c r="AB176" s="76"/>
      <c r="AC176" s="76"/>
      <c r="AD176" s="76"/>
      <c r="AE176" s="76"/>
      <c r="AF176" s="76"/>
      <c r="AG176" s="76"/>
      <c r="AH176" s="70" t="str">
        <f aca="false">IF(ISERROR(VLOOKUP(AB176,Methodology!$H$26:$I$37,2,FALSE())),"",VLOOKUP(AB176,Methodology!$H$26:$I$37,2,FALSE()))</f>
        <v/>
      </c>
      <c r="AI176" s="70" t="str">
        <f aca="false">IF(ISERROR(VLOOKUP(AC176,Methodology!$H$26:$I$37,2,FALSE())),"",VLOOKUP(AC176,Methodology!$H$26:$I$37,2,FALSE()))</f>
        <v/>
      </c>
      <c r="AJ176" s="76" t="str">
        <f aca="false">IF(ISERROR(VLOOKUP(AD176,Methodology!$H$26:$I$37,2,FALSE())),"",VLOOKUP(AD176,Methodology!$H$26:$I$37,2,FALSE()))</f>
        <v/>
      </c>
      <c r="AK176" s="70" t="str">
        <f aca="false">IF(ISERROR(VLOOKUP(AE176,Methodology!$H$26:$I$37,2,FALSE())),"",VLOOKUP(AE176,Methodology!$H$26:$I$37,2,FALSE()))</f>
        <v/>
      </c>
      <c r="AL176" s="70" t="str">
        <f aca="false">IF(ISERROR(VLOOKUP(AF176,Methodology!$H$26:$I$37,2,FALSE())),"",VLOOKUP(AF176,Methodology!$H$26:$I$37,2,FALSE()))</f>
        <v/>
      </c>
      <c r="AM176" s="76" t="str">
        <f aca="false">IF(ISERROR(VLOOKUP(AG176,Methodology!$H$26:$I$37,2,FALSE())),"",VLOOKUP(AG176,Methodology!$H$26:$I$37,2,FALSE()))</f>
        <v/>
      </c>
      <c r="AN176" s="77" t="n">
        <f aca="false">SUM(AH176:AJ176)/3</f>
        <v>0</v>
      </c>
      <c r="AO176" s="77" t="n">
        <f aca="false">SUM(AK176:AM176)/3</f>
        <v>0</v>
      </c>
      <c r="AP176" s="156" t="s">
        <v>50</v>
      </c>
    </row>
    <row r="177" customFormat="false" ht="12.75" hidden="false" customHeight="false" outlineLevel="0" collapsed="false">
      <c r="B177" s="42" t="s">
        <v>239</v>
      </c>
      <c r="C177" s="95" t="s">
        <v>240</v>
      </c>
      <c r="D177" s="158" t="s">
        <v>241</v>
      </c>
      <c r="E177" s="66"/>
      <c r="F177" s="66" t="n">
        <v>5</v>
      </c>
      <c r="G177" s="151" t="n">
        <f aca="false">+E177-F177</f>
        <v>-5</v>
      </c>
      <c r="H177" s="152" t="n">
        <f aca="false">(VLOOKUP(B177,'[1]New Ratings'!$A$3:$I$195,5,FALSE()))</f>
        <v>6</v>
      </c>
      <c r="I177" s="69" t="s">
        <v>62</v>
      </c>
      <c r="J177" s="75" t="s">
        <v>228</v>
      </c>
      <c r="K177" s="75" t="s">
        <v>228</v>
      </c>
      <c r="L177" s="69" t="s">
        <v>45</v>
      </c>
      <c r="M177" s="75" t="s">
        <v>69</v>
      </c>
      <c r="N177" s="70" t="s">
        <v>69</v>
      </c>
      <c r="O177" s="153" t="n">
        <v>59.66</v>
      </c>
      <c r="P177" s="154" t="n">
        <v>49</v>
      </c>
      <c r="Q177" s="86" t="str">
        <f aca="false">IF(R177&lt;=20,"A",IF(R177&lt;=40,"B",IF(R177&lt;=60,"C",IF(R177&lt;=80,"D",IF(R177&lt;=100,"E","*")))))</f>
        <v>C</v>
      </c>
      <c r="R177" s="70" t="n">
        <v>41</v>
      </c>
      <c r="S177" s="73" t="n">
        <v>36</v>
      </c>
      <c r="T177" s="74" t="n">
        <f aca="false">IF(R177="*","*",R177-S177)</f>
        <v>5</v>
      </c>
      <c r="U177" s="75" t="n">
        <v>54</v>
      </c>
      <c r="V177" s="69" t="n">
        <v>50.2</v>
      </c>
      <c r="W177" s="73" t="n">
        <v>48.8</v>
      </c>
      <c r="X177" s="85" t="n">
        <f aca="false">IF(V177="*","*",V177-W177)</f>
        <v>1.40000000000001</v>
      </c>
      <c r="Y177" s="75" t="n">
        <v>70</v>
      </c>
      <c r="Z177" s="69" t="n">
        <v>38</v>
      </c>
      <c r="AA177" s="76" t="n">
        <v>39</v>
      </c>
      <c r="AB177" s="76" t="s">
        <v>47</v>
      </c>
      <c r="AC177" s="76" t="s">
        <v>47</v>
      </c>
      <c r="AD177" s="76" t="s">
        <v>48</v>
      </c>
      <c r="AE177" s="76" t="s">
        <v>58</v>
      </c>
      <c r="AF177" s="76" t="s">
        <v>48</v>
      </c>
      <c r="AG177" s="76" t="s">
        <v>48</v>
      </c>
      <c r="AH177" s="70" t="n">
        <f aca="false">IF(ISERROR(VLOOKUP(AB177,Methodology!$H$26:$I$37,2,FALSE())),"",VLOOKUP(AB177,Methodology!$H$26:$I$37,2,FALSE()))</f>
        <v>6</v>
      </c>
      <c r="AI177" s="70" t="n">
        <f aca="false">IF(ISERROR(VLOOKUP(AC177,Methodology!$H$26:$I$37,2,FALSE())),"",VLOOKUP(AC177,Methodology!$H$26:$I$37,2,FALSE()))</f>
        <v>6</v>
      </c>
      <c r="AJ177" s="76" t="n">
        <f aca="false">IF(ISERROR(VLOOKUP(AD177,Methodology!$H$26:$I$37,2,FALSE())),"",VLOOKUP(AD177,Methodology!$H$26:$I$37,2,FALSE()))</f>
        <v>7</v>
      </c>
      <c r="AK177" s="70" t="n">
        <f aca="false">IF(ISERROR(VLOOKUP(AE177,Methodology!$H$26:$I$37,2,FALSE())),"",VLOOKUP(AE177,Methodology!$H$26:$I$37,2,FALSE()))</f>
        <v>8</v>
      </c>
      <c r="AL177" s="70" t="n">
        <f aca="false">IF(ISERROR(VLOOKUP(AF177,Methodology!$H$26:$I$37,2,FALSE())),"",VLOOKUP(AF177,Methodology!$H$26:$I$37,2,FALSE()))</f>
        <v>7</v>
      </c>
      <c r="AM177" s="76" t="n">
        <f aca="false">IF(ISERROR(VLOOKUP(AG177,Methodology!$H$26:$I$37,2,FALSE())),"",VLOOKUP(AG177,Methodology!$H$26:$I$37,2,FALSE()))</f>
        <v>7</v>
      </c>
      <c r="AN177" s="77" t="n">
        <f aca="false">SUM(AH177:AJ177)/3</f>
        <v>6.33333333333333</v>
      </c>
      <c r="AO177" s="77" t="n">
        <f aca="false">SUM(AK177:AM177)/3</f>
        <v>7.33333333333333</v>
      </c>
      <c r="AP177" s="156" t="s">
        <v>50</v>
      </c>
    </row>
    <row r="178" customFormat="false" ht="12.75" hidden="false" customHeight="false" outlineLevel="0" collapsed="false">
      <c r="B178" s="148" t="s">
        <v>594</v>
      </c>
      <c r="C178" s="95" t="s">
        <v>313</v>
      </c>
      <c r="D178" s="158" t="s">
        <v>420</v>
      </c>
      <c r="E178" s="66"/>
      <c r="F178" s="66" t="n">
        <v>11</v>
      </c>
      <c r="G178" s="151" t="n">
        <f aca="false">+E178-F178</f>
        <v>-11</v>
      </c>
      <c r="H178" s="152" t="n">
        <f aca="false">(VLOOKUP(B178,'[1]New Ratings'!$A$3:$I$195,5,FALSE()))</f>
        <v>11</v>
      </c>
      <c r="I178" s="69" t="s">
        <v>62</v>
      </c>
      <c r="J178" s="75" t="s">
        <v>56</v>
      </c>
      <c r="K178" s="75" t="s">
        <v>56</v>
      </c>
      <c r="L178" s="69" t="s">
        <v>56</v>
      </c>
      <c r="M178" s="75" t="s">
        <v>56</v>
      </c>
      <c r="N178" s="70" t="s">
        <v>56</v>
      </c>
      <c r="O178" s="153" t="n">
        <v>28.93</v>
      </c>
      <c r="P178" s="154" t="n">
        <v>137</v>
      </c>
      <c r="Q178" s="86" t="str">
        <f aca="false">IF(R178&lt;=20,"A",IF(R178&lt;=40,"B",IF(R178&lt;=60,"C",IF(R178&lt;=80,"D",IF(R178&lt;=100,"E","*")))))</f>
        <v>*</v>
      </c>
      <c r="R178" s="70" t="s">
        <v>56</v>
      </c>
      <c r="S178" s="73" t="s">
        <v>56</v>
      </c>
      <c r="T178" s="74" t="str">
        <f aca="false">IF(R178="*","*",R178-S178)</f>
        <v>*</v>
      </c>
      <c r="U178" s="75" t="n">
        <v>119</v>
      </c>
      <c r="V178" s="69" t="n">
        <v>16.9</v>
      </c>
      <c r="W178" s="73" t="n">
        <v>17.4</v>
      </c>
      <c r="X178" s="85" t="n">
        <f aca="false">IF(V178="*","*",V178-W178)</f>
        <v>-0.5</v>
      </c>
      <c r="Y178" s="75" t="n">
        <v>55</v>
      </c>
      <c r="Z178" s="69" t="n">
        <v>34</v>
      </c>
      <c r="AA178" s="76" t="n">
        <v>34</v>
      </c>
      <c r="AB178" s="76"/>
      <c r="AC178" s="76"/>
      <c r="AD178" s="76"/>
      <c r="AE178" s="76"/>
      <c r="AF178" s="76"/>
      <c r="AG178" s="76"/>
      <c r="AH178" s="70" t="str">
        <f aca="false">IF(ISERROR(VLOOKUP(AB178,Methodology!$H$26:$I$37,2,FALSE())),"",VLOOKUP(AB178,Methodology!$H$26:$I$37,2,FALSE()))</f>
        <v/>
      </c>
      <c r="AI178" s="70" t="str">
        <f aca="false">IF(ISERROR(VLOOKUP(AC178,Methodology!$H$26:$I$37,2,FALSE())),"",VLOOKUP(AC178,Methodology!$H$26:$I$37,2,FALSE()))</f>
        <v/>
      </c>
      <c r="AJ178" s="76" t="str">
        <f aca="false">IF(ISERROR(VLOOKUP(AD178,Methodology!$H$26:$I$37,2,FALSE())),"",VLOOKUP(AD178,Methodology!$H$26:$I$37,2,FALSE()))</f>
        <v/>
      </c>
      <c r="AK178" s="70" t="str">
        <f aca="false">IF(ISERROR(VLOOKUP(AE178,Methodology!$H$26:$I$37,2,FALSE())),"",VLOOKUP(AE178,Methodology!$H$26:$I$37,2,FALSE()))</f>
        <v/>
      </c>
      <c r="AL178" s="70" t="str">
        <f aca="false">IF(ISERROR(VLOOKUP(AF178,Methodology!$H$26:$I$37,2,FALSE())),"",VLOOKUP(AF178,Methodology!$H$26:$I$37,2,FALSE()))</f>
        <v/>
      </c>
      <c r="AM178" s="76" t="str">
        <f aca="false">IF(ISERROR(VLOOKUP(AG178,Methodology!$H$26:$I$37,2,FALSE())),"",VLOOKUP(AG178,Methodology!$H$26:$I$37,2,FALSE()))</f>
        <v/>
      </c>
      <c r="AN178" s="77" t="n">
        <f aca="false">SUM(AH178:AJ178)/3</f>
        <v>0</v>
      </c>
      <c r="AO178" s="77" t="n">
        <f aca="false">SUM(AK178:AM178)/3</f>
        <v>0</v>
      </c>
      <c r="AP178" s="156" t="s">
        <v>59</v>
      </c>
    </row>
    <row r="179" customFormat="false" ht="12.75" hidden="false" customHeight="false" outlineLevel="0" collapsed="false">
      <c r="B179" s="148" t="s">
        <v>595</v>
      </c>
      <c r="C179" s="95" t="s">
        <v>596</v>
      </c>
      <c r="D179" s="158" t="s">
        <v>597</v>
      </c>
      <c r="E179" s="66"/>
      <c r="F179" s="66" t="n">
        <v>11</v>
      </c>
      <c r="G179" s="151" t="n">
        <f aca="false">+E179-F179</f>
        <v>-11</v>
      </c>
      <c r="H179" s="152" t="n">
        <f aca="false">(VLOOKUP(B179,'[1]New Ratings'!$A$3:$I$195,5,FALSE()))</f>
        <v>11</v>
      </c>
      <c r="I179" s="69" t="s">
        <v>62</v>
      </c>
      <c r="J179" s="75" t="s">
        <v>56</v>
      </c>
      <c r="K179" s="75" t="s">
        <v>56</v>
      </c>
      <c r="L179" s="69" t="s">
        <v>56</v>
      </c>
      <c r="M179" s="75" t="s">
        <v>56</v>
      </c>
      <c r="N179" s="70" t="s">
        <v>56</v>
      </c>
      <c r="O179" s="153" t="n">
        <v>22.87</v>
      </c>
      <c r="P179" s="154" t="n">
        <v>169</v>
      </c>
      <c r="Q179" s="86" t="str">
        <f aca="false">IF(R179&lt;=20,"A",IF(R179&lt;=40,"B",IF(R179&lt;=60,"C",IF(R179&lt;=80,"D",IF(R179&lt;=100,"E","*")))))</f>
        <v>*</v>
      </c>
      <c r="R179" s="70" t="s">
        <v>56</v>
      </c>
      <c r="S179" s="73" t="s">
        <v>56</v>
      </c>
      <c r="T179" s="74" t="str">
        <f aca="false">IF(R179="*","*",R179-S179)</f>
        <v>*</v>
      </c>
      <c r="U179" s="75" t="s">
        <v>56</v>
      </c>
      <c r="V179" s="69" t="s">
        <v>56</v>
      </c>
      <c r="W179" s="73" t="s">
        <v>56</v>
      </c>
      <c r="X179" s="85" t="str">
        <f aca="false">IF(V179="*","*",V179-W179)</f>
        <v>*</v>
      </c>
      <c r="Y179" s="75" t="s">
        <v>56</v>
      </c>
      <c r="Z179" s="69" t="s">
        <v>56</v>
      </c>
      <c r="AA179" s="76" t="s">
        <v>56</v>
      </c>
      <c r="AB179" s="76"/>
      <c r="AC179" s="76"/>
      <c r="AD179" s="76"/>
      <c r="AE179" s="76"/>
      <c r="AF179" s="76"/>
      <c r="AG179" s="76"/>
      <c r="AH179" s="70" t="str">
        <f aca="false">IF(ISERROR(VLOOKUP(AB179,Methodology!$H$26:$I$37,2,FALSE())),"",VLOOKUP(AB179,Methodology!$H$26:$I$37,2,FALSE()))</f>
        <v/>
      </c>
      <c r="AI179" s="70" t="str">
        <f aca="false">IF(ISERROR(VLOOKUP(AC179,Methodology!$H$26:$I$37,2,FALSE())),"",VLOOKUP(AC179,Methodology!$H$26:$I$37,2,FALSE()))</f>
        <v/>
      </c>
      <c r="AJ179" s="76" t="str">
        <f aca="false">IF(ISERROR(VLOOKUP(AD179,Methodology!$H$26:$I$37,2,FALSE())),"",VLOOKUP(AD179,Methodology!$H$26:$I$37,2,FALSE()))</f>
        <v/>
      </c>
      <c r="AK179" s="70" t="str">
        <f aca="false">IF(ISERROR(VLOOKUP(AE179,Methodology!$H$26:$I$37,2,FALSE())),"",VLOOKUP(AE179,Methodology!$H$26:$I$37,2,FALSE()))</f>
        <v/>
      </c>
      <c r="AL179" s="70" t="str">
        <f aca="false">IF(ISERROR(VLOOKUP(AF179,Methodology!$H$26:$I$37,2,FALSE())),"",VLOOKUP(AF179,Methodology!$H$26:$I$37,2,FALSE()))</f>
        <v/>
      </c>
      <c r="AM179" s="76" t="str">
        <f aca="false">IF(ISERROR(VLOOKUP(AG179,Methodology!$H$26:$I$37,2,FALSE())),"",VLOOKUP(AG179,Methodology!$H$26:$I$37,2,FALSE()))</f>
        <v/>
      </c>
      <c r="AN179" s="77" t="n">
        <f aca="false">SUM(AH179:AJ179)/3</f>
        <v>0</v>
      </c>
      <c r="AO179" s="77" t="n">
        <f aca="false">SUM(AK179:AM179)/3</f>
        <v>0</v>
      </c>
      <c r="AP179" s="80" t="s">
        <v>137</v>
      </c>
    </row>
    <row r="180" customFormat="false" ht="12.75" hidden="false" customHeight="false" outlineLevel="0" collapsed="false">
      <c r="B180" s="42" t="s">
        <v>242</v>
      </c>
      <c r="C180" s="95" t="s">
        <v>243</v>
      </c>
      <c r="D180" s="158" t="s">
        <v>244</v>
      </c>
      <c r="E180" s="66"/>
      <c r="F180" s="66" t="n">
        <v>5</v>
      </c>
      <c r="G180" s="151" t="n">
        <f aca="false">+E180-F180</f>
        <v>-5</v>
      </c>
      <c r="H180" s="152" t="n">
        <f aca="false">(VLOOKUP(B180,'[1]New Ratings'!$A$3:$I$195,5,FALSE()))</f>
        <v>5</v>
      </c>
      <c r="I180" s="69" t="s">
        <v>62</v>
      </c>
      <c r="J180" s="75" t="s">
        <v>228</v>
      </c>
      <c r="K180" s="75" t="s">
        <v>228</v>
      </c>
      <c r="L180" s="69" t="s">
        <v>45</v>
      </c>
      <c r="M180" s="75" t="s">
        <v>56</v>
      </c>
      <c r="N180" s="70" t="s">
        <v>56</v>
      </c>
      <c r="O180" s="153" t="n">
        <v>52.55</v>
      </c>
      <c r="P180" s="154" t="n">
        <v>68</v>
      </c>
      <c r="Q180" s="86" t="str">
        <f aca="false">IF(R180&lt;=20,"A",IF(R180&lt;=40,"B",IF(R180&lt;=60,"C",IF(R180&lt;=80,"D",IF(R180&lt;=100,"E","*")))))</f>
        <v>B</v>
      </c>
      <c r="R180" s="70" t="n">
        <v>35</v>
      </c>
      <c r="S180" s="73" t="n">
        <v>35</v>
      </c>
      <c r="T180" s="74" t="n">
        <f aca="false">IF(R180="*","*",R180-S180)</f>
        <v>0</v>
      </c>
      <c r="U180" s="75" t="n">
        <v>51</v>
      </c>
      <c r="V180" s="69" t="n">
        <v>51.2</v>
      </c>
      <c r="W180" s="73" t="n">
        <v>47.2</v>
      </c>
      <c r="X180" s="85" t="n">
        <f aca="false">IF(V180="*","*",V180-W180)</f>
        <v>4</v>
      </c>
      <c r="Y180" s="75" t="n">
        <v>71</v>
      </c>
      <c r="Z180" s="69" t="n">
        <v>40</v>
      </c>
      <c r="AA180" s="76" t="n">
        <v>37</v>
      </c>
      <c r="AB180" s="76" t="s">
        <v>49</v>
      </c>
      <c r="AC180" s="76" t="s">
        <v>48</v>
      </c>
      <c r="AD180" s="76" t="s">
        <v>58</v>
      </c>
      <c r="AE180" s="76" t="s">
        <v>48</v>
      </c>
      <c r="AF180" s="76" t="s">
        <v>47</v>
      </c>
      <c r="AG180" s="76" t="s">
        <v>48</v>
      </c>
      <c r="AH180" s="70" t="n">
        <f aca="false">IF(ISERROR(VLOOKUP(AB180,Methodology!$H$26:$I$37,2,FALSE())),"",VLOOKUP(AB180,Methodology!$H$26:$I$37,2,FALSE()))</f>
        <v>9</v>
      </c>
      <c r="AI180" s="70" t="n">
        <f aca="false">IF(ISERROR(VLOOKUP(AC180,Methodology!$H$26:$I$37,2,FALSE())),"",VLOOKUP(AC180,Methodology!$H$26:$I$37,2,FALSE()))</f>
        <v>7</v>
      </c>
      <c r="AJ180" s="76" t="n">
        <f aca="false">IF(ISERROR(VLOOKUP(AD180,Methodology!$H$26:$I$37,2,FALSE())),"",VLOOKUP(AD180,Methodology!$H$26:$I$37,2,FALSE()))</f>
        <v>8</v>
      </c>
      <c r="AK180" s="70" t="n">
        <f aca="false">IF(ISERROR(VLOOKUP(AE180,Methodology!$H$26:$I$37,2,FALSE())),"",VLOOKUP(AE180,Methodology!$H$26:$I$37,2,FALSE()))</f>
        <v>7</v>
      </c>
      <c r="AL180" s="70" t="n">
        <f aca="false">IF(ISERROR(VLOOKUP(AF180,Methodology!$H$26:$I$37,2,FALSE())),"",VLOOKUP(AF180,Methodology!$H$26:$I$37,2,FALSE()))</f>
        <v>6</v>
      </c>
      <c r="AM180" s="76" t="n">
        <f aca="false">IF(ISERROR(VLOOKUP(AG180,Methodology!$H$26:$I$37,2,FALSE())),"",VLOOKUP(AG180,Methodology!$H$26:$I$37,2,FALSE()))</f>
        <v>7</v>
      </c>
      <c r="AN180" s="77" t="n">
        <f aca="false">SUM(AH180:AJ180)/3</f>
        <v>8</v>
      </c>
      <c r="AO180" s="77" t="n">
        <f aca="false">SUM(AK180:AM180)/3</f>
        <v>6.66666666666667</v>
      </c>
      <c r="AP180" s="156" t="s">
        <v>64</v>
      </c>
    </row>
    <row r="181" customFormat="false" ht="12.75" hidden="false" customHeight="false" outlineLevel="0" collapsed="false">
      <c r="B181" s="42" t="s">
        <v>245</v>
      </c>
      <c r="C181" s="95" t="s">
        <v>66</v>
      </c>
      <c r="D181" s="158" t="s">
        <v>246</v>
      </c>
      <c r="E181" s="66"/>
      <c r="F181" s="66" t="n">
        <v>5</v>
      </c>
      <c r="G181" s="151" t="n">
        <f aca="false">+E181-F181</f>
        <v>-5</v>
      </c>
      <c r="H181" s="152" t="n">
        <f aca="false">(VLOOKUP(B181,'[1]New Ratings'!$A$3:$I$195,5,FALSE()))</f>
        <v>5</v>
      </c>
      <c r="I181" s="69" t="s">
        <v>62</v>
      </c>
      <c r="J181" s="75" t="s">
        <v>247</v>
      </c>
      <c r="K181" s="75" t="s">
        <v>247</v>
      </c>
      <c r="L181" s="69" t="s">
        <v>45</v>
      </c>
      <c r="M181" s="75" t="s">
        <v>69</v>
      </c>
      <c r="N181" s="70" t="s">
        <v>109</v>
      </c>
      <c r="O181" s="153" t="n">
        <v>58.29</v>
      </c>
      <c r="P181" s="154" t="n">
        <v>52</v>
      </c>
      <c r="Q181" s="86" t="str">
        <f aca="false">IF(R181&lt;=20,"A",IF(R181&lt;=40,"B",IF(R181&lt;=60,"C",IF(R181&lt;=80,"D",IF(R181&lt;=100,"E","*")))))</f>
        <v>B</v>
      </c>
      <c r="R181" s="70" t="n">
        <v>39</v>
      </c>
      <c r="S181" s="73" t="n">
        <v>39</v>
      </c>
      <c r="T181" s="74" t="n">
        <f aca="false">IF(R181="*","*",R181-S181)</f>
        <v>0</v>
      </c>
      <c r="U181" s="75" t="n">
        <v>50</v>
      </c>
      <c r="V181" s="69" t="n">
        <v>51.9</v>
      </c>
      <c r="W181" s="73" t="n">
        <v>49.7</v>
      </c>
      <c r="X181" s="85" t="n">
        <f aca="false">IF(V181="*","*",V181-W181)</f>
        <v>2.2</v>
      </c>
      <c r="Y181" s="75" t="n">
        <v>75</v>
      </c>
      <c r="Z181" s="69" t="n">
        <v>35</v>
      </c>
      <c r="AA181" s="76" t="n">
        <v>36.5</v>
      </c>
      <c r="AB181" s="76" t="s">
        <v>144</v>
      </c>
      <c r="AC181" s="76" t="s">
        <v>47</v>
      </c>
      <c r="AD181" s="76" t="s">
        <v>47</v>
      </c>
      <c r="AE181" s="76" t="s">
        <v>47</v>
      </c>
      <c r="AF181" s="76" t="s">
        <v>49</v>
      </c>
      <c r="AG181" s="76" t="s">
        <v>48</v>
      </c>
      <c r="AH181" s="70" t="n">
        <f aca="false">IF(ISERROR(VLOOKUP(AB181,Methodology!$H$26:$I$37,2,FALSE())),"",VLOOKUP(AB181,Methodology!$H$26:$I$37,2,FALSE()))</f>
        <v>5</v>
      </c>
      <c r="AI181" s="70" t="n">
        <f aca="false">IF(ISERROR(VLOOKUP(AC181,Methodology!$H$26:$I$37,2,FALSE())),"",VLOOKUP(AC181,Methodology!$H$26:$I$37,2,FALSE()))</f>
        <v>6</v>
      </c>
      <c r="AJ181" s="76" t="n">
        <f aca="false">IF(ISERROR(VLOOKUP(AD181,Methodology!$H$26:$I$37,2,FALSE())),"",VLOOKUP(AD181,Methodology!$H$26:$I$37,2,FALSE()))</f>
        <v>6</v>
      </c>
      <c r="AK181" s="70" t="n">
        <f aca="false">IF(ISERROR(VLOOKUP(AE181,Methodology!$H$26:$I$37,2,FALSE())),"",VLOOKUP(AE181,Methodology!$H$26:$I$37,2,FALSE()))</f>
        <v>6</v>
      </c>
      <c r="AL181" s="70" t="n">
        <f aca="false">IF(ISERROR(VLOOKUP(AF181,Methodology!$H$26:$I$37,2,FALSE())),"",VLOOKUP(AF181,Methodology!$H$26:$I$37,2,FALSE()))</f>
        <v>9</v>
      </c>
      <c r="AM181" s="76" t="n">
        <f aca="false">IF(ISERROR(VLOOKUP(AG181,Methodology!$H$26:$I$37,2,FALSE())),"",VLOOKUP(AG181,Methodology!$H$26:$I$37,2,FALSE()))</f>
        <v>7</v>
      </c>
      <c r="AN181" s="77" t="n">
        <f aca="false">SUM(AH181:AJ181)/3</f>
        <v>5.66666666666667</v>
      </c>
      <c r="AO181" s="77" t="n">
        <f aca="false">SUM(AK181:AM181)/3</f>
        <v>7.33333333333333</v>
      </c>
      <c r="AP181" s="156" t="s">
        <v>248</v>
      </c>
    </row>
    <row r="182" customFormat="false" ht="12.75" hidden="false" customHeight="false" outlineLevel="0" collapsed="false">
      <c r="B182" s="42" t="s">
        <v>379</v>
      </c>
      <c r="C182" s="95" t="s">
        <v>180</v>
      </c>
      <c r="D182" s="158" t="s">
        <v>380</v>
      </c>
      <c r="E182" s="159" t="n">
        <v>10</v>
      </c>
      <c r="F182" s="66" t="n">
        <v>9</v>
      </c>
      <c r="G182" s="151" t="n">
        <f aca="false">+E182-F182</f>
        <v>1</v>
      </c>
      <c r="H182" s="152" t="n">
        <f aca="false">(VLOOKUP(B182,'[1]New Ratings'!$A$3:$I$195,5,FALSE()))</f>
        <v>9</v>
      </c>
      <c r="I182" s="69" t="s">
        <v>62</v>
      </c>
      <c r="J182" s="159" t="s">
        <v>381</v>
      </c>
      <c r="K182" s="75" t="s">
        <v>278</v>
      </c>
      <c r="L182" s="69" t="s">
        <v>45</v>
      </c>
      <c r="M182" s="75" t="s">
        <v>287</v>
      </c>
      <c r="N182" s="70" t="s">
        <v>48</v>
      </c>
      <c r="O182" s="153" t="n">
        <v>51.25</v>
      </c>
      <c r="P182" s="154" t="n">
        <v>69</v>
      </c>
      <c r="Q182" s="86" t="str">
        <f aca="false">IF(R182&lt;=20,"A",IF(R182&lt;=40,"B",IF(R182&lt;=60,"C",IF(R182&lt;=80,"D",IF(R182&lt;=100,"E","*")))))</f>
        <v>C</v>
      </c>
      <c r="R182" s="70" t="n">
        <v>53</v>
      </c>
      <c r="S182" s="73" t="n">
        <v>55</v>
      </c>
      <c r="T182" s="74" t="n">
        <f aca="false">IF(R182="*","*",R182-S182)</f>
        <v>-2</v>
      </c>
      <c r="U182" s="75" t="n">
        <v>64</v>
      </c>
      <c r="V182" s="69" t="n">
        <v>43.7</v>
      </c>
      <c r="W182" s="73" t="n">
        <v>39</v>
      </c>
      <c r="X182" s="85" t="n">
        <f aca="false">IF(V182="*","*",V182-W182)</f>
        <v>4.7</v>
      </c>
      <c r="Y182" s="75" t="n">
        <v>53</v>
      </c>
      <c r="Z182" s="69" t="n">
        <v>26</v>
      </c>
      <c r="AA182" s="76" t="n">
        <v>31</v>
      </c>
      <c r="AB182" s="76" t="s">
        <v>47</v>
      </c>
      <c r="AC182" s="76" t="s">
        <v>48</v>
      </c>
      <c r="AD182" s="76" t="s">
        <v>47</v>
      </c>
      <c r="AE182" s="76" t="s">
        <v>145</v>
      </c>
      <c r="AF182" s="76" t="s">
        <v>144</v>
      </c>
      <c r="AG182" s="76" t="s">
        <v>145</v>
      </c>
      <c r="AH182" s="70" t="n">
        <f aca="false">IF(ISERROR(VLOOKUP(AB182,Methodology!$H$26:$I$37,2,FALSE())),"",VLOOKUP(AB182,Methodology!$H$26:$I$37,2,FALSE()))</f>
        <v>6</v>
      </c>
      <c r="AI182" s="70" t="n">
        <f aca="false">IF(ISERROR(VLOOKUP(AC182,Methodology!$H$26:$I$37,2,FALSE())),"",VLOOKUP(AC182,Methodology!$H$26:$I$37,2,FALSE()))</f>
        <v>7</v>
      </c>
      <c r="AJ182" s="76" t="n">
        <f aca="false">IF(ISERROR(VLOOKUP(AD182,Methodology!$H$26:$I$37,2,FALSE())),"",VLOOKUP(AD182,Methodology!$H$26:$I$37,2,FALSE()))</f>
        <v>6</v>
      </c>
      <c r="AK182" s="70" t="n">
        <f aca="false">IF(ISERROR(VLOOKUP(AE182,Methodology!$H$26:$I$37,2,FALSE())),"",VLOOKUP(AE182,Methodology!$H$26:$I$37,2,FALSE()))</f>
        <v>4</v>
      </c>
      <c r="AL182" s="70" t="n">
        <f aca="false">IF(ISERROR(VLOOKUP(AF182,Methodology!$H$26:$I$37,2,FALSE())),"",VLOOKUP(AF182,Methodology!$H$26:$I$37,2,FALSE()))</f>
        <v>5</v>
      </c>
      <c r="AM182" s="76" t="n">
        <f aca="false">IF(ISERROR(VLOOKUP(AG182,Methodology!$H$26:$I$37,2,FALSE())),"",VLOOKUP(AG182,Methodology!$H$26:$I$37,2,FALSE()))</f>
        <v>4</v>
      </c>
      <c r="AN182" s="77" t="n">
        <f aca="false">SUM(AH182:AJ182)/3</f>
        <v>6.33333333333333</v>
      </c>
      <c r="AO182" s="77" t="n">
        <f aca="false">SUM(AK182:AM182)/3</f>
        <v>4.33333333333333</v>
      </c>
      <c r="AP182" s="156" t="s">
        <v>248</v>
      </c>
    </row>
    <row r="183" customFormat="false" ht="12.75" hidden="false" customHeight="false" outlineLevel="0" collapsed="false">
      <c r="B183" s="148" t="s">
        <v>598</v>
      </c>
      <c r="C183" s="95" t="s">
        <v>411</v>
      </c>
      <c r="D183" s="158" t="s">
        <v>599</v>
      </c>
      <c r="E183" s="66"/>
      <c r="F183" s="66" t="n">
        <v>11</v>
      </c>
      <c r="G183" s="151" t="n">
        <f aca="false">+E183-F183</f>
        <v>-11</v>
      </c>
      <c r="H183" s="152" t="n">
        <f aca="false">(VLOOKUP(B183,'[1]New Ratings'!$A$3:$I$195,5,FALSE()))</f>
        <v>10</v>
      </c>
      <c r="I183" s="69" t="s">
        <v>62</v>
      </c>
      <c r="J183" s="75" t="s">
        <v>324</v>
      </c>
      <c r="K183" s="75" t="s">
        <v>324</v>
      </c>
      <c r="L183" s="69" t="s">
        <v>45</v>
      </c>
      <c r="M183" s="75" t="s">
        <v>600</v>
      </c>
      <c r="N183" s="70" t="s">
        <v>600</v>
      </c>
      <c r="O183" s="153" t="n">
        <v>25.96</v>
      </c>
      <c r="P183" s="154" t="n">
        <v>155</v>
      </c>
      <c r="Q183" s="86" t="str">
        <f aca="false">IF(R183&lt;=20,"A",IF(R183&lt;=40,"B",IF(R183&lt;=60,"C",IF(R183&lt;=80,"D",IF(R183&lt;=100,"E","*")))))</f>
        <v>*</v>
      </c>
      <c r="R183" s="70" t="s">
        <v>56</v>
      </c>
      <c r="S183" s="73" t="s">
        <v>56</v>
      </c>
      <c r="T183" s="74" t="str">
        <f aca="false">IF(R183="*","*",R183-S183)</f>
        <v>*</v>
      </c>
      <c r="U183" s="75" t="n">
        <v>113</v>
      </c>
      <c r="V183" s="69" t="n">
        <v>18</v>
      </c>
      <c r="W183" s="73" t="n">
        <v>17.1</v>
      </c>
      <c r="X183" s="85" t="n">
        <f aca="false">IF(V183="*","*",V183-W183)</f>
        <v>0.899999999999999</v>
      </c>
      <c r="Y183" s="75" t="s">
        <v>56</v>
      </c>
      <c r="Z183" s="69" t="s">
        <v>56</v>
      </c>
      <c r="AA183" s="76" t="s">
        <v>56</v>
      </c>
      <c r="AB183" s="76"/>
      <c r="AC183" s="76"/>
      <c r="AD183" s="76"/>
      <c r="AE183" s="76"/>
      <c r="AF183" s="76"/>
      <c r="AG183" s="76"/>
      <c r="AH183" s="70" t="str">
        <f aca="false">IF(ISERROR(VLOOKUP(AB183,Methodology!$H$26:$I$37,2,FALSE())),"",VLOOKUP(AB183,Methodology!$H$26:$I$37,2,FALSE()))</f>
        <v/>
      </c>
      <c r="AI183" s="70" t="str">
        <f aca="false">IF(ISERROR(VLOOKUP(AC183,Methodology!$H$26:$I$37,2,FALSE())),"",VLOOKUP(AC183,Methodology!$H$26:$I$37,2,FALSE()))</f>
        <v/>
      </c>
      <c r="AJ183" s="76" t="str">
        <f aca="false">IF(ISERROR(VLOOKUP(AD183,Methodology!$H$26:$I$37,2,FALSE())),"",VLOOKUP(AD183,Methodology!$H$26:$I$37,2,FALSE()))</f>
        <v/>
      </c>
      <c r="AK183" s="70" t="str">
        <f aca="false">IF(ISERROR(VLOOKUP(AE183,Methodology!$H$26:$I$37,2,FALSE())),"",VLOOKUP(AE183,Methodology!$H$26:$I$37,2,FALSE()))</f>
        <v/>
      </c>
      <c r="AL183" s="70" t="str">
        <f aca="false">IF(ISERROR(VLOOKUP(AF183,Methodology!$H$26:$I$37,2,FALSE())),"",VLOOKUP(AF183,Methodology!$H$26:$I$37,2,FALSE()))</f>
        <v/>
      </c>
      <c r="AM183" s="76" t="str">
        <f aca="false">IF(ISERROR(VLOOKUP(AG183,Methodology!$H$26:$I$37,2,FALSE())),"",VLOOKUP(AG183,Methodology!$H$26:$I$37,2,FALSE()))</f>
        <v/>
      </c>
      <c r="AN183" s="77" t="n">
        <f aca="false">SUM(AH183:AJ183)/3</f>
        <v>0</v>
      </c>
      <c r="AO183" s="77" t="n">
        <f aca="false">SUM(AK183:AM183)/3</f>
        <v>0</v>
      </c>
      <c r="AP183" s="156" t="s">
        <v>99</v>
      </c>
    </row>
    <row r="184" customFormat="false" ht="12.75" hidden="false" customHeight="false" outlineLevel="0" collapsed="false">
      <c r="B184" s="148" t="s">
        <v>601</v>
      </c>
      <c r="C184" s="95" t="s">
        <v>41</v>
      </c>
      <c r="D184" s="158" t="s">
        <v>42</v>
      </c>
      <c r="E184" s="66"/>
      <c r="F184" s="66" t="n">
        <v>12</v>
      </c>
      <c r="G184" s="151" t="n">
        <f aca="false">+E184-F184</f>
        <v>-12</v>
      </c>
      <c r="H184" s="152" t="e">
        <f aca="false">(VLOOKUP(B184,'[1]New Ratings'!$A$3:$I$195,5,FALSE()))</f>
        <v>#N/A</v>
      </c>
      <c r="I184" s="69" t="s">
        <v>43</v>
      </c>
      <c r="J184" s="75" t="s">
        <v>56</v>
      </c>
      <c r="K184" s="75" t="s">
        <v>56</v>
      </c>
      <c r="L184" s="69" t="s">
        <v>56</v>
      </c>
      <c r="M184" s="75" t="s">
        <v>56</v>
      </c>
      <c r="N184" s="70"/>
      <c r="O184" s="153"/>
      <c r="P184" s="154" t="s">
        <v>56</v>
      </c>
      <c r="Q184" s="86" t="str">
        <f aca="false">IF(R184&lt;=20,"A",IF(R184&lt;=40,"B",IF(R184&lt;=60,"C",IF(R184&lt;=80,"D",IF(R184&lt;=100,"E","*")))))</f>
        <v>*</v>
      </c>
      <c r="R184" s="70" t="s">
        <v>56</v>
      </c>
      <c r="S184" s="73"/>
      <c r="T184" s="74"/>
      <c r="U184" s="75" t="s">
        <v>56</v>
      </c>
      <c r="V184" s="69" t="s">
        <v>56</v>
      </c>
      <c r="W184" s="73"/>
      <c r="X184" s="85"/>
      <c r="Y184" s="75" t="s">
        <v>56</v>
      </c>
      <c r="Z184" s="69" t="s">
        <v>56</v>
      </c>
      <c r="AA184" s="76" t="s">
        <v>56</v>
      </c>
      <c r="AB184" s="76"/>
      <c r="AC184" s="76"/>
      <c r="AD184" s="76"/>
      <c r="AE184" s="76"/>
      <c r="AF184" s="76"/>
      <c r="AG184" s="76"/>
      <c r="AH184" s="70" t="str">
        <f aca="false">IF(ISERROR(VLOOKUP(AB184,Methodology!$H$26:$I$37,2,FALSE())),"",VLOOKUP(AB184,Methodology!$H$26:$I$37,2,FALSE()))</f>
        <v/>
      </c>
      <c r="AI184" s="70" t="str">
        <f aca="false">IF(ISERROR(VLOOKUP(AC184,Methodology!$H$26:$I$37,2,FALSE())),"",VLOOKUP(AC184,Methodology!$H$26:$I$37,2,FALSE()))</f>
        <v/>
      </c>
      <c r="AJ184" s="76" t="str">
        <f aca="false">IF(ISERROR(VLOOKUP(AD184,Methodology!$H$26:$I$37,2,FALSE())),"",VLOOKUP(AD184,Methodology!$H$26:$I$37,2,FALSE()))</f>
        <v/>
      </c>
      <c r="AK184" s="70" t="str">
        <f aca="false">IF(ISERROR(VLOOKUP(AE184,Methodology!$H$26:$I$37,2,FALSE())),"",VLOOKUP(AE184,Methodology!$H$26:$I$37,2,FALSE()))</f>
        <v/>
      </c>
      <c r="AL184" s="70" t="str">
        <f aca="false">IF(ISERROR(VLOOKUP(AF184,Methodology!$H$26:$I$37,2,FALSE())),"",VLOOKUP(AF184,Methodology!$H$26:$I$37,2,FALSE()))</f>
        <v/>
      </c>
      <c r="AM184" s="76" t="str">
        <f aca="false">IF(ISERROR(VLOOKUP(AG184,Methodology!$H$26:$I$37,2,FALSE())),"",VLOOKUP(AG184,Methodology!$H$26:$I$37,2,FALSE()))</f>
        <v/>
      </c>
      <c r="AN184" s="77" t="n">
        <f aca="false">SUM(AH184:AJ184)/3</f>
        <v>0</v>
      </c>
      <c r="AO184" s="77" t="n">
        <f aca="false">SUM(AK184:AM184)/3</f>
        <v>0</v>
      </c>
      <c r="AP184" s="156" t="s">
        <v>504</v>
      </c>
    </row>
    <row r="185" customFormat="false" ht="12.75" hidden="false" customHeight="false" outlineLevel="0" collapsed="false">
      <c r="B185" s="157" t="s">
        <v>382</v>
      </c>
      <c r="C185" s="95" t="s">
        <v>383</v>
      </c>
      <c r="D185" s="158" t="s">
        <v>384</v>
      </c>
      <c r="E185" s="66"/>
      <c r="F185" s="66" t="n">
        <v>10</v>
      </c>
      <c r="G185" s="151" t="n">
        <f aca="false">+E185-F185</f>
        <v>-10</v>
      </c>
      <c r="H185" s="152" t="n">
        <f aca="false">(VLOOKUP(B185,'[1]New Ratings'!$A$3:$I$195,5,FALSE()))</f>
        <v>10</v>
      </c>
      <c r="I185" s="69" t="s">
        <v>62</v>
      </c>
      <c r="J185" s="75" t="s">
        <v>56</v>
      </c>
      <c r="K185" s="75" t="s">
        <v>56</v>
      </c>
      <c r="L185" s="69" t="s">
        <v>56</v>
      </c>
      <c r="M185" s="75" t="s">
        <v>56</v>
      </c>
      <c r="N185" s="70" t="s">
        <v>56</v>
      </c>
      <c r="O185" s="153" t="n">
        <v>36.01</v>
      </c>
      <c r="P185" s="154" t="n">
        <v>101</v>
      </c>
      <c r="Q185" s="86" t="str">
        <f aca="false">IF(R185&lt;=20,"A",IF(R185&lt;=40,"B",IF(R185&lt;=60,"C",IF(R185&lt;=80,"D",IF(R185&lt;=100,"E","*")))))</f>
        <v>C</v>
      </c>
      <c r="R185" s="70" t="n">
        <v>56</v>
      </c>
      <c r="S185" s="73" t="n">
        <v>56</v>
      </c>
      <c r="T185" s="74" t="s">
        <v>56</v>
      </c>
      <c r="U185" s="75" t="n">
        <v>103</v>
      </c>
      <c r="V185" s="69" t="n">
        <v>22.3</v>
      </c>
      <c r="W185" s="73" t="n">
        <v>22.9</v>
      </c>
      <c r="X185" s="85" t="n">
        <f aca="false">IF(V185="*","*",V185-W185)</f>
        <v>-0.599999999999998</v>
      </c>
      <c r="Y185" s="75" t="n">
        <v>61</v>
      </c>
      <c r="Z185" s="69" t="n">
        <v>37</v>
      </c>
      <c r="AA185" s="76" t="n">
        <v>33.5</v>
      </c>
      <c r="AB185" s="76"/>
      <c r="AC185" s="76"/>
      <c r="AD185" s="76"/>
      <c r="AE185" s="76"/>
      <c r="AF185" s="76"/>
      <c r="AG185" s="76"/>
      <c r="AH185" s="70" t="str">
        <f aca="false">IF(ISERROR(VLOOKUP(AB185,Methodology!$H$26:$I$37,2,FALSE())),"",VLOOKUP(AB185,Methodology!$H$26:$I$37,2,FALSE()))</f>
        <v/>
      </c>
      <c r="AI185" s="70" t="str">
        <f aca="false">IF(ISERROR(VLOOKUP(AC185,Methodology!$H$26:$I$37,2,FALSE())),"",VLOOKUP(AC185,Methodology!$H$26:$I$37,2,FALSE()))</f>
        <v/>
      </c>
      <c r="AJ185" s="76" t="str">
        <f aca="false">IF(ISERROR(VLOOKUP(AD185,Methodology!$H$26:$I$37,2,FALSE())),"",VLOOKUP(AD185,Methodology!$H$26:$I$37,2,FALSE()))</f>
        <v/>
      </c>
      <c r="AK185" s="70" t="str">
        <f aca="false">IF(ISERROR(VLOOKUP(AE185,Methodology!$H$26:$I$37,2,FALSE())),"",VLOOKUP(AE185,Methodology!$H$26:$I$37,2,FALSE()))</f>
        <v/>
      </c>
      <c r="AL185" s="70" t="str">
        <f aca="false">IF(ISERROR(VLOOKUP(AF185,Methodology!$H$26:$I$37,2,FALSE())),"",VLOOKUP(AF185,Methodology!$H$26:$I$37,2,FALSE()))</f>
        <v/>
      </c>
      <c r="AM185" s="76" t="str">
        <f aca="false">IF(ISERROR(VLOOKUP(AG185,Methodology!$H$26:$I$37,2,FALSE())),"",VLOOKUP(AG185,Methodology!$H$26:$I$37,2,FALSE()))</f>
        <v/>
      </c>
      <c r="AN185" s="77" t="n">
        <f aca="false">SUM(AH185:AJ185)/3</f>
        <v>0</v>
      </c>
      <c r="AO185" s="77" t="n">
        <f aca="false">SUM(AK185:AM185)/3</f>
        <v>0</v>
      </c>
      <c r="AP185" s="156" t="s">
        <v>50</v>
      </c>
    </row>
    <row r="186" customFormat="false" ht="12.75" hidden="false" customHeight="false" outlineLevel="0" collapsed="false">
      <c r="B186" s="148" t="s">
        <v>602</v>
      </c>
      <c r="C186" s="65" t="s">
        <v>603</v>
      </c>
      <c r="D186" s="160" t="s">
        <v>604</v>
      </c>
      <c r="E186" s="66" t="n">
        <v>11</v>
      </c>
      <c r="F186" s="66" t="n">
        <v>11</v>
      </c>
      <c r="G186" s="151" t="n">
        <f aca="false">+E186-F186</f>
        <v>0</v>
      </c>
      <c r="H186" s="152" t="n">
        <f aca="false">(VLOOKUP(B186,'[1]New Ratings'!$A$3:$I$195,5,FALSE()))</f>
        <v>12</v>
      </c>
      <c r="I186" s="69" t="s">
        <v>62</v>
      </c>
      <c r="J186" s="75" t="s">
        <v>451</v>
      </c>
      <c r="K186" s="75" t="s">
        <v>451</v>
      </c>
      <c r="L186" s="69" t="s">
        <v>45</v>
      </c>
      <c r="M186" s="75" t="s">
        <v>56</v>
      </c>
      <c r="N186" s="70" t="s">
        <v>56</v>
      </c>
      <c r="O186" s="153" t="n">
        <v>31.57</v>
      </c>
      <c r="P186" s="154" t="n">
        <v>122</v>
      </c>
      <c r="Q186" s="86" t="str">
        <f aca="false">IF(R186&lt;=20,"A",IF(R186&lt;=40,"B",IF(R186&lt;=60,"C",IF(R186&lt;=80,"D",IF(R186&lt;=100,"E","*")))))</f>
        <v>D</v>
      </c>
      <c r="R186" s="70" t="n">
        <v>61</v>
      </c>
      <c r="S186" s="73" t="n">
        <v>64</v>
      </c>
      <c r="T186" s="74" t="n">
        <f aca="false">IF(R186="*","*",R186-S186)</f>
        <v>-3</v>
      </c>
      <c r="U186" s="75" t="n">
        <v>117</v>
      </c>
      <c r="V186" s="69" t="n">
        <v>17.2</v>
      </c>
      <c r="W186" s="73" t="n">
        <v>18.1</v>
      </c>
      <c r="X186" s="85" t="n">
        <f aca="false">IF(V186="*","*",V186-W186)</f>
        <v>-0.900000000000002</v>
      </c>
      <c r="Y186" s="75" t="n">
        <v>55</v>
      </c>
      <c r="Z186" s="69" t="n">
        <v>39</v>
      </c>
      <c r="AA186" s="76" t="n">
        <v>34.5</v>
      </c>
      <c r="AB186" s="76" t="s">
        <v>447</v>
      </c>
      <c r="AC186" s="76" t="s">
        <v>47</v>
      </c>
      <c r="AD186" s="76" t="s">
        <v>279</v>
      </c>
      <c r="AE186" s="76" t="s">
        <v>145</v>
      </c>
      <c r="AF186" s="76" t="s">
        <v>270</v>
      </c>
      <c r="AG186" s="76" t="s">
        <v>270</v>
      </c>
      <c r="AH186" s="70" t="n">
        <f aca="false">IF(ISERROR(VLOOKUP(AB186,Methodology!$H$26:$I$37,2,FALSE())),"",VLOOKUP(AB186,Methodology!$H$26:$I$37,2,FALSE()))</f>
        <v>1</v>
      </c>
      <c r="AI186" s="70" t="n">
        <f aca="false">IF(ISERROR(VLOOKUP(AC186,Methodology!$H$26:$I$37,2,FALSE())),"",VLOOKUP(AC186,Methodology!$H$26:$I$37,2,FALSE()))</f>
        <v>6</v>
      </c>
      <c r="AJ186" s="76" t="n">
        <f aca="false">IF(ISERROR(VLOOKUP(AD186,Methodology!$H$26:$I$37,2,FALSE())),"",VLOOKUP(AD186,Methodology!$H$26:$I$37,2,FALSE()))</f>
        <v>2</v>
      </c>
      <c r="AK186" s="70" t="n">
        <f aca="false">IF(ISERROR(VLOOKUP(AE186,Methodology!$H$26:$I$37,2,FALSE())),"",VLOOKUP(AE186,Methodology!$H$26:$I$37,2,FALSE()))</f>
        <v>4</v>
      </c>
      <c r="AL186" s="70" t="n">
        <f aca="false">IF(ISERROR(VLOOKUP(AF186,Methodology!$H$26:$I$37,2,FALSE())),"",VLOOKUP(AF186,Methodology!$H$26:$I$37,2,FALSE()))</f>
        <v>3</v>
      </c>
      <c r="AM186" s="76" t="n">
        <f aca="false">IF(ISERROR(VLOOKUP(AG186,Methodology!$H$26:$I$37,2,FALSE())),"",VLOOKUP(AG186,Methodology!$H$26:$I$37,2,FALSE()))</f>
        <v>3</v>
      </c>
      <c r="AN186" s="77" t="n">
        <f aca="false">SUM(AH186:AJ186)/3</f>
        <v>3</v>
      </c>
      <c r="AO186" s="77" t="n">
        <f aca="false">SUM(AK186:AM186)/3</f>
        <v>3.33333333333333</v>
      </c>
      <c r="AP186" s="156" t="s">
        <v>99</v>
      </c>
    </row>
    <row r="187" customFormat="false" ht="12.75" hidden="false" customHeight="false" outlineLevel="0" collapsed="false">
      <c r="B187" s="178" t="s">
        <v>249</v>
      </c>
      <c r="C187" s="95" t="s">
        <v>250</v>
      </c>
      <c r="D187" s="158" t="s">
        <v>251</v>
      </c>
      <c r="E187" s="66" t="n">
        <v>3</v>
      </c>
      <c r="F187" s="66" t="n">
        <v>3</v>
      </c>
      <c r="G187" s="151" t="n">
        <f aca="false">+E187-F187</f>
        <v>0</v>
      </c>
      <c r="H187" s="152" t="n">
        <f aca="false">(VLOOKUP(B187,'[1]New Ratings'!$A$3:$I$195,5,FALSE()))</f>
        <v>3</v>
      </c>
      <c r="I187" s="69" t="s">
        <v>43</v>
      </c>
      <c r="J187" s="75" t="s">
        <v>252</v>
      </c>
      <c r="K187" s="75" t="s">
        <v>252</v>
      </c>
      <c r="L187" s="69" t="s">
        <v>45</v>
      </c>
      <c r="M187" s="75" t="s">
        <v>56</v>
      </c>
      <c r="N187" s="70" t="s">
        <v>56</v>
      </c>
      <c r="O187" s="153" t="n">
        <v>81.04</v>
      </c>
      <c r="P187" s="154" t="n">
        <v>27</v>
      </c>
      <c r="Q187" s="86" t="str">
        <f aca="false">IF(R187&lt;=20,"A",IF(R187&lt;=40,"B",IF(R187&lt;=60,"C",IF(R187&lt;=80,"D",IF(R187&lt;=100,"E","*")))))</f>
        <v>B</v>
      </c>
      <c r="R187" s="70" t="n">
        <v>27</v>
      </c>
      <c r="S187" s="73" t="n">
        <v>30</v>
      </c>
      <c r="T187" s="74" t="n">
        <f aca="false">IF(R187="*","*",R187-S187)</f>
        <v>-3</v>
      </c>
      <c r="U187" s="75" t="n">
        <v>26</v>
      </c>
      <c r="V187" s="69" t="n">
        <v>67.6</v>
      </c>
      <c r="W187" s="73" t="n">
        <v>62.4</v>
      </c>
      <c r="X187" s="85" t="n">
        <f aca="false">IF(V187="*","*",V187-W187)</f>
        <v>5.2</v>
      </c>
      <c r="Y187" s="75" t="n">
        <v>72</v>
      </c>
      <c r="Z187" s="69" t="n">
        <v>45.5</v>
      </c>
      <c r="AA187" s="76" t="n">
        <v>45.5</v>
      </c>
      <c r="AB187" s="76" t="s">
        <v>49</v>
      </c>
      <c r="AC187" s="76" t="s">
        <v>48</v>
      </c>
      <c r="AD187" s="76" t="s">
        <v>57</v>
      </c>
      <c r="AE187" s="76" t="s">
        <v>57</v>
      </c>
      <c r="AF187" s="76" t="s">
        <v>47</v>
      </c>
      <c r="AG187" s="76" t="s">
        <v>48</v>
      </c>
      <c r="AH187" s="70" t="n">
        <f aca="false">IF(ISERROR(VLOOKUP(AB187,Methodology!$H$26:$I$37,2,FALSE())),"",VLOOKUP(AB187,Methodology!$H$26:$I$37,2,FALSE()))</f>
        <v>9</v>
      </c>
      <c r="AI187" s="70" t="n">
        <f aca="false">IF(ISERROR(VLOOKUP(AC187,Methodology!$H$26:$I$37,2,FALSE())),"",VLOOKUP(AC187,Methodology!$H$26:$I$37,2,FALSE()))</f>
        <v>7</v>
      </c>
      <c r="AJ187" s="76" t="n">
        <f aca="false">IF(ISERROR(VLOOKUP(AD187,Methodology!$H$26:$I$37,2,FALSE())),"",VLOOKUP(AD187,Methodology!$H$26:$I$37,2,FALSE()))</f>
        <v>10</v>
      </c>
      <c r="AK187" s="70" t="n">
        <f aca="false">IF(ISERROR(VLOOKUP(AE187,Methodology!$H$26:$I$37,2,FALSE())),"",VLOOKUP(AE187,Methodology!$H$26:$I$37,2,FALSE()))</f>
        <v>10</v>
      </c>
      <c r="AL187" s="70" t="n">
        <f aca="false">IF(ISERROR(VLOOKUP(AF187,Methodology!$H$26:$I$37,2,FALSE())),"",VLOOKUP(AF187,Methodology!$H$26:$I$37,2,FALSE()))</f>
        <v>6</v>
      </c>
      <c r="AM187" s="76" t="n">
        <f aca="false">IF(ISERROR(VLOOKUP(AG187,Methodology!$H$26:$I$37,2,FALSE())),"",VLOOKUP(AG187,Methodology!$H$26:$I$37,2,FALSE()))</f>
        <v>7</v>
      </c>
      <c r="AN187" s="77" t="n">
        <f aca="false">SUM(AH187:AJ187)/3</f>
        <v>8.66666666666667</v>
      </c>
      <c r="AO187" s="77" t="n">
        <f aca="false">SUM(AK187:AM187)/3</f>
        <v>7.66666666666667</v>
      </c>
      <c r="AP187" s="156" t="s">
        <v>70</v>
      </c>
    </row>
    <row r="188" customFormat="false" ht="12.75" hidden="false" customHeight="false" outlineLevel="0" collapsed="false">
      <c r="B188" s="42" t="s">
        <v>253</v>
      </c>
      <c r="C188" s="95" t="s">
        <v>254</v>
      </c>
      <c r="D188" s="158" t="s">
        <v>255</v>
      </c>
      <c r="E188" s="66" t="n">
        <v>1</v>
      </c>
      <c r="F188" s="66" t="n">
        <v>1</v>
      </c>
      <c r="G188" s="151" t="n">
        <f aca="false">+E188-F188</f>
        <v>0</v>
      </c>
      <c r="H188" s="152" t="n">
        <f aca="false">(VLOOKUP(B188,'[1]New Ratings'!$A$3:$I$195,5,FALSE()))</f>
        <v>1</v>
      </c>
      <c r="I188" s="69" t="s">
        <v>43</v>
      </c>
      <c r="J188" s="75" t="s">
        <v>54</v>
      </c>
      <c r="K188" s="75" t="s">
        <v>54</v>
      </c>
      <c r="L188" s="69" t="s">
        <v>45</v>
      </c>
      <c r="M188" s="75" t="s">
        <v>55</v>
      </c>
      <c r="N188" s="70" t="s">
        <v>55</v>
      </c>
      <c r="O188" s="153" t="n">
        <v>93.31</v>
      </c>
      <c r="P188" s="154" t="n">
        <v>11</v>
      </c>
      <c r="Q188" s="86" t="str">
        <f aca="false">IF(R188&lt;=20,"A",IF(R188&lt;=40,"B",IF(R188&lt;=60,"C",IF(R188&lt;=80,"D",IF(R188&lt;=100,"E","*")))))</f>
        <v>B</v>
      </c>
      <c r="R188" s="70" t="n">
        <v>33</v>
      </c>
      <c r="S188" s="73" t="n">
        <v>33</v>
      </c>
      <c r="T188" s="74" t="n">
        <f aca="false">IF(R188="*","*",R188-S188)</f>
        <v>0</v>
      </c>
      <c r="U188" s="75" t="n">
        <v>7</v>
      </c>
      <c r="V188" s="69" t="n">
        <v>92.3</v>
      </c>
      <c r="W188" s="73" t="n">
        <v>91.1</v>
      </c>
      <c r="X188" s="85" t="n">
        <f aca="false">IF(V188="*","*",V188-W188)</f>
        <v>1.2</v>
      </c>
      <c r="Y188" s="75" t="n">
        <v>90</v>
      </c>
      <c r="Z188" s="69" t="n">
        <v>35.5</v>
      </c>
      <c r="AA188" s="76" t="n">
        <v>41</v>
      </c>
      <c r="AB188" s="76" t="s">
        <v>49</v>
      </c>
      <c r="AC188" s="76" t="s">
        <v>49</v>
      </c>
      <c r="AD188" s="76" t="s">
        <v>57</v>
      </c>
      <c r="AE188" s="76" t="s">
        <v>49</v>
      </c>
      <c r="AF188" s="76" t="s">
        <v>49</v>
      </c>
      <c r="AG188" s="76" t="s">
        <v>49</v>
      </c>
      <c r="AH188" s="70" t="n">
        <f aca="false">IF(ISERROR(VLOOKUP(AB188,Methodology!$H$26:$I$37,2,FALSE())),"",VLOOKUP(AB188,Methodology!$H$26:$I$37,2,FALSE()))</f>
        <v>9</v>
      </c>
      <c r="AI188" s="70" t="n">
        <f aca="false">IF(ISERROR(VLOOKUP(AC188,Methodology!$H$26:$I$37,2,FALSE())),"",VLOOKUP(AC188,Methodology!$H$26:$I$37,2,FALSE()))</f>
        <v>9</v>
      </c>
      <c r="AJ188" s="76" t="n">
        <f aca="false">IF(ISERROR(VLOOKUP(AD188,Methodology!$H$26:$I$37,2,FALSE())),"",VLOOKUP(AD188,Methodology!$H$26:$I$37,2,FALSE()))</f>
        <v>10</v>
      </c>
      <c r="AK188" s="70" t="n">
        <f aca="false">IF(ISERROR(VLOOKUP(AE188,Methodology!$H$26:$I$37,2,FALSE())),"",VLOOKUP(AE188,Methodology!$H$26:$I$37,2,FALSE()))</f>
        <v>9</v>
      </c>
      <c r="AL188" s="70" t="n">
        <f aca="false">IF(ISERROR(VLOOKUP(AF188,Methodology!$H$26:$I$37,2,FALSE())),"",VLOOKUP(AF188,Methodology!$H$26:$I$37,2,FALSE()))</f>
        <v>9</v>
      </c>
      <c r="AM188" s="76" t="n">
        <f aca="false">IF(ISERROR(VLOOKUP(AG188,Methodology!$H$26:$I$37,2,FALSE())),"",VLOOKUP(AG188,Methodology!$H$26:$I$37,2,FALSE()))</f>
        <v>9</v>
      </c>
      <c r="AN188" s="77" t="n">
        <f aca="false">SUM(AH188:AJ188)/3</f>
        <v>9.33333333333333</v>
      </c>
      <c r="AO188" s="77" t="n">
        <f aca="false">SUM(AK188:AM188)/3</f>
        <v>9</v>
      </c>
      <c r="AP188" s="156" t="s">
        <v>50</v>
      </c>
    </row>
    <row r="189" customFormat="false" ht="12.75" hidden="false" customHeight="false" outlineLevel="0" collapsed="false">
      <c r="B189" s="42" t="s">
        <v>256</v>
      </c>
      <c r="C189" s="95" t="s">
        <v>41</v>
      </c>
      <c r="D189" s="158" t="s">
        <v>257</v>
      </c>
      <c r="E189" s="66"/>
      <c r="F189" s="66" t="n">
        <v>1</v>
      </c>
      <c r="G189" s="151" t="n">
        <f aca="false">+E189-F189</f>
        <v>-1</v>
      </c>
      <c r="H189" s="152" t="n">
        <f aca="false">(VLOOKUP(B189,'[1]New Ratings'!$A$3:$I$195,5,FALSE()))</f>
        <v>1</v>
      </c>
      <c r="I189" s="69" t="s">
        <v>43</v>
      </c>
      <c r="J189" s="75" t="s">
        <v>54</v>
      </c>
      <c r="K189" s="75" t="s">
        <v>54</v>
      </c>
      <c r="L189" s="69" t="s">
        <v>45</v>
      </c>
      <c r="M189" s="75" t="s">
        <v>55</v>
      </c>
      <c r="N189" s="70" t="s">
        <v>55</v>
      </c>
      <c r="O189" s="153" t="n">
        <v>94.42</v>
      </c>
      <c r="P189" s="154" t="n">
        <v>5</v>
      </c>
      <c r="Q189" s="86" t="str">
        <f aca="false">IF(R189&lt;=20,"A",IF(R189&lt;=40,"B",IF(R189&lt;=60,"C",IF(R189&lt;=80,"D",IF(R189&lt;=100,"E","*")))))</f>
        <v>A</v>
      </c>
      <c r="R189" s="70" t="n">
        <v>20</v>
      </c>
      <c r="S189" s="73" t="n">
        <v>20</v>
      </c>
      <c r="T189" s="74" t="n">
        <f aca="false">IF(R189="*","*",R189-S189)</f>
        <v>0</v>
      </c>
      <c r="U189" s="75" t="n">
        <v>6</v>
      </c>
      <c r="V189" s="69" t="n">
        <v>92.7</v>
      </c>
      <c r="W189" s="73" t="n">
        <v>92.9</v>
      </c>
      <c r="X189" s="85" t="n">
        <f aca="false">IF(V189="*","*",V189-W189)</f>
        <v>-0.200000000000003</v>
      </c>
      <c r="Y189" s="75" t="n">
        <v>87</v>
      </c>
      <c r="Z189" s="69" t="n">
        <v>36.5</v>
      </c>
      <c r="AA189" s="76" t="n">
        <v>40</v>
      </c>
      <c r="AB189" s="76" t="s">
        <v>48</v>
      </c>
      <c r="AC189" s="76" t="s">
        <v>49</v>
      </c>
      <c r="AD189" s="76" t="s">
        <v>58</v>
      </c>
      <c r="AE189" s="76" t="s">
        <v>47</v>
      </c>
      <c r="AF189" s="76" t="s">
        <v>58</v>
      </c>
      <c r="AG189" s="76" t="s">
        <v>47</v>
      </c>
      <c r="AH189" s="70" t="n">
        <f aca="false">IF(ISERROR(VLOOKUP(AB189,Methodology!$H$26:$I$37,2,FALSE())),"",VLOOKUP(AB189,Methodology!$H$26:$I$37,2,FALSE()))</f>
        <v>7</v>
      </c>
      <c r="AI189" s="70" t="n">
        <f aca="false">IF(ISERROR(VLOOKUP(AC189,Methodology!$H$26:$I$37,2,FALSE())),"",VLOOKUP(AC189,Methodology!$H$26:$I$37,2,FALSE()))</f>
        <v>9</v>
      </c>
      <c r="AJ189" s="76" t="n">
        <f aca="false">IF(ISERROR(VLOOKUP(AD189,Methodology!$H$26:$I$37,2,FALSE())),"",VLOOKUP(AD189,Methodology!$H$26:$I$37,2,FALSE()))</f>
        <v>8</v>
      </c>
      <c r="AK189" s="70" t="n">
        <f aca="false">IF(ISERROR(VLOOKUP(AE189,Methodology!$H$26:$I$37,2,FALSE())),"",VLOOKUP(AE189,Methodology!$H$26:$I$37,2,FALSE()))</f>
        <v>6</v>
      </c>
      <c r="AL189" s="70" t="n">
        <f aca="false">IF(ISERROR(VLOOKUP(AF189,Methodology!$H$26:$I$37,2,FALSE())),"",VLOOKUP(AF189,Methodology!$H$26:$I$37,2,FALSE()))</f>
        <v>8</v>
      </c>
      <c r="AM189" s="76" t="n">
        <f aca="false">IF(ISERROR(VLOOKUP(AG189,Methodology!$H$26:$I$37,2,FALSE())),"",VLOOKUP(AG189,Methodology!$H$26:$I$37,2,FALSE()))</f>
        <v>6</v>
      </c>
      <c r="AN189" s="77" t="n">
        <f aca="false">SUM(AH189:AJ189)/3</f>
        <v>8</v>
      </c>
      <c r="AO189" s="77" t="n">
        <f aca="false">SUM(AK189:AM189)/3</f>
        <v>6.66666666666667</v>
      </c>
      <c r="AP189" s="156" t="s">
        <v>50</v>
      </c>
    </row>
    <row r="190" customFormat="false" ht="12.75" hidden="false" customHeight="false" outlineLevel="0" collapsed="false">
      <c r="B190" s="42" t="s">
        <v>258</v>
      </c>
      <c r="C190" s="95" t="s">
        <v>88</v>
      </c>
      <c r="D190" s="158" t="s">
        <v>259</v>
      </c>
      <c r="E190" s="66"/>
      <c r="F190" s="66" t="n">
        <v>5</v>
      </c>
      <c r="G190" s="151" t="n">
        <f aca="false">+E190-F190</f>
        <v>-5</v>
      </c>
      <c r="H190" s="152" t="n">
        <f aca="false">(VLOOKUP(B190,'[1]New Ratings'!$A$3:$I$195,5,FALSE()))</f>
        <v>5</v>
      </c>
      <c r="I190" s="69" t="s">
        <v>62</v>
      </c>
      <c r="J190" s="75" t="s">
        <v>228</v>
      </c>
      <c r="K190" s="75" t="s">
        <v>228</v>
      </c>
      <c r="L190" s="69" t="s">
        <v>45</v>
      </c>
      <c r="M190" s="75" t="s">
        <v>69</v>
      </c>
      <c r="N190" s="70" t="s">
        <v>69</v>
      </c>
      <c r="O190" s="153" t="n">
        <v>59.08</v>
      </c>
      <c r="P190" s="154" t="n">
        <v>51</v>
      </c>
      <c r="Q190" s="86" t="str">
        <f aca="false">IF(R190&lt;=20,"A",IF(R190&lt;=40,"B",IF(R190&lt;=60,"C",IF(R190&lt;=80,"D",IF(R190&lt;=100,"E","*")))))</f>
        <v>C</v>
      </c>
      <c r="R190" s="70" t="n">
        <v>43</v>
      </c>
      <c r="S190" s="73" t="n">
        <v>42</v>
      </c>
      <c r="T190" s="74" t="n">
        <f aca="false">IF(R190="*","*",R190-S190)</f>
        <v>1</v>
      </c>
      <c r="U190" s="75" t="n">
        <v>52</v>
      </c>
      <c r="V190" s="69" t="n">
        <v>51</v>
      </c>
      <c r="W190" s="73" t="n">
        <v>49.1</v>
      </c>
      <c r="X190" s="85" t="n">
        <f aca="false">IF(V190="*","*",V190-W190)</f>
        <v>1.9</v>
      </c>
      <c r="Y190" s="75" t="n">
        <v>74</v>
      </c>
      <c r="Z190" s="69" t="n">
        <v>36</v>
      </c>
      <c r="AA190" s="76" t="n">
        <v>38</v>
      </c>
      <c r="AB190" s="76" t="s">
        <v>58</v>
      </c>
      <c r="AC190" s="76" t="s">
        <v>49</v>
      </c>
      <c r="AD190" s="76" t="s">
        <v>49</v>
      </c>
      <c r="AE190" s="76" t="s">
        <v>48</v>
      </c>
      <c r="AF190" s="76" t="s">
        <v>47</v>
      </c>
      <c r="AG190" s="76" t="s">
        <v>48</v>
      </c>
      <c r="AH190" s="70" t="n">
        <f aca="false">IF(ISERROR(VLOOKUP(AB190,Methodology!$H$26:$I$37,2,FALSE())),"",VLOOKUP(AB190,Methodology!$H$26:$I$37,2,FALSE()))</f>
        <v>8</v>
      </c>
      <c r="AI190" s="70" t="n">
        <f aca="false">IF(ISERROR(VLOOKUP(AC190,Methodology!$H$26:$I$37,2,FALSE())),"",VLOOKUP(AC190,Methodology!$H$26:$I$37,2,FALSE()))</f>
        <v>9</v>
      </c>
      <c r="AJ190" s="76" t="n">
        <f aca="false">IF(ISERROR(VLOOKUP(AD190,Methodology!$H$26:$I$37,2,FALSE())),"",VLOOKUP(AD190,Methodology!$H$26:$I$37,2,FALSE()))</f>
        <v>9</v>
      </c>
      <c r="AK190" s="70" t="n">
        <f aca="false">IF(ISERROR(VLOOKUP(AE190,Methodology!$H$26:$I$37,2,FALSE())),"",VLOOKUP(AE190,Methodology!$H$26:$I$37,2,FALSE()))</f>
        <v>7</v>
      </c>
      <c r="AL190" s="70" t="n">
        <f aca="false">IF(ISERROR(VLOOKUP(AF190,Methodology!$H$26:$I$37,2,FALSE())),"",VLOOKUP(AF190,Methodology!$H$26:$I$37,2,FALSE()))</f>
        <v>6</v>
      </c>
      <c r="AM190" s="76" t="n">
        <f aca="false">IF(ISERROR(VLOOKUP(AG190,Methodology!$H$26:$I$37,2,FALSE())),"",VLOOKUP(AG190,Methodology!$H$26:$I$37,2,FALSE()))</f>
        <v>7</v>
      </c>
      <c r="AN190" s="77" t="n">
        <f aca="false">SUM(AH190:AJ190)/3</f>
        <v>8.66666666666667</v>
      </c>
      <c r="AO190" s="77" t="n">
        <f aca="false">SUM(AK190:AM190)/3</f>
        <v>6.66666666666667</v>
      </c>
      <c r="AP190" s="156" t="s">
        <v>132</v>
      </c>
    </row>
    <row r="191" customFormat="false" ht="12.75" hidden="false" customHeight="false" outlineLevel="0" collapsed="false">
      <c r="B191" s="148" t="s">
        <v>605</v>
      </c>
      <c r="C191" s="95" t="s">
        <v>606</v>
      </c>
      <c r="D191" s="158" t="s">
        <v>607</v>
      </c>
      <c r="E191" s="66" t="n">
        <v>11</v>
      </c>
      <c r="F191" s="66" t="n">
        <v>11</v>
      </c>
      <c r="G191" s="151" t="n">
        <f aca="false">+E191-F191</f>
        <v>0</v>
      </c>
      <c r="H191" s="152" t="n">
        <f aca="false">(VLOOKUP(B191,'[1]New Ratings'!$A$3:$I$195,5,FALSE()))</f>
        <v>11</v>
      </c>
      <c r="I191" s="69" t="s">
        <v>62</v>
      </c>
      <c r="J191" s="75" t="s">
        <v>56</v>
      </c>
      <c r="K191" s="75" t="s">
        <v>56</v>
      </c>
      <c r="L191" s="69" t="s">
        <v>56</v>
      </c>
      <c r="M191" s="75" t="s">
        <v>56</v>
      </c>
      <c r="N191" s="70" t="s">
        <v>56</v>
      </c>
      <c r="O191" s="153" t="n">
        <v>32.57</v>
      </c>
      <c r="P191" s="154" t="n">
        <v>116</v>
      </c>
      <c r="Q191" s="86" t="str">
        <f aca="false">IF(R191&lt;=20,"A",IF(R191&lt;=40,"B",IF(R191&lt;=60,"C",IF(R191&lt;=80,"D",IF(R191&lt;=100,"E","*")))))</f>
        <v>E</v>
      </c>
      <c r="R191" s="70" t="n">
        <v>81</v>
      </c>
      <c r="S191" s="73" t="n">
        <v>81</v>
      </c>
      <c r="T191" s="74" t="n">
        <f aca="false">IF(R191="*","*",R191-S191)</f>
        <v>0</v>
      </c>
      <c r="U191" s="75" t="n">
        <v>107</v>
      </c>
      <c r="V191" s="69" t="n">
        <v>19.2</v>
      </c>
      <c r="W191" s="73" t="n">
        <v>18</v>
      </c>
      <c r="X191" s="85" t="n">
        <f aca="false">IF(V191="*","*",V191-W191)</f>
        <v>1.2</v>
      </c>
      <c r="Y191" s="75" t="s">
        <v>56</v>
      </c>
      <c r="Z191" s="69" t="s">
        <v>56</v>
      </c>
      <c r="AA191" s="76" t="s">
        <v>56</v>
      </c>
      <c r="AB191" s="76"/>
      <c r="AC191" s="76"/>
      <c r="AD191" s="76"/>
      <c r="AE191" s="76"/>
      <c r="AF191" s="76"/>
      <c r="AG191" s="76"/>
      <c r="AH191" s="70" t="str">
        <f aca="false">IF(ISERROR(VLOOKUP(AB191,Methodology!$H$26:$I$37,2,FALSE())),"",VLOOKUP(AB191,Methodology!$H$26:$I$37,2,FALSE()))</f>
        <v/>
      </c>
      <c r="AI191" s="70" t="str">
        <f aca="false">IF(ISERROR(VLOOKUP(AC191,Methodology!$H$26:$I$37,2,FALSE())),"",VLOOKUP(AC191,Methodology!$H$26:$I$37,2,FALSE()))</f>
        <v/>
      </c>
      <c r="AJ191" s="76" t="str">
        <f aca="false">IF(ISERROR(VLOOKUP(AD191,Methodology!$H$26:$I$37,2,FALSE())),"",VLOOKUP(AD191,Methodology!$H$26:$I$37,2,FALSE()))</f>
        <v/>
      </c>
      <c r="AK191" s="70" t="str">
        <f aca="false">IF(ISERROR(VLOOKUP(AE191,Methodology!$H$26:$I$37,2,FALSE())),"",VLOOKUP(AE191,Methodology!$H$26:$I$37,2,FALSE()))</f>
        <v/>
      </c>
      <c r="AL191" s="70" t="str">
        <f aca="false">IF(ISERROR(VLOOKUP(AF191,Methodology!$H$26:$I$37,2,FALSE())),"",VLOOKUP(AF191,Methodology!$H$26:$I$37,2,FALSE()))</f>
        <v/>
      </c>
      <c r="AM191" s="76" t="str">
        <f aca="false">IF(ISERROR(VLOOKUP(AG191,Methodology!$H$26:$I$37,2,FALSE())),"",VLOOKUP(AG191,Methodology!$H$26:$I$37,2,FALSE()))</f>
        <v/>
      </c>
      <c r="AN191" s="77" t="n">
        <f aca="false">SUM(AH191:AJ191)/3</f>
        <v>0</v>
      </c>
      <c r="AO191" s="77" t="n">
        <f aca="false">SUM(AK191:AM191)/3</f>
        <v>0</v>
      </c>
      <c r="AP191" s="156" t="s">
        <v>99</v>
      </c>
    </row>
    <row r="192" customFormat="false" ht="12.75" hidden="false" customHeight="false" outlineLevel="0" collapsed="false">
      <c r="B192" s="148" t="s">
        <v>608</v>
      </c>
      <c r="C192" s="95" t="s">
        <v>609</v>
      </c>
      <c r="D192" s="158" t="s">
        <v>610</v>
      </c>
      <c r="E192" s="66"/>
      <c r="F192" s="66" t="n">
        <v>11</v>
      </c>
      <c r="G192" s="151" t="n">
        <f aca="false">+E192-F192</f>
        <v>-11</v>
      </c>
      <c r="H192" s="152" t="n">
        <f aca="false">(VLOOKUP(B192,'[1]New Ratings'!$A$3:$I$195,5,FALSE()))</f>
        <v>11</v>
      </c>
      <c r="I192" s="69" t="s">
        <v>43</v>
      </c>
      <c r="J192" s="75" t="s">
        <v>56</v>
      </c>
      <c r="K192" s="75" t="s">
        <v>56</v>
      </c>
      <c r="L192" s="69" t="s">
        <v>56</v>
      </c>
      <c r="M192" s="75" t="s">
        <v>56</v>
      </c>
      <c r="N192" s="70" t="s">
        <v>56</v>
      </c>
      <c r="O192" s="153" t="n">
        <v>33.37</v>
      </c>
      <c r="P192" s="154" t="n">
        <v>110</v>
      </c>
      <c r="Q192" s="86" t="str">
        <f aca="false">IF(R192&lt;=20,"A",IF(R192&lt;=40,"B",IF(R192&lt;=60,"C",IF(R192&lt;=80,"D",IF(R192&lt;=100,"E","*")))))</f>
        <v>*</v>
      </c>
      <c r="R192" s="70" t="s">
        <v>56</v>
      </c>
      <c r="S192" s="73" t="s">
        <v>56</v>
      </c>
      <c r="T192" s="74" t="str">
        <f aca="false">IF(R192="*","*",R192-S192)</f>
        <v>*</v>
      </c>
      <c r="U192" s="75" t="s">
        <v>56</v>
      </c>
      <c r="V192" s="69" t="s">
        <v>56</v>
      </c>
      <c r="W192" s="73" t="s">
        <v>56</v>
      </c>
      <c r="X192" s="85" t="str">
        <f aca="false">IF(V192="*","*",V192-W192)</f>
        <v>*</v>
      </c>
      <c r="Y192" s="75" t="s">
        <v>56</v>
      </c>
      <c r="Z192" s="69" t="s">
        <v>56</v>
      </c>
      <c r="AA192" s="76" t="s">
        <v>56</v>
      </c>
      <c r="AB192" s="76"/>
      <c r="AC192" s="76"/>
      <c r="AD192" s="76"/>
      <c r="AE192" s="76"/>
      <c r="AF192" s="76"/>
      <c r="AG192" s="76"/>
      <c r="AH192" s="70" t="str">
        <f aca="false">IF(ISERROR(VLOOKUP(AB192,Methodology!$H$26:$I$37,2,FALSE())),"",VLOOKUP(AB192,Methodology!$H$26:$I$37,2,FALSE()))</f>
        <v/>
      </c>
      <c r="AI192" s="70" t="str">
        <f aca="false">IF(ISERROR(VLOOKUP(AC192,Methodology!$H$26:$I$37,2,FALSE())),"",VLOOKUP(AC192,Methodology!$H$26:$I$37,2,FALSE()))</f>
        <v/>
      </c>
      <c r="AJ192" s="76" t="str">
        <f aca="false">IF(ISERROR(VLOOKUP(AD192,Methodology!$H$26:$I$37,2,FALSE())),"",VLOOKUP(AD192,Methodology!$H$26:$I$37,2,FALSE()))</f>
        <v/>
      </c>
      <c r="AK192" s="70" t="str">
        <f aca="false">IF(ISERROR(VLOOKUP(AE192,Methodology!$H$26:$I$37,2,FALSE())),"",VLOOKUP(AE192,Methodology!$H$26:$I$37,2,FALSE()))</f>
        <v/>
      </c>
      <c r="AL192" s="70" t="str">
        <f aca="false">IF(ISERROR(VLOOKUP(AF192,Methodology!$H$26:$I$37,2,FALSE())),"",VLOOKUP(AF192,Methodology!$H$26:$I$37,2,FALSE()))</f>
        <v/>
      </c>
      <c r="AM192" s="76" t="str">
        <f aca="false">IF(ISERROR(VLOOKUP(AG192,Methodology!$H$26:$I$37,2,FALSE())),"",VLOOKUP(AG192,Methodology!$H$26:$I$37,2,FALSE()))</f>
        <v/>
      </c>
      <c r="AN192" s="77" t="n">
        <f aca="false">SUM(AH192:AJ192)/3</f>
        <v>0</v>
      </c>
      <c r="AO192" s="77" t="n">
        <f aca="false">SUM(AK192:AM192)/3</f>
        <v>0</v>
      </c>
      <c r="AP192" s="80" t="s">
        <v>137</v>
      </c>
    </row>
    <row r="193" customFormat="false" ht="12.75" hidden="false" customHeight="false" outlineLevel="0" collapsed="false">
      <c r="A193" s="88"/>
      <c r="B193" s="157" t="s">
        <v>260</v>
      </c>
      <c r="C193" s="156" t="s">
        <v>180</v>
      </c>
      <c r="D193" s="164" t="s">
        <v>148</v>
      </c>
      <c r="E193" s="66"/>
      <c r="F193" s="66" t="n">
        <v>1</v>
      </c>
      <c r="G193" s="165" t="n">
        <f aca="false">+E193-F193</f>
        <v>-1</v>
      </c>
      <c r="H193" s="152" t="e">
        <f aca="false">(VLOOKUP(B193,'[1]New Ratings'!$A$3:$I$195,5,FALSE()))</f>
        <v>#N/A</v>
      </c>
      <c r="I193" s="69" t="s">
        <v>43</v>
      </c>
      <c r="J193" s="75" t="s">
        <v>56</v>
      </c>
      <c r="K193" s="75" t="s">
        <v>56</v>
      </c>
      <c r="L193" s="69" t="s">
        <v>56</v>
      </c>
      <c r="M193" s="75" t="s">
        <v>56</v>
      </c>
      <c r="N193" s="70"/>
      <c r="O193" s="153"/>
      <c r="P193" s="154" t="s">
        <v>56</v>
      </c>
      <c r="Q193" s="75" t="str">
        <f aca="false">IF(R193&lt;=20,"A",IF(R193&lt;=40,"B",IF(R193&lt;=60,"C",IF(R193&lt;=80,"D",IF(R193&lt;=100,"E","*")))))</f>
        <v>*</v>
      </c>
      <c r="R193" s="70" t="s">
        <v>56</v>
      </c>
      <c r="S193" s="70"/>
      <c r="T193" s="69"/>
      <c r="U193" s="75" t="s">
        <v>56</v>
      </c>
      <c r="V193" s="69" t="s">
        <v>56</v>
      </c>
      <c r="W193" s="70"/>
      <c r="X193" s="76"/>
      <c r="Y193" s="75" t="s">
        <v>56</v>
      </c>
      <c r="Z193" s="69" t="s">
        <v>56</v>
      </c>
      <c r="AA193" s="76" t="s">
        <v>56</v>
      </c>
      <c r="AB193" s="76"/>
      <c r="AC193" s="76"/>
      <c r="AD193" s="76"/>
      <c r="AE193" s="76"/>
      <c r="AF193" s="76"/>
      <c r="AG193" s="76"/>
      <c r="AH193" s="70" t="str">
        <f aca="false">IF(ISERROR(VLOOKUP(AB193,Methodology!$H$26:$I$37,2,FALSE())),"",VLOOKUP(AB193,Methodology!$H$26:$I$37,2,FALSE()))</f>
        <v/>
      </c>
      <c r="AI193" s="70" t="str">
        <f aca="false">IF(ISERROR(VLOOKUP(AC193,Methodology!$H$26:$I$37,2,FALSE())),"",VLOOKUP(AC193,Methodology!$H$26:$I$37,2,FALSE()))</f>
        <v/>
      </c>
      <c r="AJ193" s="76" t="str">
        <f aca="false">IF(ISERROR(VLOOKUP(AD193,Methodology!$H$26:$I$37,2,FALSE())),"",VLOOKUP(AD193,Methodology!$H$26:$I$37,2,FALSE()))</f>
        <v/>
      </c>
      <c r="AK193" s="70" t="str">
        <f aca="false">IF(ISERROR(VLOOKUP(AE193,Methodology!$H$26:$I$37,2,FALSE())),"",VLOOKUP(AE193,Methodology!$H$26:$I$37,2,FALSE()))</f>
        <v/>
      </c>
      <c r="AL193" s="70" t="str">
        <f aca="false">IF(ISERROR(VLOOKUP(AF193,Methodology!$H$26:$I$37,2,FALSE())),"",VLOOKUP(AF193,Methodology!$H$26:$I$37,2,FALSE()))</f>
        <v/>
      </c>
      <c r="AM193" s="76" t="str">
        <f aca="false">IF(ISERROR(VLOOKUP(AG193,Methodology!$H$26:$I$37,2,FALSE())),"",VLOOKUP(AG193,Methodology!$H$26:$I$37,2,FALSE()))</f>
        <v/>
      </c>
      <c r="AN193" s="77" t="n">
        <f aca="false">SUM(AH193:AJ193)/3</f>
        <v>0</v>
      </c>
      <c r="AO193" s="77" t="n">
        <f aca="false">SUM(AK193:AM193)/3</f>
        <v>0</v>
      </c>
      <c r="AP193" s="156" t="s">
        <v>59</v>
      </c>
      <c r="AQ193" s="88"/>
      <c r="AR193" s="88"/>
      <c r="AS193" s="88"/>
      <c r="AT193" s="88"/>
      <c r="AU193" s="88"/>
      <c r="AV193" s="88"/>
      <c r="AW193" s="88"/>
      <c r="AX193" s="88"/>
      <c r="AY193" s="88"/>
      <c r="AZ193" s="88"/>
      <c r="BA193" s="88"/>
      <c r="BB193" s="88"/>
      <c r="BC193" s="88"/>
      <c r="BD193" s="88"/>
    </row>
    <row r="194" customFormat="false" ht="12.75" hidden="false" customHeight="false" outlineLevel="0" collapsed="false">
      <c r="B194" s="42" t="s">
        <v>385</v>
      </c>
      <c r="C194" s="95" t="s">
        <v>386</v>
      </c>
      <c r="D194" s="158" t="s">
        <v>387</v>
      </c>
      <c r="E194" s="66" t="n">
        <v>9</v>
      </c>
      <c r="F194" s="66" t="n">
        <v>9</v>
      </c>
      <c r="G194" s="151" t="n">
        <f aca="false">+E194-F194</f>
        <v>0</v>
      </c>
      <c r="H194" s="152" t="n">
        <f aca="false">(VLOOKUP(B194,'[1]New Ratings'!$A$3:$I$195,5,FALSE()))</f>
        <v>9</v>
      </c>
      <c r="I194" s="69" t="s">
        <v>62</v>
      </c>
      <c r="J194" s="75" t="s">
        <v>267</v>
      </c>
      <c r="K194" s="75" t="s">
        <v>267</v>
      </c>
      <c r="L194" s="69" t="s">
        <v>45</v>
      </c>
      <c r="M194" s="75" t="s">
        <v>287</v>
      </c>
      <c r="N194" s="70" t="s">
        <v>287</v>
      </c>
      <c r="O194" s="153" t="n">
        <v>46.09</v>
      </c>
      <c r="P194" s="154" t="n">
        <v>77</v>
      </c>
      <c r="Q194" s="86" t="str">
        <f aca="false">IF(R194&lt;=20,"A",IF(R194&lt;=40,"B",IF(R194&lt;=60,"C",IF(R194&lt;=80,"D",IF(R194&lt;=100,"E","*")))))</f>
        <v>C</v>
      </c>
      <c r="R194" s="70" t="n">
        <v>51</v>
      </c>
      <c r="S194" s="73" t="n">
        <v>51</v>
      </c>
      <c r="T194" s="74" t="n">
        <f aca="false">IF(R194="*","*",R194-S194)</f>
        <v>0</v>
      </c>
      <c r="U194" s="75" t="n">
        <v>72</v>
      </c>
      <c r="V194" s="69" t="n">
        <v>37.9</v>
      </c>
      <c r="W194" s="73" t="n">
        <v>34.9</v>
      </c>
      <c r="X194" s="85" t="n">
        <f aca="false">IF(V194="*","*",V194-W194)</f>
        <v>3</v>
      </c>
      <c r="Y194" s="75" t="n">
        <v>56</v>
      </c>
      <c r="Z194" s="69" t="n">
        <v>43.5</v>
      </c>
      <c r="AA194" s="76" t="n">
        <v>37.5</v>
      </c>
      <c r="AB194" s="76" t="s">
        <v>144</v>
      </c>
      <c r="AC194" s="76" t="s">
        <v>144</v>
      </c>
      <c r="AD194" s="76" t="s">
        <v>144</v>
      </c>
      <c r="AE194" s="76" t="s">
        <v>144</v>
      </c>
      <c r="AF194" s="76" t="s">
        <v>270</v>
      </c>
      <c r="AG194" s="76" t="s">
        <v>145</v>
      </c>
      <c r="AH194" s="70" t="n">
        <f aca="false">IF(ISERROR(VLOOKUP(AB194,Methodology!$H$26:$I$37,2,FALSE())),"",VLOOKUP(AB194,Methodology!$H$26:$I$37,2,FALSE()))</f>
        <v>5</v>
      </c>
      <c r="AI194" s="70" t="n">
        <f aca="false">IF(ISERROR(VLOOKUP(AC194,Methodology!$H$26:$I$37,2,FALSE())),"",VLOOKUP(AC194,Methodology!$H$26:$I$37,2,FALSE()))</f>
        <v>5</v>
      </c>
      <c r="AJ194" s="76" t="n">
        <f aca="false">IF(ISERROR(VLOOKUP(AD194,Methodology!$H$26:$I$37,2,FALSE())),"",VLOOKUP(AD194,Methodology!$H$26:$I$37,2,FALSE()))</f>
        <v>5</v>
      </c>
      <c r="AK194" s="70" t="n">
        <f aca="false">IF(ISERROR(VLOOKUP(AE194,Methodology!$H$26:$I$37,2,FALSE())),"",VLOOKUP(AE194,Methodology!$H$26:$I$37,2,FALSE()))</f>
        <v>5</v>
      </c>
      <c r="AL194" s="70" t="n">
        <f aca="false">IF(ISERROR(VLOOKUP(AF194,Methodology!$H$26:$I$37,2,FALSE())),"",VLOOKUP(AF194,Methodology!$H$26:$I$37,2,FALSE()))</f>
        <v>3</v>
      </c>
      <c r="AM194" s="76" t="n">
        <f aca="false">IF(ISERROR(VLOOKUP(AG194,Methodology!$H$26:$I$37,2,FALSE())),"",VLOOKUP(AG194,Methodology!$H$26:$I$37,2,FALSE()))</f>
        <v>4</v>
      </c>
      <c r="AN194" s="77" t="n">
        <f aca="false">SUM(AH194:AJ194)/3</f>
        <v>5</v>
      </c>
      <c r="AO194" s="77" t="n">
        <f aca="false">SUM(AK194:AM194)/3</f>
        <v>4</v>
      </c>
      <c r="AP194" s="156" t="s">
        <v>132</v>
      </c>
    </row>
    <row r="195" customFormat="false" ht="12.75" hidden="false" customHeight="false" outlineLevel="0" collapsed="false">
      <c r="B195" s="157" t="s">
        <v>388</v>
      </c>
      <c r="C195" s="95" t="s">
        <v>389</v>
      </c>
      <c r="D195" s="158" t="s">
        <v>390</v>
      </c>
      <c r="E195" s="66"/>
      <c r="F195" s="66" t="n">
        <v>10</v>
      </c>
      <c r="G195" s="151" t="n">
        <f aca="false">+E195-F195</f>
        <v>-10</v>
      </c>
      <c r="H195" s="152" t="n">
        <f aca="false">(VLOOKUP(B195,'[1]New Ratings'!$A$3:$I$195,5,FALSE()))</f>
        <v>10</v>
      </c>
      <c r="I195" s="69" t="s">
        <v>62</v>
      </c>
      <c r="J195" s="75" t="s">
        <v>391</v>
      </c>
      <c r="K195" s="75" t="s">
        <v>391</v>
      </c>
      <c r="L195" s="69" t="s">
        <v>45</v>
      </c>
      <c r="M195" s="75" t="s">
        <v>56</v>
      </c>
      <c r="N195" s="70" t="s">
        <v>56</v>
      </c>
      <c r="O195" s="153" t="n">
        <v>39.03</v>
      </c>
      <c r="P195" s="154" t="n">
        <v>92</v>
      </c>
      <c r="Q195" s="86" t="str">
        <f aca="false">IF(R195&lt;=20,"A",IF(R195&lt;=40,"B",IF(R195&lt;=60,"C",IF(R195&lt;=80,"D",IF(R195&lt;=100,"E","*")))))</f>
        <v>C</v>
      </c>
      <c r="R195" s="70" t="n">
        <v>53</v>
      </c>
      <c r="S195" s="73" t="n">
        <v>52</v>
      </c>
      <c r="T195" s="74" t="n">
        <f aca="false">IF(R195="*","*",R195-S195)</f>
        <v>1</v>
      </c>
      <c r="U195" s="75" t="n">
        <v>88</v>
      </c>
      <c r="V195" s="69" t="n">
        <v>28.5</v>
      </c>
      <c r="W195" s="73" t="n">
        <v>29.1</v>
      </c>
      <c r="X195" s="85" t="n">
        <f aca="false">IF(V195="*","*",V195-W195)</f>
        <v>-0.600000000000001</v>
      </c>
      <c r="Y195" s="75" t="n">
        <v>67</v>
      </c>
      <c r="Z195" s="69" t="n">
        <v>36.5</v>
      </c>
      <c r="AA195" s="76" t="n">
        <v>39</v>
      </c>
      <c r="AB195" s="76" t="s">
        <v>145</v>
      </c>
      <c r="AC195" s="76" t="s">
        <v>145</v>
      </c>
      <c r="AD195" s="76" t="s">
        <v>144</v>
      </c>
      <c r="AE195" s="76" t="s">
        <v>58</v>
      </c>
      <c r="AF195" s="76" t="s">
        <v>144</v>
      </c>
      <c r="AG195" s="76" t="s">
        <v>47</v>
      </c>
      <c r="AH195" s="70" t="n">
        <f aca="false">IF(ISERROR(VLOOKUP(AB195,Methodology!$H$26:$I$37,2,FALSE())),"",VLOOKUP(AB195,Methodology!$H$26:$I$37,2,FALSE()))</f>
        <v>4</v>
      </c>
      <c r="AI195" s="70" t="n">
        <f aca="false">IF(ISERROR(VLOOKUP(AC195,Methodology!$H$26:$I$37,2,FALSE())),"",VLOOKUP(AC195,Methodology!$H$26:$I$37,2,FALSE()))</f>
        <v>4</v>
      </c>
      <c r="AJ195" s="76" t="n">
        <f aca="false">IF(ISERROR(VLOOKUP(AD195,Methodology!$H$26:$I$37,2,FALSE())),"",VLOOKUP(AD195,Methodology!$H$26:$I$37,2,FALSE()))</f>
        <v>5</v>
      </c>
      <c r="AK195" s="70" t="n">
        <f aca="false">IF(ISERROR(VLOOKUP(AE195,Methodology!$H$26:$I$37,2,FALSE())),"",VLOOKUP(AE195,Methodology!$H$26:$I$37,2,FALSE()))</f>
        <v>8</v>
      </c>
      <c r="AL195" s="70" t="n">
        <f aca="false">IF(ISERROR(VLOOKUP(AF195,Methodology!$H$26:$I$37,2,FALSE())),"",VLOOKUP(AF195,Methodology!$H$26:$I$37,2,FALSE()))</f>
        <v>5</v>
      </c>
      <c r="AM195" s="76" t="n">
        <f aca="false">IF(ISERROR(VLOOKUP(AG195,Methodology!$H$26:$I$37,2,FALSE())),"",VLOOKUP(AG195,Methodology!$H$26:$I$37,2,FALSE()))</f>
        <v>6</v>
      </c>
      <c r="AN195" s="77" t="n">
        <f aca="false">SUM(AH195:AJ195)/3</f>
        <v>4.33333333333333</v>
      </c>
      <c r="AO195" s="77" t="n">
        <f aca="false">SUM(AK195:AM195)/3</f>
        <v>6.33333333333333</v>
      </c>
      <c r="AP195" s="156" t="s">
        <v>99</v>
      </c>
    </row>
    <row r="196" customFormat="false" ht="12.75" hidden="false" customHeight="false" outlineLevel="0" collapsed="false">
      <c r="B196" s="148" t="s">
        <v>611</v>
      </c>
      <c r="C196" s="95" t="s">
        <v>496</v>
      </c>
      <c r="D196" s="158" t="s">
        <v>612</v>
      </c>
      <c r="E196" s="66"/>
      <c r="F196" s="66" t="n">
        <v>11</v>
      </c>
      <c r="G196" s="151" t="n">
        <f aca="false">+E196-F196</f>
        <v>-11</v>
      </c>
      <c r="H196" s="152" t="n">
        <f aca="false">(VLOOKUP(B196,'[1]New Ratings'!$A$3:$I$195,5,FALSE()))</f>
        <v>12</v>
      </c>
      <c r="I196" s="69" t="s">
        <v>62</v>
      </c>
      <c r="J196" s="75" t="s">
        <v>56</v>
      </c>
      <c r="K196" s="75" t="s">
        <v>56</v>
      </c>
      <c r="L196" s="69" t="s">
        <v>56</v>
      </c>
      <c r="M196" s="75" t="s">
        <v>56</v>
      </c>
      <c r="N196" s="70" t="s">
        <v>56</v>
      </c>
      <c r="O196" s="153" t="n">
        <v>32.2</v>
      </c>
      <c r="P196" s="154" t="n">
        <v>117</v>
      </c>
      <c r="Q196" s="86" t="str">
        <f aca="false">IF(R196&lt;=20,"A",IF(R196&lt;=40,"B",IF(R196&lt;=60,"C",IF(R196&lt;=80,"D",IF(R196&lt;=100,"E","*")))))</f>
        <v>C</v>
      </c>
      <c r="R196" s="70" t="n">
        <v>47</v>
      </c>
      <c r="S196" s="73" t="n">
        <v>43</v>
      </c>
      <c r="T196" s="74" t="n">
        <f aca="false">IF(R196="*","*",R196-S196)</f>
        <v>4</v>
      </c>
      <c r="U196" s="75" t="s">
        <v>56</v>
      </c>
      <c r="V196" s="69" t="s">
        <v>56</v>
      </c>
      <c r="W196" s="73" t="s">
        <v>56</v>
      </c>
      <c r="X196" s="85" t="str">
        <f aca="false">IF(V196="*","*",V196-W196)</f>
        <v>*</v>
      </c>
      <c r="Y196" s="75" t="n">
        <v>61</v>
      </c>
      <c r="Z196" s="69" t="n">
        <v>31</v>
      </c>
      <c r="AA196" s="76" t="n">
        <v>35.5</v>
      </c>
      <c r="AB196" s="76"/>
      <c r="AC196" s="76"/>
      <c r="AD196" s="76"/>
      <c r="AE196" s="76"/>
      <c r="AF196" s="76"/>
      <c r="AG196" s="76"/>
      <c r="AH196" s="70" t="str">
        <f aca="false">IF(ISERROR(VLOOKUP(AB196,Methodology!$H$26:$I$37,2,FALSE())),"",VLOOKUP(AB196,Methodology!$H$26:$I$37,2,FALSE()))</f>
        <v/>
      </c>
      <c r="AI196" s="70" t="str">
        <f aca="false">IF(ISERROR(VLOOKUP(AC196,Methodology!$H$26:$I$37,2,FALSE())),"",VLOOKUP(AC196,Methodology!$H$26:$I$37,2,FALSE()))</f>
        <v/>
      </c>
      <c r="AJ196" s="76" t="str">
        <f aca="false">IF(ISERROR(VLOOKUP(AD196,Methodology!$H$26:$I$37,2,FALSE())),"",VLOOKUP(AD196,Methodology!$H$26:$I$37,2,FALSE()))</f>
        <v/>
      </c>
      <c r="AK196" s="70" t="str">
        <f aca="false">IF(ISERROR(VLOOKUP(AE196,Methodology!$H$26:$I$37,2,FALSE())),"",VLOOKUP(AE196,Methodology!$H$26:$I$37,2,FALSE()))</f>
        <v/>
      </c>
      <c r="AL196" s="70" t="str">
        <f aca="false">IF(ISERROR(VLOOKUP(AF196,Methodology!$H$26:$I$37,2,FALSE())),"",VLOOKUP(AF196,Methodology!$H$26:$I$37,2,FALSE()))</f>
        <v/>
      </c>
      <c r="AM196" s="76" t="str">
        <f aca="false">IF(ISERROR(VLOOKUP(AG196,Methodology!$H$26:$I$37,2,FALSE())),"",VLOOKUP(AG196,Methodology!$H$26:$I$37,2,FALSE()))</f>
        <v/>
      </c>
      <c r="AN196" s="77" t="n">
        <f aca="false">SUM(AH196:AJ196)/3</f>
        <v>0</v>
      </c>
      <c r="AO196" s="77" t="n">
        <f aca="false">SUM(AK196:AM196)/3</f>
        <v>0</v>
      </c>
      <c r="AP196" s="156" t="s">
        <v>50</v>
      </c>
    </row>
    <row r="197" customFormat="false" ht="12.75" hidden="false" customHeight="false" outlineLevel="0" collapsed="false">
      <c r="B197" s="148" t="s">
        <v>613</v>
      </c>
      <c r="C197" s="95" t="s">
        <v>614</v>
      </c>
      <c r="D197" s="158" t="s">
        <v>615</v>
      </c>
      <c r="E197" s="66"/>
      <c r="F197" s="66" t="n">
        <v>12</v>
      </c>
      <c r="G197" s="151" t="n">
        <f aca="false">+E197-F197</f>
        <v>-12</v>
      </c>
      <c r="H197" s="152" t="n">
        <f aca="false">(VLOOKUP(B197,'[1]New Ratings'!$A$3:$I$195,5,FALSE()))</f>
        <v>12</v>
      </c>
      <c r="I197" s="69" t="s">
        <v>43</v>
      </c>
      <c r="J197" s="75" t="s">
        <v>56</v>
      </c>
      <c r="K197" s="75" t="s">
        <v>56</v>
      </c>
      <c r="L197" s="69" t="s">
        <v>56</v>
      </c>
      <c r="M197" s="75" t="s">
        <v>56</v>
      </c>
      <c r="N197" s="70" t="s">
        <v>56</v>
      </c>
      <c r="O197" s="153" t="n">
        <v>17.88</v>
      </c>
      <c r="P197" s="154" t="n">
        <v>178</v>
      </c>
      <c r="Q197" s="86" t="str">
        <f aca="false">IF(R197&lt;=20,"A",IF(R197&lt;=40,"B",IF(R197&lt;=60,"C",IF(R197&lt;=80,"D",IF(R197&lt;=100,"E","*")))))</f>
        <v>E</v>
      </c>
      <c r="R197" s="70" t="n">
        <v>81</v>
      </c>
      <c r="S197" s="73" t="n">
        <v>95</v>
      </c>
      <c r="T197" s="74" t="n">
        <f aca="false">IF(R197="*","*",R197-S197)</f>
        <v>-14</v>
      </c>
      <c r="U197" s="75" t="n">
        <v>141</v>
      </c>
      <c r="V197" s="69" t="n">
        <v>10.7</v>
      </c>
      <c r="W197" s="73" t="n">
        <v>7.3</v>
      </c>
      <c r="X197" s="85" t="n">
        <f aca="false">IF(V197="*","*",V197-W197)</f>
        <v>3.4</v>
      </c>
      <c r="Y197" s="75" t="n">
        <v>52</v>
      </c>
      <c r="Z197" s="69" t="n">
        <v>16</v>
      </c>
      <c r="AA197" s="76" t="n">
        <v>27.5</v>
      </c>
      <c r="AB197" s="76"/>
      <c r="AC197" s="76"/>
      <c r="AD197" s="76"/>
      <c r="AE197" s="76"/>
      <c r="AF197" s="76"/>
      <c r="AG197" s="76"/>
      <c r="AH197" s="70" t="str">
        <f aca="false">IF(ISERROR(VLOOKUP(AB197,Methodology!$H$26:$I$37,2,FALSE())),"",VLOOKUP(AB197,Methodology!$H$26:$I$37,2,FALSE()))</f>
        <v/>
      </c>
      <c r="AI197" s="70" t="str">
        <f aca="false">IF(ISERROR(VLOOKUP(AC197,Methodology!$H$26:$I$37,2,FALSE())),"",VLOOKUP(AC197,Methodology!$H$26:$I$37,2,FALSE()))</f>
        <v/>
      </c>
      <c r="AJ197" s="76" t="str">
        <f aca="false">IF(ISERROR(VLOOKUP(AD197,Methodology!$H$26:$I$37,2,FALSE())),"",VLOOKUP(AD197,Methodology!$H$26:$I$37,2,FALSE()))</f>
        <v/>
      </c>
      <c r="AK197" s="70" t="str">
        <f aca="false">IF(ISERROR(VLOOKUP(AE197,Methodology!$H$26:$I$37,2,FALSE())),"",VLOOKUP(AE197,Methodology!$H$26:$I$37,2,FALSE()))</f>
        <v/>
      </c>
      <c r="AL197" s="70" t="str">
        <f aca="false">IF(ISERROR(VLOOKUP(AF197,Methodology!$H$26:$I$37,2,FALSE())),"",VLOOKUP(AF197,Methodology!$H$26:$I$37,2,FALSE()))</f>
        <v/>
      </c>
      <c r="AM197" s="76" t="str">
        <f aca="false">IF(ISERROR(VLOOKUP(AG197,Methodology!$H$26:$I$37,2,FALSE())),"",VLOOKUP(AG197,Methodology!$H$26:$I$37,2,FALSE()))</f>
        <v/>
      </c>
      <c r="AN197" s="77" t="n">
        <f aca="false">SUM(AH197:AJ197)/3</f>
        <v>0</v>
      </c>
      <c r="AO197" s="77" t="n">
        <f aca="false">SUM(AK197:AM197)/3</f>
        <v>0</v>
      </c>
      <c r="AP197" s="156" t="s">
        <v>452</v>
      </c>
    </row>
    <row r="198" customFormat="false" ht="12.75" hidden="false" customHeight="false" outlineLevel="0" collapsed="false">
      <c r="B198" s="148" t="s">
        <v>616</v>
      </c>
      <c r="C198" s="95" t="s">
        <v>524</v>
      </c>
      <c r="D198" s="158" t="s">
        <v>617</v>
      </c>
      <c r="E198" s="66"/>
      <c r="F198" s="66" t="n">
        <v>11</v>
      </c>
      <c r="G198" s="151" t="n">
        <f aca="false">+E198-F198</f>
        <v>-11</v>
      </c>
      <c r="H198" s="152" t="n">
        <f aca="false">(VLOOKUP(B198,'[1]New Ratings'!$A$3:$I$195,5,FALSE()))</f>
        <v>11</v>
      </c>
      <c r="I198" s="69" t="s">
        <v>62</v>
      </c>
      <c r="J198" s="75" t="s">
        <v>56</v>
      </c>
      <c r="K198" s="75" t="s">
        <v>56</v>
      </c>
      <c r="L198" s="69" t="s">
        <v>56</v>
      </c>
      <c r="M198" s="75" t="s">
        <v>56</v>
      </c>
      <c r="N198" s="70" t="s">
        <v>56</v>
      </c>
      <c r="O198" s="153" t="n">
        <v>27.45</v>
      </c>
      <c r="P198" s="154" t="n">
        <v>147</v>
      </c>
      <c r="Q198" s="86" t="str">
        <f aca="false">IF(R198&lt;=20,"A",IF(R198&lt;=40,"B",IF(R198&lt;=60,"C",IF(R198&lt;=80,"D",IF(R198&lt;=100,"E","*")))))</f>
        <v>D</v>
      </c>
      <c r="R198" s="70" t="n">
        <v>65</v>
      </c>
      <c r="S198" s="73" t="n">
        <v>68</v>
      </c>
      <c r="T198" s="74" t="n">
        <f aca="false">IF(R198="*","*",R198-S198)</f>
        <v>-3</v>
      </c>
      <c r="U198" s="75" t="n">
        <v>124</v>
      </c>
      <c r="V198" s="69" t="n">
        <v>16.1</v>
      </c>
      <c r="W198" s="73" t="n">
        <v>15.1</v>
      </c>
      <c r="X198" s="85" t="n">
        <f aca="false">IF(V198="*","*",V198-W198)</f>
        <v>1</v>
      </c>
      <c r="Y198" s="75" t="n">
        <v>67</v>
      </c>
      <c r="Z198" s="69" t="n">
        <v>24.5</v>
      </c>
      <c r="AA198" s="76" t="n">
        <v>27.5</v>
      </c>
      <c r="AB198" s="76" t="s">
        <v>270</v>
      </c>
      <c r="AC198" s="76" t="s">
        <v>47</v>
      </c>
      <c r="AD198" s="76" t="s">
        <v>145</v>
      </c>
      <c r="AE198" s="76" t="s">
        <v>270</v>
      </c>
      <c r="AF198" s="76" t="s">
        <v>47</v>
      </c>
      <c r="AG198" s="76" t="s">
        <v>145</v>
      </c>
      <c r="AH198" s="70" t="n">
        <f aca="false">IF(ISERROR(VLOOKUP(AB198,Methodology!$H$26:$I$37,2,FALSE())),"",VLOOKUP(AB198,Methodology!$H$26:$I$37,2,FALSE()))</f>
        <v>3</v>
      </c>
      <c r="AI198" s="70" t="n">
        <f aca="false">IF(ISERROR(VLOOKUP(AC198,Methodology!$H$26:$I$37,2,FALSE())),"",VLOOKUP(AC198,Methodology!$H$26:$I$37,2,FALSE()))</f>
        <v>6</v>
      </c>
      <c r="AJ198" s="76" t="n">
        <f aca="false">IF(ISERROR(VLOOKUP(AD198,Methodology!$H$26:$I$37,2,FALSE())),"",VLOOKUP(AD198,Methodology!$H$26:$I$37,2,FALSE()))</f>
        <v>4</v>
      </c>
      <c r="AK198" s="70" t="n">
        <f aca="false">IF(ISERROR(VLOOKUP(AE198,Methodology!$H$26:$I$37,2,FALSE())),"",VLOOKUP(AE198,Methodology!$H$26:$I$37,2,FALSE()))</f>
        <v>3</v>
      </c>
      <c r="AL198" s="70" t="n">
        <f aca="false">IF(ISERROR(VLOOKUP(AF198,Methodology!$H$26:$I$37,2,FALSE())),"",VLOOKUP(AF198,Methodology!$H$26:$I$37,2,FALSE()))</f>
        <v>6</v>
      </c>
      <c r="AM198" s="76" t="n">
        <f aca="false">IF(ISERROR(VLOOKUP(AG198,Methodology!$H$26:$I$37,2,FALSE())),"",VLOOKUP(AG198,Methodology!$H$26:$I$37,2,FALSE()))</f>
        <v>4</v>
      </c>
      <c r="AN198" s="77" t="n">
        <f aca="false">SUM(AH198:AJ198)/3</f>
        <v>4.33333333333333</v>
      </c>
      <c r="AO198" s="77" t="n">
        <f aca="false">SUM(AK198:AM198)/3</f>
        <v>4.33333333333333</v>
      </c>
      <c r="AP198" s="156" t="s">
        <v>50</v>
      </c>
    </row>
    <row r="199" customFormat="false" ht="12.75" hidden="false" customHeight="false" outlineLevel="0" collapsed="false">
      <c r="B199" s="180" t="s">
        <v>618</v>
      </c>
      <c r="C199" s="167" t="s">
        <v>41</v>
      </c>
      <c r="D199" s="168" t="s">
        <v>619</v>
      </c>
      <c r="E199" s="169"/>
      <c r="F199" s="169" t="n">
        <v>12</v>
      </c>
      <c r="G199" s="170" t="n">
        <f aca="false">+E199-F199</f>
        <v>-12</v>
      </c>
      <c r="H199" s="171" t="n">
        <f aca="false">(VLOOKUP(B199,'[1]New Ratings'!$A$3:$I$195,5,FALSE()))</f>
        <v>12</v>
      </c>
      <c r="I199" s="97" t="s">
        <v>62</v>
      </c>
      <c r="J199" s="104" t="s">
        <v>56</v>
      </c>
      <c r="K199" s="104" t="s">
        <v>56</v>
      </c>
      <c r="L199" s="97" t="s">
        <v>56</v>
      </c>
      <c r="M199" s="104" t="s">
        <v>56</v>
      </c>
      <c r="N199" s="107" t="s">
        <v>56</v>
      </c>
      <c r="O199" s="172" t="n">
        <v>28.6</v>
      </c>
      <c r="P199" s="134" t="n">
        <v>141</v>
      </c>
      <c r="Q199" s="108" t="str">
        <f aca="false">IF(R199&lt;=20,"A",IF(R199&lt;=40,"B",IF(R199&lt;=60,"C",IF(R199&lt;=80,"D",IF(R199&lt;=100,"E","*")))))</f>
        <v>D</v>
      </c>
      <c r="R199" s="107" t="n">
        <v>80</v>
      </c>
      <c r="S199" s="105" t="n">
        <v>80</v>
      </c>
      <c r="T199" s="106" t="n">
        <f aca="false">IF(R199="*","*",R199-S199)</f>
        <v>0</v>
      </c>
      <c r="U199" s="104" t="n">
        <v>122</v>
      </c>
      <c r="V199" s="97" t="n">
        <v>16.2</v>
      </c>
      <c r="W199" s="105" t="n">
        <v>24.1</v>
      </c>
      <c r="X199" s="98" t="n">
        <f aca="false">IF(V199="*","*",V199-W199)</f>
        <v>-7.9</v>
      </c>
      <c r="Y199" s="104" t="n">
        <v>43</v>
      </c>
      <c r="Z199" s="97" t="n">
        <v>23</v>
      </c>
      <c r="AA199" s="173" t="n">
        <v>15</v>
      </c>
      <c r="AB199" s="173" t="s">
        <v>270</v>
      </c>
      <c r="AC199" s="173" t="s">
        <v>145</v>
      </c>
      <c r="AD199" s="173" t="s">
        <v>270</v>
      </c>
      <c r="AE199" s="173" t="s">
        <v>270</v>
      </c>
      <c r="AF199" s="173" t="s">
        <v>145</v>
      </c>
      <c r="AG199" s="173" t="s">
        <v>270</v>
      </c>
      <c r="AH199" s="104" t="n">
        <f aca="false">IF(ISERROR(VLOOKUP(AB199,Methodology!$H$26:$I$37,2,FALSE())),"",VLOOKUP(AB199,Methodology!$H$26:$I$37,2,FALSE()))</f>
        <v>3</v>
      </c>
      <c r="AI199" s="107" t="n">
        <f aca="false">IF(ISERROR(VLOOKUP(AC199,Methodology!$H$26:$I$37,2,FALSE())),"",VLOOKUP(AC199,Methodology!$H$26:$I$37,2,FALSE()))</f>
        <v>4</v>
      </c>
      <c r="AJ199" s="173" t="n">
        <f aca="false">IF(ISERROR(VLOOKUP(AD199,Methodology!$H$26:$I$37,2,FALSE())),"",VLOOKUP(AD199,Methodology!$H$26:$I$37,2,FALSE()))</f>
        <v>3</v>
      </c>
      <c r="AK199" s="107" t="n">
        <f aca="false">IF(ISERROR(VLOOKUP(AE199,Methodology!$H$26:$I$37,2,FALSE())),"",VLOOKUP(AE199,Methodology!$H$26:$I$37,2,FALSE()))</f>
        <v>3</v>
      </c>
      <c r="AL199" s="107" t="n">
        <f aca="false">IF(ISERROR(VLOOKUP(AF199,Methodology!$H$26:$I$37,2,FALSE())),"",VLOOKUP(AF199,Methodology!$H$26:$I$37,2,FALSE()))</f>
        <v>4</v>
      </c>
      <c r="AM199" s="173" t="n">
        <f aca="false">IF(ISERROR(VLOOKUP(AG199,Methodology!$H$26:$I$37,2,FALSE())),"",VLOOKUP(AG199,Methodology!$H$26:$I$37,2,FALSE()))</f>
        <v>3</v>
      </c>
      <c r="AN199" s="181" t="n">
        <f aca="false">SUM(AH199:AJ199)/3</f>
        <v>3.33333333333333</v>
      </c>
      <c r="AO199" s="174" t="n">
        <f aca="false">SUM(AK199:AM199)/3</f>
        <v>3.33333333333333</v>
      </c>
      <c r="AP199" s="175" t="s">
        <v>64</v>
      </c>
    </row>
    <row r="200" customFormat="false" ht="12.75" hidden="false" customHeight="false" outlineLevel="0" collapsed="false">
      <c r="E200" s="109"/>
      <c r="F200" s="109"/>
      <c r="G200" s="110"/>
      <c r="I200" s="182"/>
      <c r="J200" s="183"/>
      <c r="K200" s="183"/>
      <c r="L200" s="182"/>
      <c r="M200" s="182"/>
      <c r="N200" s="182"/>
      <c r="O200" s="182"/>
      <c r="P200" s="182"/>
      <c r="Q200" s="183"/>
      <c r="R200" s="182"/>
      <c r="S200" s="182"/>
      <c r="T200" s="182"/>
      <c r="U200" s="182"/>
      <c r="V200" s="182"/>
      <c r="W200" s="182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92"/>
      <c r="BA200" s="5"/>
      <c r="BB200" s="93"/>
      <c r="BC200" s="93"/>
      <c r="BD200" s="93"/>
    </row>
    <row r="201" customFormat="false" ht="14.25" hidden="false" customHeight="false" outlineLevel="0" collapsed="false">
      <c r="B201" s="184" t="s">
        <v>622</v>
      </c>
      <c r="E201" s="109"/>
      <c r="F201" s="109"/>
      <c r="G201" s="110"/>
      <c r="I201" s="182"/>
      <c r="J201" s="183"/>
      <c r="K201" s="183"/>
      <c r="L201" s="182"/>
      <c r="M201" s="182"/>
      <c r="N201" s="182"/>
      <c r="O201" s="182"/>
      <c r="P201" s="182"/>
      <c r="Q201" s="183"/>
      <c r="R201" s="182"/>
      <c r="S201" s="182"/>
      <c r="T201" s="182"/>
      <c r="U201" s="182"/>
      <c r="V201" s="182"/>
      <c r="W201" s="182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92"/>
      <c r="BA201" s="5"/>
      <c r="BB201" s="93"/>
      <c r="BC201" s="93"/>
      <c r="BD201" s="93"/>
    </row>
    <row r="202" customFormat="false" ht="12.75" hidden="false" customHeight="false" outlineLevel="0" collapsed="false">
      <c r="B202" s="2" t="s">
        <v>623</v>
      </c>
      <c r="E202" s="93"/>
      <c r="F202" s="93"/>
      <c r="I202" s="182"/>
      <c r="J202" s="183"/>
      <c r="K202" s="183"/>
      <c r="L202" s="182"/>
      <c r="M202" s="182"/>
      <c r="N202" s="182"/>
      <c r="O202" s="182"/>
      <c r="P202" s="182"/>
      <c r="Q202" s="183"/>
      <c r="R202" s="182"/>
      <c r="S202" s="182"/>
      <c r="T202" s="182"/>
      <c r="U202" s="182"/>
      <c r="V202" s="182"/>
      <c r="W202" s="182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92"/>
      <c r="BA202" s="5"/>
      <c r="BB202" s="93"/>
      <c r="BC202" s="93"/>
      <c r="BD202" s="93"/>
      <c r="BE202" s="185"/>
      <c r="BF202" s="185"/>
      <c r="BG202" s="185"/>
    </row>
    <row r="203" customFormat="false" ht="12.75" hidden="false" customHeight="false" outlineLevel="0" collapsed="false">
      <c r="B203" s="23" t="n">
        <f aca="false">COUNTA(B6:B199)</f>
        <v>194</v>
      </c>
      <c r="C203" s="23"/>
      <c r="D203" s="23"/>
      <c r="E203" s="0"/>
      <c r="F203" s="0"/>
      <c r="G203" s="0"/>
      <c r="I203" s="182"/>
      <c r="J203" s="183"/>
      <c r="K203" s="183"/>
      <c r="L203" s="182"/>
      <c r="M203" s="182"/>
      <c r="N203" s="182"/>
      <c r="O203" s="182"/>
      <c r="P203" s="182"/>
      <c r="Q203" s="183"/>
      <c r="R203" s="182"/>
      <c r="S203" s="182"/>
      <c r="T203" s="182"/>
      <c r="U203" s="182"/>
      <c r="V203" s="182"/>
      <c r="W203" s="182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92"/>
      <c r="BA203" s="5"/>
      <c r="BB203" s="93"/>
      <c r="BC203" s="93"/>
      <c r="BD203" s="93"/>
    </row>
    <row r="204" customFormat="false" ht="12.75" hidden="false" customHeight="false" outlineLevel="0" collapsed="false">
      <c r="B204" s="7"/>
      <c r="C204" s="7"/>
      <c r="D204" s="7"/>
      <c r="E204" s="0"/>
      <c r="F204" s="0"/>
      <c r="G204" s="0"/>
      <c r="I204" s="182"/>
      <c r="J204" s="183"/>
      <c r="K204" s="183"/>
      <c r="L204" s="182"/>
      <c r="M204" s="182"/>
      <c r="N204" s="182"/>
      <c r="O204" s="182"/>
      <c r="P204" s="182"/>
      <c r="Q204" s="183"/>
      <c r="R204" s="182"/>
      <c r="S204" s="182"/>
      <c r="T204" s="182"/>
      <c r="U204" s="182"/>
      <c r="V204" s="182"/>
      <c r="W204" s="182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92"/>
      <c r="BA204" s="5"/>
      <c r="BB204" s="93"/>
      <c r="BC204" s="93"/>
      <c r="BD204" s="93"/>
    </row>
    <row r="205" customFormat="false" ht="12.75" hidden="false" customHeight="false" outlineLevel="0" collapsed="false">
      <c r="B205" s="7"/>
      <c r="C205" s="7"/>
      <c r="D205" s="7"/>
      <c r="E205" s="0"/>
      <c r="F205" s="0"/>
      <c r="G205" s="0"/>
      <c r="I205" s="182"/>
      <c r="J205" s="183"/>
      <c r="K205" s="183"/>
      <c r="L205" s="182"/>
      <c r="M205" s="182"/>
      <c r="N205" s="182"/>
      <c r="O205" s="182"/>
      <c r="P205" s="182"/>
      <c r="Q205" s="183"/>
      <c r="R205" s="182"/>
      <c r="S205" s="182"/>
      <c r="T205" s="182"/>
      <c r="U205" s="182"/>
      <c r="V205" s="182"/>
      <c r="W205" s="182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92"/>
      <c r="BA205" s="5"/>
      <c r="BB205" s="93"/>
      <c r="BC205" s="93"/>
      <c r="BD205" s="93"/>
    </row>
    <row r="206" customFormat="false" ht="12.75" hidden="false" customHeight="false" outlineLevel="0" collapsed="false">
      <c r="B206" s="7"/>
      <c r="C206" s="7"/>
      <c r="D206" s="7"/>
      <c r="E206" s="0"/>
      <c r="F206" s="0"/>
      <c r="G206" s="0"/>
      <c r="I206" s="182"/>
      <c r="J206" s="183"/>
      <c r="K206" s="183"/>
      <c r="L206" s="182"/>
      <c r="M206" s="182"/>
      <c r="N206" s="182"/>
      <c r="O206" s="182"/>
      <c r="P206" s="182"/>
      <c r="Q206" s="183"/>
      <c r="R206" s="182"/>
      <c r="S206" s="182"/>
      <c r="T206" s="182"/>
      <c r="U206" s="182"/>
      <c r="V206" s="182"/>
      <c r="W206" s="182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92"/>
      <c r="BA206" s="5"/>
      <c r="BB206" s="93"/>
      <c r="BC206" s="93"/>
      <c r="BD206" s="93"/>
    </row>
    <row r="207" customFormat="false" ht="12.75" hidden="false" customHeight="false" outlineLevel="0" collapsed="false">
      <c r="B207" s="7"/>
      <c r="C207" s="7"/>
      <c r="D207" s="7"/>
      <c r="E207" s="0"/>
      <c r="F207" s="0"/>
      <c r="G207" s="0"/>
      <c r="I207" s="182"/>
      <c r="J207" s="183"/>
      <c r="K207" s="183"/>
      <c r="L207" s="182"/>
      <c r="M207" s="182"/>
      <c r="N207" s="182"/>
      <c r="O207" s="182"/>
      <c r="P207" s="182"/>
      <c r="Q207" s="183"/>
      <c r="R207" s="182"/>
      <c r="S207" s="182"/>
      <c r="T207" s="182"/>
      <c r="U207" s="182"/>
      <c r="V207" s="182"/>
      <c r="W207" s="182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92"/>
      <c r="BA207" s="5"/>
      <c r="BB207" s="93"/>
      <c r="BC207" s="93"/>
      <c r="BD207" s="93"/>
    </row>
    <row r="208" customFormat="false" ht="12.75" hidden="false" customHeight="false" outlineLevel="0" collapsed="false">
      <c r="B208" s="7"/>
      <c r="C208" s="7"/>
      <c r="D208" s="7"/>
      <c r="E208" s="0"/>
      <c r="F208" s="0"/>
      <c r="G208" s="0"/>
      <c r="I208" s="182"/>
      <c r="J208" s="183"/>
      <c r="K208" s="183"/>
      <c r="L208" s="182"/>
      <c r="M208" s="182"/>
      <c r="N208" s="182"/>
      <c r="O208" s="182"/>
      <c r="P208" s="182"/>
      <c r="Q208" s="183"/>
      <c r="R208" s="182"/>
      <c r="S208" s="182"/>
      <c r="T208" s="182"/>
      <c r="U208" s="182"/>
      <c r="V208" s="182"/>
      <c r="W208" s="182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92"/>
      <c r="BA208" s="5"/>
      <c r="BB208" s="93"/>
      <c r="BC208" s="93"/>
      <c r="BD208" s="93"/>
    </row>
    <row r="209" customFormat="false" ht="12.75" hidden="false" customHeight="false" outlineLevel="0" collapsed="false">
      <c r="B209" s="7"/>
      <c r="C209" s="7"/>
      <c r="D209" s="7"/>
      <c r="E209" s="0"/>
      <c r="F209" s="0"/>
      <c r="G209" s="0"/>
      <c r="I209" s="182"/>
      <c r="J209" s="183"/>
      <c r="K209" s="183"/>
      <c r="L209" s="182"/>
      <c r="M209" s="182"/>
      <c r="N209" s="182"/>
      <c r="O209" s="182"/>
      <c r="P209" s="182"/>
      <c r="Q209" s="183"/>
      <c r="R209" s="182"/>
      <c r="S209" s="182"/>
      <c r="T209" s="182"/>
      <c r="U209" s="182"/>
      <c r="V209" s="182"/>
      <c r="W209" s="182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92"/>
      <c r="BA209" s="5"/>
      <c r="BB209" s="93"/>
      <c r="BC209" s="93"/>
      <c r="BD209" s="93"/>
    </row>
    <row r="210" customFormat="false" ht="12.75" hidden="false" customHeight="false" outlineLevel="0" collapsed="false">
      <c r="B210" s="7"/>
      <c r="C210" s="7"/>
      <c r="D210" s="7"/>
      <c r="E210" s="0"/>
      <c r="F210" s="0"/>
      <c r="G210" s="0"/>
      <c r="I210" s="182"/>
      <c r="J210" s="183"/>
      <c r="K210" s="183"/>
      <c r="L210" s="182"/>
      <c r="M210" s="182"/>
      <c r="N210" s="182"/>
      <c r="O210" s="182"/>
      <c r="P210" s="182"/>
      <c r="Q210" s="183"/>
      <c r="R210" s="182"/>
      <c r="S210" s="182"/>
      <c r="T210" s="182"/>
      <c r="U210" s="182"/>
      <c r="V210" s="182"/>
      <c r="W210" s="182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92"/>
      <c r="BA210" s="5"/>
      <c r="BB210" s="93"/>
      <c r="BC210" s="93"/>
      <c r="BD210" s="93"/>
    </row>
    <row r="211" customFormat="false" ht="12.75" hidden="false" customHeight="false" outlineLevel="0" collapsed="false">
      <c r="B211" s="7"/>
      <c r="C211" s="7"/>
      <c r="D211" s="7"/>
      <c r="E211" s="93"/>
      <c r="F211" s="93"/>
      <c r="I211" s="182"/>
      <c r="J211" s="183"/>
      <c r="K211" s="183"/>
      <c r="L211" s="182"/>
      <c r="M211" s="182"/>
      <c r="N211" s="182"/>
      <c r="O211" s="182"/>
      <c r="P211" s="182"/>
      <c r="Q211" s="183"/>
      <c r="R211" s="182"/>
      <c r="S211" s="182"/>
      <c r="T211" s="182"/>
      <c r="U211" s="182"/>
      <c r="V211" s="182"/>
      <c r="W211" s="182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92"/>
      <c r="BA211" s="5"/>
      <c r="BB211" s="93"/>
      <c r="BC211" s="93"/>
      <c r="BD211" s="93"/>
    </row>
    <row r="212" customFormat="false" ht="12.75" hidden="false" customHeight="false" outlineLevel="0" collapsed="false">
      <c r="B212" s="7"/>
      <c r="C212" s="7"/>
      <c r="D212" s="7"/>
      <c r="E212" s="93"/>
      <c r="F212" s="93"/>
      <c r="I212" s="182"/>
      <c r="J212" s="183"/>
      <c r="K212" s="183"/>
      <c r="L212" s="182"/>
      <c r="M212" s="182"/>
      <c r="N212" s="182"/>
      <c r="O212" s="182"/>
      <c r="P212" s="182"/>
      <c r="Q212" s="183"/>
      <c r="R212" s="182"/>
      <c r="S212" s="182"/>
      <c r="T212" s="182"/>
      <c r="U212" s="182"/>
      <c r="V212" s="182"/>
      <c r="W212" s="182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92"/>
      <c r="BA212" s="5"/>
      <c r="BB212" s="93"/>
      <c r="BC212" s="93"/>
      <c r="BD212" s="93"/>
    </row>
    <row r="213" customFormat="false" ht="12.75" hidden="false" customHeight="false" outlineLevel="0" collapsed="false">
      <c r="B213" s="7"/>
      <c r="C213" s="7"/>
      <c r="D213" s="7"/>
      <c r="E213" s="93"/>
      <c r="F213" s="93"/>
      <c r="I213" s="182"/>
      <c r="J213" s="183"/>
      <c r="K213" s="183"/>
      <c r="L213" s="182"/>
      <c r="M213" s="182"/>
      <c r="N213" s="182"/>
      <c r="O213" s="182"/>
      <c r="P213" s="182"/>
      <c r="Q213" s="183"/>
      <c r="R213" s="182"/>
      <c r="S213" s="182"/>
      <c r="T213" s="182"/>
      <c r="U213" s="182"/>
      <c r="V213" s="182"/>
      <c r="W213" s="182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92"/>
      <c r="BA213" s="5"/>
      <c r="BB213" s="93"/>
      <c r="BC213" s="93"/>
      <c r="BD213" s="93"/>
    </row>
    <row r="214" customFormat="false" ht="12.75" hidden="false" customHeight="false" outlineLevel="0" collapsed="false">
      <c r="B214" s="7"/>
      <c r="C214" s="7"/>
      <c r="D214" s="7"/>
      <c r="E214" s="93"/>
      <c r="F214" s="93"/>
      <c r="I214" s="182"/>
      <c r="J214" s="183"/>
      <c r="K214" s="183"/>
      <c r="L214" s="182"/>
      <c r="M214" s="182"/>
      <c r="N214" s="182"/>
      <c r="O214" s="182"/>
      <c r="P214" s="182"/>
      <c r="Q214" s="183"/>
      <c r="R214" s="182"/>
      <c r="S214" s="182"/>
      <c r="T214" s="182"/>
      <c r="U214" s="182"/>
      <c r="V214" s="182"/>
      <c r="W214" s="182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92"/>
      <c r="BA214" s="5"/>
      <c r="BB214" s="93"/>
      <c r="BC214" s="93"/>
      <c r="BD214" s="93"/>
    </row>
    <row r="215" customFormat="false" ht="12.75" hidden="false" customHeight="false" outlineLevel="0" collapsed="false">
      <c r="B215" s="7"/>
      <c r="C215" s="7"/>
      <c r="D215" s="7"/>
      <c r="E215" s="93"/>
      <c r="F215" s="93"/>
      <c r="I215" s="182"/>
      <c r="J215" s="183"/>
      <c r="K215" s="183"/>
      <c r="L215" s="182"/>
      <c r="M215" s="182"/>
      <c r="N215" s="182"/>
      <c r="O215" s="182"/>
      <c r="P215" s="182"/>
      <c r="Q215" s="183"/>
      <c r="R215" s="182"/>
      <c r="S215" s="182"/>
      <c r="T215" s="182"/>
      <c r="U215" s="182"/>
      <c r="V215" s="182"/>
      <c r="W215" s="182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92"/>
      <c r="BA215" s="5"/>
      <c r="BB215" s="93"/>
      <c r="BC215" s="93"/>
      <c r="BD215" s="93"/>
    </row>
    <row r="216" customFormat="false" ht="12.75" hidden="false" customHeight="false" outlineLevel="0" collapsed="false">
      <c r="B216" s="7"/>
      <c r="C216" s="7"/>
      <c r="D216" s="7"/>
      <c r="E216" s="93"/>
      <c r="F216" s="93"/>
      <c r="I216" s="182"/>
      <c r="J216" s="183"/>
      <c r="K216" s="183"/>
      <c r="L216" s="182"/>
      <c r="M216" s="182"/>
      <c r="N216" s="182"/>
      <c r="O216" s="182"/>
      <c r="P216" s="182"/>
      <c r="Q216" s="183"/>
      <c r="R216" s="182"/>
      <c r="S216" s="182"/>
      <c r="T216" s="182"/>
      <c r="U216" s="182"/>
      <c r="V216" s="182"/>
      <c r="W216" s="182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92"/>
      <c r="BA216" s="5"/>
      <c r="BB216" s="93"/>
      <c r="BC216" s="93"/>
      <c r="BD216" s="93"/>
    </row>
    <row r="217" customFormat="false" ht="12.75" hidden="false" customHeight="false" outlineLevel="0" collapsed="false">
      <c r="B217" s="7"/>
      <c r="C217" s="7"/>
      <c r="D217" s="7"/>
      <c r="E217" s="93"/>
      <c r="F217" s="93"/>
      <c r="I217" s="182"/>
      <c r="J217" s="183"/>
      <c r="K217" s="183"/>
      <c r="L217" s="182"/>
      <c r="M217" s="182"/>
      <c r="N217" s="182"/>
      <c r="O217" s="182"/>
      <c r="P217" s="182"/>
      <c r="Q217" s="183"/>
      <c r="R217" s="182"/>
      <c r="S217" s="182"/>
      <c r="T217" s="182"/>
      <c r="U217" s="182"/>
      <c r="V217" s="182"/>
      <c r="W217" s="182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92"/>
      <c r="BA217" s="5"/>
      <c r="BB217" s="93"/>
      <c r="BC217" s="93"/>
      <c r="BD217" s="93"/>
    </row>
    <row r="218" customFormat="false" ht="12.75" hidden="false" customHeight="false" outlineLevel="0" collapsed="false">
      <c r="B218" s="7"/>
      <c r="C218" s="7"/>
      <c r="D218" s="7"/>
      <c r="E218" s="93"/>
      <c r="F218" s="93"/>
      <c r="I218" s="182"/>
      <c r="J218" s="182"/>
      <c r="K218" s="182"/>
      <c r="L218" s="182"/>
      <c r="M218" s="182"/>
      <c r="N218" s="182"/>
      <c r="O218" s="182"/>
      <c r="P218" s="182"/>
      <c r="Q218" s="183"/>
      <c r="R218" s="182"/>
      <c r="S218" s="182"/>
      <c r="T218" s="182"/>
      <c r="U218" s="182"/>
      <c r="V218" s="182"/>
      <c r="W218" s="182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92"/>
      <c r="BA218" s="5"/>
      <c r="BB218" s="93"/>
      <c r="BC218" s="93"/>
      <c r="BD218" s="93"/>
    </row>
    <row r="219" customFormat="false" ht="12.75" hidden="false" customHeight="false" outlineLevel="0" collapsed="false">
      <c r="B219" s="7"/>
      <c r="C219" s="7"/>
      <c r="D219" s="7"/>
      <c r="E219" s="93"/>
      <c r="F219" s="93"/>
      <c r="I219" s="182"/>
      <c r="J219" s="182"/>
      <c r="K219" s="182"/>
      <c r="L219" s="182"/>
      <c r="M219" s="182"/>
      <c r="N219" s="182"/>
      <c r="O219" s="182"/>
      <c r="P219" s="182"/>
      <c r="Q219" s="183"/>
      <c r="R219" s="182"/>
      <c r="S219" s="182"/>
      <c r="T219" s="182"/>
      <c r="U219" s="182"/>
      <c r="V219" s="182"/>
      <c r="W219" s="182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92"/>
      <c r="BA219" s="5"/>
      <c r="BB219" s="93"/>
      <c r="BC219" s="93"/>
      <c r="BD219" s="93"/>
    </row>
    <row r="220" customFormat="false" ht="12.75" hidden="false" customHeight="false" outlineLevel="0" collapsed="false">
      <c r="E220" s="93"/>
      <c r="F220" s="93"/>
      <c r="G220" s="93"/>
      <c r="I220" s="182"/>
      <c r="J220" s="182"/>
      <c r="K220" s="182"/>
      <c r="L220" s="182"/>
      <c r="M220" s="182"/>
      <c r="N220" s="182"/>
      <c r="O220" s="182"/>
      <c r="P220" s="182"/>
      <c r="Q220" s="183"/>
      <c r="R220" s="182"/>
      <c r="S220" s="182"/>
      <c r="T220" s="182"/>
      <c r="U220" s="182"/>
      <c r="V220" s="182"/>
      <c r="W220" s="182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92"/>
      <c r="BA220" s="5"/>
      <c r="BB220" s="93"/>
      <c r="BC220" s="93"/>
      <c r="BD220" s="93"/>
    </row>
    <row r="221" customFormat="false" ht="12.75" hidden="false" customHeight="false" outlineLevel="0" collapsed="false">
      <c r="E221" s="93"/>
      <c r="F221" s="93"/>
      <c r="G221" s="93"/>
      <c r="I221" s="182"/>
      <c r="J221" s="182"/>
      <c r="K221" s="182"/>
      <c r="L221" s="182"/>
      <c r="M221" s="182"/>
      <c r="N221" s="182"/>
      <c r="O221" s="182"/>
      <c r="P221" s="182"/>
      <c r="Q221" s="183"/>
      <c r="R221" s="182"/>
      <c r="S221" s="182"/>
      <c r="T221" s="182"/>
      <c r="U221" s="182"/>
      <c r="V221" s="182"/>
      <c r="W221" s="182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92"/>
      <c r="BA221" s="5"/>
      <c r="BB221" s="93"/>
      <c r="BC221" s="93"/>
      <c r="BD221" s="93"/>
    </row>
    <row r="222" customFormat="false" ht="12.75" hidden="false" customHeight="false" outlineLevel="0" collapsed="false">
      <c r="E222" s="93"/>
      <c r="F222" s="93"/>
      <c r="G222" s="93"/>
      <c r="I222" s="182"/>
      <c r="J222" s="182"/>
      <c r="K222" s="182"/>
      <c r="L222" s="182"/>
      <c r="M222" s="182"/>
      <c r="N222" s="182"/>
      <c r="O222" s="182"/>
      <c r="P222" s="182"/>
      <c r="Q222" s="183"/>
      <c r="R222" s="182"/>
      <c r="S222" s="182"/>
      <c r="T222" s="182"/>
      <c r="U222" s="182"/>
      <c r="V222" s="182"/>
      <c r="W222" s="182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93"/>
      <c r="BC222" s="93"/>
      <c r="BD222" s="93"/>
    </row>
    <row r="223" customFormat="false" ht="12.75" hidden="false" customHeight="false" outlineLevel="0" collapsed="false">
      <c r="E223" s="93"/>
      <c r="F223" s="93"/>
      <c r="G223" s="93"/>
      <c r="I223" s="182"/>
      <c r="J223" s="182"/>
      <c r="K223" s="182"/>
      <c r="L223" s="182"/>
      <c r="M223" s="182"/>
      <c r="N223" s="182"/>
      <c r="O223" s="182"/>
      <c r="P223" s="182"/>
      <c r="Q223" s="183"/>
      <c r="R223" s="182"/>
      <c r="S223" s="182"/>
      <c r="T223" s="182"/>
      <c r="U223" s="182"/>
      <c r="V223" s="182"/>
      <c r="W223" s="182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93"/>
      <c r="BC223" s="93"/>
      <c r="BD223" s="93"/>
    </row>
    <row r="224" customFormat="false" ht="12.75" hidden="false" customHeight="false" outlineLevel="0" collapsed="false">
      <c r="E224" s="93"/>
      <c r="F224" s="93"/>
      <c r="G224" s="93"/>
      <c r="I224" s="182"/>
      <c r="J224" s="182"/>
      <c r="K224" s="182"/>
      <c r="L224" s="182"/>
      <c r="M224" s="182"/>
      <c r="N224" s="182"/>
      <c r="O224" s="182"/>
      <c r="P224" s="182"/>
      <c r="Q224" s="183"/>
      <c r="R224" s="182"/>
      <c r="S224" s="182"/>
      <c r="T224" s="182"/>
      <c r="U224" s="182"/>
      <c r="V224" s="182"/>
      <c r="W224" s="182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93"/>
      <c r="BC224" s="93"/>
      <c r="BD224" s="93"/>
    </row>
    <row r="225" customFormat="false" ht="12.75" hidden="false" customHeight="false" outlineLevel="0" collapsed="false">
      <c r="E225" s="93"/>
      <c r="F225" s="93"/>
      <c r="G225" s="93"/>
      <c r="I225" s="182"/>
      <c r="J225" s="182"/>
      <c r="K225" s="182"/>
      <c r="L225" s="182"/>
      <c r="M225" s="182"/>
      <c r="N225" s="182"/>
      <c r="O225" s="182"/>
      <c r="P225" s="182"/>
      <c r="Q225" s="183"/>
      <c r="R225" s="182"/>
      <c r="S225" s="182"/>
      <c r="T225" s="182"/>
      <c r="U225" s="182"/>
      <c r="V225" s="182"/>
      <c r="W225" s="182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93"/>
      <c r="BC225" s="93"/>
      <c r="BD225" s="93"/>
    </row>
    <row r="226" customFormat="false" ht="12.75" hidden="false" customHeight="false" outlineLevel="0" collapsed="false">
      <c r="E226" s="93"/>
      <c r="F226" s="93"/>
      <c r="G226" s="93"/>
      <c r="I226" s="182"/>
      <c r="J226" s="182"/>
      <c r="K226" s="182"/>
      <c r="L226" s="182"/>
      <c r="M226" s="182"/>
      <c r="N226" s="182"/>
      <c r="O226" s="182"/>
      <c r="P226" s="182"/>
      <c r="Q226" s="183"/>
      <c r="R226" s="182"/>
      <c r="S226" s="182"/>
      <c r="T226" s="182"/>
      <c r="U226" s="182"/>
      <c r="V226" s="182"/>
      <c r="W226" s="182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93"/>
      <c r="BC226" s="93"/>
      <c r="BD226" s="93"/>
    </row>
    <row r="227" customFormat="false" ht="12.75" hidden="false" customHeight="false" outlineLevel="0" collapsed="false">
      <c r="E227" s="93"/>
      <c r="F227" s="93"/>
      <c r="G227" s="93"/>
      <c r="I227" s="182"/>
      <c r="J227" s="182"/>
      <c r="K227" s="182"/>
      <c r="L227" s="182"/>
      <c r="M227" s="182"/>
      <c r="N227" s="182"/>
      <c r="O227" s="182"/>
      <c r="P227" s="182"/>
      <c r="Q227" s="183"/>
      <c r="R227" s="182"/>
      <c r="S227" s="182"/>
      <c r="T227" s="182"/>
      <c r="U227" s="182"/>
      <c r="V227" s="182"/>
      <c r="W227" s="182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93"/>
      <c r="BC227" s="93"/>
      <c r="BD227" s="93"/>
    </row>
    <row r="228" customFormat="false" ht="12.75" hidden="false" customHeight="false" outlineLevel="0" collapsed="false">
      <c r="E228" s="93"/>
      <c r="F228" s="93"/>
      <c r="G228" s="93"/>
      <c r="I228" s="182"/>
      <c r="J228" s="182"/>
      <c r="K228" s="182"/>
      <c r="L228" s="182"/>
      <c r="M228" s="182"/>
      <c r="N228" s="182"/>
      <c r="O228" s="182"/>
      <c r="P228" s="182"/>
      <c r="Q228" s="183"/>
      <c r="R228" s="182"/>
      <c r="S228" s="182"/>
      <c r="T228" s="182"/>
      <c r="U228" s="182"/>
      <c r="V228" s="182"/>
      <c r="W228" s="182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93"/>
      <c r="BC228" s="93"/>
      <c r="BD228" s="93"/>
    </row>
    <row r="229" customFormat="false" ht="12.75" hidden="false" customHeight="false" outlineLevel="0" collapsed="false">
      <c r="E229" s="93"/>
      <c r="F229" s="93"/>
      <c r="G229" s="93"/>
      <c r="I229" s="182"/>
      <c r="J229" s="182"/>
      <c r="K229" s="182"/>
      <c r="L229" s="182"/>
      <c r="M229" s="182"/>
      <c r="N229" s="182"/>
      <c r="O229" s="182"/>
      <c r="P229" s="182"/>
      <c r="Q229" s="183"/>
      <c r="R229" s="182"/>
      <c r="S229" s="182"/>
      <c r="T229" s="182"/>
      <c r="U229" s="182"/>
      <c r="V229" s="182"/>
      <c r="W229" s="182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93"/>
      <c r="BC229" s="93"/>
      <c r="BD229" s="93"/>
    </row>
    <row r="230" customFormat="false" ht="12.75" hidden="false" customHeight="false" outlineLevel="0" collapsed="false">
      <c r="E230" s="93"/>
      <c r="F230" s="93"/>
      <c r="G230" s="93"/>
      <c r="I230" s="182"/>
      <c r="J230" s="182"/>
      <c r="K230" s="182"/>
      <c r="L230" s="182"/>
      <c r="M230" s="182"/>
      <c r="N230" s="182"/>
      <c r="O230" s="182"/>
      <c r="P230" s="182"/>
      <c r="Q230" s="183"/>
      <c r="R230" s="182"/>
      <c r="S230" s="182"/>
      <c r="T230" s="182"/>
      <c r="U230" s="182"/>
      <c r="V230" s="182"/>
      <c r="W230" s="182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93"/>
      <c r="BC230" s="93"/>
      <c r="BD230" s="93"/>
    </row>
    <row r="231" customFormat="false" ht="12.75" hidden="false" customHeight="false" outlineLevel="0" collapsed="false">
      <c r="E231" s="93"/>
      <c r="F231" s="93"/>
      <c r="G231" s="93"/>
      <c r="I231" s="182"/>
      <c r="J231" s="182"/>
      <c r="K231" s="182"/>
      <c r="L231" s="182"/>
      <c r="M231" s="182"/>
      <c r="N231" s="182"/>
      <c r="O231" s="182"/>
      <c r="P231" s="182"/>
      <c r="Q231" s="183"/>
      <c r="R231" s="182"/>
      <c r="S231" s="182"/>
      <c r="T231" s="182"/>
      <c r="U231" s="182"/>
      <c r="V231" s="182"/>
      <c r="W231" s="182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93"/>
      <c r="BC231" s="93"/>
      <c r="BD231" s="93"/>
    </row>
    <row r="232" customFormat="false" ht="12.75" hidden="false" customHeight="false" outlineLevel="0" collapsed="false">
      <c r="E232" s="93"/>
      <c r="F232" s="93"/>
      <c r="G232" s="93"/>
      <c r="I232" s="182"/>
      <c r="J232" s="182"/>
      <c r="K232" s="182"/>
      <c r="L232" s="182"/>
      <c r="M232" s="182"/>
      <c r="N232" s="182"/>
      <c r="O232" s="182"/>
      <c r="P232" s="182"/>
      <c r="Q232" s="183"/>
      <c r="R232" s="182"/>
      <c r="S232" s="182"/>
      <c r="T232" s="182"/>
      <c r="U232" s="182"/>
      <c r="V232" s="182"/>
      <c r="W232" s="182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93"/>
      <c r="BC232" s="93"/>
      <c r="BD232" s="93"/>
    </row>
    <row r="233" customFormat="false" ht="12.75" hidden="false" customHeight="false" outlineLevel="0" collapsed="false">
      <c r="E233" s="93"/>
      <c r="F233" s="93"/>
      <c r="G233" s="93"/>
      <c r="I233" s="182"/>
      <c r="J233" s="182"/>
      <c r="K233" s="182"/>
      <c r="L233" s="182"/>
      <c r="M233" s="182"/>
      <c r="N233" s="182"/>
      <c r="O233" s="182"/>
      <c r="P233" s="182"/>
      <c r="Q233" s="183"/>
      <c r="R233" s="182"/>
      <c r="S233" s="182"/>
      <c r="T233" s="182"/>
      <c r="U233" s="182"/>
      <c r="V233" s="182"/>
      <c r="W233" s="182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93"/>
      <c r="BC233" s="93"/>
      <c r="BD233" s="93"/>
    </row>
    <row r="234" customFormat="false" ht="12.75" hidden="false" customHeight="false" outlineLevel="0" collapsed="false">
      <c r="E234" s="93"/>
      <c r="F234" s="93"/>
      <c r="G234" s="93"/>
      <c r="I234" s="182"/>
      <c r="J234" s="182"/>
      <c r="K234" s="182"/>
      <c r="L234" s="182"/>
      <c r="M234" s="182"/>
      <c r="N234" s="182"/>
      <c r="O234" s="182"/>
      <c r="P234" s="182"/>
      <c r="Q234" s="183"/>
      <c r="R234" s="182"/>
      <c r="S234" s="182"/>
      <c r="T234" s="182"/>
      <c r="U234" s="182"/>
      <c r="V234" s="182"/>
      <c r="W234" s="182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93"/>
      <c r="BC234" s="93"/>
      <c r="BD234" s="93"/>
    </row>
    <row r="235" customFormat="false" ht="12.75" hidden="false" customHeight="false" outlineLevel="0" collapsed="false">
      <c r="B235" s="2"/>
      <c r="C235" s="186"/>
      <c r="D235" s="187"/>
      <c r="E235" s="93"/>
      <c r="F235" s="93"/>
      <c r="G235" s="93"/>
      <c r="I235" s="182"/>
      <c r="J235" s="182"/>
      <c r="K235" s="182"/>
      <c r="L235" s="182"/>
      <c r="M235" s="182"/>
      <c r="N235" s="182"/>
      <c r="O235" s="182"/>
      <c r="P235" s="182"/>
      <c r="Q235" s="183"/>
      <c r="R235" s="182"/>
      <c r="S235" s="182"/>
      <c r="T235" s="182"/>
      <c r="U235" s="182"/>
      <c r="V235" s="182"/>
      <c r="W235" s="182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93"/>
      <c r="BC235" s="93"/>
      <c r="BD235" s="93"/>
    </row>
    <row r="236" customFormat="false" ht="12.75" hidden="false" customHeight="false" outlineLevel="0" collapsed="false">
      <c r="B236" s="2"/>
      <c r="C236" s="188"/>
      <c r="D236" s="70"/>
      <c r="E236" s="93"/>
      <c r="F236" s="93"/>
      <c r="G236" s="93"/>
      <c r="I236" s="182"/>
      <c r="J236" s="182"/>
      <c r="K236" s="182"/>
      <c r="L236" s="182"/>
      <c r="M236" s="182"/>
      <c r="N236" s="182"/>
      <c r="O236" s="182"/>
      <c r="P236" s="182"/>
      <c r="Q236" s="183"/>
      <c r="R236" s="182"/>
      <c r="S236" s="182"/>
      <c r="T236" s="182"/>
      <c r="U236" s="182"/>
      <c r="V236" s="182"/>
      <c r="W236" s="182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93"/>
      <c r="BC236" s="93"/>
      <c r="BD236" s="93"/>
    </row>
    <row r="237" customFormat="false" ht="12.75" hidden="false" customHeight="false" outlineLevel="0" collapsed="false">
      <c r="B237" s="2"/>
      <c r="C237" s="187"/>
      <c r="D237" s="187"/>
      <c r="E237" s="93"/>
      <c r="F237" s="93"/>
      <c r="G237" s="93"/>
      <c r="I237" s="182"/>
      <c r="J237" s="182"/>
      <c r="K237" s="182"/>
      <c r="L237" s="182"/>
      <c r="M237" s="182"/>
      <c r="N237" s="182"/>
      <c r="O237" s="182"/>
      <c r="P237" s="182"/>
      <c r="Q237" s="183"/>
      <c r="R237" s="182"/>
      <c r="S237" s="182"/>
      <c r="T237" s="182"/>
      <c r="U237" s="182"/>
      <c r="V237" s="182"/>
      <c r="W237" s="182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93"/>
      <c r="BC237" s="93"/>
      <c r="BD237" s="93"/>
    </row>
    <row r="238" customFormat="false" ht="12.75" hidden="false" customHeight="false" outlineLevel="0" collapsed="false">
      <c r="B238" s="2"/>
      <c r="C238" s="109"/>
      <c r="D238" s="70"/>
      <c r="E238" s="93"/>
      <c r="F238" s="93"/>
      <c r="G238" s="93"/>
      <c r="I238" s="182"/>
      <c r="J238" s="182"/>
      <c r="K238" s="182"/>
      <c r="L238" s="182"/>
      <c r="M238" s="182"/>
      <c r="N238" s="182"/>
      <c r="O238" s="182"/>
      <c r="P238" s="182"/>
      <c r="Q238" s="183"/>
      <c r="R238" s="182"/>
      <c r="S238" s="182"/>
      <c r="T238" s="182"/>
      <c r="U238" s="182"/>
      <c r="V238" s="182"/>
      <c r="W238" s="182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93"/>
      <c r="BC238" s="93"/>
      <c r="BD238" s="93"/>
    </row>
    <row r="239" customFormat="false" ht="12.75" hidden="false" customHeight="false" outlineLevel="0" collapsed="false">
      <c r="B239" s="2"/>
      <c r="C239" s="109"/>
      <c r="D239" s="70"/>
      <c r="E239" s="93"/>
      <c r="F239" s="93"/>
      <c r="G239" s="93"/>
      <c r="I239" s="182"/>
      <c r="J239" s="182"/>
      <c r="K239" s="182"/>
      <c r="L239" s="182"/>
      <c r="M239" s="182"/>
      <c r="N239" s="182"/>
      <c r="O239" s="182"/>
      <c r="P239" s="182"/>
      <c r="Q239" s="183"/>
      <c r="R239" s="182"/>
      <c r="S239" s="182"/>
      <c r="T239" s="182"/>
      <c r="U239" s="182"/>
      <c r="V239" s="182"/>
      <c r="W239" s="182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93"/>
      <c r="BC239" s="93"/>
      <c r="BD239" s="93"/>
    </row>
    <row r="240" customFormat="false" ht="12.75" hidden="false" customHeight="false" outlineLevel="0" collapsed="false">
      <c r="B240" s="2"/>
      <c r="C240" s="109"/>
      <c r="D240" s="70"/>
      <c r="E240" s="93"/>
      <c r="F240" s="93"/>
      <c r="G240" s="93"/>
      <c r="I240" s="182"/>
      <c r="J240" s="182"/>
      <c r="K240" s="182"/>
      <c r="L240" s="182"/>
      <c r="M240" s="182"/>
      <c r="N240" s="182"/>
      <c r="O240" s="182"/>
      <c r="P240" s="182"/>
      <c r="Q240" s="183"/>
      <c r="R240" s="182"/>
      <c r="S240" s="182"/>
      <c r="T240" s="182"/>
      <c r="U240" s="182"/>
      <c r="V240" s="182"/>
      <c r="W240" s="182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93"/>
      <c r="BC240" s="93"/>
      <c r="BD240" s="93"/>
    </row>
    <row r="241" customFormat="false" ht="12.75" hidden="false" customHeight="false" outlineLevel="0" collapsed="false">
      <c r="B241" s="2"/>
      <c r="C241" s="109"/>
      <c r="D241" s="70"/>
      <c r="E241" s="93"/>
      <c r="F241" s="93"/>
      <c r="G241" s="93"/>
      <c r="I241" s="182"/>
      <c r="J241" s="182"/>
      <c r="K241" s="182"/>
      <c r="L241" s="182"/>
      <c r="M241" s="182"/>
      <c r="N241" s="182"/>
      <c r="O241" s="182"/>
      <c r="P241" s="182"/>
      <c r="Q241" s="183"/>
      <c r="R241" s="182"/>
      <c r="S241" s="182"/>
      <c r="T241" s="182"/>
      <c r="U241" s="182"/>
      <c r="V241" s="182"/>
      <c r="W241" s="182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93"/>
      <c r="BC241" s="93"/>
      <c r="BD241" s="93"/>
    </row>
    <row r="242" customFormat="false" ht="12.75" hidden="false" customHeight="false" outlineLevel="0" collapsed="false">
      <c r="B242" s="2"/>
      <c r="C242" s="109"/>
      <c r="D242" s="70"/>
      <c r="E242" s="93"/>
      <c r="F242" s="93"/>
      <c r="G242" s="93"/>
      <c r="I242" s="182"/>
      <c r="J242" s="182"/>
      <c r="K242" s="182"/>
      <c r="L242" s="182"/>
      <c r="M242" s="182"/>
      <c r="N242" s="182"/>
      <c r="O242" s="182"/>
      <c r="P242" s="182"/>
      <c r="Q242" s="183"/>
      <c r="R242" s="182"/>
      <c r="S242" s="182"/>
      <c r="T242" s="182"/>
      <c r="U242" s="182"/>
      <c r="V242" s="182"/>
      <c r="W242" s="182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93"/>
      <c r="BC242" s="93"/>
      <c r="BD242" s="93"/>
    </row>
    <row r="243" customFormat="false" ht="12.75" hidden="false" customHeight="false" outlineLevel="0" collapsed="false">
      <c r="B243" s="2"/>
      <c r="C243" s="109"/>
      <c r="D243" s="70"/>
      <c r="E243" s="93"/>
      <c r="F243" s="93"/>
      <c r="G243" s="93"/>
      <c r="I243" s="182"/>
      <c r="J243" s="182"/>
      <c r="K243" s="182"/>
      <c r="L243" s="182"/>
      <c r="M243" s="182"/>
      <c r="N243" s="182"/>
      <c r="O243" s="182"/>
      <c r="P243" s="182"/>
      <c r="Q243" s="183"/>
      <c r="R243" s="182"/>
      <c r="S243" s="182"/>
      <c r="T243" s="182"/>
      <c r="U243" s="182"/>
      <c r="V243" s="182"/>
      <c r="W243" s="182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93"/>
      <c r="BC243" s="93"/>
      <c r="BD243" s="93"/>
    </row>
    <row r="244" customFormat="false" ht="12.75" hidden="false" customHeight="false" outlineLevel="0" collapsed="false">
      <c r="B244" s="2"/>
      <c r="C244" s="109"/>
      <c r="D244" s="70"/>
      <c r="E244" s="93"/>
      <c r="F244" s="93"/>
      <c r="G244" s="93"/>
      <c r="I244" s="182"/>
      <c r="J244" s="182"/>
      <c r="K244" s="182"/>
      <c r="L244" s="182"/>
      <c r="M244" s="182"/>
      <c r="N244" s="182"/>
      <c r="O244" s="182"/>
      <c r="P244" s="182"/>
      <c r="Q244" s="183"/>
      <c r="R244" s="182"/>
      <c r="S244" s="182"/>
      <c r="T244" s="182"/>
      <c r="U244" s="182"/>
      <c r="V244" s="182"/>
      <c r="W244" s="182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93"/>
      <c r="BC244" s="93"/>
      <c r="BD244" s="93"/>
    </row>
    <row r="245" customFormat="false" ht="12.75" hidden="false" customHeight="false" outlineLevel="0" collapsed="false">
      <c r="B245" s="2"/>
      <c r="C245" s="109"/>
      <c r="D245" s="70"/>
      <c r="E245" s="93"/>
      <c r="F245" s="93"/>
      <c r="G245" s="93"/>
      <c r="I245" s="182"/>
      <c r="J245" s="182"/>
      <c r="K245" s="182"/>
      <c r="L245" s="182"/>
      <c r="M245" s="182"/>
      <c r="N245" s="182"/>
      <c r="O245" s="182"/>
      <c r="P245" s="182"/>
      <c r="Q245" s="183"/>
      <c r="R245" s="182"/>
      <c r="S245" s="182"/>
      <c r="T245" s="182"/>
      <c r="U245" s="182"/>
      <c r="V245" s="182"/>
      <c r="W245" s="182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93"/>
      <c r="BC245" s="93"/>
      <c r="BD245" s="93"/>
    </row>
    <row r="246" customFormat="false" ht="12.75" hidden="false" customHeight="false" outlineLevel="0" collapsed="false">
      <c r="B246" s="2"/>
      <c r="C246" s="109"/>
      <c r="D246" s="70"/>
      <c r="E246" s="93"/>
      <c r="F246" s="93"/>
      <c r="G246" s="93"/>
      <c r="I246" s="182"/>
      <c r="J246" s="182"/>
      <c r="K246" s="182"/>
      <c r="L246" s="182"/>
      <c r="M246" s="182"/>
      <c r="N246" s="182"/>
      <c r="O246" s="182"/>
      <c r="P246" s="182"/>
      <c r="Q246" s="183"/>
      <c r="R246" s="182"/>
      <c r="S246" s="182"/>
      <c r="T246" s="182"/>
      <c r="U246" s="182"/>
      <c r="V246" s="182"/>
      <c r="W246" s="182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93"/>
      <c r="BC246" s="93"/>
      <c r="BD246" s="93"/>
    </row>
    <row r="247" customFormat="false" ht="12.75" hidden="false" customHeight="false" outlineLevel="0" collapsed="false">
      <c r="B247" s="2"/>
      <c r="C247" s="109"/>
      <c r="D247" s="70"/>
      <c r="E247" s="93"/>
      <c r="F247" s="93"/>
      <c r="G247" s="93"/>
      <c r="I247" s="182"/>
      <c r="J247" s="182"/>
      <c r="K247" s="182"/>
      <c r="L247" s="182"/>
      <c r="M247" s="182"/>
      <c r="N247" s="182"/>
      <c r="O247" s="182"/>
      <c r="P247" s="182"/>
      <c r="Q247" s="183"/>
      <c r="R247" s="182"/>
      <c r="S247" s="182"/>
      <c r="T247" s="182"/>
      <c r="U247" s="182"/>
      <c r="V247" s="182"/>
      <c r="W247" s="182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93"/>
      <c r="BC247" s="93"/>
      <c r="BD247" s="93"/>
    </row>
    <row r="248" customFormat="false" ht="12.75" hidden="false" customHeight="false" outlineLevel="0" collapsed="false">
      <c r="B248" s="2"/>
      <c r="C248" s="109"/>
      <c r="D248" s="70"/>
      <c r="E248" s="93"/>
      <c r="F248" s="93"/>
      <c r="G248" s="93"/>
      <c r="I248" s="182"/>
      <c r="J248" s="182"/>
      <c r="K248" s="182"/>
      <c r="L248" s="182"/>
      <c r="M248" s="182"/>
      <c r="N248" s="182"/>
      <c r="O248" s="182"/>
      <c r="P248" s="182"/>
      <c r="Q248" s="183"/>
      <c r="R248" s="182"/>
      <c r="S248" s="182"/>
      <c r="T248" s="182"/>
      <c r="U248" s="182"/>
      <c r="V248" s="182"/>
      <c r="W248" s="182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93"/>
      <c r="BC248" s="93"/>
      <c r="BD248" s="93"/>
    </row>
    <row r="249" customFormat="false" ht="12.75" hidden="false" customHeight="false" outlineLevel="0" collapsed="false">
      <c r="E249" s="93"/>
      <c r="F249" s="93"/>
      <c r="G249" s="93"/>
      <c r="I249" s="182"/>
      <c r="J249" s="182"/>
      <c r="K249" s="182"/>
      <c r="L249" s="182"/>
      <c r="M249" s="182"/>
      <c r="N249" s="182"/>
      <c r="O249" s="182"/>
      <c r="P249" s="182"/>
      <c r="Q249" s="183"/>
      <c r="R249" s="182"/>
      <c r="S249" s="182"/>
      <c r="T249" s="182"/>
      <c r="U249" s="182"/>
      <c r="V249" s="182"/>
      <c r="W249" s="182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93"/>
      <c r="BC249" s="93"/>
      <c r="BD249" s="93"/>
    </row>
    <row r="250" customFormat="false" ht="12.75" hidden="false" customHeight="false" outlineLevel="0" collapsed="false">
      <c r="E250" s="93"/>
      <c r="F250" s="93"/>
      <c r="G250" s="93"/>
      <c r="I250" s="182"/>
      <c r="J250" s="182"/>
      <c r="K250" s="182"/>
      <c r="L250" s="182"/>
      <c r="M250" s="182"/>
      <c r="N250" s="182"/>
      <c r="O250" s="182"/>
      <c r="P250" s="182"/>
      <c r="Q250" s="183"/>
      <c r="R250" s="182"/>
      <c r="S250" s="182"/>
      <c r="T250" s="182"/>
      <c r="U250" s="182"/>
      <c r="V250" s="182"/>
      <c r="W250" s="182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93"/>
      <c r="BC250" s="93"/>
      <c r="BD250" s="93"/>
    </row>
    <row r="251" customFormat="false" ht="12.75" hidden="false" customHeight="false" outlineLevel="0" collapsed="false">
      <c r="E251" s="93"/>
      <c r="F251" s="93"/>
      <c r="G251" s="93"/>
      <c r="I251" s="182"/>
      <c r="J251" s="182"/>
      <c r="K251" s="182"/>
      <c r="L251" s="182"/>
      <c r="M251" s="182"/>
      <c r="N251" s="182"/>
      <c r="O251" s="182"/>
      <c r="P251" s="182"/>
      <c r="Q251" s="183"/>
      <c r="R251" s="182"/>
      <c r="S251" s="182"/>
      <c r="T251" s="182"/>
      <c r="U251" s="182"/>
      <c r="V251" s="182"/>
      <c r="W251" s="182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93"/>
      <c r="BC251" s="93"/>
      <c r="BD251" s="93"/>
    </row>
    <row r="252" customFormat="false" ht="12.75" hidden="false" customHeight="false" outlineLevel="0" collapsed="false">
      <c r="E252" s="93"/>
      <c r="F252" s="93"/>
      <c r="G252" s="93"/>
      <c r="I252" s="182"/>
      <c r="J252" s="182"/>
      <c r="K252" s="182"/>
      <c r="L252" s="182"/>
      <c r="M252" s="182"/>
      <c r="N252" s="182"/>
      <c r="O252" s="182"/>
      <c r="P252" s="5"/>
      <c r="Q252" s="93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93"/>
      <c r="BC252" s="93"/>
      <c r="BD252" s="93"/>
    </row>
    <row r="253" customFormat="false" ht="12.75" hidden="false" customHeight="false" outlineLevel="0" collapsed="false">
      <c r="E253" s="93"/>
      <c r="F253" s="93"/>
      <c r="G253" s="93"/>
      <c r="I253" s="189"/>
      <c r="J253" s="182"/>
      <c r="K253" s="182"/>
      <c r="L253" s="182"/>
      <c r="M253" s="182"/>
      <c r="N253" s="182"/>
      <c r="O253" s="182"/>
      <c r="P253" s="5"/>
      <c r="Q253" s="93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93"/>
      <c r="BC253" s="93"/>
      <c r="BD253" s="93"/>
    </row>
    <row r="254" customFormat="false" ht="12.75" hidden="false" customHeight="false" outlineLevel="0" collapsed="false">
      <c r="E254" s="93"/>
      <c r="F254" s="93"/>
      <c r="G254" s="93"/>
      <c r="I254" s="189"/>
      <c r="J254" s="182"/>
      <c r="K254" s="182"/>
      <c r="L254" s="182"/>
      <c r="M254" s="182"/>
      <c r="N254" s="182"/>
      <c r="O254" s="182"/>
      <c r="P254" s="5"/>
      <c r="Q254" s="93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93"/>
      <c r="BC254" s="93"/>
      <c r="BD254" s="93"/>
    </row>
    <row r="255" customFormat="false" ht="12.75" hidden="false" customHeight="false" outlineLevel="0" collapsed="false">
      <c r="E255" s="93"/>
      <c r="F255" s="93"/>
      <c r="G255" s="93"/>
      <c r="I255" s="189"/>
      <c r="J255" s="182"/>
      <c r="K255" s="182"/>
      <c r="L255" s="182"/>
      <c r="M255" s="182"/>
      <c r="N255" s="182"/>
      <c r="O255" s="182"/>
      <c r="P255" s="5"/>
      <c r="Q255" s="93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93"/>
      <c r="BC255" s="93"/>
      <c r="BD255" s="93"/>
    </row>
    <row r="256" customFormat="false" ht="12.75" hidden="false" customHeight="false" outlineLevel="0" collapsed="false">
      <c r="E256" s="93"/>
      <c r="F256" s="93"/>
      <c r="G256" s="93"/>
      <c r="I256" s="189"/>
      <c r="J256" s="182"/>
      <c r="K256" s="182"/>
      <c r="L256" s="182"/>
      <c r="M256" s="182"/>
      <c r="N256" s="182"/>
      <c r="O256" s="182"/>
      <c r="P256" s="5"/>
      <c r="Q256" s="93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93"/>
      <c r="BC256" s="93"/>
      <c r="BD256" s="93"/>
    </row>
    <row r="257" customFormat="false" ht="12.75" hidden="false" customHeight="false" outlineLevel="0" collapsed="false">
      <c r="E257" s="93"/>
      <c r="F257" s="93"/>
      <c r="G257" s="93"/>
      <c r="I257" s="189"/>
      <c r="J257" s="182"/>
      <c r="K257" s="182"/>
      <c r="L257" s="182"/>
      <c r="M257" s="182"/>
      <c r="N257" s="182"/>
      <c r="O257" s="182"/>
      <c r="P257" s="5"/>
      <c r="Q257" s="93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93"/>
      <c r="BC257" s="93"/>
      <c r="BD257" s="93"/>
    </row>
    <row r="258" customFormat="false" ht="12.75" hidden="false" customHeight="false" outlineLevel="0" collapsed="false">
      <c r="E258" s="93"/>
      <c r="F258" s="93"/>
      <c r="G258" s="93"/>
      <c r="I258" s="189"/>
      <c r="J258" s="182"/>
      <c r="K258" s="182"/>
      <c r="L258" s="182"/>
      <c r="M258" s="182"/>
      <c r="N258" s="182"/>
      <c r="O258" s="182"/>
      <c r="P258" s="5"/>
      <c r="Q258" s="93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93"/>
      <c r="BC258" s="93"/>
      <c r="BD258" s="93"/>
    </row>
    <row r="259" customFormat="false" ht="12.75" hidden="false" customHeight="false" outlineLevel="0" collapsed="false">
      <c r="E259" s="93"/>
      <c r="F259" s="93"/>
      <c r="G259" s="93"/>
      <c r="I259" s="189"/>
      <c r="J259" s="182"/>
      <c r="K259" s="182"/>
      <c r="L259" s="182"/>
      <c r="M259" s="182"/>
      <c r="N259" s="182"/>
      <c r="O259" s="182"/>
      <c r="P259" s="5"/>
      <c r="Q259" s="93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93"/>
      <c r="BC259" s="93"/>
      <c r="BD259" s="93"/>
    </row>
    <row r="260" customFormat="false" ht="12.75" hidden="false" customHeight="false" outlineLevel="0" collapsed="false">
      <c r="E260" s="93"/>
      <c r="F260" s="93"/>
      <c r="G260" s="93"/>
      <c r="I260" s="189"/>
      <c r="J260" s="182"/>
      <c r="K260" s="182"/>
      <c r="L260" s="182"/>
      <c r="M260" s="182"/>
      <c r="N260" s="182"/>
      <c r="O260" s="182"/>
      <c r="P260" s="5"/>
      <c r="Q260" s="93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93"/>
      <c r="BC260" s="93"/>
      <c r="BD260" s="93"/>
    </row>
    <row r="261" customFormat="false" ht="12.75" hidden="false" customHeight="false" outlineLevel="0" collapsed="false">
      <c r="E261" s="93"/>
      <c r="F261" s="93"/>
      <c r="G261" s="93"/>
      <c r="I261" s="182"/>
      <c r="J261" s="182"/>
      <c r="K261" s="182"/>
      <c r="L261" s="182"/>
      <c r="M261" s="182"/>
      <c r="N261" s="182"/>
      <c r="O261" s="182"/>
      <c r="P261" s="5"/>
      <c r="Q261" s="93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93"/>
      <c r="BC261" s="93"/>
      <c r="BD261" s="93"/>
    </row>
    <row r="262" customFormat="false" ht="12.75" hidden="false" customHeight="false" outlineLevel="0" collapsed="false">
      <c r="E262" s="93"/>
      <c r="F262" s="93"/>
      <c r="G262" s="93"/>
      <c r="I262" s="182"/>
      <c r="J262" s="182"/>
      <c r="K262" s="182"/>
      <c r="L262" s="182"/>
      <c r="M262" s="182"/>
      <c r="N262" s="182"/>
      <c r="O262" s="182"/>
      <c r="P262" s="5"/>
      <c r="Q262" s="93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93"/>
      <c r="BC262" s="93"/>
      <c r="BD262" s="93"/>
    </row>
    <row r="263" customFormat="false" ht="12.75" hidden="false" customHeight="false" outlineLevel="0" collapsed="false">
      <c r="E263" s="93"/>
      <c r="F263" s="93"/>
      <c r="G263" s="93"/>
      <c r="I263" s="182"/>
      <c r="J263" s="182"/>
      <c r="K263" s="182"/>
      <c r="L263" s="182"/>
      <c r="M263" s="182"/>
      <c r="N263" s="182"/>
      <c r="O263" s="182"/>
      <c r="P263" s="5"/>
      <c r="Q263" s="93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93"/>
      <c r="BC263" s="93"/>
      <c r="BD263" s="93"/>
    </row>
    <row r="264" customFormat="false" ht="12.75" hidden="false" customHeight="false" outlineLevel="0" collapsed="false">
      <c r="E264" s="93"/>
      <c r="F264" s="93"/>
      <c r="G264" s="93"/>
      <c r="I264" s="182"/>
      <c r="J264" s="182"/>
      <c r="K264" s="182"/>
      <c r="L264" s="182"/>
      <c r="M264" s="182"/>
      <c r="N264" s="182"/>
      <c r="O264" s="182"/>
      <c r="P264" s="5"/>
      <c r="Q264" s="93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93"/>
      <c r="BC264" s="93"/>
      <c r="BD264" s="93"/>
    </row>
    <row r="265" customFormat="false" ht="12.75" hidden="false" customHeight="false" outlineLevel="0" collapsed="false">
      <c r="E265" s="93"/>
      <c r="F265" s="93"/>
      <c r="I265" s="182"/>
      <c r="J265" s="182"/>
      <c r="K265" s="182"/>
      <c r="L265" s="182"/>
      <c r="M265" s="182"/>
      <c r="N265" s="182"/>
      <c r="O265" s="182"/>
      <c r="P265" s="5"/>
      <c r="Q265" s="93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93"/>
      <c r="BC265" s="93"/>
      <c r="BD265" s="93"/>
    </row>
    <row r="266" customFormat="false" ht="12.75" hidden="false" customHeight="false" outlineLevel="0" collapsed="false">
      <c r="E266" s="93"/>
      <c r="F266" s="93"/>
      <c r="I266" s="182"/>
      <c r="J266" s="182"/>
      <c r="K266" s="182"/>
      <c r="L266" s="182"/>
      <c r="M266" s="182"/>
      <c r="N266" s="182"/>
      <c r="O266" s="182"/>
      <c r="P266" s="5"/>
      <c r="Q266" s="93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93"/>
      <c r="BC266" s="93"/>
      <c r="BD266" s="93"/>
    </row>
    <row r="267" customFormat="false" ht="12.75" hidden="false" customHeight="false" outlineLevel="0" collapsed="false">
      <c r="E267" s="93"/>
      <c r="F267" s="93"/>
      <c r="I267" s="182"/>
      <c r="J267" s="182"/>
      <c r="K267" s="182"/>
      <c r="L267" s="182"/>
      <c r="M267" s="182"/>
      <c r="N267" s="182"/>
      <c r="O267" s="182"/>
      <c r="P267" s="5"/>
      <c r="Q267" s="93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93"/>
      <c r="BC267" s="93"/>
      <c r="BD267" s="93"/>
    </row>
    <row r="268" customFormat="false" ht="12.75" hidden="false" customHeight="false" outlineLevel="0" collapsed="false">
      <c r="E268" s="93"/>
      <c r="F268" s="93"/>
      <c r="I268" s="182"/>
      <c r="J268" s="182"/>
      <c r="K268" s="182"/>
      <c r="L268" s="182"/>
      <c r="M268" s="182"/>
      <c r="N268" s="182"/>
      <c r="O268" s="182"/>
      <c r="P268" s="5"/>
      <c r="Q268" s="93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93"/>
      <c r="BC268" s="93"/>
      <c r="BD268" s="93"/>
    </row>
    <row r="269" customFormat="false" ht="12.75" hidden="false" customHeight="false" outlineLevel="0" collapsed="false">
      <c r="E269" s="93"/>
      <c r="F269" s="93"/>
      <c r="I269" s="182"/>
      <c r="J269" s="182"/>
      <c r="K269" s="182"/>
      <c r="L269" s="182"/>
      <c r="M269" s="182"/>
      <c r="N269" s="182"/>
      <c r="O269" s="182"/>
      <c r="P269" s="5"/>
      <c r="Q269" s="93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93"/>
      <c r="BC269" s="93"/>
      <c r="BD269" s="93"/>
    </row>
    <row r="270" customFormat="false" ht="12.75" hidden="false" customHeight="false" outlineLevel="0" collapsed="false">
      <c r="E270" s="93"/>
      <c r="F270" s="93"/>
      <c r="I270" s="182"/>
      <c r="J270" s="182"/>
      <c r="K270" s="182"/>
      <c r="L270" s="182"/>
      <c r="M270" s="182"/>
      <c r="N270" s="182"/>
      <c r="O270" s="182"/>
      <c r="P270" s="5"/>
      <c r="Q270" s="93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93"/>
      <c r="BC270" s="93"/>
      <c r="BD270" s="93"/>
    </row>
    <row r="271" customFormat="false" ht="12.75" hidden="false" customHeight="false" outlineLevel="0" collapsed="false">
      <c r="E271" s="93"/>
      <c r="F271" s="93"/>
      <c r="I271" s="182"/>
      <c r="J271" s="182"/>
      <c r="K271" s="182"/>
      <c r="L271" s="182"/>
      <c r="M271" s="182"/>
      <c r="N271" s="182"/>
      <c r="O271" s="182"/>
      <c r="P271" s="5"/>
      <c r="Q271" s="93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93"/>
      <c r="BC271" s="93"/>
      <c r="BD271" s="93"/>
    </row>
    <row r="272" customFormat="false" ht="12.75" hidden="false" customHeight="false" outlineLevel="0" collapsed="false">
      <c r="E272" s="93"/>
      <c r="F272" s="93"/>
      <c r="I272" s="182"/>
      <c r="J272" s="182"/>
      <c r="K272" s="182"/>
      <c r="L272" s="182"/>
      <c r="M272" s="182"/>
      <c r="N272" s="182"/>
      <c r="O272" s="182"/>
      <c r="P272" s="5"/>
      <c r="Q272" s="93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93"/>
      <c r="BC272" s="93"/>
      <c r="BD272" s="93"/>
    </row>
    <row r="273" customFormat="false" ht="12.75" hidden="false" customHeight="false" outlineLevel="0" collapsed="false">
      <c r="E273" s="93"/>
      <c r="F273" s="93"/>
      <c r="I273" s="182"/>
      <c r="J273" s="182"/>
      <c r="K273" s="182"/>
      <c r="L273" s="182"/>
      <c r="M273" s="182"/>
      <c r="N273" s="182"/>
      <c r="O273" s="182"/>
      <c r="P273" s="5"/>
      <c r="Q273" s="93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93"/>
      <c r="BC273" s="93"/>
      <c r="BD273" s="93"/>
    </row>
    <row r="274" customFormat="false" ht="12.75" hidden="false" customHeight="false" outlineLevel="0" collapsed="false">
      <c r="E274" s="93"/>
      <c r="F274" s="93"/>
      <c r="I274" s="182"/>
      <c r="J274" s="182"/>
      <c r="K274" s="182"/>
      <c r="L274" s="182"/>
      <c r="M274" s="182"/>
      <c r="N274" s="182"/>
      <c r="O274" s="182"/>
      <c r="P274" s="5"/>
      <c r="Q274" s="93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93"/>
      <c r="BC274" s="93"/>
      <c r="BD274" s="93"/>
    </row>
    <row r="275" customFormat="false" ht="12.75" hidden="false" customHeight="false" outlineLevel="0" collapsed="false">
      <c r="E275" s="93"/>
      <c r="F275" s="93"/>
      <c r="I275" s="182"/>
      <c r="J275" s="182"/>
      <c r="K275" s="182"/>
      <c r="L275" s="182"/>
      <c r="M275" s="182"/>
      <c r="N275" s="182"/>
      <c r="O275" s="182"/>
      <c r="P275" s="5"/>
      <c r="Q275" s="93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93"/>
      <c r="BC275" s="93"/>
      <c r="BD275" s="93"/>
    </row>
    <row r="276" customFormat="false" ht="12.75" hidden="false" customHeight="false" outlineLevel="0" collapsed="false">
      <c r="E276" s="93"/>
      <c r="F276" s="93"/>
      <c r="I276" s="182"/>
      <c r="J276" s="182"/>
      <c r="K276" s="182"/>
      <c r="L276" s="182"/>
      <c r="M276" s="182"/>
      <c r="N276" s="182"/>
      <c r="O276" s="182"/>
      <c r="P276" s="5"/>
      <c r="Q276" s="93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93"/>
      <c r="BC276" s="93"/>
      <c r="BD276" s="93"/>
    </row>
    <row r="277" customFormat="false" ht="12.75" hidden="false" customHeight="false" outlineLevel="0" collapsed="false">
      <c r="E277" s="93"/>
      <c r="F277" s="93"/>
      <c r="I277" s="182"/>
      <c r="J277" s="182"/>
      <c r="K277" s="182"/>
      <c r="L277" s="182"/>
      <c r="M277" s="182"/>
      <c r="N277" s="182"/>
      <c r="O277" s="182"/>
      <c r="P277" s="5"/>
      <c r="Q277" s="93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93"/>
      <c r="BC277" s="93"/>
      <c r="BD277" s="93"/>
    </row>
    <row r="278" customFormat="false" ht="12.75" hidden="false" customHeight="false" outlineLevel="0" collapsed="false">
      <c r="E278" s="93"/>
      <c r="F278" s="93"/>
      <c r="I278" s="182"/>
      <c r="J278" s="182"/>
      <c r="K278" s="182"/>
      <c r="L278" s="182"/>
      <c r="M278" s="182"/>
      <c r="N278" s="182"/>
      <c r="O278" s="182"/>
      <c r="P278" s="5"/>
      <c r="Q278" s="93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93"/>
      <c r="BC278" s="93"/>
      <c r="BD278" s="93"/>
    </row>
    <row r="279" customFormat="false" ht="12.75" hidden="false" customHeight="false" outlineLevel="0" collapsed="false">
      <c r="E279" s="93"/>
      <c r="F279" s="93"/>
      <c r="I279" s="182"/>
      <c r="J279" s="182"/>
      <c r="K279" s="182"/>
      <c r="L279" s="182"/>
      <c r="M279" s="182"/>
      <c r="N279" s="182"/>
      <c r="O279" s="182"/>
      <c r="P279" s="5"/>
      <c r="Q279" s="93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93"/>
      <c r="BC279" s="93"/>
      <c r="BD279" s="93"/>
    </row>
    <row r="280" customFormat="false" ht="12.75" hidden="false" customHeight="false" outlineLevel="0" collapsed="false">
      <c r="E280" s="93"/>
      <c r="F280" s="93"/>
      <c r="I280" s="182"/>
      <c r="J280" s="182"/>
      <c r="K280" s="182"/>
      <c r="L280" s="182"/>
      <c r="M280" s="182"/>
      <c r="N280" s="182"/>
      <c r="O280" s="182"/>
      <c r="P280" s="5"/>
      <c r="Q280" s="93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93"/>
      <c r="BC280" s="93"/>
      <c r="BD280" s="93"/>
    </row>
    <row r="281" customFormat="false" ht="12.75" hidden="false" customHeight="false" outlineLevel="0" collapsed="false">
      <c r="E281" s="93"/>
      <c r="F281" s="93"/>
      <c r="I281" s="182"/>
      <c r="J281" s="182"/>
      <c r="K281" s="182"/>
      <c r="L281" s="182"/>
      <c r="M281" s="182"/>
      <c r="N281" s="182"/>
      <c r="O281" s="182"/>
      <c r="P281" s="5"/>
      <c r="Q281" s="93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93"/>
      <c r="BC281" s="93"/>
      <c r="BD281" s="93"/>
    </row>
    <row r="282" customFormat="false" ht="12.75" hidden="false" customHeight="false" outlineLevel="0" collapsed="false">
      <c r="E282" s="93"/>
      <c r="F282" s="93"/>
      <c r="I282" s="182"/>
      <c r="J282" s="182"/>
      <c r="K282" s="182"/>
      <c r="L282" s="182"/>
      <c r="M282" s="182"/>
      <c r="N282" s="182"/>
      <c r="O282" s="182"/>
      <c r="P282" s="5"/>
      <c r="Q282" s="93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93"/>
      <c r="BC282" s="93"/>
      <c r="BD282" s="93"/>
    </row>
    <row r="283" customFormat="false" ht="12.75" hidden="false" customHeight="false" outlineLevel="0" collapsed="false">
      <c r="E283" s="93"/>
      <c r="F283" s="93"/>
      <c r="I283" s="182"/>
      <c r="J283" s="182"/>
      <c r="K283" s="182"/>
      <c r="L283" s="182"/>
      <c r="M283" s="182"/>
      <c r="N283" s="182"/>
      <c r="O283" s="182"/>
      <c r="P283" s="5"/>
      <c r="Q283" s="93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93"/>
      <c r="BC283" s="93"/>
      <c r="BD283" s="93"/>
    </row>
    <row r="284" customFormat="false" ht="12.75" hidden="false" customHeight="false" outlineLevel="0" collapsed="false">
      <c r="E284" s="93"/>
      <c r="F284" s="93"/>
      <c r="I284" s="182"/>
      <c r="J284" s="182"/>
      <c r="K284" s="182"/>
      <c r="L284" s="182"/>
      <c r="M284" s="182"/>
      <c r="N284" s="182"/>
      <c r="O284" s="182"/>
      <c r="P284" s="5"/>
      <c r="Q284" s="93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93"/>
      <c r="BC284" s="93"/>
      <c r="BD284" s="93"/>
    </row>
    <row r="285" customFormat="false" ht="12.75" hidden="false" customHeight="false" outlineLevel="0" collapsed="false">
      <c r="E285" s="93"/>
      <c r="F285" s="93"/>
      <c r="I285" s="182"/>
      <c r="J285" s="182"/>
      <c r="K285" s="182"/>
      <c r="L285" s="182"/>
      <c r="M285" s="182"/>
      <c r="N285" s="182"/>
      <c r="O285" s="182"/>
      <c r="P285" s="5"/>
      <c r="Q285" s="93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93"/>
      <c r="BC285" s="93"/>
      <c r="BD285" s="93"/>
    </row>
    <row r="286" customFormat="false" ht="12.75" hidden="false" customHeight="false" outlineLevel="0" collapsed="false">
      <c r="E286" s="93"/>
      <c r="F286" s="93"/>
      <c r="I286" s="182"/>
      <c r="J286" s="182"/>
      <c r="K286" s="182"/>
      <c r="L286" s="182"/>
      <c r="M286" s="182"/>
      <c r="N286" s="182"/>
      <c r="O286" s="182"/>
      <c r="P286" s="5"/>
      <c r="Q286" s="93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93"/>
      <c r="BC286" s="93"/>
      <c r="BD286" s="93"/>
    </row>
    <row r="287" customFormat="false" ht="12.75" hidden="false" customHeight="false" outlineLevel="0" collapsed="false">
      <c r="E287" s="93"/>
      <c r="F287" s="93"/>
      <c r="I287" s="182"/>
      <c r="J287" s="182"/>
      <c r="K287" s="182"/>
      <c r="L287" s="182"/>
      <c r="M287" s="182"/>
      <c r="N287" s="182"/>
      <c r="O287" s="182"/>
      <c r="P287" s="5"/>
      <c r="Q287" s="93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93"/>
      <c r="BC287" s="93"/>
      <c r="BD287" s="93"/>
    </row>
    <row r="288" customFormat="false" ht="12.75" hidden="false" customHeight="false" outlineLevel="0" collapsed="false">
      <c r="E288" s="93"/>
      <c r="F288" s="93"/>
      <c r="I288" s="182"/>
      <c r="J288" s="182"/>
      <c r="K288" s="182"/>
      <c r="L288" s="182"/>
      <c r="M288" s="182"/>
      <c r="N288" s="182"/>
      <c r="O288" s="182"/>
      <c r="P288" s="5"/>
      <c r="Q288" s="93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93"/>
      <c r="BC288" s="93"/>
      <c r="BD288" s="93"/>
    </row>
    <row r="289" customFormat="false" ht="12.75" hidden="false" customHeight="false" outlineLevel="0" collapsed="false">
      <c r="E289" s="93"/>
      <c r="F289" s="93"/>
      <c r="I289" s="182"/>
      <c r="J289" s="182"/>
      <c r="K289" s="182"/>
      <c r="L289" s="182"/>
      <c r="M289" s="182"/>
      <c r="N289" s="182"/>
      <c r="O289" s="182"/>
      <c r="P289" s="5"/>
      <c r="Q289" s="93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93"/>
      <c r="BC289" s="93"/>
      <c r="BD289" s="93"/>
    </row>
    <row r="290" customFormat="false" ht="12.75" hidden="false" customHeight="false" outlineLevel="0" collapsed="false">
      <c r="E290" s="93"/>
      <c r="F290" s="93"/>
      <c r="I290" s="182"/>
      <c r="J290" s="182"/>
      <c r="K290" s="182"/>
      <c r="L290" s="182"/>
      <c r="M290" s="182"/>
      <c r="N290" s="182"/>
      <c r="O290" s="182"/>
      <c r="P290" s="5"/>
      <c r="Q290" s="93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93"/>
      <c r="BC290" s="93"/>
      <c r="BD290" s="93"/>
    </row>
    <row r="291" customFormat="false" ht="12.75" hidden="false" customHeight="false" outlineLevel="0" collapsed="false">
      <c r="E291" s="93"/>
      <c r="F291" s="93"/>
      <c r="I291" s="182"/>
      <c r="J291" s="182"/>
      <c r="K291" s="182"/>
      <c r="L291" s="182"/>
      <c r="M291" s="182"/>
      <c r="N291" s="182"/>
      <c r="O291" s="182"/>
      <c r="P291" s="5"/>
      <c r="Q291" s="93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93"/>
      <c r="BC291" s="93"/>
      <c r="BD291" s="93"/>
    </row>
    <row r="292" customFormat="false" ht="12.75" hidden="false" customHeight="false" outlineLevel="0" collapsed="false">
      <c r="E292" s="93"/>
      <c r="F292" s="93"/>
      <c r="I292" s="182"/>
      <c r="J292" s="182"/>
      <c r="K292" s="182"/>
      <c r="L292" s="182"/>
      <c r="M292" s="182"/>
      <c r="N292" s="182"/>
      <c r="O292" s="182"/>
      <c r="P292" s="5"/>
      <c r="Q292" s="93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93"/>
      <c r="BC292" s="93"/>
      <c r="BD292" s="93"/>
    </row>
    <row r="293" customFormat="false" ht="12.75" hidden="false" customHeight="false" outlineLevel="0" collapsed="false">
      <c r="E293" s="93"/>
      <c r="F293" s="93"/>
      <c r="I293" s="182"/>
      <c r="J293" s="182"/>
      <c r="K293" s="182"/>
      <c r="L293" s="182"/>
      <c r="M293" s="182"/>
      <c r="N293" s="182"/>
      <c r="O293" s="182"/>
      <c r="P293" s="5"/>
      <c r="Q293" s="93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93"/>
      <c r="BC293" s="93"/>
      <c r="BD293" s="93"/>
    </row>
    <row r="294" customFormat="false" ht="12.75" hidden="false" customHeight="false" outlineLevel="0" collapsed="false">
      <c r="E294" s="93"/>
      <c r="F294" s="93"/>
      <c r="I294" s="182"/>
      <c r="J294" s="182"/>
      <c r="K294" s="182"/>
      <c r="L294" s="182"/>
      <c r="M294" s="182"/>
      <c r="N294" s="182"/>
      <c r="O294" s="182"/>
      <c r="P294" s="5"/>
      <c r="Q294" s="93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93"/>
      <c r="BC294" s="93"/>
      <c r="BD294" s="93"/>
    </row>
    <row r="295" customFormat="false" ht="12.75" hidden="false" customHeight="false" outlineLevel="0" collapsed="false">
      <c r="E295" s="93"/>
      <c r="F295" s="93"/>
      <c r="I295" s="182"/>
      <c r="J295" s="182"/>
      <c r="K295" s="182"/>
      <c r="L295" s="182"/>
      <c r="M295" s="182"/>
      <c r="N295" s="182"/>
      <c r="O295" s="182"/>
      <c r="P295" s="5"/>
      <c r="Q295" s="93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93"/>
      <c r="BC295" s="93"/>
      <c r="BD295" s="93"/>
    </row>
    <row r="296" customFormat="false" ht="12.75" hidden="false" customHeight="false" outlineLevel="0" collapsed="false">
      <c r="E296" s="93"/>
      <c r="F296" s="93"/>
      <c r="I296" s="182"/>
      <c r="J296" s="182"/>
      <c r="K296" s="182"/>
      <c r="L296" s="182"/>
      <c r="M296" s="182"/>
      <c r="N296" s="182"/>
      <c r="O296" s="182"/>
      <c r="P296" s="5"/>
      <c r="Q296" s="93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93"/>
      <c r="BC296" s="93"/>
      <c r="BD296" s="93"/>
    </row>
    <row r="297" customFormat="false" ht="12.75" hidden="false" customHeight="false" outlineLevel="0" collapsed="false">
      <c r="E297" s="93"/>
      <c r="F297" s="93"/>
      <c r="I297" s="182"/>
      <c r="J297" s="182"/>
      <c r="K297" s="182"/>
      <c r="L297" s="182"/>
      <c r="M297" s="182"/>
      <c r="N297" s="182"/>
      <c r="O297" s="182"/>
      <c r="P297" s="5"/>
      <c r="Q297" s="93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93"/>
      <c r="BC297" s="93"/>
      <c r="BD297" s="93"/>
    </row>
    <row r="298" customFormat="false" ht="12.75" hidden="false" customHeight="false" outlineLevel="0" collapsed="false">
      <c r="E298" s="93"/>
      <c r="F298" s="93"/>
      <c r="I298" s="182"/>
      <c r="J298" s="182"/>
      <c r="K298" s="182"/>
      <c r="L298" s="182"/>
      <c r="M298" s="182"/>
      <c r="N298" s="182"/>
      <c r="O298" s="182"/>
      <c r="P298" s="5"/>
      <c r="Q298" s="93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93"/>
      <c r="BC298" s="93"/>
      <c r="BD298" s="93"/>
    </row>
    <row r="299" customFormat="false" ht="12.75" hidden="false" customHeight="false" outlineLevel="0" collapsed="false">
      <c r="E299" s="93"/>
      <c r="F299" s="93"/>
      <c r="I299" s="182"/>
      <c r="J299" s="182"/>
      <c r="K299" s="182"/>
      <c r="L299" s="182"/>
      <c r="M299" s="182"/>
      <c r="N299" s="182"/>
      <c r="O299" s="182"/>
      <c r="P299" s="5"/>
      <c r="Q299" s="93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93"/>
      <c r="BC299" s="93"/>
      <c r="BD299" s="93"/>
    </row>
    <row r="300" customFormat="false" ht="12.75" hidden="false" customHeight="false" outlineLevel="0" collapsed="false">
      <c r="E300" s="93"/>
      <c r="F300" s="93"/>
      <c r="I300" s="182"/>
      <c r="J300" s="182"/>
      <c r="K300" s="182"/>
      <c r="L300" s="182"/>
      <c r="M300" s="182"/>
      <c r="N300" s="182"/>
      <c r="O300" s="182"/>
      <c r="P300" s="5"/>
      <c r="Q300" s="93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93"/>
      <c r="BC300" s="93"/>
      <c r="BD300" s="93"/>
    </row>
    <row r="301" customFormat="false" ht="12.75" hidden="false" customHeight="false" outlineLevel="0" collapsed="false">
      <c r="E301" s="93"/>
      <c r="F301" s="93"/>
      <c r="I301" s="182"/>
      <c r="J301" s="182"/>
      <c r="K301" s="182"/>
      <c r="L301" s="182"/>
      <c r="M301" s="182"/>
      <c r="N301" s="182"/>
      <c r="O301" s="182"/>
      <c r="P301" s="5"/>
      <c r="Q301" s="93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93"/>
      <c r="BC301" s="93"/>
      <c r="BD301" s="93"/>
    </row>
    <row r="302" customFormat="false" ht="12.75" hidden="false" customHeight="false" outlineLevel="0" collapsed="false">
      <c r="E302" s="93"/>
      <c r="F302" s="93"/>
      <c r="I302" s="182"/>
      <c r="J302" s="182"/>
      <c r="K302" s="182"/>
      <c r="L302" s="182"/>
      <c r="M302" s="182"/>
      <c r="N302" s="182"/>
      <c r="O302" s="182"/>
      <c r="P302" s="5"/>
      <c r="Q302" s="93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93"/>
      <c r="BC302" s="93"/>
      <c r="BD302" s="93"/>
    </row>
    <row r="303" customFormat="false" ht="12.75" hidden="false" customHeight="false" outlineLevel="0" collapsed="false">
      <c r="E303" s="93"/>
      <c r="F303" s="93"/>
      <c r="I303" s="182"/>
      <c r="J303" s="182"/>
      <c r="K303" s="182"/>
      <c r="L303" s="182"/>
      <c r="M303" s="182"/>
      <c r="N303" s="182"/>
      <c r="O303" s="182"/>
      <c r="P303" s="5"/>
      <c r="Q303" s="93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93"/>
      <c r="BC303" s="93"/>
      <c r="BD303" s="93"/>
    </row>
    <row r="304" customFormat="false" ht="12.75" hidden="false" customHeight="false" outlineLevel="0" collapsed="false">
      <c r="E304" s="93"/>
      <c r="F304" s="93"/>
      <c r="I304" s="182"/>
      <c r="J304" s="182"/>
      <c r="K304" s="182"/>
      <c r="L304" s="182"/>
      <c r="M304" s="182"/>
      <c r="N304" s="182"/>
      <c r="O304" s="182"/>
      <c r="P304" s="5"/>
      <c r="Q304" s="93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93"/>
      <c r="BC304" s="93"/>
      <c r="BD304" s="93"/>
    </row>
    <row r="305" customFormat="false" ht="12.75" hidden="false" customHeight="false" outlineLevel="0" collapsed="false">
      <c r="E305" s="93"/>
      <c r="F305" s="93"/>
      <c r="I305" s="182"/>
      <c r="J305" s="182"/>
      <c r="K305" s="182"/>
      <c r="L305" s="182"/>
      <c r="M305" s="182"/>
      <c r="N305" s="182"/>
      <c r="O305" s="182"/>
      <c r="P305" s="5"/>
      <c r="Q305" s="93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93"/>
      <c r="BC305" s="93"/>
      <c r="BD305" s="93"/>
    </row>
    <row r="306" customFormat="false" ht="12.75" hidden="false" customHeight="false" outlineLevel="0" collapsed="false">
      <c r="E306" s="93"/>
      <c r="F306" s="93"/>
      <c r="I306" s="182"/>
      <c r="J306" s="182"/>
      <c r="K306" s="182"/>
      <c r="L306" s="182"/>
      <c r="M306" s="182"/>
      <c r="N306" s="182"/>
      <c r="O306" s="182"/>
      <c r="P306" s="5"/>
      <c r="Q306" s="93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93"/>
      <c r="BC306" s="93"/>
      <c r="BD306" s="93"/>
    </row>
    <row r="307" customFormat="false" ht="12.75" hidden="false" customHeight="false" outlineLevel="0" collapsed="false">
      <c r="E307" s="93"/>
      <c r="F307" s="93"/>
      <c r="I307" s="182"/>
      <c r="J307" s="182"/>
      <c r="K307" s="182"/>
      <c r="L307" s="182"/>
      <c r="M307" s="182"/>
      <c r="N307" s="182"/>
      <c r="O307" s="182"/>
      <c r="P307" s="5"/>
      <c r="Q307" s="93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93"/>
      <c r="BC307" s="93"/>
      <c r="BD307" s="93"/>
    </row>
    <row r="308" customFormat="false" ht="12.75" hidden="false" customHeight="false" outlineLevel="0" collapsed="false">
      <c r="E308" s="93"/>
      <c r="F308" s="93"/>
      <c r="I308" s="182"/>
      <c r="J308" s="182"/>
      <c r="K308" s="182"/>
      <c r="L308" s="182"/>
      <c r="M308" s="182"/>
      <c r="N308" s="182"/>
      <c r="O308" s="182"/>
      <c r="P308" s="5"/>
      <c r="Q308" s="93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93"/>
      <c r="BC308" s="93"/>
      <c r="BD308" s="93"/>
    </row>
    <row r="309" customFormat="false" ht="12.75" hidden="false" customHeight="false" outlineLevel="0" collapsed="false">
      <c r="E309" s="93"/>
      <c r="F309" s="93"/>
      <c r="I309" s="182"/>
      <c r="J309" s="182"/>
      <c r="K309" s="182"/>
      <c r="L309" s="182"/>
      <c r="M309" s="182"/>
      <c r="N309" s="182"/>
      <c r="O309" s="182"/>
      <c r="P309" s="5"/>
      <c r="Q309" s="93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93"/>
      <c r="BC309" s="93"/>
      <c r="BD309" s="93"/>
    </row>
    <row r="310" customFormat="false" ht="12.75" hidden="false" customHeight="false" outlineLevel="0" collapsed="false">
      <c r="E310" s="93"/>
      <c r="F310" s="93"/>
      <c r="I310" s="182"/>
      <c r="J310" s="182"/>
      <c r="K310" s="182"/>
      <c r="L310" s="182"/>
      <c r="M310" s="182"/>
      <c r="N310" s="182"/>
      <c r="O310" s="182"/>
      <c r="P310" s="5"/>
      <c r="Q310" s="93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93"/>
      <c r="BC310" s="93"/>
      <c r="BD310" s="93"/>
    </row>
    <row r="311" customFormat="false" ht="12.75" hidden="false" customHeight="false" outlineLevel="0" collapsed="false">
      <c r="E311" s="93"/>
      <c r="F311" s="93"/>
      <c r="I311" s="182"/>
      <c r="J311" s="182"/>
      <c r="K311" s="182"/>
      <c r="L311" s="182"/>
      <c r="M311" s="182"/>
      <c r="N311" s="182"/>
      <c r="O311" s="182"/>
      <c r="P311" s="5"/>
      <c r="Q311" s="93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93"/>
      <c r="BC311" s="93"/>
      <c r="BD311" s="93"/>
    </row>
    <row r="312" customFormat="false" ht="12.75" hidden="false" customHeight="false" outlineLevel="0" collapsed="false">
      <c r="E312" s="93"/>
      <c r="F312" s="93"/>
      <c r="I312" s="182"/>
      <c r="J312" s="182"/>
      <c r="K312" s="182"/>
      <c r="L312" s="182"/>
      <c r="M312" s="182"/>
      <c r="N312" s="182"/>
      <c r="O312" s="182"/>
      <c r="P312" s="5"/>
      <c r="Q312" s="93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93"/>
      <c r="BC312" s="93"/>
      <c r="BD312" s="93"/>
    </row>
    <row r="313" customFormat="false" ht="12.75" hidden="false" customHeight="false" outlineLevel="0" collapsed="false">
      <c r="E313" s="93"/>
      <c r="F313" s="93"/>
      <c r="I313" s="182"/>
      <c r="J313" s="182"/>
      <c r="K313" s="182"/>
      <c r="L313" s="182"/>
      <c r="M313" s="182"/>
      <c r="N313" s="182"/>
      <c r="O313" s="182"/>
      <c r="P313" s="5"/>
      <c r="Q313" s="93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93"/>
      <c r="BC313" s="93"/>
      <c r="BD313" s="93"/>
    </row>
    <row r="314" customFormat="false" ht="12.75" hidden="false" customHeight="false" outlineLevel="0" collapsed="false">
      <c r="E314" s="93"/>
      <c r="F314" s="93"/>
      <c r="I314" s="182"/>
      <c r="J314" s="182"/>
      <c r="K314" s="182"/>
      <c r="L314" s="182"/>
      <c r="M314" s="182"/>
      <c r="N314" s="182"/>
      <c r="O314" s="182"/>
      <c r="P314" s="5"/>
      <c r="Q314" s="93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93"/>
      <c r="BC314" s="93"/>
      <c r="BD314" s="93"/>
    </row>
    <row r="315" customFormat="false" ht="12.75" hidden="false" customHeight="false" outlineLevel="0" collapsed="false">
      <c r="E315" s="93"/>
      <c r="F315" s="93"/>
      <c r="I315" s="182"/>
      <c r="J315" s="182"/>
      <c r="K315" s="182"/>
      <c r="L315" s="182"/>
      <c r="M315" s="182"/>
      <c r="N315" s="182"/>
      <c r="O315" s="182"/>
      <c r="P315" s="5"/>
      <c r="Q315" s="93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93"/>
      <c r="BC315" s="93"/>
      <c r="BD315" s="93"/>
    </row>
    <row r="316" customFormat="false" ht="12.75" hidden="false" customHeight="false" outlineLevel="0" collapsed="false">
      <c r="E316" s="93"/>
      <c r="F316" s="93"/>
      <c r="I316" s="182"/>
      <c r="J316" s="182"/>
      <c r="K316" s="182"/>
      <c r="L316" s="182"/>
      <c r="M316" s="182"/>
      <c r="N316" s="182"/>
      <c r="O316" s="182"/>
      <c r="P316" s="5"/>
      <c r="Q316" s="93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93"/>
      <c r="BC316" s="93"/>
      <c r="BD316" s="93"/>
    </row>
    <row r="317" customFormat="false" ht="12.75" hidden="false" customHeight="false" outlineLevel="0" collapsed="false">
      <c r="E317" s="93"/>
      <c r="F317" s="93"/>
      <c r="I317" s="182"/>
      <c r="J317" s="182"/>
      <c r="K317" s="182"/>
      <c r="L317" s="182"/>
      <c r="M317" s="182"/>
      <c r="N317" s="182"/>
      <c r="O317" s="182"/>
      <c r="P317" s="5"/>
      <c r="Q317" s="93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93"/>
      <c r="BC317" s="93"/>
      <c r="BD317" s="93"/>
    </row>
    <row r="318" customFormat="false" ht="12.75" hidden="false" customHeight="false" outlineLevel="0" collapsed="false">
      <c r="E318" s="93"/>
      <c r="F318" s="93"/>
      <c r="I318" s="182"/>
      <c r="J318" s="182"/>
      <c r="K318" s="182"/>
      <c r="L318" s="182"/>
      <c r="M318" s="182"/>
      <c r="N318" s="182"/>
      <c r="O318" s="182"/>
      <c r="P318" s="5"/>
      <c r="Q318" s="93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93"/>
      <c r="BC318" s="93"/>
      <c r="BD318" s="93"/>
    </row>
    <row r="319" customFormat="false" ht="12.75" hidden="false" customHeight="false" outlineLevel="0" collapsed="false">
      <c r="E319" s="93"/>
      <c r="F319" s="93"/>
      <c r="I319" s="182"/>
      <c r="J319" s="182"/>
      <c r="K319" s="182"/>
      <c r="L319" s="182"/>
      <c r="M319" s="182"/>
      <c r="N319" s="182"/>
      <c r="O319" s="182"/>
      <c r="P319" s="5"/>
      <c r="Q319" s="93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93"/>
      <c r="BC319" s="93"/>
      <c r="BD319" s="93"/>
    </row>
    <row r="320" customFormat="false" ht="12.75" hidden="false" customHeight="false" outlineLevel="0" collapsed="false">
      <c r="E320" s="93"/>
      <c r="F320" s="93"/>
      <c r="I320" s="182"/>
      <c r="J320" s="182"/>
      <c r="K320" s="182"/>
      <c r="L320" s="182"/>
      <c r="M320" s="182"/>
      <c r="N320" s="182"/>
      <c r="O320" s="182"/>
      <c r="P320" s="5"/>
      <c r="Q320" s="93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93"/>
      <c r="BC320" s="93"/>
      <c r="BD320" s="93"/>
    </row>
    <row r="321" customFormat="false" ht="12.75" hidden="false" customHeight="false" outlineLevel="0" collapsed="false">
      <c r="E321" s="93"/>
      <c r="F321" s="93"/>
      <c r="I321" s="182"/>
      <c r="J321" s="182"/>
      <c r="K321" s="182"/>
      <c r="L321" s="182"/>
      <c r="M321" s="182"/>
      <c r="N321" s="182"/>
      <c r="O321" s="182"/>
      <c r="P321" s="5"/>
      <c r="Q321" s="93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93"/>
      <c r="BC321" s="93"/>
      <c r="BD321" s="93"/>
    </row>
    <row r="322" customFormat="false" ht="12.75" hidden="false" customHeight="false" outlineLevel="0" collapsed="false">
      <c r="E322" s="93"/>
      <c r="F322" s="93"/>
      <c r="I322" s="182"/>
      <c r="J322" s="182"/>
      <c r="K322" s="182"/>
      <c r="L322" s="182"/>
      <c r="M322" s="182"/>
      <c r="N322" s="182"/>
      <c r="O322" s="182"/>
      <c r="P322" s="5"/>
      <c r="Q322" s="93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93"/>
      <c r="BC322" s="93"/>
      <c r="BD322" s="93"/>
    </row>
    <row r="323" customFormat="false" ht="12.75" hidden="false" customHeight="false" outlineLevel="0" collapsed="false">
      <c r="E323" s="93"/>
      <c r="F323" s="93"/>
      <c r="I323" s="182"/>
      <c r="J323" s="182"/>
      <c r="K323" s="182"/>
      <c r="L323" s="182"/>
      <c r="M323" s="182"/>
      <c r="N323" s="182"/>
      <c r="O323" s="182"/>
      <c r="P323" s="5"/>
      <c r="Q323" s="93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93"/>
      <c r="BC323" s="93"/>
      <c r="BD323" s="93"/>
    </row>
    <row r="324" customFormat="false" ht="12.75" hidden="false" customHeight="false" outlineLevel="0" collapsed="false">
      <c r="E324" s="93"/>
      <c r="F324" s="93"/>
      <c r="I324" s="182"/>
      <c r="J324" s="182"/>
      <c r="K324" s="182"/>
      <c r="L324" s="182"/>
      <c r="M324" s="182"/>
      <c r="N324" s="182"/>
      <c r="O324" s="182"/>
      <c r="P324" s="5"/>
      <c r="Q324" s="93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93"/>
      <c r="BC324" s="93"/>
      <c r="BD324" s="93"/>
    </row>
    <row r="325" customFormat="false" ht="12.75" hidden="false" customHeight="false" outlineLevel="0" collapsed="false">
      <c r="E325" s="93"/>
      <c r="F325" s="93"/>
      <c r="I325" s="182"/>
      <c r="J325" s="182"/>
      <c r="K325" s="182"/>
      <c r="L325" s="182"/>
      <c r="M325" s="182"/>
      <c r="N325" s="182"/>
      <c r="O325" s="182"/>
      <c r="P325" s="5"/>
      <c r="Q325" s="93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93"/>
      <c r="BC325" s="93"/>
      <c r="BD325" s="93"/>
    </row>
    <row r="326" customFormat="false" ht="12.75" hidden="false" customHeight="false" outlineLevel="0" collapsed="false">
      <c r="E326" s="93"/>
      <c r="F326" s="93"/>
      <c r="I326" s="182"/>
      <c r="J326" s="182"/>
      <c r="K326" s="182"/>
      <c r="L326" s="182"/>
      <c r="M326" s="182"/>
      <c r="N326" s="182"/>
      <c r="O326" s="182"/>
      <c r="P326" s="5"/>
      <c r="Q326" s="93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93"/>
      <c r="BC326" s="93"/>
      <c r="BD326" s="93"/>
    </row>
    <row r="327" customFormat="false" ht="12.75" hidden="false" customHeight="false" outlineLevel="0" collapsed="false">
      <c r="E327" s="93"/>
      <c r="F327" s="93"/>
      <c r="I327" s="5"/>
      <c r="J327" s="5"/>
      <c r="K327" s="5"/>
      <c r="L327" s="5"/>
      <c r="M327" s="5"/>
      <c r="N327" s="5"/>
      <c r="O327" s="5"/>
      <c r="P327" s="5"/>
      <c r="Q327" s="93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93"/>
      <c r="BC327" s="93"/>
      <c r="BD327" s="93"/>
    </row>
    <row r="328" customFormat="false" ht="12.75" hidden="false" customHeight="false" outlineLevel="0" collapsed="false">
      <c r="E328" s="93"/>
      <c r="F328" s="93"/>
      <c r="I328" s="5"/>
      <c r="J328" s="5"/>
      <c r="K328" s="5"/>
      <c r="L328" s="5"/>
      <c r="M328" s="5"/>
      <c r="N328" s="5"/>
      <c r="O328" s="5"/>
      <c r="P328" s="5"/>
      <c r="Q328" s="93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93"/>
      <c r="BC328" s="93"/>
      <c r="BD328" s="93"/>
    </row>
    <row r="329" customFormat="false" ht="12.75" hidden="false" customHeight="false" outlineLevel="0" collapsed="false">
      <c r="E329" s="93"/>
      <c r="F329" s="93"/>
      <c r="I329" s="5"/>
      <c r="J329" s="5"/>
      <c r="K329" s="5"/>
      <c r="L329" s="5"/>
      <c r="M329" s="5"/>
      <c r="N329" s="5"/>
      <c r="O329" s="5"/>
      <c r="P329" s="5"/>
      <c r="Q329" s="93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93"/>
      <c r="BC329" s="93"/>
      <c r="BD329" s="93"/>
    </row>
    <row r="330" customFormat="false" ht="12.75" hidden="false" customHeight="false" outlineLevel="0" collapsed="false">
      <c r="E330" s="93"/>
      <c r="F330" s="93"/>
      <c r="I330" s="5"/>
      <c r="J330" s="5"/>
      <c r="K330" s="5"/>
      <c r="L330" s="5"/>
      <c r="M330" s="5"/>
      <c r="N330" s="5"/>
      <c r="O330" s="5"/>
      <c r="P330" s="5"/>
      <c r="Q330" s="93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93"/>
      <c r="BC330" s="93"/>
      <c r="BD330" s="93"/>
    </row>
    <row r="331" customFormat="false" ht="12.75" hidden="false" customHeight="false" outlineLevel="0" collapsed="false">
      <c r="E331" s="93"/>
      <c r="F331" s="93"/>
      <c r="I331" s="5"/>
      <c r="J331" s="5"/>
      <c r="K331" s="5"/>
      <c r="L331" s="5"/>
      <c r="M331" s="5"/>
      <c r="N331" s="5"/>
      <c r="O331" s="5"/>
      <c r="P331" s="5"/>
      <c r="Q331" s="93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93"/>
      <c r="BC331" s="93"/>
      <c r="BD331" s="93"/>
    </row>
    <row r="332" customFormat="false" ht="12.75" hidden="false" customHeight="false" outlineLevel="0" collapsed="false">
      <c r="E332" s="93"/>
      <c r="F332" s="93"/>
      <c r="I332" s="5"/>
      <c r="J332" s="5"/>
      <c r="K332" s="5"/>
      <c r="L332" s="5"/>
      <c r="M332" s="5"/>
      <c r="N332" s="5"/>
      <c r="O332" s="5"/>
      <c r="P332" s="5"/>
      <c r="Q332" s="93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93"/>
      <c r="BC332" s="93"/>
      <c r="BD332" s="93"/>
    </row>
    <row r="333" customFormat="false" ht="12.75" hidden="false" customHeight="false" outlineLevel="0" collapsed="false">
      <c r="E333" s="93"/>
      <c r="F333" s="93"/>
      <c r="I333" s="5"/>
      <c r="J333" s="5"/>
      <c r="K333" s="5"/>
      <c r="L333" s="5"/>
      <c r="M333" s="5"/>
      <c r="N333" s="5"/>
      <c r="O333" s="5"/>
      <c r="P333" s="5"/>
      <c r="Q333" s="93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93"/>
      <c r="BC333" s="93"/>
      <c r="BD333" s="93"/>
    </row>
    <row r="334" customFormat="false" ht="12.75" hidden="false" customHeight="false" outlineLevel="0" collapsed="false">
      <c r="E334" s="93"/>
      <c r="F334" s="93"/>
      <c r="I334" s="5"/>
      <c r="J334" s="5"/>
      <c r="K334" s="5"/>
      <c r="L334" s="5"/>
      <c r="M334" s="5"/>
      <c r="N334" s="5"/>
      <c r="O334" s="5"/>
      <c r="P334" s="5"/>
      <c r="Q334" s="93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93"/>
      <c r="BC334" s="93"/>
      <c r="BD334" s="93"/>
    </row>
    <row r="335" customFormat="false" ht="12.75" hidden="false" customHeight="false" outlineLevel="0" collapsed="false">
      <c r="E335" s="93"/>
      <c r="F335" s="93"/>
      <c r="I335" s="5"/>
      <c r="J335" s="5"/>
      <c r="K335" s="5"/>
      <c r="L335" s="5"/>
      <c r="M335" s="5"/>
      <c r="N335" s="5"/>
      <c r="O335" s="5"/>
      <c r="P335" s="5"/>
      <c r="Q335" s="93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93"/>
      <c r="BC335" s="93"/>
      <c r="BD335" s="93"/>
    </row>
    <row r="336" customFormat="false" ht="12.75" hidden="false" customHeight="false" outlineLevel="0" collapsed="false">
      <c r="E336" s="93"/>
      <c r="F336" s="93"/>
      <c r="I336" s="5"/>
      <c r="J336" s="5"/>
      <c r="K336" s="5"/>
      <c r="L336" s="5"/>
      <c r="M336" s="5"/>
      <c r="N336" s="5"/>
      <c r="O336" s="5"/>
      <c r="P336" s="5"/>
      <c r="Q336" s="93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93"/>
      <c r="BC336" s="93"/>
      <c r="BD336" s="93"/>
    </row>
    <row r="337" customFormat="false" ht="12.75" hidden="false" customHeight="false" outlineLevel="0" collapsed="false">
      <c r="E337" s="93"/>
      <c r="F337" s="93"/>
      <c r="I337" s="5"/>
      <c r="J337" s="5"/>
      <c r="K337" s="5"/>
      <c r="L337" s="5"/>
      <c r="M337" s="5"/>
      <c r="N337" s="5"/>
      <c r="O337" s="5"/>
      <c r="P337" s="5"/>
      <c r="Q337" s="93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93"/>
      <c r="BC337" s="93"/>
      <c r="BD337" s="93"/>
    </row>
    <row r="338" customFormat="false" ht="12.75" hidden="false" customHeight="false" outlineLevel="0" collapsed="false">
      <c r="E338" s="93"/>
      <c r="F338" s="93"/>
      <c r="I338" s="5"/>
      <c r="J338" s="5"/>
      <c r="K338" s="5"/>
      <c r="L338" s="5"/>
      <c r="M338" s="5"/>
      <c r="N338" s="5"/>
      <c r="O338" s="5"/>
      <c r="P338" s="5"/>
      <c r="Q338" s="93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93"/>
      <c r="BC338" s="93"/>
      <c r="BD338" s="93"/>
    </row>
    <row r="339" customFormat="false" ht="12.75" hidden="false" customHeight="false" outlineLevel="0" collapsed="false">
      <c r="E339" s="93"/>
      <c r="F339" s="93"/>
      <c r="I339" s="5"/>
      <c r="J339" s="5"/>
      <c r="K339" s="5"/>
      <c r="L339" s="5"/>
      <c r="M339" s="5"/>
      <c r="N339" s="5"/>
      <c r="O339" s="5"/>
      <c r="P339" s="5"/>
      <c r="Q339" s="93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93"/>
      <c r="BC339" s="93"/>
      <c r="BD339" s="93"/>
    </row>
    <row r="340" customFormat="false" ht="12.75" hidden="false" customHeight="false" outlineLevel="0" collapsed="false">
      <c r="E340" s="93"/>
      <c r="F340" s="93"/>
      <c r="I340" s="5"/>
      <c r="J340" s="5"/>
      <c r="K340" s="5"/>
      <c r="L340" s="5"/>
      <c r="M340" s="5"/>
      <c r="N340" s="5"/>
      <c r="O340" s="5"/>
      <c r="P340" s="5"/>
      <c r="Q340" s="93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93"/>
      <c r="BC340" s="93"/>
      <c r="BD340" s="93"/>
    </row>
    <row r="341" customFormat="false" ht="12.75" hidden="false" customHeight="false" outlineLevel="0" collapsed="false">
      <c r="E341" s="93"/>
      <c r="F341" s="93"/>
      <c r="I341" s="5"/>
      <c r="J341" s="5"/>
      <c r="K341" s="5"/>
      <c r="L341" s="5"/>
      <c r="M341" s="5"/>
      <c r="N341" s="5"/>
      <c r="O341" s="5"/>
      <c r="P341" s="5"/>
      <c r="Q341" s="93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93"/>
      <c r="BC341" s="93"/>
      <c r="BD341" s="93"/>
    </row>
    <row r="342" customFormat="false" ht="12.75" hidden="false" customHeight="false" outlineLevel="0" collapsed="false">
      <c r="E342" s="93"/>
      <c r="F342" s="93"/>
      <c r="I342" s="5"/>
      <c r="J342" s="5"/>
      <c r="K342" s="5"/>
      <c r="L342" s="5"/>
      <c r="M342" s="5"/>
      <c r="N342" s="5"/>
      <c r="O342" s="5"/>
      <c r="P342" s="5"/>
      <c r="Q342" s="93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93"/>
      <c r="BC342" s="93"/>
      <c r="BD342" s="93"/>
    </row>
    <row r="343" customFormat="false" ht="12.75" hidden="false" customHeight="false" outlineLevel="0" collapsed="false">
      <c r="E343" s="93"/>
      <c r="F343" s="93"/>
      <c r="I343" s="5"/>
      <c r="J343" s="5"/>
      <c r="K343" s="5"/>
      <c r="L343" s="5"/>
      <c r="M343" s="5"/>
      <c r="N343" s="5"/>
      <c r="O343" s="5"/>
      <c r="P343" s="5"/>
      <c r="Q343" s="93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93"/>
      <c r="BC343" s="93"/>
      <c r="BD343" s="93"/>
    </row>
    <row r="344" customFormat="false" ht="12.75" hidden="false" customHeight="false" outlineLevel="0" collapsed="false">
      <c r="E344" s="93"/>
      <c r="F344" s="93"/>
      <c r="I344" s="5"/>
      <c r="J344" s="5"/>
      <c r="K344" s="5"/>
      <c r="L344" s="5"/>
      <c r="M344" s="5"/>
      <c r="N344" s="5"/>
      <c r="O344" s="5"/>
      <c r="P344" s="5"/>
      <c r="Q344" s="93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93"/>
      <c r="BC344" s="93"/>
      <c r="BD344" s="93"/>
    </row>
    <row r="345" customFormat="false" ht="12.75" hidden="false" customHeight="false" outlineLevel="0" collapsed="false">
      <c r="E345" s="93"/>
      <c r="F345" s="93"/>
      <c r="I345" s="5"/>
      <c r="J345" s="5"/>
      <c r="K345" s="5"/>
      <c r="L345" s="5"/>
      <c r="M345" s="5"/>
      <c r="N345" s="5"/>
      <c r="O345" s="5"/>
      <c r="P345" s="5"/>
      <c r="Q345" s="93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93"/>
      <c r="BC345" s="93"/>
      <c r="BD345" s="93"/>
    </row>
    <row r="346" customFormat="false" ht="12.75" hidden="false" customHeight="false" outlineLevel="0" collapsed="false">
      <c r="E346" s="93"/>
      <c r="F346" s="93"/>
      <c r="I346" s="5"/>
      <c r="J346" s="5"/>
      <c r="K346" s="5"/>
      <c r="L346" s="5"/>
      <c r="M346" s="5"/>
      <c r="N346" s="5"/>
      <c r="O346" s="5"/>
      <c r="P346" s="5"/>
      <c r="Q346" s="93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93"/>
      <c r="BC346" s="93"/>
      <c r="BD346" s="93"/>
    </row>
    <row r="347" customFormat="false" ht="12.75" hidden="false" customHeight="false" outlineLevel="0" collapsed="false">
      <c r="E347" s="93"/>
      <c r="F347" s="93"/>
      <c r="I347" s="5"/>
      <c r="J347" s="5"/>
      <c r="K347" s="5"/>
      <c r="L347" s="5"/>
      <c r="M347" s="5"/>
      <c r="N347" s="5"/>
      <c r="O347" s="5"/>
      <c r="P347" s="5"/>
      <c r="Q347" s="93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93"/>
      <c r="BC347" s="93"/>
      <c r="BD347" s="93"/>
    </row>
    <row r="348" customFormat="false" ht="12.75" hidden="false" customHeight="false" outlineLevel="0" collapsed="false">
      <c r="E348" s="93"/>
      <c r="F348" s="93"/>
      <c r="I348" s="5"/>
      <c r="J348" s="5"/>
      <c r="K348" s="5"/>
      <c r="L348" s="5"/>
      <c r="M348" s="5"/>
      <c r="N348" s="5"/>
      <c r="O348" s="5"/>
      <c r="P348" s="5"/>
      <c r="Q348" s="93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93"/>
      <c r="BC348" s="93"/>
      <c r="BD348" s="93"/>
    </row>
    <row r="349" customFormat="false" ht="12.75" hidden="false" customHeight="false" outlineLevel="0" collapsed="false">
      <c r="E349" s="93"/>
      <c r="F349" s="93"/>
      <c r="I349" s="5"/>
      <c r="J349" s="5"/>
      <c r="K349" s="5"/>
      <c r="L349" s="5"/>
      <c r="M349" s="5"/>
      <c r="N349" s="5"/>
      <c r="O349" s="5"/>
      <c r="P349" s="5"/>
      <c r="Q349" s="93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93"/>
      <c r="BC349" s="93"/>
      <c r="BD349" s="93"/>
    </row>
    <row r="350" customFormat="false" ht="12.75" hidden="false" customHeight="false" outlineLevel="0" collapsed="false">
      <c r="E350" s="93"/>
      <c r="F350" s="93"/>
      <c r="I350" s="5"/>
      <c r="J350" s="5"/>
      <c r="K350" s="5"/>
      <c r="L350" s="5"/>
      <c r="M350" s="5"/>
      <c r="N350" s="5"/>
      <c r="O350" s="5"/>
      <c r="P350" s="5"/>
      <c r="Q350" s="93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93"/>
      <c r="BC350" s="93"/>
      <c r="BD350" s="93"/>
    </row>
    <row r="351" customFormat="false" ht="12.75" hidden="false" customHeight="false" outlineLevel="0" collapsed="false">
      <c r="E351" s="93"/>
      <c r="F351" s="93"/>
      <c r="I351" s="5"/>
      <c r="J351" s="5"/>
      <c r="K351" s="5"/>
      <c r="L351" s="5"/>
      <c r="M351" s="5"/>
      <c r="N351" s="5"/>
      <c r="O351" s="5"/>
      <c r="P351" s="5"/>
      <c r="Q351" s="93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93"/>
      <c r="BC351" s="93"/>
      <c r="BD351" s="93"/>
    </row>
    <row r="352" customFormat="false" ht="12.75" hidden="false" customHeight="false" outlineLevel="0" collapsed="false">
      <c r="E352" s="93"/>
      <c r="F352" s="93"/>
      <c r="I352" s="5"/>
      <c r="J352" s="5"/>
      <c r="K352" s="5"/>
      <c r="L352" s="5"/>
      <c r="M352" s="5"/>
      <c r="N352" s="5"/>
      <c r="O352" s="5"/>
      <c r="P352" s="5"/>
      <c r="Q352" s="93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93"/>
      <c r="BC352" s="93"/>
      <c r="BD352" s="93"/>
    </row>
    <row r="353" customFormat="false" ht="12.75" hidden="false" customHeight="false" outlineLevel="0" collapsed="false">
      <c r="E353" s="93"/>
      <c r="F353" s="93"/>
      <c r="I353" s="5"/>
      <c r="J353" s="5"/>
      <c r="K353" s="5"/>
      <c r="L353" s="5"/>
      <c r="M353" s="5"/>
      <c r="N353" s="5"/>
      <c r="O353" s="5"/>
      <c r="P353" s="5"/>
      <c r="Q353" s="93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93"/>
      <c r="BC353" s="93"/>
      <c r="BD353" s="93"/>
    </row>
    <row r="354" customFormat="false" ht="12.75" hidden="false" customHeight="false" outlineLevel="0" collapsed="false">
      <c r="E354" s="93"/>
      <c r="F354" s="93"/>
      <c r="I354" s="5"/>
      <c r="J354" s="5"/>
      <c r="K354" s="5"/>
      <c r="L354" s="5"/>
      <c r="M354" s="5"/>
      <c r="N354" s="5"/>
      <c r="O354" s="5"/>
      <c r="P354" s="5"/>
      <c r="Q354" s="93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93"/>
      <c r="BC354" s="93"/>
      <c r="BD354" s="93"/>
    </row>
    <row r="355" customFormat="false" ht="12.75" hidden="false" customHeight="false" outlineLevel="0" collapsed="false">
      <c r="E355" s="93"/>
      <c r="F355" s="93"/>
      <c r="I355" s="5"/>
      <c r="J355" s="5"/>
      <c r="K355" s="5"/>
      <c r="L355" s="5"/>
      <c r="M355" s="5"/>
      <c r="N355" s="5"/>
      <c r="O355" s="5"/>
      <c r="P355" s="5"/>
      <c r="Q355" s="93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93"/>
      <c r="BC355" s="93"/>
      <c r="BD355" s="93"/>
    </row>
    <row r="356" customFormat="false" ht="12.75" hidden="false" customHeight="false" outlineLevel="0" collapsed="false">
      <c r="E356" s="93"/>
      <c r="F356" s="93"/>
      <c r="I356" s="5"/>
      <c r="J356" s="5"/>
      <c r="K356" s="5"/>
      <c r="L356" s="5"/>
      <c r="M356" s="5"/>
      <c r="N356" s="5"/>
      <c r="O356" s="5"/>
      <c r="P356" s="5"/>
      <c r="Q356" s="93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93"/>
      <c r="BC356" s="93"/>
      <c r="BD356" s="93"/>
    </row>
    <row r="357" customFormat="false" ht="12.75" hidden="false" customHeight="false" outlineLevel="0" collapsed="false">
      <c r="E357" s="93"/>
      <c r="F357" s="93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93"/>
      <c r="BC357" s="93"/>
      <c r="BD357" s="93"/>
    </row>
    <row r="358" customFormat="false" ht="12.75" hidden="false" customHeight="false" outlineLevel="0" collapsed="false">
      <c r="E358" s="93"/>
      <c r="F358" s="93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93"/>
      <c r="BC358" s="93"/>
      <c r="BD358" s="93"/>
    </row>
    <row r="359" customFormat="false" ht="12.75" hidden="false" customHeight="false" outlineLevel="0" collapsed="false">
      <c r="E359" s="93"/>
      <c r="F359" s="93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93"/>
      <c r="BC359" s="93"/>
      <c r="BD359" s="93"/>
    </row>
    <row r="360" customFormat="false" ht="12.75" hidden="false" customHeight="false" outlineLevel="0" collapsed="false">
      <c r="E360" s="93"/>
      <c r="F360" s="93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93"/>
      <c r="BC360" s="93"/>
      <c r="BD360" s="93"/>
    </row>
    <row r="361" customFormat="false" ht="12.75" hidden="false" customHeight="false" outlineLevel="0" collapsed="false">
      <c r="E361" s="93"/>
      <c r="F361" s="93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93"/>
      <c r="BC361" s="93"/>
      <c r="BD361" s="93"/>
    </row>
    <row r="362" customFormat="false" ht="12.75" hidden="false" customHeight="false" outlineLevel="0" collapsed="false">
      <c r="E362" s="93"/>
      <c r="F362" s="93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93"/>
      <c r="BC362" s="93"/>
      <c r="BD362" s="93"/>
    </row>
    <row r="363" customFormat="false" ht="12.75" hidden="false" customHeight="false" outlineLevel="0" collapsed="false">
      <c r="E363" s="93"/>
      <c r="F363" s="93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93"/>
      <c r="BC363" s="93"/>
      <c r="BD363" s="93"/>
    </row>
    <row r="364" customFormat="false" ht="12.75" hidden="false" customHeight="false" outlineLevel="0" collapsed="false">
      <c r="E364" s="93"/>
      <c r="F364" s="93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93"/>
      <c r="BC364" s="93"/>
      <c r="BD364" s="93"/>
    </row>
    <row r="365" customFormat="false" ht="12.75" hidden="false" customHeight="false" outlineLevel="0" collapsed="false">
      <c r="E365" s="93"/>
      <c r="F365" s="93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93"/>
      <c r="BC365" s="93"/>
      <c r="BD365" s="93"/>
    </row>
    <row r="366" customFormat="false" ht="12.75" hidden="false" customHeight="false" outlineLevel="0" collapsed="false">
      <c r="E366" s="93"/>
      <c r="F366" s="93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93"/>
      <c r="BC366" s="93"/>
      <c r="BD366" s="93"/>
    </row>
    <row r="367" customFormat="false" ht="12.75" hidden="false" customHeight="false" outlineLevel="0" collapsed="false">
      <c r="E367" s="93"/>
      <c r="F367" s="93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93"/>
      <c r="BC367" s="93"/>
      <c r="BD367" s="93"/>
    </row>
    <row r="368" customFormat="false" ht="12.75" hidden="false" customHeight="false" outlineLevel="0" collapsed="false">
      <c r="E368" s="93"/>
      <c r="F368" s="93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93"/>
      <c r="BC368" s="93"/>
      <c r="BD368" s="93"/>
    </row>
    <row r="369" customFormat="false" ht="12.75" hidden="false" customHeight="false" outlineLevel="0" collapsed="false">
      <c r="E369" s="93"/>
      <c r="F369" s="93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93"/>
      <c r="BC369" s="93"/>
      <c r="BD369" s="93"/>
    </row>
    <row r="370" customFormat="false" ht="12.75" hidden="false" customHeight="false" outlineLevel="0" collapsed="false">
      <c r="E370" s="93"/>
      <c r="F370" s="93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93"/>
      <c r="BC370" s="93"/>
      <c r="BD370" s="93"/>
    </row>
    <row r="371" customFormat="false" ht="12.75" hidden="false" customHeight="false" outlineLevel="0" collapsed="false">
      <c r="E371" s="93"/>
      <c r="F371" s="93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93"/>
      <c r="BC371" s="93"/>
      <c r="BD371" s="93"/>
    </row>
    <row r="372" customFormat="false" ht="12.75" hidden="false" customHeight="false" outlineLevel="0" collapsed="false">
      <c r="E372" s="93"/>
      <c r="F372" s="93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93"/>
      <c r="BC372" s="93"/>
      <c r="BD372" s="93"/>
    </row>
    <row r="373" customFormat="false" ht="12.75" hidden="false" customHeight="false" outlineLevel="0" collapsed="false">
      <c r="E373" s="93"/>
      <c r="F373" s="93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93"/>
      <c r="BC373" s="93"/>
      <c r="BD373" s="93"/>
    </row>
    <row r="374" customFormat="false" ht="12.75" hidden="false" customHeight="false" outlineLevel="0" collapsed="false">
      <c r="E374" s="93"/>
      <c r="F374" s="93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93"/>
      <c r="BC374" s="93"/>
      <c r="BD374" s="93"/>
    </row>
    <row r="375" customFormat="false" ht="12.75" hidden="false" customHeight="false" outlineLevel="0" collapsed="false">
      <c r="E375" s="93"/>
      <c r="F375" s="93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93"/>
      <c r="BC375" s="93"/>
      <c r="BD375" s="93"/>
    </row>
    <row r="376" customFormat="false" ht="12.75" hidden="false" customHeight="false" outlineLevel="0" collapsed="false">
      <c r="E376" s="93"/>
      <c r="F376" s="93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93"/>
      <c r="BC376" s="93"/>
      <c r="BD376" s="93"/>
    </row>
    <row r="377" customFormat="false" ht="12.75" hidden="false" customHeight="false" outlineLevel="0" collapsed="false">
      <c r="E377" s="93"/>
      <c r="F377" s="93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93"/>
      <c r="BC377" s="93"/>
      <c r="BD377" s="93"/>
    </row>
    <row r="378" customFormat="false" ht="12.75" hidden="false" customHeight="false" outlineLevel="0" collapsed="false">
      <c r="E378" s="93"/>
      <c r="F378" s="93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93"/>
      <c r="BC378" s="93"/>
      <c r="BD378" s="93"/>
    </row>
    <row r="379" customFormat="false" ht="12.75" hidden="false" customHeight="false" outlineLevel="0" collapsed="false">
      <c r="E379" s="93"/>
      <c r="F379" s="93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93"/>
      <c r="BC379" s="93"/>
      <c r="BD379" s="93"/>
    </row>
    <row r="380" customFormat="false" ht="12.75" hidden="false" customHeight="false" outlineLevel="0" collapsed="false">
      <c r="E380" s="93"/>
      <c r="F380" s="93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93"/>
      <c r="BC380" s="93"/>
      <c r="BD380" s="93"/>
    </row>
    <row r="381" customFormat="false" ht="12.75" hidden="false" customHeight="false" outlineLevel="0" collapsed="false">
      <c r="E381" s="93"/>
      <c r="F381" s="93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93"/>
      <c r="BC381" s="93"/>
      <c r="BD381" s="93"/>
    </row>
    <row r="382" customFormat="false" ht="12.75" hidden="false" customHeight="false" outlineLevel="0" collapsed="false">
      <c r="E382" s="93"/>
      <c r="F382" s="93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93"/>
      <c r="BC382" s="93"/>
      <c r="BD382" s="93"/>
    </row>
    <row r="383" customFormat="false" ht="12.75" hidden="false" customHeight="false" outlineLevel="0" collapsed="false">
      <c r="E383" s="93"/>
      <c r="F383" s="93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93"/>
      <c r="BC383" s="93"/>
      <c r="BD383" s="93"/>
    </row>
    <row r="384" customFormat="false" ht="12.75" hidden="false" customHeight="false" outlineLevel="0" collapsed="false">
      <c r="E384" s="93"/>
      <c r="F384" s="93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93"/>
      <c r="BC384" s="93"/>
      <c r="BD384" s="93"/>
    </row>
    <row r="385" customFormat="false" ht="12.75" hidden="false" customHeight="false" outlineLevel="0" collapsed="false">
      <c r="E385" s="93"/>
      <c r="F385" s="93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93"/>
      <c r="BC385" s="93"/>
      <c r="BD385" s="93"/>
    </row>
    <row r="386" customFormat="false" ht="12.75" hidden="false" customHeight="false" outlineLevel="0" collapsed="false">
      <c r="E386" s="93"/>
      <c r="F386" s="93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93"/>
      <c r="BC386" s="93"/>
      <c r="BD386" s="93"/>
    </row>
    <row r="387" customFormat="false" ht="12.75" hidden="false" customHeight="false" outlineLevel="0" collapsed="false">
      <c r="E387" s="93"/>
      <c r="F387" s="93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93"/>
      <c r="BC387" s="93"/>
      <c r="BD387" s="93"/>
    </row>
    <row r="388" customFormat="false" ht="12.75" hidden="false" customHeight="false" outlineLevel="0" collapsed="false">
      <c r="E388" s="93"/>
      <c r="F388" s="93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93"/>
      <c r="BC388" s="93"/>
      <c r="BD388" s="93"/>
    </row>
    <row r="389" customFormat="false" ht="12.75" hidden="false" customHeight="false" outlineLevel="0" collapsed="false">
      <c r="E389" s="93"/>
      <c r="F389" s="93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93"/>
      <c r="BC389" s="93"/>
      <c r="BD389" s="93"/>
    </row>
    <row r="390" customFormat="false" ht="12.75" hidden="false" customHeight="false" outlineLevel="0" collapsed="false">
      <c r="E390" s="93"/>
      <c r="F390" s="93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93"/>
      <c r="BC390" s="93"/>
      <c r="BD390" s="93"/>
    </row>
    <row r="391" customFormat="false" ht="12.75" hidden="false" customHeight="false" outlineLevel="0" collapsed="false">
      <c r="E391" s="93"/>
      <c r="F391" s="93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93"/>
      <c r="BC391" s="93"/>
      <c r="BD391" s="93"/>
    </row>
    <row r="392" customFormat="false" ht="12.75" hidden="false" customHeight="false" outlineLevel="0" collapsed="false">
      <c r="E392" s="93"/>
      <c r="F392" s="93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93"/>
      <c r="BC392" s="93"/>
      <c r="BD392" s="93"/>
    </row>
    <row r="393" customFormat="false" ht="12.75" hidden="false" customHeight="false" outlineLevel="0" collapsed="false">
      <c r="E393" s="93"/>
      <c r="F393" s="93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93"/>
      <c r="BC393" s="93"/>
      <c r="BD393" s="93"/>
    </row>
    <row r="394" customFormat="false" ht="12.75" hidden="false" customHeight="false" outlineLevel="0" collapsed="false">
      <c r="E394" s="93"/>
      <c r="F394" s="93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93"/>
      <c r="BC394" s="93"/>
      <c r="BD394" s="93"/>
    </row>
    <row r="395" customFormat="false" ht="12.75" hidden="false" customHeight="false" outlineLevel="0" collapsed="false">
      <c r="E395" s="93"/>
      <c r="F395" s="93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93"/>
      <c r="BC395" s="93"/>
      <c r="BD395" s="93"/>
    </row>
    <row r="396" customFormat="false" ht="12.75" hidden="false" customHeight="false" outlineLevel="0" collapsed="false">
      <c r="E396" s="93"/>
      <c r="F396" s="93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93"/>
      <c r="BC396" s="93"/>
      <c r="BD396" s="93"/>
    </row>
    <row r="397" customFormat="false" ht="12.75" hidden="false" customHeight="false" outlineLevel="0" collapsed="false">
      <c r="E397" s="93"/>
      <c r="F397" s="93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93"/>
      <c r="BC397" s="93"/>
      <c r="BD397" s="93"/>
    </row>
    <row r="398" customFormat="false" ht="12.75" hidden="false" customHeight="false" outlineLevel="0" collapsed="false">
      <c r="E398" s="93"/>
      <c r="F398" s="93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93"/>
      <c r="BC398" s="93"/>
      <c r="BD398" s="93"/>
    </row>
    <row r="399" customFormat="false" ht="12.75" hidden="false" customHeight="false" outlineLevel="0" collapsed="false">
      <c r="E399" s="93"/>
      <c r="F399" s="93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93"/>
      <c r="BC399" s="93"/>
      <c r="BD399" s="93"/>
    </row>
    <row r="400" customFormat="false" ht="12.75" hidden="false" customHeight="false" outlineLevel="0" collapsed="false">
      <c r="E400" s="93"/>
      <c r="F400" s="93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93"/>
      <c r="BC400" s="93"/>
      <c r="BD400" s="93"/>
    </row>
    <row r="401" customFormat="false" ht="12.75" hidden="false" customHeight="false" outlineLevel="0" collapsed="false">
      <c r="E401" s="93"/>
      <c r="F401" s="93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93"/>
      <c r="BC401" s="93"/>
      <c r="BD401" s="93"/>
    </row>
    <row r="402" customFormat="false" ht="12.75" hidden="false" customHeight="false" outlineLevel="0" collapsed="false">
      <c r="E402" s="93"/>
      <c r="F402" s="93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93"/>
      <c r="BC402" s="93"/>
      <c r="BD402" s="93"/>
    </row>
    <row r="403" customFormat="false" ht="12.75" hidden="false" customHeight="false" outlineLevel="0" collapsed="false">
      <c r="E403" s="93"/>
      <c r="F403" s="93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93"/>
      <c r="BC403" s="93"/>
      <c r="BD403" s="93"/>
    </row>
    <row r="404" customFormat="false" ht="12.75" hidden="false" customHeight="false" outlineLevel="0" collapsed="false">
      <c r="E404" s="93"/>
      <c r="F404" s="93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93"/>
      <c r="BC404" s="93"/>
      <c r="BD404" s="93"/>
    </row>
    <row r="405" customFormat="false" ht="12.75" hidden="false" customHeight="false" outlineLevel="0" collapsed="false">
      <c r="E405" s="93"/>
      <c r="F405" s="93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93"/>
      <c r="BC405" s="93"/>
      <c r="BD405" s="93"/>
    </row>
    <row r="406" customFormat="false" ht="12.75" hidden="false" customHeight="false" outlineLevel="0" collapsed="false">
      <c r="E406" s="93"/>
      <c r="F406" s="93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93"/>
      <c r="BC406" s="93"/>
      <c r="BD406" s="93"/>
    </row>
    <row r="407" customFormat="false" ht="12.75" hidden="false" customHeight="false" outlineLevel="0" collapsed="false">
      <c r="E407" s="93"/>
      <c r="F407" s="93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93"/>
      <c r="BC407" s="93"/>
      <c r="BD407" s="93"/>
    </row>
    <row r="408" customFormat="false" ht="12.75" hidden="false" customHeight="false" outlineLevel="0" collapsed="false">
      <c r="E408" s="93"/>
      <c r="F408" s="93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93"/>
      <c r="BC408" s="93"/>
      <c r="BD408" s="93"/>
    </row>
    <row r="409" customFormat="false" ht="12.75" hidden="false" customHeight="false" outlineLevel="0" collapsed="false">
      <c r="E409" s="93"/>
      <c r="F409" s="93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93"/>
      <c r="BC409" s="93"/>
      <c r="BD409" s="93"/>
    </row>
    <row r="410" customFormat="false" ht="12.75" hidden="false" customHeight="false" outlineLevel="0" collapsed="false">
      <c r="E410" s="93"/>
      <c r="F410" s="93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93"/>
      <c r="BC410" s="93"/>
      <c r="BD410" s="93"/>
    </row>
    <row r="411" customFormat="false" ht="12.75" hidden="false" customHeight="false" outlineLevel="0" collapsed="false">
      <c r="E411" s="93"/>
      <c r="F411" s="93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93"/>
      <c r="BC411" s="93"/>
      <c r="BD411" s="93"/>
    </row>
    <row r="412" customFormat="false" ht="12.75" hidden="false" customHeight="false" outlineLevel="0" collapsed="false">
      <c r="E412" s="93"/>
      <c r="F412" s="93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93"/>
      <c r="BC412" s="93"/>
      <c r="BD412" s="93"/>
    </row>
    <row r="413" customFormat="false" ht="12.75" hidden="false" customHeight="false" outlineLevel="0" collapsed="false">
      <c r="E413" s="93"/>
      <c r="F413" s="93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93"/>
      <c r="BC413" s="93"/>
      <c r="BD413" s="93"/>
    </row>
    <row r="414" customFormat="false" ht="12.75" hidden="false" customHeight="false" outlineLevel="0" collapsed="false">
      <c r="E414" s="93"/>
      <c r="F414" s="93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93"/>
      <c r="BC414" s="93"/>
      <c r="BD414" s="93"/>
    </row>
    <row r="415" customFormat="false" ht="12.75" hidden="false" customHeight="false" outlineLevel="0" collapsed="false">
      <c r="E415" s="93"/>
      <c r="F415" s="93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93"/>
      <c r="BC415" s="93"/>
      <c r="BD415" s="93"/>
    </row>
    <row r="416" customFormat="false" ht="12.75" hidden="false" customHeight="false" outlineLevel="0" collapsed="false">
      <c r="E416" s="93"/>
      <c r="F416" s="93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93"/>
      <c r="BC416" s="93"/>
      <c r="BD416" s="93"/>
    </row>
    <row r="417" customFormat="false" ht="12.75" hidden="false" customHeight="false" outlineLevel="0" collapsed="false">
      <c r="E417" s="93"/>
      <c r="F417" s="93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93"/>
      <c r="BC417" s="93"/>
      <c r="BD417" s="93"/>
    </row>
    <row r="418" customFormat="false" ht="12.75" hidden="false" customHeight="false" outlineLevel="0" collapsed="false">
      <c r="E418" s="93"/>
      <c r="F418" s="93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93"/>
      <c r="BC418" s="93"/>
      <c r="BD418" s="93"/>
    </row>
    <row r="419" customFormat="false" ht="12.75" hidden="false" customHeight="false" outlineLevel="0" collapsed="false">
      <c r="E419" s="93"/>
      <c r="F419" s="93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93"/>
      <c r="BC419" s="93"/>
      <c r="BD419" s="93"/>
    </row>
    <row r="420" customFormat="false" ht="12.75" hidden="false" customHeight="false" outlineLevel="0" collapsed="false">
      <c r="E420" s="93"/>
      <c r="F420" s="93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93"/>
      <c r="BC420" s="93"/>
      <c r="BD420" s="93"/>
    </row>
    <row r="421" customFormat="false" ht="12.75" hidden="false" customHeight="false" outlineLevel="0" collapsed="false">
      <c r="E421" s="93"/>
      <c r="F421" s="93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93"/>
      <c r="BC421" s="93"/>
      <c r="BD421" s="93"/>
    </row>
    <row r="422" customFormat="false" ht="12.75" hidden="false" customHeight="false" outlineLevel="0" collapsed="false">
      <c r="E422" s="93"/>
      <c r="F422" s="93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93"/>
      <c r="BC422" s="93"/>
      <c r="BD422" s="93"/>
    </row>
    <row r="423" customFormat="false" ht="12.75" hidden="false" customHeight="false" outlineLevel="0" collapsed="false">
      <c r="E423" s="93"/>
      <c r="F423" s="93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93"/>
      <c r="BC423" s="93"/>
      <c r="BD423" s="93"/>
    </row>
    <row r="424" customFormat="false" ht="12.75" hidden="false" customHeight="false" outlineLevel="0" collapsed="false">
      <c r="E424" s="93"/>
      <c r="F424" s="93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93"/>
      <c r="BC424" s="93"/>
      <c r="BD424" s="93"/>
    </row>
    <row r="425" customFormat="false" ht="12.75" hidden="false" customHeight="false" outlineLevel="0" collapsed="false">
      <c r="E425" s="93"/>
      <c r="F425" s="93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93"/>
      <c r="BC425" s="93"/>
      <c r="BD425" s="93"/>
    </row>
    <row r="426" customFormat="false" ht="12.75" hidden="false" customHeight="false" outlineLevel="0" collapsed="false">
      <c r="E426" s="93"/>
      <c r="F426" s="93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93"/>
      <c r="BC426" s="93"/>
      <c r="BD426" s="93"/>
    </row>
    <row r="427" customFormat="false" ht="12.75" hidden="false" customHeight="false" outlineLevel="0" collapsed="false">
      <c r="E427" s="93"/>
      <c r="F427" s="93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93"/>
      <c r="BC427" s="93"/>
      <c r="BD427" s="93"/>
    </row>
    <row r="428" customFormat="false" ht="12.75" hidden="false" customHeight="false" outlineLevel="0" collapsed="false">
      <c r="E428" s="93"/>
      <c r="F428" s="93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93"/>
      <c r="BC428" s="93"/>
      <c r="BD428" s="93"/>
    </row>
    <row r="429" customFormat="false" ht="12.75" hidden="false" customHeight="false" outlineLevel="0" collapsed="false">
      <c r="E429" s="93"/>
      <c r="F429" s="93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93"/>
      <c r="BC429" s="93"/>
      <c r="BD429" s="93"/>
    </row>
    <row r="430" customFormat="false" ht="12.75" hidden="false" customHeight="false" outlineLevel="0" collapsed="false">
      <c r="E430" s="93"/>
      <c r="F430" s="93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93"/>
      <c r="BC430" s="93"/>
      <c r="BD430" s="93"/>
    </row>
    <row r="431" customFormat="false" ht="12.75" hidden="false" customHeight="false" outlineLevel="0" collapsed="false">
      <c r="E431" s="93"/>
      <c r="F431" s="93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93"/>
      <c r="BC431" s="93"/>
      <c r="BD431" s="93"/>
    </row>
    <row r="432" customFormat="false" ht="12.75" hidden="false" customHeight="false" outlineLevel="0" collapsed="false">
      <c r="E432" s="93"/>
      <c r="F432" s="93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93"/>
      <c r="BC432" s="93"/>
      <c r="BD432" s="93"/>
    </row>
    <row r="433" customFormat="false" ht="12.75" hidden="false" customHeight="false" outlineLevel="0" collapsed="false">
      <c r="E433" s="93"/>
      <c r="F433" s="93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93"/>
      <c r="BC433" s="93"/>
      <c r="BD433" s="93"/>
    </row>
    <row r="434" customFormat="false" ht="12.75" hidden="false" customHeight="false" outlineLevel="0" collapsed="false">
      <c r="E434" s="93"/>
      <c r="F434" s="93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93"/>
      <c r="BC434" s="93"/>
      <c r="BD434" s="93"/>
    </row>
    <row r="435" customFormat="false" ht="12.75" hidden="false" customHeight="false" outlineLevel="0" collapsed="false">
      <c r="E435" s="93"/>
      <c r="F435" s="93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93"/>
      <c r="BC435" s="93"/>
      <c r="BD435" s="93"/>
    </row>
    <row r="436" customFormat="false" ht="12.75" hidden="false" customHeight="false" outlineLevel="0" collapsed="false">
      <c r="E436" s="93"/>
      <c r="F436" s="93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93"/>
      <c r="BC436" s="93"/>
      <c r="BD436" s="93"/>
    </row>
    <row r="437" customFormat="false" ht="12.75" hidden="false" customHeight="false" outlineLevel="0" collapsed="false">
      <c r="E437" s="93"/>
      <c r="F437" s="93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93"/>
      <c r="BC437" s="93"/>
      <c r="BD437" s="93"/>
    </row>
    <row r="438" customFormat="false" ht="12.75" hidden="false" customHeight="false" outlineLevel="0" collapsed="false">
      <c r="E438" s="93"/>
      <c r="F438" s="93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93"/>
      <c r="BC438" s="93"/>
      <c r="BD438" s="93"/>
    </row>
    <row r="439" customFormat="false" ht="12.75" hidden="false" customHeight="false" outlineLevel="0" collapsed="false">
      <c r="E439" s="93"/>
      <c r="F439" s="93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93"/>
      <c r="BC439" s="93"/>
      <c r="BD439" s="93"/>
    </row>
    <row r="440" customFormat="false" ht="12.75" hidden="false" customHeight="false" outlineLevel="0" collapsed="false">
      <c r="E440" s="93"/>
      <c r="F440" s="93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93"/>
      <c r="BC440" s="93"/>
      <c r="BD440" s="93"/>
    </row>
    <row r="441" customFormat="false" ht="12.75" hidden="false" customHeight="false" outlineLevel="0" collapsed="false">
      <c r="E441" s="93"/>
      <c r="F441" s="93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93"/>
      <c r="BC441" s="93"/>
      <c r="BD441" s="93"/>
    </row>
    <row r="442" customFormat="false" ht="12.75" hidden="false" customHeight="false" outlineLevel="0" collapsed="false">
      <c r="E442" s="93"/>
      <c r="F442" s="93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93"/>
      <c r="BC442" s="93"/>
      <c r="BD442" s="93"/>
    </row>
    <row r="443" customFormat="false" ht="12.75" hidden="false" customHeight="false" outlineLevel="0" collapsed="false">
      <c r="E443" s="93"/>
      <c r="F443" s="93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93"/>
      <c r="BC443" s="93"/>
      <c r="BD443" s="93"/>
    </row>
    <row r="444" customFormat="false" ht="12.75" hidden="false" customHeight="false" outlineLevel="0" collapsed="false">
      <c r="E444" s="93"/>
      <c r="F444" s="93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93"/>
      <c r="BC444" s="93"/>
      <c r="BD444" s="93"/>
    </row>
    <row r="445" customFormat="false" ht="12.75" hidden="false" customHeight="false" outlineLevel="0" collapsed="false">
      <c r="E445" s="93"/>
      <c r="F445" s="93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93"/>
      <c r="BC445" s="93"/>
      <c r="BD445" s="93"/>
    </row>
    <row r="446" customFormat="false" ht="12.75" hidden="false" customHeight="false" outlineLevel="0" collapsed="false">
      <c r="E446" s="93"/>
      <c r="F446" s="93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93"/>
      <c r="BC446" s="93"/>
      <c r="BD446" s="93"/>
    </row>
    <row r="447" customFormat="false" ht="12.75" hidden="false" customHeight="false" outlineLevel="0" collapsed="false">
      <c r="E447" s="93"/>
      <c r="F447" s="93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93"/>
      <c r="BC447" s="93"/>
      <c r="BD447" s="93"/>
    </row>
    <row r="448" customFormat="false" ht="12.75" hidden="false" customHeight="false" outlineLevel="0" collapsed="false">
      <c r="E448" s="93"/>
      <c r="F448" s="93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93"/>
      <c r="BC448" s="93"/>
      <c r="BD448" s="93"/>
    </row>
    <row r="449" customFormat="false" ht="12.75" hidden="false" customHeight="false" outlineLevel="0" collapsed="false">
      <c r="E449" s="93"/>
      <c r="F449" s="93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93"/>
      <c r="BC449" s="93"/>
      <c r="BD449" s="93"/>
    </row>
    <row r="450" customFormat="false" ht="12.75" hidden="false" customHeight="false" outlineLevel="0" collapsed="false">
      <c r="E450" s="93"/>
      <c r="F450" s="93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93"/>
      <c r="BC450" s="93"/>
      <c r="BD450" s="93"/>
    </row>
    <row r="451" customFormat="false" ht="12.75" hidden="false" customHeight="false" outlineLevel="0" collapsed="false">
      <c r="E451" s="93"/>
      <c r="F451" s="93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93"/>
      <c r="BC451" s="93"/>
      <c r="BD451" s="93"/>
    </row>
    <row r="452" customFormat="false" ht="12.75" hidden="false" customHeight="false" outlineLevel="0" collapsed="false">
      <c r="E452" s="93"/>
      <c r="F452" s="93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93"/>
      <c r="BC452" s="93"/>
      <c r="BD452" s="93"/>
    </row>
    <row r="453" customFormat="false" ht="12.75" hidden="false" customHeight="false" outlineLevel="0" collapsed="false">
      <c r="E453" s="93"/>
      <c r="F453" s="93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93"/>
      <c r="BC453" s="93"/>
      <c r="BD453" s="93"/>
    </row>
    <row r="454" customFormat="false" ht="12.75" hidden="false" customHeight="false" outlineLevel="0" collapsed="false">
      <c r="E454" s="93"/>
      <c r="F454" s="93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93"/>
      <c r="BC454" s="93"/>
      <c r="BD454" s="93"/>
    </row>
    <row r="455" customFormat="false" ht="12.75" hidden="false" customHeight="false" outlineLevel="0" collapsed="false">
      <c r="E455" s="93"/>
      <c r="F455" s="93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93"/>
      <c r="BC455" s="93"/>
      <c r="BD455" s="93"/>
    </row>
    <row r="456" customFormat="false" ht="12.75" hidden="false" customHeight="false" outlineLevel="0" collapsed="false">
      <c r="E456" s="93"/>
      <c r="F456" s="93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93"/>
      <c r="BC456" s="93"/>
      <c r="BD456" s="93"/>
    </row>
    <row r="457" customFormat="false" ht="12.75" hidden="false" customHeight="false" outlineLevel="0" collapsed="false">
      <c r="E457" s="93"/>
      <c r="F457" s="93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93"/>
      <c r="BC457" s="93"/>
      <c r="BD457" s="93"/>
    </row>
    <row r="458" customFormat="false" ht="12.75" hidden="false" customHeight="false" outlineLevel="0" collapsed="false">
      <c r="E458" s="93"/>
      <c r="F458" s="93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93"/>
      <c r="BC458" s="93"/>
      <c r="BD458" s="93"/>
    </row>
    <row r="459" customFormat="false" ht="12.75" hidden="false" customHeight="false" outlineLevel="0" collapsed="false">
      <c r="E459" s="93"/>
      <c r="F459" s="93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93"/>
      <c r="BC459" s="93"/>
      <c r="BD459" s="93"/>
    </row>
    <row r="460" customFormat="false" ht="12.75" hidden="false" customHeight="false" outlineLevel="0" collapsed="false">
      <c r="E460" s="93"/>
      <c r="F460" s="93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93"/>
      <c r="BC460" s="93"/>
      <c r="BD460" s="93"/>
    </row>
    <row r="461" customFormat="false" ht="12.75" hidden="false" customHeight="false" outlineLevel="0" collapsed="false">
      <c r="E461" s="93"/>
      <c r="F461" s="93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93"/>
      <c r="BC461" s="93"/>
      <c r="BD461" s="93"/>
    </row>
    <row r="462" customFormat="false" ht="12.75" hidden="false" customHeight="false" outlineLevel="0" collapsed="false">
      <c r="E462" s="93"/>
      <c r="F462" s="93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93"/>
      <c r="BC462" s="93"/>
      <c r="BD462" s="93"/>
    </row>
    <row r="463" customFormat="false" ht="12.75" hidden="false" customHeight="false" outlineLevel="0" collapsed="false">
      <c r="E463" s="93"/>
      <c r="F463" s="93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93"/>
      <c r="BC463" s="93"/>
      <c r="BD463" s="93"/>
    </row>
    <row r="464" customFormat="false" ht="12.75" hidden="false" customHeight="false" outlineLevel="0" collapsed="false">
      <c r="E464" s="93"/>
      <c r="F464" s="93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93"/>
      <c r="BC464" s="93"/>
      <c r="BD464" s="93"/>
    </row>
    <row r="465" customFormat="false" ht="12.75" hidden="false" customHeight="false" outlineLevel="0" collapsed="false">
      <c r="E465" s="93"/>
      <c r="F465" s="93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93"/>
      <c r="BC465" s="93"/>
      <c r="BD465" s="93"/>
    </row>
    <row r="466" customFormat="false" ht="12.75" hidden="false" customHeight="false" outlineLevel="0" collapsed="false">
      <c r="E466" s="93"/>
      <c r="F466" s="93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93"/>
      <c r="BC466" s="93"/>
      <c r="BD466" s="93"/>
    </row>
    <row r="467" customFormat="false" ht="12.75" hidden="false" customHeight="false" outlineLevel="0" collapsed="false">
      <c r="E467" s="93"/>
      <c r="F467" s="93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93"/>
      <c r="BC467" s="93"/>
      <c r="BD467" s="93"/>
    </row>
    <row r="468" customFormat="false" ht="12.75" hidden="false" customHeight="false" outlineLevel="0" collapsed="false">
      <c r="E468" s="93"/>
      <c r="F468" s="93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93"/>
      <c r="BC468" s="93"/>
      <c r="BD468" s="93"/>
    </row>
    <row r="469" customFormat="false" ht="12.75" hidden="false" customHeight="false" outlineLevel="0" collapsed="false">
      <c r="E469" s="93"/>
      <c r="F469" s="93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93"/>
      <c r="BC469" s="93"/>
      <c r="BD469" s="93"/>
    </row>
    <row r="470" customFormat="false" ht="12.75" hidden="false" customHeight="false" outlineLevel="0" collapsed="false">
      <c r="E470" s="93"/>
      <c r="F470" s="93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93"/>
      <c r="BC470" s="93"/>
      <c r="BD470" s="93"/>
    </row>
    <row r="471" customFormat="false" ht="12.75" hidden="false" customHeight="false" outlineLevel="0" collapsed="false">
      <c r="E471" s="93"/>
      <c r="F471" s="93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93"/>
      <c r="BC471" s="93"/>
      <c r="BD471" s="93"/>
    </row>
    <row r="472" customFormat="false" ht="12.75" hidden="false" customHeight="false" outlineLevel="0" collapsed="false">
      <c r="E472" s="93"/>
      <c r="F472" s="93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93"/>
      <c r="BC472" s="93"/>
      <c r="BD472" s="93"/>
    </row>
    <row r="473" customFormat="false" ht="12.75" hidden="false" customHeight="false" outlineLevel="0" collapsed="false">
      <c r="E473" s="93"/>
      <c r="F473" s="93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93"/>
      <c r="BC473" s="93"/>
      <c r="BD473" s="93"/>
    </row>
    <row r="474" customFormat="false" ht="12.75" hidden="false" customHeight="false" outlineLevel="0" collapsed="false">
      <c r="E474" s="93"/>
      <c r="F474" s="93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93"/>
      <c r="BC474" s="93"/>
      <c r="BD474" s="93"/>
    </row>
    <row r="475" customFormat="false" ht="12.75" hidden="false" customHeight="false" outlineLevel="0" collapsed="false">
      <c r="E475" s="93"/>
      <c r="F475" s="93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93"/>
      <c r="BC475" s="93"/>
      <c r="BD475" s="93"/>
    </row>
    <row r="476" customFormat="false" ht="12.75" hidden="false" customHeight="false" outlineLevel="0" collapsed="false">
      <c r="E476" s="93"/>
      <c r="F476" s="93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93"/>
      <c r="BC476" s="93"/>
      <c r="BD476" s="93"/>
    </row>
    <row r="477" customFormat="false" ht="12.75" hidden="false" customHeight="false" outlineLevel="0" collapsed="false">
      <c r="E477" s="93"/>
      <c r="F477" s="93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93"/>
      <c r="BC477" s="93"/>
      <c r="BD477" s="93"/>
    </row>
    <row r="478" customFormat="false" ht="12.75" hidden="false" customHeight="false" outlineLevel="0" collapsed="false">
      <c r="E478" s="93"/>
      <c r="F478" s="93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93"/>
      <c r="BC478" s="93"/>
      <c r="BD478" s="93"/>
    </row>
    <row r="479" customFormat="false" ht="12.75" hidden="false" customHeight="false" outlineLevel="0" collapsed="false">
      <c r="E479" s="93"/>
      <c r="F479" s="93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93"/>
      <c r="BC479" s="93"/>
      <c r="BD479" s="93"/>
    </row>
    <row r="480" customFormat="false" ht="12.75" hidden="false" customHeight="false" outlineLevel="0" collapsed="false">
      <c r="E480" s="93"/>
      <c r="F480" s="93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93"/>
      <c r="BC480" s="93"/>
      <c r="BD480" s="93"/>
    </row>
    <row r="481" customFormat="false" ht="12.75" hidden="false" customHeight="false" outlineLevel="0" collapsed="false">
      <c r="E481" s="93"/>
      <c r="F481" s="93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93"/>
      <c r="BC481" s="93"/>
      <c r="BD481" s="93"/>
    </row>
    <row r="482" customFormat="false" ht="12.75" hidden="false" customHeight="false" outlineLevel="0" collapsed="false">
      <c r="E482" s="93"/>
      <c r="F482" s="93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93"/>
      <c r="BC482" s="93"/>
      <c r="BD482" s="93"/>
    </row>
    <row r="483" customFormat="false" ht="12.75" hidden="false" customHeight="false" outlineLevel="0" collapsed="false">
      <c r="E483" s="93"/>
      <c r="F483" s="93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93"/>
      <c r="BC483" s="93"/>
      <c r="BD483" s="93"/>
    </row>
    <row r="484" customFormat="false" ht="12.75" hidden="false" customHeight="false" outlineLevel="0" collapsed="false">
      <c r="E484" s="93"/>
      <c r="F484" s="93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93"/>
      <c r="BC484" s="93"/>
      <c r="BD484" s="93"/>
    </row>
    <row r="485" customFormat="false" ht="12.75" hidden="false" customHeight="false" outlineLevel="0" collapsed="false">
      <c r="E485" s="93"/>
      <c r="F485" s="93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93"/>
      <c r="BC485" s="93"/>
      <c r="BD485" s="93"/>
    </row>
    <row r="486" customFormat="false" ht="12.75" hidden="false" customHeight="false" outlineLevel="0" collapsed="false">
      <c r="E486" s="93"/>
      <c r="F486" s="93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93"/>
      <c r="BC486" s="93"/>
      <c r="BD486" s="93"/>
    </row>
    <row r="487" customFormat="false" ht="12.75" hidden="false" customHeight="false" outlineLevel="0" collapsed="false">
      <c r="E487" s="93"/>
      <c r="F487" s="93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93"/>
      <c r="BC487" s="93"/>
      <c r="BD487" s="93"/>
    </row>
    <row r="488" customFormat="false" ht="12.75" hidden="false" customHeight="false" outlineLevel="0" collapsed="false">
      <c r="E488" s="93"/>
      <c r="F488" s="93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93"/>
      <c r="BC488" s="93"/>
      <c r="BD488" s="93"/>
    </row>
    <row r="489" customFormat="false" ht="12.75" hidden="false" customHeight="false" outlineLevel="0" collapsed="false">
      <c r="E489" s="93"/>
      <c r="F489" s="93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93"/>
      <c r="BC489" s="93"/>
      <c r="BD489" s="93"/>
    </row>
    <row r="490" customFormat="false" ht="12.75" hidden="false" customHeight="false" outlineLevel="0" collapsed="false">
      <c r="E490" s="93"/>
      <c r="F490" s="93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93"/>
      <c r="BC490" s="93"/>
      <c r="BD490" s="93"/>
    </row>
    <row r="491" customFormat="false" ht="12.75" hidden="false" customHeight="false" outlineLevel="0" collapsed="false">
      <c r="E491" s="93"/>
      <c r="F491" s="93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93"/>
      <c r="BC491" s="93"/>
      <c r="BD491" s="93"/>
    </row>
    <row r="492" customFormat="false" ht="12.75" hidden="false" customHeight="false" outlineLevel="0" collapsed="false">
      <c r="E492" s="93"/>
      <c r="F492" s="93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93"/>
      <c r="BC492" s="93"/>
      <c r="BD492" s="93"/>
    </row>
    <row r="493" customFormat="false" ht="12.75" hidden="false" customHeight="false" outlineLevel="0" collapsed="false">
      <c r="E493" s="93"/>
      <c r="F493" s="93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93"/>
      <c r="BC493" s="93"/>
      <c r="BD493" s="93"/>
    </row>
    <row r="494" customFormat="false" ht="12.75" hidden="false" customHeight="false" outlineLevel="0" collapsed="false">
      <c r="E494" s="93"/>
      <c r="F494" s="93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93"/>
      <c r="BC494" s="93"/>
      <c r="BD494" s="93"/>
    </row>
    <row r="495" customFormat="false" ht="12.75" hidden="false" customHeight="false" outlineLevel="0" collapsed="false">
      <c r="E495" s="93"/>
      <c r="F495" s="93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93"/>
      <c r="BC495" s="93"/>
      <c r="BD495" s="93"/>
    </row>
    <row r="496" customFormat="false" ht="12.75" hidden="false" customHeight="false" outlineLevel="0" collapsed="false">
      <c r="E496" s="93"/>
      <c r="F496" s="93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93"/>
      <c r="BC496" s="93"/>
      <c r="BD496" s="93"/>
    </row>
    <row r="497" customFormat="false" ht="12.75" hidden="false" customHeight="false" outlineLevel="0" collapsed="false">
      <c r="E497" s="93"/>
      <c r="F497" s="93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93"/>
      <c r="BC497" s="93"/>
      <c r="BD497" s="93"/>
    </row>
    <row r="498" customFormat="false" ht="12.75" hidden="false" customHeight="false" outlineLevel="0" collapsed="false">
      <c r="E498" s="93"/>
      <c r="F498" s="93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93"/>
      <c r="BC498" s="93"/>
      <c r="BD498" s="93"/>
    </row>
    <row r="499" customFormat="false" ht="12.75" hidden="false" customHeight="false" outlineLevel="0" collapsed="false">
      <c r="E499" s="93"/>
      <c r="F499" s="93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93"/>
      <c r="BC499" s="93"/>
      <c r="BD499" s="93"/>
    </row>
    <row r="500" customFormat="false" ht="12.75" hidden="false" customHeight="false" outlineLevel="0" collapsed="false">
      <c r="E500" s="93"/>
      <c r="F500" s="93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93"/>
      <c r="BC500" s="93"/>
      <c r="BD500" s="93"/>
    </row>
    <row r="501" customFormat="false" ht="12.75" hidden="false" customHeight="false" outlineLevel="0" collapsed="false">
      <c r="E501" s="93"/>
      <c r="F501" s="93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93"/>
      <c r="BC501" s="93"/>
      <c r="BD501" s="93"/>
    </row>
    <row r="502" customFormat="false" ht="12.75" hidden="false" customHeight="false" outlineLevel="0" collapsed="false">
      <c r="E502" s="93"/>
      <c r="F502" s="93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93"/>
      <c r="BC502" s="93"/>
      <c r="BD502" s="93"/>
    </row>
    <row r="503" customFormat="false" ht="12.75" hidden="false" customHeight="false" outlineLevel="0" collapsed="false">
      <c r="E503" s="93"/>
      <c r="F503" s="93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93"/>
      <c r="BC503" s="93"/>
      <c r="BD503" s="93"/>
    </row>
    <row r="504" customFormat="false" ht="12.75" hidden="false" customHeight="false" outlineLevel="0" collapsed="false">
      <c r="E504" s="93"/>
      <c r="F504" s="93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93"/>
      <c r="BC504" s="93"/>
      <c r="BD504" s="93"/>
    </row>
    <row r="505" customFormat="false" ht="12.75" hidden="false" customHeight="false" outlineLevel="0" collapsed="false">
      <c r="E505" s="93"/>
      <c r="F505" s="93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93"/>
      <c r="BC505" s="93"/>
      <c r="BD505" s="93"/>
    </row>
    <row r="506" customFormat="false" ht="12.75" hidden="false" customHeight="false" outlineLevel="0" collapsed="false">
      <c r="E506" s="93"/>
      <c r="F506" s="93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93"/>
      <c r="BC506" s="93"/>
      <c r="BD506" s="93"/>
    </row>
    <row r="507" customFormat="false" ht="12.75" hidden="false" customHeight="false" outlineLevel="0" collapsed="false">
      <c r="E507" s="93"/>
      <c r="F507" s="93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93"/>
      <c r="BC507" s="93"/>
      <c r="BD507" s="93"/>
    </row>
    <row r="508" customFormat="false" ht="12.75" hidden="false" customHeight="false" outlineLevel="0" collapsed="false">
      <c r="E508" s="93"/>
      <c r="F508" s="93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93"/>
      <c r="BC508" s="93"/>
      <c r="BD508" s="93"/>
    </row>
    <row r="509" customFormat="false" ht="12.75" hidden="false" customHeight="false" outlineLevel="0" collapsed="false">
      <c r="E509" s="93"/>
      <c r="F509" s="93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93"/>
      <c r="BC509" s="93"/>
      <c r="BD509" s="93"/>
    </row>
    <row r="510" customFormat="false" ht="12.75" hidden="false" customHeight="false" outlineLevel="0" collapsed="false">
      <c r="E510" s="93"/>
      <c r="F510" s="93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93"/>
      <c r="BC510" s="93"/>
      <c r="BD510" s="93"/>
    </row>
    <row r="511" customFormat="false" ht="12.75" hidden="false" customHeight="false" outlineLevel="0" collapsed="false">
      <c r="E511" s="93"/>
      <c r="F511" s="93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93"/>
      <c r="BC511" s="93"/>
      <c r="BD511" s="93"/>
    </row>
    <row r="512" customFormat="false" ht="12.75" hidden="false" customHeight="false" outlineLevel="0" collapsed="false">
      <c r="E512" s="93"/>
      <c r="F512" s="93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93"/>
      <c r="BC512" s="93"/>
      <c r="BD512" s="93"/>
    </row>
    <row r="513" customFormat="false" ht="12.75" hidden="false" customHeight="false" outlineLevel="0" collapsed="false">
      <c r="E513" s="93"/>
      <c r="F513" s="93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93"/>
      <c r="BC513" s="93"/>
      <c r="BD513" s="93"/>
    </row>
    <row r="514" customFormat="false" ht="12.75" hidden="false" customHeight="false" outlineLevel="0" collapsed="false">
      <c r="E514" s="93"/>
      <c r="F514" s="93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93"/>
      <c r="BC514" s="93"/>
      <c r="BD514" s="93"/>
    </row>
    <row r="515" customFormat="false" ht="12.75" hidden="false" customHeight="false" outlineLevel="0" collapsed="false">
      <c r="E515" s="93"/>
      <c r="F515" s="93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93"/>
      <c r="BC515" s="93"/>
      <c r="BD515" s="93"/>
    </row>
    <row r="516" customFormat="false" ht="12.75" hidden="false" customHeight="false" outlineLevel="0" collapsed="false">
      <c r="E516" s="93"/>
      <c r="F516" s="93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93"/>
      <c r="BC516" s="93"/>
      <c r="BD516" s="93"/>
    </row>
    <row r="517" customFormat="false" ht="12.75" hidden="false" customHeight="false" outlineLevel="0" collapsed="false">
      <c r="E517" s="93"/>
      <c r="F517" s="93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93"/>
      <c r="BC517" s="93"/>
      <c r="BD517" s="93"/>
    </row>
    <row r="518" customFormat="false" ht="12.75" hidden="false" customHeight="false" outlineLevel="0" collapsed="false">
      <c r="E518" s="93"/>
      <c r="F518" s="93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93"/>
      <c r="BC518" s="93"/>
      <c r="BD518" s="93"/>
    </row>
    <row r="519" customFormat="false" ht="12.75" hidden="false" customHeight="false" outlineLevel="0" collapsed="false">
      <c r="E519" s="93"/>
      <c r="F519" s="93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93"/>
      <c r="BC519" s="93"/>
      <c r="BD519" s="93"/>
    </row>
    <row r="520" customFormat="false" ht="12.75" hidden="false" customHeight="false" outlineLevel="0" collapsed="false">
      <c r="E520" s="93"/>
      <c r="F520" s="93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93"/>
      <c r="BC520" s="93"/>
      <c r="BD520" s="93"/>
    </row>
    <row r="521" customFormat="false" ht="12.75" hidden="false" customHeight="false" outlineLevel="0" collapsed="false">
      <c r="E521" s="93"/>
      <c r="F521" s="93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93"/>
      <c r="BC521" s="93"/>
      <c r="BD521" s="93"/>
    </row>
    <row r="522" customFormat="false" ht="12.75" hidden="false" customHeight="false" outlineLevel="0" collapsed="false">
      <c r="E522" s="93"/>
      <c r="F522" s="93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93"/>
      <c r="BC522" s="93"/>
      <c r="BD522" s="93"/>
    </row>
    <row r="523" customFormat="false" ht="12.75" hidden="false" customHeight="false" outlineLevel="0" collapsed="false">
      <c r="E523" s="93"/>
      <c r="F523" s="93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93"/>
      <c r="BC523" s="93"/>
      <c r="BD523" s="93"/>
    </row>
    <row r="524" customFormat="false" ht="12.75" hidden="false" customHeight="false" outlineLevel="0" collapsed="false">
      <c r="E524" s="93"/>
      <c r="F524" s="93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93"/>
      <c r="BC524" s="93"/>
      <c r="BD524" s="93"/>
    </row>
    <row r="525" customFormat="false" ht="12.75" hidden="false" customHeight="false" outlineLevel="0" collapsed="false">
      <c r="E525" s="93"/>
      <c r="F525" s="93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93"/>
      <c r="BC525" s="93"/>
      <c r="BD525" s="93"/>
    </row>
    <row r="526" customFormat="false" ht="12.75" hidden="false" customHeight="false" outlineLevel="0" collapsed="false">
      <c r="E526" s="93"/>
      <c r="F526" s="93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93"/>
      <c r="BC526" s="93"/>
      <c r="BD526" s="93"/>
    </row>
    <row r="527" customFormat="false" ht="12.75" hidden="false" customHeight="false" outlineLevel="0" collapsed="false">
      <c r="E527" s="93"/>
      <c r="F527" s="93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93"/>
      <c r="BC527" s="93"/>
      <c r="BD527" s="93"/>
    </row>
    <row r="528" customFormat="false" ht="12.75" hidden="false" customHeight="false" outlineLevel="0" collapsed="false">
      <c r="E528" s="93"/>
      <c r="F528" s="93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93"/>
      <c r="BC528" s="93"/>
      <c r="BD528" s="93"/>
    </row>
    <row r="529" customFormat="false" ht="12.75" hidden="false" customHeight="false" outlineLevel="0" collapsed="false">
      <c r="E529" s="93"/>
      <c r="F529" s="93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93"/>
      <c r="BC529" s="93"/>
      <c r="BD529" s="93"/>
    </row>
    <row r="530" customFormat="false" ht="12.75" hidden="false" customHeight="false" outlineLevel="0" collapsed="false">
      <c r="E530" s="93"/>
      <c r="F530" s="93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93"/>
      <c r="BC530" s="93"/>
      <c r="BD530" s="93"/>
    </row>
    <row r="531" customFormat="false" ht="12.75" hidden="false" customHeight="false" outlineLevel="0" collapsed="false">
      <c r="E531" s="93"/>
      <c r="F531" s="93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93"/>
      <c r="BC531" s="93"/>
      <c r="BD531" s="93"/>
    </row>
    <row r="532" customFormat="false" ht="12.75" hidden="false" customHeight="false" outlineLevel="0" collapsed="false">
      <c r="E532" s="93"/>
      <c r="F532" s="93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93"/>
      <c r="BC532" s="93"/>
      <c r="BD532" s="93"/>
    </row>
    <row r="533" customFormat="false" ht="12.75" hidden="false" customHeight="false" outlineLevel="0" collapsed="false">
      <c r="E533" s="93"/>
      <c r="F533" s="93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93"/>
      <c r="BC533" s="93"/>
      <c r="BD533" s="93"/>
    </row>
    <row r="534" customFormat="false" ht="12.75" hidden="false" customHeight="false" outlineLevel="0" collapsed="false">
      <c r="E534" s="93"/>
      <c r="F534" s="93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93"/>
      <c r="BC534" s="93"/>
      <c r="BD534" s="93"/>
    </row>
    <row r="535" customFormat="false" ht="12.75" hidden="false" customHeight="false" outlineLevel="0" collapsed="false">
      <c r="E535" s="93"/>
      <c r="F535" s="93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93"/>
      <c r="BC535" s="93"/>
      <c r="BD535" s="93"/>
    </row>
    <row r="536" customFormat="false" ht="12.75" hidden="false" customHeight="false" outlineLevel="0" collapsed="false">
      <c r="E536" s="93"/>
      <c r="F536" s="93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93"/>
      <c r="BC536" s="93"/>
      <c r="BD536" s="93"/>
    </row>
    <row r="537" customFormat="false" ht="12.75" hidden="false" customHeight="false" outlineLevel="0" collapsed="false">
      <c r="E537" s="93"/>
      <c r="F537" s="93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93"/>
      <c r="BC537" s="93"/>
      <c r="BD537" s="93"/>
    </row>
    <row r="538" customFormat="false" ht="12.75" hidden="false" customHeight="false" outlineLevel="0" collapsed="false">
      <c r="E538" s="93"/>
      <c r="F538" s="93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93"/>
      <c r="BC538" s="93"/>
      <c r="BD538" s="93"/>
    </row>
    <row r="539" customFormat="false" ht="12.75" hidden="false" customHeight="false" outlineLevel="0" collapsed="false">
      <c r="E539" s="93"/>
      <c r="F539" s="93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93"/>
      <c r="BC539" s="93"/>
      <c r="BD539" s="93"/>
    </row>
    <row r="540" customFormat="false" ht="12.75" hidden="false" customHeight="false" outlineLevel="0" collapsed="false">
      <c r="E540" s="93"/>
      <c r="F540" s="93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93"/>
      <c r="BC540" s="93"/>
      <c r="BD540" s="93"/>
    </row>
    <row r="541" customFormat="false" ht="12.75" hidden="false" customHeight="false" outlineLevel="0" collapsed="false">
      <c r="E541" s="93"/>
      <c r="F541" s="93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93"/>
      <c r="BC541" s="93"/>
      <c r="BD541" s="93"/>
    </row>
    <row r="542" customFormat="false" ht="12.75" hidden="false" customHeight="false" outlineLevel="0" collapsed="false">
      <c r="E542" s="93"/>
      <c r="F542" s="93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93"/>
      <c r="BC542" s="93"/>
      <c r="BD542" s="93"/>
    </row>
    <row r="543" customFormat="false" ht="12.75" hidden="false" customHeight="false" outlineLevel="0" collapsed="false">
      <c r="E543" s="93"/>
      <c r="F543" s="93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93"/>
      <c r="BC543" s="93"/>
      <c r="BD543" s="93"/>
    </row>
    <row r="544" customFormat="false" ht="12.75" hidden="false" customHeight="false" outlineLevel="0" collapsed="false">
      <c r="E544" s="93"/>
      <c r="F544" s="93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93"/>
      <c r="BC544" s="93"/>
      <c r="BD544" s="93"/>
    </row>
    <row r="545" customFormat="false" ht="12.75" hidden="false" customHeight="false" outlineLevel="0" collapsed="false">
      <c r="E545" s="93"/>
      <c r="F545" s="93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93"/>
      <c r="BC545" s="93"/>
      <c r="BD545" s="93"/>
    </row>
    <row r="546" customFormat="false" ht="12.75" hidden="false" customHeight="false" outlineLevel="0" collapsed="false">
      <c r="E546" s="93"/>
      <c r="F546" s="93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93"/>
      <c r="BC546" s="93"/>
      <c r="BD546" s="93"/>
    </row>
    <row r="547" customFormat="false" ht="12.75" hidden="false" customHeight="false" outlineLevel="0" collapsed="false">
      <c r="E547" s="93"/>
      <c r="F547" s="93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93"/>
      <c r="BC547" s="93"/>
      <c r="BD547" s="93"/>
    </row>
    <row r="548" customFormat="false" ht="12.75" hidden="false" customHeight="false" outlineLevel="0" collapsed="false">
      <c r="E548" s="93"/>
      <c r="F548" s="93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93"/>
      <c r="BC548" s="93"/>
      <c r="BD548" s="93"/>
    </row>
    <row r="549" customFormat="false" ht="12.75" hidden="false" customHeight="false" outlineLevel="0" collapsed="false">
      <c r="E549" s="93"/>
      <c r="F549" s="93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93"/>
      <c r="BC549" s="93"/>
      <c r="BD549" s="93"/>
    </row>
    <row r="550" customFormat="false" ht="12.75" hidden="false" customHeight="false" outlineLevel="0" collapsed="false">
      <c r="E550" s="93"/>
      <c r="F550" s="93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93"/>
      <c r="BC550" s="93"/>
      <c r="BD550" s="93"/>
    </row>
    <row r="551" customFormat="false" ht="12.75" hidden="false" customHeight="false" outlineLevel="0" collapsed="false">
      <c r="E551" s="93"/>
      <c r="F551" s="93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93"/>
      <c r="BC551" s="93"/>
      <c r="BD551" s="93"/>
    </row>
    <row r="552" customFormat="false" ht="12.75" hidden="false" customHeight="false" outlineLevel="0" collapsed="false">
      <c r="E552" s="93"/>
      <c r="F552" s="93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93"/>
      <c r="BC552" s="93"/>
      <c r="BD552" s="93"/>
    </row>
    <row r="553" customFormat="false" ht="12.75" hidden="false" customHeight="false" outlineLevel="0" collapsed="false">
      <c r="E553" s="93"/>
      <c r="F553" s="93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93"/>
      <c r="BC553" s="93"/>
      <c r="BD553" s="93"/>
    </row>
    <row r="554" customFormat="false" ht="12.75" hidden="false" customHeight="false" outlineLevel="0" collapsed="false">
      <c r="E554" s="93"/>
      <c r="F554" s="93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93"/>
      <c r="BC554" s="93"/>
      <c r="BD554" s="93"/>
    </row>
    <row r="555" customFormat="false" ht="12.75" hidden="false" customHeight="false" outlineLevel="0" collapsed="false">
      <c r="E555" s="93"/>
      <c r="F555" s="93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93"/>
      <c r="BC555" s="93"/>
      <c r="BD555" s="93"/>
    </row>
    <row r="556" customFormat="false" ht="12.75" hidden="false" customHeight="false" outlineLevel="0" collapsed="false">
      <c r="E556" s="93"/>
      <c r="F556" s="93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93"/>
      <c r="BC556" s="93"/>
      <c r="BD556" s="93"/>
    </row>
    <row r="557" customFormat="false" ht="12.75" hidden="false" customHeight="false" outlineLevel="0" collapsed="false">
      <c r="E557" s="93"/>
      <c r="F557" s="93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93"/>
      <c r="BC557" s="93"/>
      <c r="BD557" s="93"/>
    </row>
    <row r="558" customFormat="false" ht="12.75" hidden="false" customHeight="false" outlineLevel="0" collapsed="false">
      <c r="E558" s="93"/>
      <c r="F558" s="93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93"/>
      <c r="BC558" s="93"/>
      <c r="BD558" s="93"/>
    </row>
    <row r="559" customFormat="false" ht="12.75" hidden="false" customHeight="false" outlineLevel="0" collapsed="false">
      <c r="E559" s="93"/>
      <c r="F559" s="93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93"/>
      <c r="BC559" s="93"/>
      <c r="BD559" s="93"/>
    </row>
    <row r="560" customFormat="false" ht="12.75" hidden="false" customHeight="false" outlineLevel="0" collapsed="false">
      <c r="E560" s="93"/>
      <c r="F560" s="93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93"/>
      <c r="BC560" s="93"/>
      <c r="BD560" s="93"/>
    </row>
    <row r="561" customFormat="false" ht="12.75" hidden="false" customHeight="false" outlineLevel="0" collapsed="false">
      <c r="E561" s="93"/>
      <c r="F561" s="93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93"/>
      <c r="BC561" s="93"/>
      <c r="BD561" s="93"/>
    </row>
    <row r="562" customFormat="false" ht="12.75" hidden="false" customHeight="false" outlineLevel="0" collapsed="false">
      <c r="E562" s="93"/>
      <c r="F562" s="93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93"/>
      <c r="BC562" s="93"/>
      <c r="BD562" s="93"/>
    </row>
    <row r="563" customFormat="false" ht="12.75" hidden="false" customHeight="false" outlineLevel="0" collapsed="false">
      <c r="E563" s="93"/>
      <c r="F563" s="93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93"/>
      <c r="BC563" s="93"/>
      <c r="BD563" s="93"/>
    </row>
    <row r="564" customFormat="false" ht="12.75" hidden="false" customHeight="false" outlineLevel="0" collapsed="false">
      <c r="E564" s="93"/>
      <c r="F564" s="93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93"/>
      <c r="BC564" s="93"/>
      <c r="BD564" s="93"/>
    </row>
    <row r="565" customFormat="false" ht="12.75" hidden="false" customHeight="false" outlineLevel="0" collapsed="false">
      <c r="E565" s="93"/>
      <c r="F565" s="93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93"/>
      <c r="BC565" s="93"/>
      <c r="BD565" s="93"/>
    </row>
    <row r="566" customFormat="false" ht="12.75" hidden="false" customHeight="false" outlineLevel="0" collapsed="false">
      <c r="E566" s="93"/>
      <c r="F566" s="93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93"/>
      <c r="BC566" s="93"/>
      <c r="BD566" s="93"/>
    </row>
    <row r="567" customFormat="false" ht="12.75" hidden="false" customHeight="false" outlineLevel="0" collapsed="false">
      <c r="E567" s="93"/>
      <c r="F567" s="93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93"/>
      <c r="BC567" s="93"/>
      <c r="BD567" s="93"/>
    </row>
    <row r="568" customFormat="false" ht="12.75" hidden="false" customHeight="false" outlineLevel="0" collapsed="false">
      <c r="E568" s="93"/>
      <c r="F568" s="93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93"/>
      <c r="BC568" s="93"/>
      <c r="BD568" s="93"/>
    </row>
    <row r="569" customFormat="false" ht="12.75" hidden="false" customHeight="false" outlineLevel="0" collapsed="false">
      <c r="E569" s="93"/>
      <c r="F569" s="93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93"/>
      <c r="BC569" s="93"/>
      <c r="BD569" s="93"/>
    </row>
    <row r="570" customFormat="false" ht="12.75" hidden="false" customHeight="false" outlineLevel="0" collapsed="false">
      <c r="E570" s="93"/>
      <c r="F570" s="93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93"/>
      <c r="BC570" s="93"/>
      <c r="BD570" s="93"/>
    </row>
    <row r="571" customFormat="false" ht="12.75" hidden="false" customHeight="false" outlineLevel="0" collapsed="false">
      <c r="E571" s="93"/>
      <c r="F571" s="93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93"/>
      <c r="BC571" s="93"/>
      <c r="BD571" s="93"/>
    </row>
    <row r="572" customFormat="false" ht="12.75" hidden="false" customHeight="false" outlineLevel="0" collapsed="false">
      <c r="E572" s="93"/>
      <c r="F572" s="93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93"/>
      <c r="BC572" s="93"/>
      <c r="BD572" s="93"/>
    </row>
    <row r="573" customFormat="false" ht="12.75" hidden="false" customHeight="false" outlineLevel="0" collapsed="false">
      <c r="E573" s="93"/>
      <c r="F573" s="93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93"/>
      <c r="BC573" s="93"/>
      <c r="BD573" s="93"/>
    </row>
    <row r="574" customFormat="false" ht="12.75" hidden="false" customHeight="false" outlineLevel="0" collapsed="false">
      <c r="E574" s="93"/>
      <c r="F574" s="93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93"/>
      <c r="BC574" s="93"/>
      <c r="BD574" s="93"/>
    </row>
    <row r="575" customFormat="false" ht="12.75" hidden="false" customHeight="false" outlineLevel="0" collapsed="false">
      <c r="E575" s="93"/>
      <c r="F575" s="93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93"/>
      <c r="BC575" s="93"/>
      <c r="BD575" s="93"/>
    </row>
    <row r="576" customFormat="false" ht="12.75" hidden="false" customHeight="false" outlineLevel="0" collapsed="false">
      <c r="E576" s="93"/>
      <c r="F576" s="93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93"/>
      <c r="BC576" s="93"/>
      <c r="BD576" s="93"/>
    </row>
    <row r="577" customFormat="false" ht="12.75" hidden="false" customHeight="false" outlineLevel="0" collapsed="false">
      <c r="E577" s="93"/>
      <c r="F577" s="93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93"/>
      <c r="BC577" s="93"/>
      <c r="BD577" s="93"/>
    </row>
    <row r="578" customFormat="false" ht="12.75" hidden="false" customHeight="false" outlineLevel="0" collapsed="false">
      <c r="E578" s="93"/>
      <c r="F578" s="93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93"/>
      <c r="BC578" s="93"/>
      <c r="BD578" s="93"/>
    </row>
    <row r="579" customFormat="false" ht="12.75" hidden="false" customHeight="false" outlineLevel="0" collapsed="false">
      <c r="E579" s="93"/>
      <c r="F579" s="93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93"/>
      <c r="BC579" s="93"/>
      <c r="BD579" s="93"/>
    </row>
    <row r="580" customFormat="false" ht="12.75" hidden="false" customHeight="false" outlineLevel="0" collapsed="false">
      <c r="E580" s="93"/>
      <c r="F580" s="93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93"/>
      <c r="BC580" s="93"/>
      <c r="BD580" s="93"/>
    </row>
    <row r="581" customFormat="false" ht="12.75" hidden="false" customHeight="false" outlineLevel="0" collapsed="false">
      <c r="E581" s="93"/>
      <c r="F581" s="93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93"/>
      <c r="BC581" s="93"/>
      <c r="BD581" s="93"/>
    </row>
    <row r="582" customFormat="false" ht="12.75" hidden="false" customHeight="false" outlineLevel="0" collapsed="false">
      <c r="E582" s="93"/>
      <c r="F582" s="93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93"/>
      <c r="BC582" s="93"/>
      <c r="BD582" s="93"/>
    </row>
    <row r="583" customFormat="false" ht="12.75" hidden="false" customHeight="false" outlineLevel="0" collapsed="false">
      <c r="E583" s="93"/>
      <c r="F583" s="93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93"/>
      <c r="BC583" s="93"/>
      <c r="BD583" s="93"/>
    </row>
    <row r="584" customFormat="false" ht="12.75" hidden="false" customHeight="false" outlineLevel="0" collapsed="false">
      <c r="E584" s="93"/>
      <c r="F584" s="93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93"/>
      <c r="BC584" s="93"/>
      <c r="BD584" s="93"/>
    </row>
    <row r="585" customFormat="false" ht="12.75" hidden="false" customHeight="false" outlineLevel="0" collapsed="false">
      <c r="E585" s="93"/>
      <c r="F585" s="93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93"/>
      <c r="BC585" s="93"/>
      <c r="BD585" s="93"/>
    </row>
    <row r="586" customFormat="false" ht="12.75" hidden="false" customHeight="false" outlineLevel="0" collapsed="false">
      <c r="E586" s="93"/>
      <c r="F586" s="93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93"/>
      <c r="BC586" s="93"/>
      <c r="BD586" s="93"/>
    </row>
    <row r="587" customFormat="false" ht="12.75" hidden="false" customHeight="false" outlineLevel="0" collapsed="false">
      <c r="E587" s="93"/>
      <c r="F587" s="93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93"/>
      <c r="BC587" s="93"/>
      <c r="BD587" s="93"/>
    </row>
    <row r="588" customFormat="false" ht="12.75" hidden="false" customHeight="false" outlineLevel="0" collapsed="false">
      <c r="E588" s="93"/>
      <c r="F588" s="93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93"/>
      <c r="BC588" s="93"/>
      <c r="BD588" s="93"/>
    </row>
    <row r="589" customFormat="false" ht="12.75" hidden="false" customHeight="false" outlineLevel="0" collapsed="false">
      <c r="E589" s="93"/>
      <c r="F589" s="93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93"/>
      <c r="BC589" s="93"/>
      <c r="BD589" s="93"/>
    </row>
    <row r="590" customFormat="false" ht="12.75" hidden="false" customHeight="false" outlineLevel="0" collapsed="false">
      <c r="E590" s="93"/>
      <c r="F590" s="93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93"/>
      <c r="BC590" s="93"/>
      <c r="BD590" s="93"/>
    </row>
    <row r="591" customFormat="false" ht="12.75" hidden="false" customHeight="false" outlineLevel="0" collapsed="false">
      <c r="E591" s="93"/>
      <c r="F591" s="93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93"/>
      <c r="BC591" s="93"/>
      <c r="BD591" s="93"/>
    </row>
    <row r="592" customFormat="false" ht="12.75" hidden="false" customHeight="false" outlineLevel="0" collapsed="false">
      <c r="E592" s="93"/>
      <c r="F592" s="93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93"/>
      <c r="BC592" s="93"/>
      <c r="BD592" s="93"/>
    </row>
    <row r="593" customFormat="false" ht="12.75" hidden="false" customHeight="false" outlineLevel="0" collapsed="false">
      <c r="E593" s="93"/>
      <c r="F593" s="93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93"/>
      <c r="BC593" s="93"/>
      <c r="BD593" s="93"/>
    </row>
    <row r="594" customFormat="false" ht="12.75" hidden="false" customHeight="false" outlineLevel="0" collapsed="false">
      <c r="E594" s="93"/>
      <c r="F594" s="93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93"/>
      <c r="BC594" s="93"/>
      <c r="BD594" s="93"/>
    </row>
    <row r="595" customFormat="false" ht="12.75" hidden="false" customHeight="false" outlineLevel="0" collapsed="false">
      <c r="E595" s="93"/>
      <c r="F595" s="93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93"/>
      <c r="BC595" s="93"/>
      <c r="BD595" s="93"/>
    </row>
    <row r="596" customFormat="false" ht="12.75" hidden="false" customHeight="false" outlineLevel="0" collapsed="false">
      <c r="E596" s="93"/>
      <c r="F596" s="93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93"/>
      <c r="BC596" s="93"/>
      <c r="BD596" s="93"/>
    </row>
    <row r="597" customFormat="false" ht="12.75" hidden="false" customHeight="false" outlineLevel="0" collapsed="false">
      <c r="E597" s="93"/>
      <c r="F597" s="93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93"/>
      <c r="BC597" s="93"/>
      <c r="BD597" s="93"/>
    </row>
    <row r="598" customFormat="false" ht="12.75" hidden="false" customHeight="false" outlineLevel="0" collapsed="false">
      <c r="E598" s="93"/>
      <c r="F598" s="93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93"/>
      <c r="BC598" s="93"/>
      <c r="BD598" s="93"/>
    </row>
    <row r="599" customFormat="false" ht="12.75" hidden="false" customHeight="false" outlineLevel="0" collapsed="false">
      <c r="E599" s="93"/>
      <c r="F599" s="93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93"/>
      <c r="BC599" s="93"/>
      <c r="BD599" s="93"/>
    </row>
    <row r="600" customFormat="false" ht="12.75" hidden="false" customHeight="false" outlineLevel="0" collapsed="false">
      <c r="E600" s="93"/>
      <c r="F600" s="93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93"/>
      <c r="BC600" s="93"/>
      <c r="BD600" s="93"/>
    </row>
    <row r="601" customFormat="false" ht="12.75" hidden="false" customHeight="false" outlineLevel="0" collapsed="false">
      <c r="E601" s="93"/>
      <c r="F601" s="93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93"/>
      <c r="BC601" s="93"/>
      <c r="BD601" s="93"/>
    </row>
    <row r="602" customFormat="false" ht="12.75" hidden="false" customHeight="false" outlineLevel="0" collapsed="false">
      <c r="E602" s="93"/>
      <c r="F602" s="93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93"/>
      <c r="BC602" s="93"/>
      <c r="BD602" s="93"/>
    </row>
    <row r="603" customFormat="false" ht="12.75" hidden="false" customHeight="false" outlineLevel="0" collapsed="false">
      <c r="E603" s="93"/>
      <c r="F603" s="93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93"/>
      <c r="BC603" s="93"/>
      <c r="BD603" s="93"/>
    </row>
    <row r="604" customFormat="false" ht="12.75" hidden="false" customHeight="false" outlineLevel="0" collapsed="false">
      <c r="E604" s="93"/>
      <c r="F604" s="93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93"/>
      <c r="BC604" s="93"/>
      <c r="BD604" s="93"/>
    </row>
    <row r="605" customFormat="false" ht="12.75" hidden="false" customHeight="false" outlineLevel="0" collapsed="false">
      <c r="E605" s="93"/>
      <c r="F605" s="93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93"/>
      <c r="BC605" s="93"/>
      <c r="BD605" s="93"/>
    </row>
    <row r="606" customFormat="false" ht="12.75" hidden="false" customHeight="false" outlineLevel="0" collapsed="false">
      <c r="E606" s="93"/>
      <c r="F606" s="93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93"/>
      <c r="BC606" s="93"/>
      <c r="BD606" s="93"/>
    </row>
    <row r="607" customFormat="false" ht="12.75" hidden="false" customHeight="false" outlineLevel="0" collapsed="false">
      <c r="E607" s="93"/>
      <c r="F607" s="93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93"/>
      <c r="BC607" s="93"/>
      <c r="BD607" s="93"/>
    </row>
    <row r="608" customFormat="false" ht="12.75" hidden="false" customHeight="false" outlineLevel="0" collapsed="false">
      <c r="E608" s="93"/>
      <c r="F608" s="93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93"/>
      <c r="BC608" s="93"/>
      <c r="BD608" s="93"/>
    </row>
    <row r="609" customFormat="false" ht="12.75" hidden="false" customHeight="false" outlineLevel="0" collapsed="false">
      <c r="E609" s="93"/>
      <c r="F609" s="93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93"/>
      <c r="BC609" s="93"/>
      <c r="BD609" s="93"/>
    </row>
    <row r="610" customFormat="false" ht="12.75" hidden="false" customHeight="false" outlineLevel="0" collapsed="false">
      <c r="E610" s="93"/>
      <c r="F610" s="93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93"/>
      <c r="BC610" s="93"/>
      <c r="BD610" s="93"/>
    </row>
    <row r="611" customFormat="false" ht="12.75" hidden="false" customHeight="false" outlineLevel="0" collapsed="false">
      <c r="E611" s="93"/>
      <c r="F611" s="93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93"/>
      <c r="BC611" s="93"/>
      <c r="BD611" s="93"/>
    </row>
    <row r="612" customFormat="false" ht="12.75" hidden="false" customHeight="false" outlineLevel="0" collapsed="false">
      <c r="E612" s="93"/>
      <c r="F612" s="93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93"/>
      <c r="BC612" s="93"/>
      <c r="BD612" s="93"/>
    </row>
    <row r="613" customFormat="false" ht="12.75" hidden="false" customHeight="false" outlineLevel="0" collapsed="false">
      <c r="E613" s="93"/>
      <c r="F613" s="93"/>
      <c r="BB613" s="88"/>
      <c r="BC613" s="88"/>
      <c r="BD613" s="88"/>
    </row>
    <row r="614" customFormat="false" ht="12.75" hidden="false" customHeight="false" outlineLevel="0" collapsed="false">
      <c r="E614" s="93"/>
      <c r="F614" s="93"/>
      <c r="BB614" s="88"/>
      <c r="BC614" s="88"/>
      <c r="BD614" s="88"/>
    </row>
    <row r="615" customFormat="false" ht="12.75" hidden="false" customHeight="false" outlineLevel="0" collapsed="false">
      <c r="E615" s="93"/>
      <c r="F615" s="93"/>
      <c r="BB615" s="88"/>
      <c r="BC615" s="88"/>
      <c r="BD615" s="88"/>
    </row>
    <row r="616" customFormat="false" ht="12.75" hidden="false" customHeight="false" outlineLevel="0" collapsed="false">
      <c r="E616" s="93"/>
      <c r="F616" s="93"/>
    </row>
    <row r="617" customFormat="false" ht="12.75" hidden="false" customHeight="false" outlineLevel="0" collapsed="false">
      <c r="E617" s="93"/>
      <c r="F617" s="93"/>
    </row>
    <row r="618" customFormat="false" ht="12.75" hidden="false" customHeight="false" outlineLevel="0" collapsed="false">
      <c r="E618" s="93"/>
      <c r="F618" s="93"/>
    </row>
    <row r="619" customFormat="false" ht="12.75" hidden="false" customHeight="false" outlineLevel="0" collapsed="false">
      <c r="E619" s="93"/>
      <c r="F619" s="93"/>
    </row>
    <row r="620" customFormat="false" ht="12.75" hidden="false" customHeight="false" outlineLevel="0" collapsed="false">
      <c r="E620" s="93"/>
      <c r="F620" s="93"/>
    </row>
    <row r="621" customFormat="false" ht="12.75" hidden="false" customHeight="false" outlineLevel="0" collapsed="false">
      <c r="E621" s="93"/>
      <c r="F621" s="93"/>
    </row>
    <row r="622" customFormat="false" ht="12.75" hidden="false" customHeight="false" outlineLevel="0" collapsed="false">
      <c r="E622" s="93"/>
      <c r="F622" s="93"/>
    </row>
    <row r="623" customFormat="false" ht="12.75" hidden="false" customHeight="false" outlineLevel="0" collapsed="false">
      <c r="E623" s="93"/>
      <c r="F623" s="93"/>
    </row>
    <row r="624" customFormat="false" ht="12.75" hidden="false" customHeight="false" outlineLevel="0" collapsed="false">
      <c r="E624" s="93"/>
      <c r="F624" s="93"/>
    </row>
    <row r="625" customFormat="false" ht="12.75" hidden="false" customHeight="false" outlineLevel="0" collapsed="false">
      <c r="E625" s="93"/>
      <c r="F625" s="93"/>
    </row>
    <row r="626" customFormat="false" ht="12.75" hidden="false" customHeight="false" outlineLevel="0" collapsed="false">
      <c r="E626" s="93"/>
      <c r="F626" s="93"/>
    </row>
    <row r="627" customFormat="false" ht="12.75" hidden="false" customHeight="false" outlineLevel="0" collapsed="false">
      <c r="E627" s="93"/>
      <c r="F627" s="93"/>
    </row>
    <row r="628" customFormat="false" ht="12.75" hidden="false" customHeight="false" outlineLevel="0" collapsed="false">
      <c r="E628" s="93"/>
      <c r="F628" s="93"/>
    </row>
    <row r="629" customFormat="false" ht="12.75" hidden="false" customHeight="false" outlineLevel="0" collapsed="false">
      <c r="E629" s="93"/>
      <c r="F629" s="93"/>
    </row>
    <row r="630" customFormat="false" ht="12.75" hidden="false" customHeight="false" outlineLevel="0" collapsed="false">
      <c r="E630" s="93"/>
      <c r="F630" s="93"/>
    </row>
    <row r="631" customFormat="false" ht="12.75" hidden="false" customHeight="false" outlineLevel="0" collapsed="false">
      <c r="E631" s="93"/>
      <c r="F631" s="93"/>
    </row>
    <row r="632" customFormat="false" ht="12.75" hidden="false" customHeight="false" outlineLevel="0" collapsed="false">
      <c r="E632" s="93"/>
      <c r="F632" s="93"/>
    </row>
    <row r="633" customFormat="false" ht="12.75" hidden="false" customHeight="false" outlineLevel="0" collapsed="false">
      <c r="E633" s="93"/>
      <c r="F633" s="93"/>
    </row>
    <row r="634" customFormat="false" ht="12.75" hidden="false" customHeight="false" outlineLevel="0" collapsed="false">
      <c r="E634" s="93"/>
      <c r="F634" s="93"/>
    </row>
    <row r="635" customFormat="false" ht="12.75" hidden="false" customHeight="false" outlineLevel="0" collapsed="false">
      <c r="E635" s="93"/>
      <c r="F635" s="93"/>
    </row>
    <row r="636" customFormat="false" ht="12.75" hidden="false" customHeight="false" outlineLevel="0" collapsed="false">
      <c r="E636" s="93"/>
      <c r="F636" s="93"/>
    </row>
    <row r="637" customFormat="false" ht="12.75" hidden="false" customHeight="false" outlineLevel="0" collapsed="false">
      <c r="E637" s="93"/>
      <c r="F637" s="93"/>
    </row>
    <row r="638" customFormat="false" ht="12.75" hidden="false" customHeight="false" outlineLevel="0" collapsed="false">
      <c r="E638" s="93"/>
      <c r="F638" s="93"/>
    </row>
    <row r="639" customFormat="false" ht="12.75" hidden="false" customHeight="false" outlineLevel="0" collapsed="false">
      <c r="E639" s="93"/>
      <c r="F639" s="93"/>
    </row>
    <row r="640" customFormat="false" ht="12.75" hidden="false" customHeight="false" outlineLevel="0" collapsed="false">
      <c r="E640" s="93"/>
      <c r="F640" s="93"/>
    </row>
    <row r="641" customFormat="false" ht="12.75" hidden="false" customHeight="false" outlineLevel="0" collapsed="false">
      <c r="E641" s="93"/>
      <c r="F641" s="93"/>
    </row>
    <row r="642" customFormat="false" ht="12.75" hidden="false" customHeight="false" outlineLevel="0" collapsed="false">
      <c r="E642" s="93"/>
      <c r="F642" s="93"/>
    </row>
    <row r="643" customFormat="false" ht="12.75" hidden="false" customHeight="false" outlineLevel="0" collapsed="false">
      <c r="E643" s="93"/>
      <c r="F643" s="93"/>
    </row>
    <row r="644" customFormat="false" ht="12.75" hidden="false" customHeight="false" outlineLevel="0" collapsed="false">
      <c r="E644" s="93"/>
      <c r="F644" s="93"/>
    </row>
    <row r="645" customFormat="false" ht="12.75" hidden="false" customHeight="false" outlineLevel="0" collapsed="false">
      <c r="E645" s="93"/>
      <c r="F645" s="93"/>
    </row>
    <row r="646" customFormat="false" ht="12.75" hidden="false" customHeight="false" outlineLevel="0" collapsed="false">
      <c r="E646" s="93"/>
      <c r="F646" s="93"/>
    </row>
    <row r="647" customFormat="false" ht="12.75" hidden="false" customHeight="false" outlineLevel="0" collapsed="false">
      <c r="E647" s="93"/>
      <c r="F647" s="93"/>
    </row>
    <row r="648" customFormat="false" ht="12.75" hidden="false" customHeight="false" outlineLevel="0" collapsed="false">
      <c r="E648" s="93"/>
      <c r="F648" s="93"/>
    </row>
    <row r="649" customFormat="false" ht="12.75" hidden="false" customHeight="false" outlineLevel="0" collapsed="false">
      <c r="E649" s="93"/>
      <c r="F649" s="93"/>
    </row>
    <row r="650" customFormat="false" ht="12.75" hidden="false" customHeight="false" outlineLevel="0" collapsed="false">
      <c r="E650" s="93"/>
      <c r="F650" s="93"/>
    </row>
    <row r="651" customFormat="false" ht="12.75" hidden="false" customHeight="false" outlineLevel="0" collapsed="false">
      <c r="E651" s="93"/>
      <c r="F651" s="93"/>
    </row>
    <row r="652" customFormat="false" ht="12.75" hidden="false" customHeight="false" outlineLevel="0" collapsed="false">
      <c r="E652" s="93"/>
      <c r="F652" s="93"/>
    </row>
    <row r="653" customFormat="false" ht="12.75" hidden="false" customHeight="false" outlineLevel="0" collapsed="false">
      <c r="E653" s="93"/>
      <c r="F653" s="93"/>
    </row>
    <row r="654" customFormat="false" ht="12.75" hidden="false" customHeight="false" outlineLevel="0" collapsed="false">
      <c r="E654" s="93"/>
      <c r="F654" s="93"/>
    </row>
    <row r="655" customFormat="false" ht="12.75" hidden="false" customHeight="false" outlineLevel="0" collapsed="false">
      <c r="E655" s="93"/>
      <c r="F655" s="93"/>
    </row>
    <row r="656" customFormat="false" ht="12.75" hidden="false" customHeight="false" outlineLevel="0" collapsed="false">
      <c r="E656" s="93"/>
      <c r="F656" s="93"/>
    </row>
    <row r="657" customFormat="false" ht="12.75" hidden="false" customHeight="false" outlineLevel="0" collapsed="false">
      <c r="E657" s="93"/>
      <c r="F657" s="93"/>
    </row>
    <row r="658" customFormat="false" ht="12.75" hidden="false" customHeight="false" outlineLevel="0" collapsed="false">
      <c r="E658" s="93"/>
      <c r="F658" s="93"/>
    </row>
    <row r="659" customFormat="false" ht="12.75" hidden="false" customHeight="false" outlineLevel="0" collapsed="false">
      <c r="E659" s="93"/>
      <c r="F659" s="93"/>
    </row>
    <row r="660" customFormat="false" ht="12.75" hidden="false" customHeight="false" outlineLevel="0" collapsed="false">
      <c r="E660" s="93"/>
      <c r="F660" s="93"/>
    </row>
    <row r="661" customFormat="false" ht="12.75" hidden="false" customHeight="false" outlineLevel="0" collapsed="false">
      <c r="E661" s="93"/>
      <c r="F661" s="93"/>
    </row>
    <row r="662" customFormat="false" ht="12.75" hidden="false" customHeight="false" outlineLevel="0" collapsed="false">
      <c r="E662" s="93"/>
      <c r="F662" s="93"/>
    </row>
    <row r="663" customFormat="false" ht="12.75" hidden="false" customHeight="false" outlineLevel="0" collapsed="false">
      <c r="E663" s="93"/>
      <c r="F663" s="93"/>
    </row>
    <row r="664" customFormat="false" ht="12.75" hidden="false" customHeight="false" outlineLevel="0" collapsed="false">
      <c r="E664" s="93"/>
      <c r="F664" s="93"/>
    </row>
    <row r="665" customFormat="false" ht="12.75" hidden="false" customHeight="false" outlineLevel="0" collapsed="false">
      <c r="E665" s="93"/>
      <c r="F665" s="93"/>
    </row>
    <row r="666" customFormat="false" ht="12.75" hidden="false" customHeight="false" outlineLevel="0" collapsed="false">
      <c r="E666" s="93"/>
      <c r="F666" s="93"/>
    </row>
    <row r="667" customFormat="false" ht="12.75" hidden="false" customHeight="false" outlineLevel="0" collapsed="false">
      <c r="E667" s="93"/>
      <c r="F667" s="93"/>
    </row>
    <row r="668" customFormat="false" ht="12.75" hidden="false" customHeight="false" outlineLevel="0" collapsed="false">
      <c r="E668" s="93"/>
      <c r="F668" s="93"/>
    </row>
    <row r="669" customFormat="false" ht="12.75" hidden="false" customHeight="false" outlineLevel="0" collapsed="false">
      <c r="E669" s="93"/>
      <c r="F669" s="93"/>
    </row>
    <row r="670" customFormat="false" ht="12.75" hidden="false" customHeight="false" outlineLevel="0" collapsed="false">
      <c r="E670" s="93"/>
      <c r="F670" s="93"/>
    </row>
    <row r="671" customFormat="false" ht="12.75" hidden="false" customHeight="false" outlineLevel="0" collapsed="false">
      <c r="E671" s="93"/>
      <c r="F671" s="93"/>
    </row>
    <row r="672" customFormat="false" ht="12.75" hidden="false" customHeight="false" outlineLevel="0" collapsed="false">
      <c r="E672" s="93"/>
      <c r="F672" s="93"/>
    </row>
    <row r="673" customFormat="false" ht="12.75" hidden="false" customHeight="false" outlineLevel="0" collapsed="false">
      <c r="E673" s="93"/>
      <c r="F673" s="93"/>
    </row>
    <row r="674" customFormat="false" ht="12.75" hidden="false" customHeight="false" outlineLevel="0" collapsed="false">
      <c r="E674" s="93"/>
      <c r="F674" s="93"/>
    </row>
    <row r="675" customFormat="false" ht="12.75" hidden="false" customHeight="false" outlineLevel="0" collapsed="false">
      <c r="E675" s="93"/>
      <c r="F675" s="93"/>
    </row>
    <row r="676" customFormat="false" ht="12.75" hidden="false" customHeight="false" outlineLevel="0" collapsed="false">
      <c r="E676" s="93"/>
      <c r="F676" s="93"/>
    </row>
    <row r="677" customFormat="false" ht="12.75" hidden="false" customHeight="false" outlineLevel="0" collapsed="false">
      <c r="E677" s="93"/>
      <c r="F677" s="93"/>
    </row>
    <row r="678" customFormat="false" ht="12.75" hidden="false" customHeight="false" outlineLevel="0" collapsed="false">
      <c r="E678" s="93"/>
      <c r="F678" s="93"/>
    </row>
    <row r="679" customFormat="false" ht="12.75" hidden="false" customHeight="false" outlineLevel="0" collapsed="false">
      <c r="E679" s="93"/>
      <c r="F679" s="93"/>
    </row>
    <row r="680" customFormat="false" ht="12.75" hidden="false" customHeight="false" outlineLevel="0" collapsed="false">
      <c r="E680" s="93"/>
      <c r="F680" s="93"/>
    </row>
    <row r="681" customFormat="false" ht="12.75" hidden="false" customHeight="false" outlineLevel="0" collapsed="false">
      <c r="E681" s="93"/>
      <c r="F681" s="93"/>
    </row>
    <row r="682" customFormat="false" ht="12.75" hidden="false" customHeight="false" outlineLevel="0" collapsed="false">
      <c r="E682" s="93"/>
      <c r="F682" s="93"/>
    </row>
    <row r="683" customFormat="false" ht="12.75" hidden="false" customHeight="false" outlineLevel="0" collapsed="false">
      <c r="E683" s="93"/>
      <c r="F683" s="93"/>
    </row>
    <row r="684" customFormat="false" ht="12.75" hidden="false" customHeight="false" outlineLevel="0" collapsed="false">
      <c r="E684" s="93"/>
      <c r="F684" s="93"/>
    </row>
    <row r="685" customFormat="false" ht="12.75" hidden="false" customHeight="false" outlineLevel="0" collapsed="false">
      <c r="E685" s="93"/>
      <c r="F685" s="93"/>
    </row>
    <row r="686" customFormat="false" ht="12.75" hidden="false" customHeight="false" outlineLevel="0" collapsed="false">
      <c r="E686" s="93"/>
      <c r="F686" s="93"/>
    </row>
    <row r="687" customFormat="false" ht="12.75" hidden="false" customHeight="false" outlineLevel="0" collapsed="false">
      <c r="E687" s="93"/>
      <c r="F687" s="93"/>
    </row>
    <row r="688" customFormat="false" ht="12.75" hidden="false" customHeight="false" outlineLevel="0" collapsed="false">
      <c r="E688" s="93"/>
      <c r="F688" s="93"/>
    </row>
    <row r="689" customFormat="false" ht="12.75" hidden="false" customHeight="false" outlineLevel="0" collapsed="false">
      <c r="E689" s="93"/>
      <c r="F689" s="93"/>
    </row>
    <row r="690" customFormat="false" ht="12.75" hidden="false" customHeight="false" outlineLevel="0" collapsed="false">
      <c r="E690" s="93"/>
      <c r="F690" s="93"/>
    </row>
    <row r="691" customFormat="false" ht="12.75" hidden="false" customHeight="false" outlineLevel="0" collapsed="false">
      <c r="E691" s="93"/>
      <c r="F691" s="93"/>
    </row>
    <row r="692" customFormat="false" ht="12.75" hidden="false" customHeight="false" outlineLevel="0" collapsed="false">
      <c r="E692" s="93"/>
      <c r="F692" s="93"/>
    </row>
    <row r="693" customFormat="false" ht="12.75" hidden="false" customHeight="false" outlineLevel="0" collapsed="false">
      <c r="E693" s="93"/>
      <c r="F693" s="93"/>
    </row>
    <row r="694" customFormat="false" ht="12.75" hidden="false" customHeight="false" outlineLevel="0" collapsed="false">
      <c r="E694" s="93"/>
      <c r="F694" s="93"/>
    </row>
    <row r="695" customFormat="false" ht="12.75" hidden="false" customHeight="false" outlineLevel="0" collapsed="false">
      <c r="E695" s="93"/>
      <c r="F695" s="93"/>
    </row>
    <row r="696" customFormat="false" ht="12.75" hidden="false" customHeight="false" outlineLevel="0" collapsed="false">
      <c r="E696" s="93"/>
      <c r="F696" s="93"/>
    </row>
    <row r="697" customFormat="false" ht="12.75" hidden="false" customHeight="false" outlineLevel="0" collapsed="false">
      <c r="E697" s="93"/>
      <c r="F697" s="93"/>
    </row>
    <row r="698" customFormat="false" ht="12.75" hidden="false" customHeight="false" outlineLevel="0" collapsed="false">
      <c r="E698" s="93"/>
      <c r="F698" s="93"/>
    </row>
    <row r="699" customFormat="false" ht="12.75" hidden="false" customHeight="false" outlineLevel="0" collapsed="false">
      <c r="E699" s="93"/>
      <c r="F699" s="93"/>
    </row>
    <row r="700" customFormat="false" ht="12.75" hidden="false" customHeight="false" outlineLevel="0" collapsed="false">
      <c r="E700" s="93"/>
      <c r="F700" s="93"/>
    </row>
    <row r="701" customFormat="false" ht="12.75" hidden="false" customHeight="false" outlineLevel="0" collapsed="false">
      <c r="E701" s="93"/>
      <c r="F701" s="93"/>
    </row>
    <row r="702" customFormat="false" ht="12.75" hidden="false" customHeight="false" outlineLevel="0" collapsed="false">
      <c r="E702" s="93"/>
      <c r="F702" s="93"/>
    </row>
    <row r="703" customFormat="false" ht="12.75" hidden="false" customHeight="false" outlineLevel="0" collapsed="false">
      <c r="E703" s="93"/>
      <c r="F703" s="93"/>
    </row>
    <row r="704" customFormat="false" ht="12.75" hidden="false" customHeight="false" outlineLevel="0" collapsed="false">
      <c r="E704" s="93"/>
      <c r="F704" s="93"/>
    </row>
    <row r="705" customFormat="false" ht="12.75" hidden="false" customHeight="false" outlineLevel="0" collapsed="false">
      <c r="E705" s="93"/>
      <c r="F705" s="93"/>
    </row>
    <row r="706" customFormat="false" ht="12.75" hidden="false" customHeight="false" outlineLevel="0" collapsed="false">
      <c r="E706" s="93"/>
      <c r="F706" s="93"/>
    </row>
    <row r="707" customFormat="false" ht="12.75" hidden="false" customHeight="false" outlineLevel="0" collapsed="false">
      <c r="E707" s="93"/>
      <c r="F707" s="93"/>
    </row>
    <row r="708" customFormat="false" ht="12.75" hidden="false" customHeight="false" outlineLevel="0" collapsed="false">
      <c r="E708" s="93"/>
      <c r="F708" s="93"/>
    </row>
    <row r="709" customFormat="false" ht="12.75" hidden="false" customHeight="false" outlineLevel="0" collapsed="false">
      <c r="E709" s="93"/>
      <c r="F709" s="93"/>
    </row>
    <row r="710" customFormat="false" ht="12.75" hidden="false" customHeight="false" outlineLevel="0" collapsed="false">
      <c r="E710" s="93"/>
      <c r="F710" s="93"/>
    </row>
    <row r="711" customFormat="false" ht="12.75" hidden="false" customHeight="false" outlineLevel="0" collapsed="false">
      <c r="E711" s="93"/>
      <c r="F711" s="93"/>
    </row>
    <row r="712" customFormat="false" ht="12.75" hidden="false" customHeight="false" outlineLevel="0" collapsed="false">
      <c r="E712" s="93"/>
      <c r="F712" s="93"/>
    </row>
    <row r="713" customFormat="false" ht="12.75" hidden="false" customHeight="false" outlineLevel="0" collapsed="false">
      <c r="E713" s="93"/>
      <c r="F713" s="93"/>
    </row>
    <row r="714" customFormat="false" ht="12.75" hidden="false" customHeight="false" outlineLevel="0" collapsed="false">
      <c r="E714" s="93"/>
      <c r="F714" s="93"/>
    </row>
    <row r="715" customFormat="false" ht="12.75" hidden="false" customHeight="false" outlineLevel="0" collapsed="false">
      <c r="E715" s="93"/>
      <c r="F715" s="93"/>
    </row>
    <row r="716" customFormat="false" ht="12.75" hidden="false" customHeight="false" outlineLevel="0" collapsed="false">
      <c r="E716" s="93"/>
      <c r="F716" s="93"/>
    </row>
    <row r="717" customFormat="false" ht="12.75" hidden="false" customHeight="false" outlineLevel="0" collapsed="false">
      <c r="E717" s="93"/>
      <c r="F717" s="93"/>
    </row>
    <row r="718" customFormat="false" ht="12.75" hidden="false" customHeight="false" outlineLevel="0" collapsed="false">
      <c r="E718" s="93"/>
      <c r="F718" s="93"/>
    </row>
    <row r="719" customFormat="false" ht="12.75" hidden="false" customHeight="false" outlineLevel="0" collapsed="false">
      <c r="E719" s="93"/>
      <c r="F719" s="93"/>
    </row>
    <row r="720" customFormat="false" ht="12.75" hidden="false" customHeight="false" outlineLevel="0" collapsed="false">
      <c r="E720" s="93"/>
      <c r="F720" s="93"/>
    </row>
    <row r="721" customFormat="false" ht="12.75" hidden="false" customHeight="false" outlineLevel="0" collapsed="false">
      <c r="E721" s="93"/>
      <c r="F721" s="93"/>
    </row>
    <row r="722" customFormat="false" ht="12.75" hidden="false" customHeight="false" outlineLevel="0" collapsed="false">
      <c r="E722" s="93"/>
      <c r="F722" s="93"/>
    </row>
    <row r="723" customFormat="false" ht="12.75" hidden="false" customHeight="false" outlineLevel="0" collapsed="false">
      <c r="E723" s="93"/>
      <c r="F723" s="93"/>
    </row>
    <row r="724" customFormat="false" ht="12.75" hidden="false" customHeight="false" outlineLevel="0" collapsed="false">
      <c r="E724" s="93"/>
      <c r="F724" s="93"/>
    </row>
    <row r="725" customFormat="false" ht="12.75" hidden="false" customHeight="false" outlineLevel="0" collapsed="false">
      <c r="E725" s="93"/>
      <c r="F725" s="93"/>
    </row>
    <row r="726" customFormat="false" ht="12.75" hidden="false" customHeight="false" outlineLevel="0" collapsed="false">
      <c r="E726" s="93"/>
      <c r="F726" s="93"/>
    </row>
    <row r="727" customFormat="false" ht="12.75" hidden="false" customHeight="false" outlineLevel="0" collapsed="false">
      <c r="E727" s="93"/>
      <c r="F727" s="93"/>
    </row>
    <row r="728" customFormat="false" ht="12.75" hidden="false" customHeight="false" outlineLevel="0" collapsed="false">
      <c r="E728" s="93"/>
      <c r="F728" s="93"/>
    </row>
    <row r="729" customFormat="false" ht="12.75" hidden="false" customHeight="false" outlineLevel="0" collapsed="false">
      <c r="E729" s="93"/>
      <c r="F729" s="93"/>
    </row>
    <row r="730" customFormat="false" ht="12.75" hidden="false" customHeight="false" outlineLevel="0" collapsed="false">
      <c r="E730" s="93"/>
      <c r="F730" s="93"/>
    </row>
    <row r="731" customFormat="false" ht="12.75" hidden="false" customHeight="false" outlineLevel="0" collapsed="false">
      <c r="E731" s="93"/>
      <c r="F731" s="93"/>
    </row>
    <row r="732" customFormat="false" ht="12.75" hidden="false" customHeight="false" outlineLevel="0" collapsed="false">
      <c r="E732" s="93"/>
      <c r="F732" s="93"/>
    </row>
    <row r="733" customFormat="false" ht="12.75" hidden="false" customHeight="false" outlineLevel="0" collapsed="false">
      <c r="E733" s="93"/>
      <c r="F733" s="93"/>
    </row>
    <row r="734" customFormat="false" ht="12.75" hidden="false" customHeight="false" outlineLevel="0" collapsed="false">
      <c r="E734" s="93"/>
      <c r="F734" s="93"/>
    </row>
    <row r="735" customFormat="false" ht="12.75" hidden="false" customHeight="false" outlineLevel="0" collapsed="false">
      <c r="E735" s="93"/>
      <c r="F735" s="93"/>
    </row>
    <row r="736" customFormat="false" ht="12.75" hidden="false" customHeight="false" outlineLevel="0" collapsed="false">
      <c r="E736" s="93"/>
      <c r="F736" s="93"/>
    </row>
    <row r="737" customFormat="false" ht="12.75" hidden="false" customHeight="false" outlineLevel="0" collapsed="false">
      <c r="E737" s="93"/>
      <c r="F737" s="93"/>
    </row>
    <row r="738" customFormat="false" ht="12.75" hidden="false" customHeight="false" outlineLevel="0" collapsed="false">
      <c r="E738" s="93"/>
      <c r="F738" s="93"/>
    </row>
    <row r="739" customFormat="false" ht="12.75" hidden="false" customHeight="false" outlineLevel="0" collapsed="false">
      <c r="E739" s="93"/>
      <c r="F739" s="93"/>
    </row>
    <row r="740" customFormat="false" ht="12.75" hidden="false" customHeight="false" outlineLevel="0" collapsed="false">
      <c r="E740" s="93"/>
      <c r="F740" s="93"/>
    </row>
    <row r="741" customFormat="false" ht="12.75" hidden="false" customHeight="false" outlineLevel="0" collapsed="false">
      <c r="E741" s="93"/>
      <c r="F741" s="93"/>
    </row>
    <row r="742" customFormat="false" ht="12.75" hidden="false" customHeight="false" outlineLevel="0" collapsed="false">
      <c r="E742" s="93"/>
      <c r="F742" s="93"/>
    </row>
    <row r="743" customFormat="false" ht="12.75" hidden="false" customHeight="false" outlineLevel="0" collapsed="false">
      <c r="E743" s="93"/>
      <c r="F743" s="93"/>
    </row>
    <row r="744" customFormat="false" ht="12.75" hidden="false" customHeight="false" outlineLevel="0" collapsed="false">
      <c r="E744" s="93"/>
      <c r="F744" s="93"/>
    </row>
    <row r="745" customFormat="false" ht="12.75" hidden="false" customHeight="false" outlineLevel="0" collapsed="false">
      <c r="E745" s="93"/>
      <c r="F745" s="93"/>
    </row>
    <row r="746" customFormat="false" ht="12.75" hidden="false" customHeight="false" outlineLevel="0" collapsed="false">
      <c r="E746" s="93"/>
      <c r="F746" s="93"/>
    </row>
    <row r="747" customFormat="false" ht="12.75" hidden="false" customHeight="false" outlineLevel="0" collapsed="false">
      <c r="E747" s="93"/>
      <c r="F747" s="93"/>
    </row>
    <row r="748" customFormat="false" ht="12.75" hidden="false" customHeight="false" outlineLevel="0" collapsed="false">
      <c r="E748" s="93"/>
      <c r="F748" s="93"/>
    </row>
    <row r="749" customFormat="false" ht="12.75" hidden="false" customHeight="false" outlineLevel="0" collapsed="false">
      <c r="E749" s="93"/>
      <c r="F749" s="93"/>
    </row>
    <row r="750" customFormat="false" ht="12.75" hidden="false" customHeight="false" outlineLevel="0" collapsed="false">
      <c r="E750" s="93"/>
      <c r="F750" s="93"/>
    </row>
    <row r="751" customFormat="false" ht="12.75" hidden="false" customHeight="false" outlineLevel="0" collapsed="false">
      <c r="E751" s="93"/>
      <c r="F751" s="93"/>
    </row>
    <row r="752" customFormat="false" ht="12.75" hidden="false" customHeight="false" outlineLevel="0" collapsed="false">
      <c r="E752" s="93"/>
      <c r="F752" s="93"/>
    </row>
    <row r="753" customFormat="false" ht="12.75" hidden="false" customHeight="false" outlineLevel="0" collapsed="false">
      <c r="E753" s="93"/>
      <c r="F753" s="93"/>
    </row>
    <row r="754" customFormat="false" ht="12.75" hidden="false" customHeight="false" outlineLevel="0" collapsed="false">
      <c r="E754" s="93"/>
      <c r="F754" s="93"/>
    </row>
    <row r="755" customFormat="false" ht="12.75" hidden="false" customHeight="false" outlineLevel="0" collapsed="false">
      <c r="E755" s="93"/>
      <c r="F755" s="93"/>
    </row>
    <row r="756" customFormat="false" ht="12.75" hidden="false" customHeight="false" outlineLevel="0" collapsed="false">
      <c r="E756" s="93"/>
      <c r="F756" s="93"/>
    </row>
    <row r="757" customFormat="false" ht="12.75" hidden="false" customHeight="false" outlineLevel="0" collapsed="false">
      <c r="E757" s="93"/>
      <c r="F757" s="93"/>
    </row>
    <row r="758" customFormat="false" ht="12.75" hidden="false" customHeight="false" outlineLevel="0" collapsed="false">
      <c r="E758" s="93"/>
      <c r="F758" s="93"/>
    </row>
    <row r="759" customFormat="false" ht="12.75" hidden="false" customHeight="false" outlineLevel="0" collapsed="false">
      <c r="E759" s="93"/>
      <c r="F759" s="93"/>
    </row>
    <row r="760" customFormat="false" ht="12.75" hidden="false" customHeight="false" outlineLevel="0" collapsed="false">
      <c r="E760" s="93"/>
      <c r="F760" s="93"/>
    </row>
    <row r="761" customFormat="false" ht="12.75" hidden="false" customHeight="false" outlineLevel="0" collapsed="false">
      <c r="E761" s="93"/>
      <c r="F761" s="93"/>
    </row>
    <row r="762" customFormat="false" ht="12.75" hidden="false" customHeight="false" outlineLevel="0" collapsed="false">
      <c r="E762" s="93"/>
      <c r="F762" s="93"/>
    </row>
    <row r="763" customFormat="false" ht="12.75" hidden="false" customHeight="false" outlineLevel="0" collapsed="false">
      <c r="E763" s="93"/>
      <c r="F763" s="93"/>
    </row>
    <row r="764" customFormat="false" ht="12.75" hidden="false" customHeight="false" outlineLevel="0" collapsed="false">
      <c r="E764" s="93"/>
      <c r="F764" s="93"/>
    </row>
    <row r="765" customFormat="false" ht="12.75" hidden="false" customHeight="false" outlineLevel="0" collapsed="false">
      <c r="E765" s="93"/>
      <c r="F765" s="93"/>
    </row>
    <row r="766" customFormat="false" ht="12.75" hidden="false" customHeight="false" outlineLevel="0" collapsed="false">
      <c r="E766" s="93"/>
      <c r="F766" s="93"/>
    </row>
    <row r="767" customFormat="false" ht="12.75" hidden="false" customHeight="false" outlineLevel="0" collapsed="false">
      <c r="E767" s="93"/>
      <c r="F767" s="93"/>
    </row>
    <row r="768" customFormat="false" ht="12.75" hidden="false" customHeight="false" outlineLevel="0" collapsed="false">
      <c r="E768" s="93"/>
      <c r="F768" s="93"/>
    </row>
    <row r="769" customFormat="false" ht="12.75" hidden="false" customHeight="false" outlineLevel="0" collapsed="false">
      <c r="E769" s="93"/>
      <c r="F769" s="93"/>
    </row>
    <row r="770" customFormat="false" ht="12.75" hidden="false" customHeight="false" outlineLevel="0" collapsed="false">
      <c r="E770" s="93"/>
      <c r="F770" s="93"/>
    </row>
    <row r="771" customFormat="false" ht="12.75" hidden="false" customHeight="false" outlineLevel="0" collapsed="false">
      <c r="E771" s="93"/>
      <c r="F771" s="93"/>
    </row>
    <row r="772" customFormat="false" ht="12.75" hidden="false" customHeight="false" outlineLevel="0" collapsed="false">
      <c r="E772" s="93"/>
      <c r="F772" s="93"/>
    </row>
    <row r="773" customFormat="false" ht="12.75" hidden="false" customHeight="false" outlineLevel="0" collapsed="false">
      <c r="E773" s="93"/>
      <c r="F773" s="93"/>
    </row>
    <row r="774" customFormat="false" ht="12.75" hidden="false" customHeight="false" outlineLevel="0" collapsed="false">
      <c r="E774" s="93"/>
      <c r="F774" s="93"/>
    </row>
    <row r="775" customFormat="false" ht="12.75" hidden="false" customHeight="false" outlineLevel="0" collapsed="false">
      <c r="E775" s="93"/>
      <c r="F775" s="93"/>
    </row>
    <row r="776" customFormat="false" ht="12.75" hidden="false" customHeight="false" outlineLevel="0" collapsed="false">
      <c r="E776" s="93"/>
      <c r="F776" s="93"/>
    </row>
    <row r="777" customFormat="false" ht="12.75" hidden="false" customHeight="false" outlineLevel="0" collapsed="false">
      <c r="E777" s="93"/>
      <c r="F777" s="93"/>
    </row>
    <row r="778" customFormat="false" ht="12.75" hidden="false" customHeight="false" outlineLevel="0" collapsed="false">
      <c r="E778" s="93"/>
      <c r="F778" s="93"/>
    </row>
    <row r="779" customFormat="false" ht="12.75" hidden="false" customHeight="false" outlineLevel="0" collapsed="false">
      <c r="E779" s="93"/>
      <c r="F779" s="93"/>
    </row>
    <row r="780" customFormat="false" ht="12.75" hidden="false" customHeight="false" outlineLevel="0" collapsed="false">
      <c r="E780" s="93"/>
      <c r="F780" s="93"/>
    </row>
    <row r="781" customFormat="false" ht="12.75" hidden="false" customHeight="false" outlineLevel="0" collapsed="false">
      <c r="E781" s="93"/>
      <c r="F781" s="93"/>
    </row>
    <row r="782" customFormat="false" ht="12.75" hidden="false" customHeight="false" outlineLevel="0" collapsed="false">
      <c r="E782" s="93"/>
      <c r="F782" s="93"/>
    </row>
    <row r="783" customFormat="false" ht="12.75" hidden="false" customHeight="false" outlineLevel="0" collapsed="false">
      <c r="E783" s="93"/>
      <c r="F783" s="93"/>
    </row>
    <row r="784" customFormat="false" ht="12.75" hidden="false" customHeight="false" outlineLevel="0" collapsed="false">
      <c r="E784" s="93"/>
      <c r="F784" s="93"/>
    </row>
    <row r="785" customFormat="false" ht="12.75" hidden="false" customHeight="false" outlineLevel="0" collapsed="false">
      <c r="E785" s="93"/>
      <c r="F785" s="93"/>
    </row>
    <row r="786" customFormat="false" ht="12.75" hidden="false" customHeight="false" outlineLevel="0" collapsed="false">
      <c r="E786" s="93"/>
      <c r="F786" s="93"/>
    </row>
    <row r="787" customFormat="false" ht="12.75" hidden="false" customHeight="false" outlineLevel="0" collapsed="false">
      <c r="E787" s="93"/>
      <c r="F787" s="93"/>
    </row>
    <row r="788" customFormat="false" ht="12.75" hidden="false" customHeight="false" outlineLevel="0" collapsed="false">
      <c r="E788" s="93"/>
      <c r="F788" s="93"/>
    </row>
    <row r="789" customFormat="false" ht="12.75" hidden="false" customHeight="false" outlineLevel="0" collapsed="false">
      <c r="E789" s="93"/>
      <c r="F789" s="93"/>
    </row>
    <row r="790" customFormat="false" ht="12.75" hidden="false" customHeight="false" outlineLevel="0" collapsed="false">
      <c r="E790" s="93"/>
      <c r="F790" s="93"/>
    </row>
    <row r="791" customFormat="false" ht="12.75" hidden="false" customHeight="false" outlineLevel="0" collapsed="false">
      <c r="E791" s="93"/>
      <c r="F791" s="93"/>
    </row>
    <row r="792" customFormat="false" ht="12.75" hidden="false" customHeight="false" outlineLevel="0" collapsed="false">
      <c r="E792" s="93"/>
      <c r="F792" s="93"/>
    </row>
    <row r="793" customFormat="false" ht="12.75" hidden="false" customHeight="false" outlineLevel="0" collapsed="false">
      <c r="E793" s="93"/>
      <c r="F793" s="93"/>
    </row>
    <row r="794" customFormat="false" ht="12.75" hidden="false" customHeight="false" outlineLevel="0" collapsed="false">
      <c r="E794" s="93"/>
      <c r="F794" s="93"/>
    </row>
    <row r="795" customFormat="false" ht="12.75" hidden="false" customHeight="false" outlineLevel="0" collapsed="false">
      <c r="E795" s="93"/>
      <c r="F795" s="93"/>
    </row>
    <row r="796" customFormat="false" ht="12.75" hidden="false" customHeight="false" outlineLevel="0" collapsed="false">
      <c r="E796" s="93"/>
      <c r="F796" s="93"/>
    </row>
    <row r="797" customFormat="false" ht="12.75" hidden="false" customHeight="false" outlineLevel="0" collapsed="false">
      <c r="E797" s="93"/>
      <c r="F797" s="93"/>
    </row>
    <row r="798" customFormat="false" ht="12.75" hidden="false" customHeight="false" outlineLevel="0" collapsed="false">
      <c r="E798" s="93"/>
      <c r="F798" s="93"/>
    </row>
    <row r="799" customFormat="false" ht="12.75" hidden="false" customHeight="false" outlineLevel="0" collapsed="false">
      <c r="E799" s="93"/>
      <c r="F799" s="93"/>
    </row>
    <row r="800" customFormat="false" ht="12.75" hidden="false" customHeight="false" outlineLevel="0" collapsed="false">
      <c r="E800" s="93"/>
      <c r="F800" s="93"/>
    </row>
    <row r="801" customFormat="false" ht="12.75" hidden="false" customHeight="false" outlineLevel="0" collapsed="false">
      <c r="E801" s="93"/>
      <c r="F801" s="93"/>
    </row>
    <row r="802" customFormat="false" ht="12.75" hidden="false" customHeight="false" outlineLevel="0" collapsed="false">
      <c r="E802" s="93"/>
      <c r="F802" s="93"/>
    </row>
    <row r="803" customFormat="false" ht="12.75" hidden="false" customHeight="false" outlineLevel="0" collapsed="false">
      <c r="E803" s="93"/>
      <c r="F803" s="93"/>
    </row>
    <row r="804" customFormat="false" ht="12.75" hidden="false" customHeight="false" outlineLevel="0" collapsed="false">
      <c r="E804" s="93"/>
      <c r="F804" s="93"/>
    </row>
    <row r="805" customFormat="false" ht="12.75" hidden="false" customHeight="false" outlineLevel="0" collapsed="false">
      <c r="E805" s="93"/>
      <c r="F805" s="93"/>
    </row>
    <row r="806" customFormat="false" ht="12.75" hidden="false" customHeight="false" outlineLevel="0" collapsed="false">
      <c r="E806" s="93"/>
      <c r="F806" s="93"/>
    </row>
    <row r="807" customFormat="false" ht="12.75" hidden="false" customHeight="false" outlineLevel="0" collapsed="false">
      <c r="E807" s="93"/>
      <c r="F807" s="93"/>
    </row>
    <row r="808" customFormat="false" ht="12.75" hidden="false" customHeight="false" outlineLevel="0" collapsed="false">
      <c r="E808" s="93"/>
      <c r="F808" s="93"/>
    </row>
    <row r="809" customFormat="false" ht="12.75" hidden="false" customHeight="false" outlineLevel="0" collapsed="false">
      <c r="E809" s="93"/>
      <c r="F809" s="93"/>
    </row>
    <row r="810" customFormat="false" ht="12.75" hidden="false" customHeight="false" outlineLevel="0" collapsed="false">
      <c r="E810" s="93"/>
      <c r="F810" s="93"/>
    </row>
    <row r="811" customFormat="false" ht="12.75" hidden="false" customHeight="false" outlineLevel="0" collapsed="false">
      <c r="E811" s="93"/>
      <c r="F811" s="93"/>
    </row>
    <row r="812" customFormat="false" ht="12.75" hidden="false" customHeight="false" outlineLevel="0" collapsed="false">
      <c r="E812" s="93"/>
      <c r="F812" s="93"/>
    </row>
    <row r="813" customFormat="false" ht="12.75" hidden="false" customHeight="false" outlineLevel="0" collapsed="false">
      <c r="E813" s="93"/>
      <c r="F813" s="93"/>
    </row>
    <row r="814" customFormat="false" ht="12.75" hidden="false" customHeight="false" outlineLevel="0" collapsed="false">
      <c r="E814" s="93"/>
      <c r="F814" s="93"/>
    </row>
    <row r="815" customFormat="false" ht="12.75" hidden="false" customHeight="false" outlineLevel="0" collapsed="false">
      <c r="E815" s="93"/>
      <c r="F815" s="93"/>
    </row>
    <row r="816" customFormat="false" ht="12.75" hidden="false" customHeight="false" outlineLevel="0" collapsed="false">
      <c r="E816" s="93"/>
      <c r="F816" s="93"/>
    </row>
    <row r="817" customFormat="false" ht="12.75" hidden="false" customHeight="false" outlineLevel="0" collapsed="false">
      <c r="E817" s="93"/>
      <c r="F817" s="93"/>
    </row>
    <row r="818" customFormat="false" ht="12.75" hidden="false" customHeight="false" outlineLevel="0" collapsed="false">
      <c r="E818" s="93"/>
      <c r="F818" s="93"/>
    </row>
    <row r="819" customFormat="false" ht="12.75" hidden="false" customHeight="false" outlineLevel="0" collapsed="false">
      <c r="E819" s="93"/>
      <c r="F819" s="93"/>
    </row>
    <row r="820" customFormat="false" ht="12.75" hidden="false" customHeight="false" outlineLevel="0" collapsed="false">
      <c r="E820" s="93"/>
      <c r="F820" s="93"/>
    </row>
    <row r="821" customFormat="false" ht="12.75" hidden="false" customHeight="false" outlineLevel="0" collapsed="false">
      <c r="E821" s="93"/>
      <c r="F821" s="93"/>
    </row>
    <row r="822" customFormat="false" ht="12.75" hidden="false" customHeight="false" outlineLevel="0" collapsed="false">
      <c r="E822" s="93"/>
      <c r="F822" s="93"/>
    </row>
    <row r="823" customFormat="false" ht="12.75" hidden="false" customHeight="false" outlineLevel="0" collapsed="false">
      <c r="E823" s="93"/>
      <c r="F823" s="93"/>
    </row>
    <row r="824" customFormat="false" ht="12.75" hidden="false" customHeight="false" outlineLevel="0" collapsed="false">
      <c r="E824" s="93"/>
      <c r="F824" s="93"/>
    </row>
    <row r="825" customFormat="false" ht="12.75" hidden="false" customHeight="false" outlineLevel="0" collapsed="false">
      <c r="E825" s="93"/>
      <c r="F825" s="93"/>
    </row>
    <row r="826" customFormat="false" ht="12.75" hidden="false" customHeight="false" outlineLevel="0" collapsed="false">
      <c r="E826" s="93"/>
      <c r="F826" s="93"/>
    </row>
    <row r="827" customFormat="false" ht="12.75" hidden="false" customHeight="false" outlineLevel="0" collapsed="false">
      <c r="E827" s="93"/>
      <c r="F827" s="93"/>
    </row>
    <row r="828" customFormat="false" ht="12.75" hidden="false" customHeight="false" outlineLevel="0" collapsed="false">
      <c r="E828" s="93"/>
      <c r="F828" s="93"/>
    </row>
    <row r="829" customFormat="false" ht="12.75" hidden="false" customHeight="false" outlineLevel="0" collapsed="false">
      <c r="E829" s="93"/>
      <c r="F829" s="93"/>
    </row>
    <row r="830" customFormat="false" ht="12.75" hidden="false" customHeight="false" outlineLevel="0" collapsed="false">
      <c r="E830" s="93"/>
      <c r="F830" s="93"/>
    </row>
    <row r="831" customFormat="false" ht="12.75" hidden="false" customHeight="false" outlineLevel="0" collapsed="false">
      <c r="E831" s="93"/>
      <c r="F831" s="93"/>
    </row>
    <row r="832" customFormat="false" ht="12.75" hidden="false" customHeight="false" outlineLevel="0" collapsed="false">
      <c r="E832" s="93"/>
      <c r="F832" s="93"/>
    </row>
    <row r="833" customFormat="false" ht="12.75" hidden="false" customHeight="false" outlineLevel="0" collapsed="false">
      <c r="E833" s="93"/>
      <c r="F833" s="93"/>
    </row>
    <row r="834" customFormat="false" ht="12.75" hidden="false" customHeight="false" outlineLevel="0" collapsed="false">
      <c r="E834" s="93"/>
      <c r="F834" s="93"/>
    </row>
    <row r="835" customFormat="false" ht="12.75" hidden="false" customHeight="false" outlineLevel="0" collapsed="false">
      <c r="E835" s="93"/>
      <c r="F835" s="93"/>
    </row>
    <row r="836" customFormat="false" ht="12.75" hidden="false" customHeight="false" outlineLevel="0" collapsed="false">
      <c r="E836" s="93"/>
      <c r="F836" s="93"/>
    </row>
    <row r="837" customFormat="false" ht="12.75" hidden="false" customHeight="false" outlineLevel="0" collapsed="false">
      <c r="E837" s="93"/>
      <c r="F837" s="93"/>
    </row>
    <row r="838" customFormat="false" ht="12.75" hidden="false" customHeight="false" outlineLevel="0" collapsed="false">
      <c r="E838" s="93"/>
      <c r="F838" s="93"/>
    </row>
    <row r="839" customFormat="false" ht="12.75" hidden="false" customHeight="false" outlineLevel="0" collapsed="false">
      <c r="E839" s="93"/>
      <c r="F839" s="93"/>
    </row>
    <row r="840" customFormat="false" ht="12.75" hidden="false" customHeight="false" outlineLevel="0" collapsed="false">
      <c r="E840" s="93"/>
      <c r="F840" s="93"/>
    </row>
    <row r="841" customFormat="false" ht="12.75" hidden="false" customHeight="false" outlineLevel="0" collapsed="false">
      <c r="E841" s="93"/>
      <c r="F841" s="93"/>
    </row>
    <row r="842" customFormat="false" ht="12.75" hidden="false" customHeight="false" outlineLevel="0" collapsed="false">
      <c r="E842" s="93"/>
      <c r="F842" s="93"/>
    </row>
    <row r="843" customFormat="false" ht="12.75" hidden="false" customHeight="false" outlineLevel="0" collapsed="false">
      <c r="E843" s="93"/>
      <c r="F843" s="93"/>
    </row>
    <row r="844" customFormat="false" ht="12.75" hidden="false" customHeight="false" outlineLevel="0" collapsed="false">
      <c r="E844" s="93"/>
      <c r="F844" s="93"/>
    </row>
    <row r="845" customFormat="false" ht="12.75" hidden="false" customHeight="false" outlineLevel="0" collapsed="false">
      <c r="E845" s="93"/>
      <c r="F845" s="93"/>
    </row>
    <row r="846" customFormat="false" ht="12.75" hidden="false" customHeight="false" outlineLevel="0" collapsed="false">
      <c r="E846" s="93"/>
      <c r="F846" s="93"/>
    </row>
    <row r="847" customFormat="false" ht="12.75" hidden="false" customHeight="false" outlineLevel="0" collapsed="false">
      <c r="E847" s="93"/>
      <c r="F847" s="93"/>
    </row>
    <row r="848" customFormat="false" ht="12.75" hidden="false" customHeight="false" outlineLevel="0" collapsed="false">
      <c r="E848" s="93"/>
      <c r="F848" s="93"/>
    </row>
    <row r="849" customFormat="false" ht="12.75" hidden="false" customHeight="false" outlineLevel="0" collapsed="false">
      <c r="E849" s="93"/>
      <c r="F849" s="93"/>
    </row>
    <row r="850" customFormat="false" ht="12.75" hidden="false" customHeight="false" outlineLevel="0" collapsed="false">
      <c r="E850" s="93"/>
      <c r="F850" s="93"/>
    </row>
    <row r="851" customFormat="false" ht="12.75" hidden="false" customHeight="false" outlineLevel="0" collapsed="false">
      <c r="E851" s="93"/>
      <c r="F851" s="93"/>
    </row>
    <row r="852" customFormat="false" ht="12.75" hidden="false" customHeight="false" outlineLevel="0" collapsed="false">
      <c r="E852" s="93"/>
      <c r="F852" s="93"/>
    </row>
    <row r="853" customFormat="false" ht="12.75" hidden="false" customHeight="false" outlineLevel="0" collapsed="false">
      <c r="E853" s="93"/>
      <c r="F853" s="93"/>
    </row>
    <row r="854" customFormat="false" ht="12.75" hidden="false" customHeight="false" outlineLevel="0" collapsed="false">
      <c r="E854" s="93"/>
      <c r="F854" s="93"/>
    </row>
    <row r="855" customFormat="false" ht="12.75" hidden="false" customHeight="false" outlineLevel="0" collapsed="false">
      <c r="E855" s="93"/>
      <c r="F855" s="93"/>
    </row>
    <row r="856" customFormat="false" ht="12.75" hidden="false" customHeight="false" outlineLevel="0" collapsed="false">
      <c r="E856" s="93"/>
      <c r="F856" s="93"/>
    </row>
    <row r="857" customFormat="false" ht="12.75" hidden="false" customHeight="false" outlineLevel="0" collapsed="false">
      <c r="E857" s="93"/>
      <c r="F857" s="93"/>
    </row>
    <row r="858" customFormat="false" ht="12.75" hidden="false" customHeight="false" outlineLevel="0" collapsed="false">
      <c r="E858" s="93"/>
      <c r="F858" s="93"/>
    </row>
    <row r="859" customFormat="false" ht="12.75" hidden="false" customHeight="false" outlineLevel="0" collapsed="false">
      <c r="E859" s="93"/>
      <c r="F859" s="93"/>
    </row>
    <row r="860" customFormat="false" ht="12.75" hidden="false" customHeight="false" outlineLevel="0" collapsed="false">
      <c r="E860" s="93"/>
      <c r="F860" s="93"/>
    </row>
    <row r="861" customFormat="false" ht="12.75" hidden="false" customHeight="false" outlineLevel="0" collapsed="false">
      <c r="E861" s="93"/>
      <c r="F861" s="93"/>
    </row>
    <row r="862" customFormat="false" ht="12.75" hidden="false" customHeight="false" outlineLevel="0" collapsed="false">
      <c r="E862" s="93"/>
      <c r="F862" s="93"/>
    </row>
    <row r="863" customFormat="false" ht="12.75" hidden="false" customHeight="false" outlineLevel="0" collapsed="false">
      <c r="E863" s="93"/>
      <c r="F863" s="93"/>
    </row>
    <row r="864" customFormat="false" ht="12.75" hidden="false" customHeight="false" outlineLevel="0" collapsed="false">
      <c r="E864" s="93"/>
      <c r="F864" s="93"/>
    </row>
    <row r="865" customFormat="false" ht="12.75" hidden="false" customHeight="false" outlineLevel="0" collapsed="false">
      <c r="E865" s="93"/>
      <c r="F865" s="93"/>
    </row>
    <row r="866" customFormat="false" ht="12.75" hidden="false" customHeight="false" outlineLevel="0" collapsed="false">
      <c r="E866" s="93"/>
      <c r="F866" s="93"/>
    </row>
    <row r="867" customFormat="false" ht="12.75" hidden="false" customHeight="false" outlineLevel="0" collapsed="false">
      <c r="E867" s="93"/>
      <c r="F867" s="93"/>
    </row>
    <row r="868" customFormat="false" ht="12.75" hidden="false" customHeight="false" outlineLevel="0" collapsed="false">
      <c r="E868" s="93"/>
      <c r="F868" s="93"/>
    </row>
    <row r="869" customFormat="false" ht="12.75" hidden="false" customHeight="false" outlineLevel="0" collapsed="false">
      <c r="E869" s="93"/>
      <c r="F869" s="93"/>
    </row>
    <row r="870" customFormat="false" ht="12.75" hidden="false" customHeight="false" outlineLevel="0" collapsed="false">
      <c r="E870" s="93"/>
      <c r="F870" s="93"/>
    </row>
    <row r="871" customFormat="false" ht="12.75" hidden="false" customHeight="false" outlineLevel="0" collapsed="false">
      <c r="E871" s="93"/>
      <c r="F871" s="93"/>
    </row>
    <row r="872" customFormat="false" ht="12.75" hidden="false" customHeight="false" outlineLevel="0" collapsed="false">
      <c r="E872" s="93"/>
      <c r="F872" s="93"/>
    </row>
    <row r="873" customFormat="false" ht="12.75" hidden="false" customHeight="false" outlineLevel="0" collapsed="false">
      <c r="E873" s="93"/>
      <c r="F873" s="93"/>
    </row>
    <row r="874" customFormat="false" ht="12.75" hidden="false" customHeight="false" outlineLevel="0" collapsed="false">
      <c r="E874" s="93"/>
      <c r="F874" s="93"/>
    </row>
    <row r="875" customFormat="false" ht="12.75" hidden="false" customHeight="false" outlineLevel="0" collapsed="false">
      <c r="E875" s="93"/>
      <c r="F875" s="93"/>
    </row>
    <row r="876" customFormat="false" ht="12.75" hidden="false" customHeight="false" outlineLevel="0" collapsed="false">
      <c r="E876" s="93"/>
      <c r="F876" s="93"/>
    </row>
    <row r="877" customFormat="false" ht="12.75" hidden="false" customHeight="false" outlineLevel="0" collapsed="false">
      <c r="E877" s="93"/>
      <c r="F877" s="93"/>
    </row>
    <row r="878" customFormat="false" ht="12.75" hidden="false" customHeight="false" outlineLevel="0" collapsed="false">
      <c r="E878" s="93"/>
      <c r="F878" s="93"/>
    </row>
    <row r="879" customFormat="false" ht="12.75" hidden="false" customHeight="false" outlineLevel="0" collapsed="false">
      <c r="E879" s="93"/>
      <c r="F879" s="93"/>
    </row>
    <row r="880" customFormat="false" ht="12.75" hidden="false" customHeight="false" outlineLevel="0" collapsed="false">
      <c r="E880" s="93"/>
      <c r="F880" s="93"/>
    </row>
    <row r="881" customFormat="false" ht="12.75" hidden="false" customHeight="false" outlineLevel="0" collapsed="false">
      <c r="E881" s="93"/>
      <c r="F881" s="93"/>
    </row>
    <row r="882" customFormat="false" ht="12.75" hidden="false" customHeight="false" outlineLevel="0" collapsed="false">
      <c r="E882" s="93"/>
      <c r="F882" s="93"/>
    </row>
    <row r="883" customFormat="false" ht="12.75" hidden="false" customHeight="false" outlineLevel="0" collapsed="false">
      <c r="E883" s="93"/>
      <c r="F883" s="93"/>
    </row>
    <row r="884" customFormat="false" ht="12.75" hidden="false" customHeight="false" outlineLevel="0" collapsed="false">
      <c r="E884" s="93"/>
      <c r="F884" s="93"/>
    </row>
    <row r="885" customFormat="false" ht="12.75" hidden="false" customHeight="false" outlineLevel="0" collapsed="false">
      <c r="E885" s="93"/>
      <c r="F885" s="93"/>
    </row>
    <row r="886" customFormat="false" ht="12.75" hidden="false" customHeight="false" outlineLevel="0" collapsed="false">
      <c r="E886" s="93"/>
      <c r="F886" s="93"/>
    </row>
    <row r="887" customFormat="false" ht="12.75" hidden="false" customHeight="false" outlineLevel="0" collapsed="false">
      <c r="E887" s="93"/>
      <c r="F887" s="93"/>
    </row>
    <row r="888" customFormat="false" ht="12.75" hidden="false" customHeight="false" outlineLevel="0" collapsed="false">
      <c r="E888" s="93"/>
      <c r="F888" s="93"/>
    </row>
    <row r="889" customFormat="false" ht="12.75" hidden="false" customHeight="false" outlineLevel="0" collapsed="false">
      <c r="E889" s="93"/>
      <c r="F889" s="93"/>
    </row>
    <row r="890" customFormat="false" ht="12.75" hidden="false" customHeight="false" outlineLevel="0" collapsed="false">
      <c r="E890" s="93"/>
      <c r="F890" s="93"/>
    </row>
    <row r="891" customFormat="false" ht="12.75" hidden="false" customHeight="false" outlineLevel="0" collapsed="false">
      <c r="E891" s="93"/>
      <c r="F891" s="93"/>
    </row>
    <row r="892" customFormat="false" ht="12.75" hidden="false" customHeight="false" outlineLevel="0" collapsed="false">
      <c r="E892" s="93"/>
      <c r="F892" s="93"/>
    </row>
    <row r="893" customFormat="false" ht="12.75" hidden="false" customHeight="false" outlineLevel="0" collapsed="false">
      <c r="E893" s="93"/>
      <c r="F893" s="93"/>
    </row>
    <row r="894" customFormat="false" ht="12.75" hidden="false" customHeight="false" outlineLevel="0" collapsed="false">
      <c r="E894" s="93"/>
      <c r="F894" s="93"/>
    </row>
    <row r="895" customFormat="false" ht="12.75" hidden="false" customHeight="false" outlineLevel="0" collapsed="false">
      <c r="E895" s="93"/>
      <c r="F895" s="93"/>
    </row>
    <row r="896" customFormat="false" ht="12.75" hidden="false" customHeight="false" outlineLevel="0" collapsed="false">
      <c r="E896" s="93"/>
      <c r="F896" s="93"/>
    </row>
    <row r="897" customFormat="false" ht="12.75" hidden="false" customHeight="false" outlineLevel="0" collapsed="false">
      <c r="E897" s="93"/>
      <c r="F897" s="93"/>
    </row>
    <row r="898" customFormat="false" ht="12.75" hidden="false" customHeight="false" outlineLevel="0" collapsed="false">
      <c r="E898" s="93"/>
      <c r="F898" s="93"/>
    </row>
    <row r="899" customFormat="false" ht="12.75" hidden="false" customHeight="false" outlineLevel="0" collapsed="false">
      <c r="E899" s="93"/>
      <c r="F899" s="93"/>
    </row>
    <row r="900" customFormat="false" ht="12.75" hidden="false" customHeight="false" outlineLevel="0" collapsed="false">
      <c r="E900" s="93"/>
      <c r="F900" s="93"/>
    </row>
    <row r="901" customFormat="false" ht="12.75" hidden="false" customHeight="false" outlineLevel="0" collapsed="false">
      <c r="E901" s="93"/>
      <c r="F901" s="93"/>
    </row>
    <row r="902" customFormat="false" ht="12.75" hidden="false" customHeight="false" outlineLevel="0" collapsed="false">
      <c r="E902" s="93"/>
      <c r="F902" s="93"/>
    </row>
    <row r="903" customFormat="false" ht="12.75" hidden="false" customHeight="false" outlineLevel="0" collapsed="false">
      <c r="E903" s="93"/>
      <c r="F903" s="93"/>
    </row>
    <row r="904" customFormat="false" ht="12.75" hidden="false" customHeight="false" outlineLevel="0" collapsed="false">
      <c r="E904" s="93"/>
      <c r="F904" s="93"/>
    </row>
    <row r="905" customFormat="false" ht="12.75" hidden="false" customHeight="false" outlineLevel="0" collapsed="false">
      <c r="E905" s="93"/>
      <c r="F905" s="93"/>
    </row>
    <row r="906" customFormat="false" ht="12.75" hidden="false" customHeight="false" outlineLevel="0" collapsed="false">
      <c r="E906" s="93"/>
      <c r="F906" s="93"/>
    </row>
    <row r="907" customFormat="false" ht="12.75" hidden="false" customHeight="false" outlineLevel="0" collapsed="false">
      <c r="E907" s="93"/>
      <c r="F907" s="93"/>
    </row>
    <row r="908" customFormat="false" ht="12.75" hidden="false" customHeight="false" outlineLevel="0" collapsed="false">
      <c r="E908" s="93"/>
      <c r="F908" s="93"/>
    </row>
    <row r="909" customFormat="false" ht="12.75" hidden="false" customHeight="false" outlineLevel="0" collapsed="false">
      <c r="E909" s="93"/>
      <c r="F909" s="93"/>
    </row>
    <row r="910" customFormat="false" ht="12.75" hidden="false" customHeight="false" outlineLevel="0" collapsed="false">
      <c r="E910" s="93"/>
      <c r="F910" s="93"/>
    </row>
    <row r="911" customFormat="false" ht="12.75" hidden="false" customHeight="false" outlineLevel="0" collapsed="false">
      <c r="E911" s="93"/>
      <c r="F911" s="93"/>
    </row>
    <row r="912" customFormat="false" ht="12.75" hidden="false" customHeight="false" outlineLevel="0" collapsed="false">
      <c r="E912" s="93"/>
      <c r="F912" s="93"/>
    </row>
    <row r="913" customFormat="false" ht="12.75" hidden="false" customHeight="false" outlineLevel="0" collapsed="false">
      <c r="E913" s="93"/>
      <c r="F913" s="93"/>
    </row>
    <row r="914" customFormat="false" ht="12.75" hidden="false" customHeight="false" outlineLevel="0" collapsed="false">
      <c r="E914" s="93"/>
      <c r="F914" s="93"/>
    </row>
    <row r="915" customFormat="false" ht="12.75" hidden="false" customHeight="false" outlineLevel="0" collapsed="false">
      <c r="E915" s="93"/>
      <c r="F915" s="93"/>
    </row>
    <row r="916" customFormat="false" ht="12.75" hidden="false" customHeight="false" outlineLevel="0" collapsed="false">
      <c r="E916" s="93"/>
      <c r="F916" s="93"/>
    </row>
    <row r="917" customFormat="false" ht="12.75" hidden="false" customHeight="false" outlineLevel="0" collapsed="false">
      <c r="E917" s="93"/>
      <c r="F917" s="93"/>
    </row>
    <row r="918" customFormat="false" ht="12.75" hidden="false" customHeight="false" outlineLevel="0" collapsed="false">
      <c r="E918" s="93"/>
      <c r="F918" s="93"/>
    </row>
    <row r="919" customFormat="false" ht="12.75" hidden="false" customHeight="false" outlineLevel="0" collapsed="false">
      <c r="E919" s="93"/>
      <c r="F919" s="93"/>
    </row>
    <row r="920" customFormat="false" ht="12.75" hidden="false" customHeight="false" outlineLevel="0" collapsed="false">
      <c r="E920" s="93"/>
      <c r="F920" s="93"/>
    </row>
    <row r="921" customFormat="false" ht="12.75" hidden="false" customHeight="false" outlineLevel="0" collapsed="false">
      <c r="E921" s="93"/>
      <c r="F921" s="93"/>
    </row>
    <row r="922" customFormat="false" ht="12.75" hidden="false" customHeight="false" outlineLevel="0" collapsed="false">
      <c r="E922" s="93"/>
      <c r="F922" s="93"/>
    </row>
    <row r="923" customFormat="false" ht="12.75" hidden="false" customHeight="false" outlineLevel="0" collapsed="false">
      <c r="E923" s="93"/>
      <c r="F923" s="93"/>
    </row>
    <row r="924" customFormat="false" ht="12.75" hidden="false" customHeight="false" outlineLevel="0" collapsed="false">
      <c r="E924" s="93"/>
      <c r="F924" s="93"/>
    </row>
    <row r="925" customFormat="false" ht="12.75" hidden="false" customHeight="false" outlineLevel="0" collapsed="false">
      <c r="E925" s="93"/>
      <c r="F925" s="93"/>
    </row>
    <row r="926" customFormat="false" ht="12.75" hidden="false" customHeight="false" outlineLevel="0" collapsed="false">
      <c r="E926" s="93"/>
      <c r="F926" s="93"/>
    </row>
    <row r="927" customFormat="false" ht="12.75" hidden="false" customHeight="false" outlineLevel="0" collapsed="false">
      <c r="E927" s="93"/>
      <c r="F927" s="93"/>
    </row>
    <row r="928" customFormat="false" ht="12.75" hidden="false" customHeight="false" outlineLevel="0" collapsed="false">
      <c r="E928" s="93"/>
      <c r="F928" s="93"/>
    </row>
    <row r="929" customFormat="false" ht="12.75" hidden="false" customHeight="false" outlineLevel="0" collapsed="false">
      <c r="E929" s="93"/>
      <c r="F929" s="93"/>
    </row>
    <row r="930" customFormat="false" ht="12.75" hidden="false" customHeight="false" outlineLevel="0" collapsed="false">
      <c r="E930" s="93"/>
      <c r="F930" s="93"/>
    </row>
    <row r="931" customFormat="false" ht="12.75" hidden="false" customHeight="false" outlineLevel="0" collapsed="false">
      <c r="E931" s="93"/>
      <c r="F931" s="93"/>
    </row>
    <row r="932" customFormat="false" ht="12.75" hidden="false" customHeight="false" outlineLevel="0" collapsed="false">
      <c r="E932" s="93"/>
      <c r="F932" s="93"/>
    </row>
    <row r="933" customFormat="false" ht="12.75" hidden="false" customHeight="false" outlineLevel="0" collapsed="false">
      <c r="E933" s="93"/>
      <c r="F933" s="93"/>
    </row>
    <row r="934" customFormat="false" ht="12.75" hidden="false" customHeight="false" outlineLevel="0" collapsed="false">
      <c r="E934" s="93"/>
      <c r="F934" s="93"/>
    </row>
    <row r="935" customFormat="false" ht="12.75" hidden="false" customHeight="false" outlineLevel="0" collapsed="false">
      <c r="E935" s="93"/>
      <c r="F935" s="93"/>
    </row>
    <row r="936" customFormat="false" ht="12.75" hidden="false" customHeight="false" outlineLevel="0" collapsed="false">
      <c r="E936" s="93"/>
      <c r="F936" s="93"/>
    </row>
    <row r="937" customFormat="false" ht="12.75" hidden="false" customHeight="false" outlineLevel="0" collapsed="false">
      <c r="E937" s="93"/>
      <c r="F937" s="93"/>
    </row>
    <row r="938" customFormat="false" ht="12.75" hidden="false" customHeight="false" outlineLevel="0" collapsed="false">
      <c r="E938" s="93"/>
      <c r="F938" s="93"/>
    </row>
    <row r="939" customFormat="false" ht="12.75" hidden="false" customHeight="false" outlineLevel="0" collapsed="false">
      <c r="E939" s="93"/>
      <c r="F939" s="93"/>
    </row>
    <row r="940" customFormat="false" ht="12.75" hidden="false" customHeight="false" outlineLevel="0" collapsed="false">
      <c r="E940" s="93"/>
      <c r="F940" s="93"/>
    </row>
    <row r="941" customFormat="false" ht="12.75" hidden="false" customHeight="false" outlineLevel="0" collapsed="false">
      <c r="E941" s="93"/>
      <c r="F941" s="93"/>
    </row>
    <row r="942" customFormat="false" ht="12.75" hidden="false" customHeight="false" outlineLevel="0" collapsed="false">
      <c r="E942" s="93"/>
      <c r="F942" s="93"/>
    </row>
    <row r="943" customFormat="false" ht="12.75" hidden="false" customHeight="false" outlineLevel="0" collapsed="false">
      <c r="E943" s="93"/>
      <c r="F943" s="93"/>
    </row>
    <row r="944" customFormat="false" ht="12.75" hidden="false" customHeight="false" outlineLevel="0" collapsed="false">
      <c r="E944" s="93"/>
      <c r="F944" s="93"/>
    </row>
    <row r="945" customFormat="false" ht="12.75" hidden="false" customHeight="false" outlineLevel="0" collapsed="false">
      <c r="E945" s="93"/>
      <c r="F945" s="93"/>
    </row>
    <row r="946" customFormat="false" ht="12.75" hidden="false" customHeight="false" outlineLevel="0" collapsed="false">
      <c r="E946" s="93"/>
      <c r="F946" s="93"/>
    </row>
    <row r="947" customFormat="false" ht="12.75" hidden="false" customHeight="false" outlineLevel="0" collapsed="false">
      <c r="E947" s="93"/>
      <c r="F947" s="93"/>
    </row>
    <row r="948" customFormat="false" ht="12.75" hidden="false" customHeight="false" outlineLevel="0" collapsed="false">
      <c r="E948" s="93"/>
      <c r="F948" s="93"/>
    </row>
    <row r="949" customFormat="false" ht="12.75" hidden="false" customHeight="false" outlineLevel="0" collapsed="false">
      <c r="E949" s="93"/>
      <c r="F949" s="93"/>
    </row>
    <row r="950" customFormat="false" ht="12.75" hidden="false" customHeight="false" outlineLevel="0" collapsed="false">
      <c r="E950" s="93"/>
      <c r="F950" s="93"/>
    </row>
    <row r="951" customFormat="false" ht="12.75" hidden="false" customHeight="false" outlineLevel="0" collapsed="false">
      <c r="E951" s="93"/>
      <c r="F951" s="93"/>
    </row>
    <row r="952" customFormat="false" ht="12.75" hidden="false" customHeight="false" outlineLevel="0" collapsed="false">
      <c r="E952" s="93"/>
      <c r="F952" s="93"/>
    </row>
    <row r="953" customFormat="false" ht="12.75" hidden="false" customHeight="false" outlineLevel="0" collapsed="false">
      <c r="E953" s="93"/>
      <c r="F953" s="93"/>
    </row>
    <row r="954" customFormat="false" ht="12.75" hidden="false" customHeight="false" outlineLevel="0" collapsed="false">
      <c r="E954" s="93"/>
      <c r="F954" s="93"/>
    </row>
    <row r="955" customFormat="false" ht="12.75" hidden="false" customHeight="false" outlineLevel="0" collapsed="false">
      <c r="E955" s="93"/>
      <c r="F955" s="93"/>
    </row>
    <row r="956" customFormat="false" ht="12.75" hidden="false" customHeight="false" outlineLevel="0" collapsed="false">
      <c r="E956" s="93"/>
      <c r="F956" s="93"/>
    </row>
    <row r="957" customFormat="false" ht="12.75" hidden="false" customHeight="false" outlineLevel="0" collapsed="false">
      <c r="E957" s="93"/>
      <c r="F957" s="93"/>
    </row>
    <row r="958" customFormat="false" ht="12.75" hidden="false" customHeight="false" outlineLevel="0" collapsed="false">
      <c r="E958" s="93"/>
      <c r="F958" s="93"/>
    </row>
    <row r="959" customFormat="false" ht="12.75" hidden="false" customHeight="false" outlineLevel="0" collapsed="false">
      <c r="E959" s="93"/>
      <c r="F959" s="93"/>
    </row>
    <row r="960" customFormat="false" ht="12.75" hidden="false" customHeight="false" outlineLevel="0" collapsed="false">
      <c r="E960" s="93"/>
      <c r="F960" s="93"/>
    </row>
    <row r="961" customFormat="false" ht="12.75" hidden="false" customHeight="false" outlineLevel="0" collapsed="false">
      <c r="E961" s="93"/>
      <c r="F961" s="93"/>
    </row>
    <row r="962" customFormat="false" ht="12.75" hidden="false" customHeight="false" outlineLevel="0" collapsed="false">
      <c r="E962" s="93"/>
      <c r="F962" s="93"/>
    </row>
    <row r="963" customFormat="false" ht="12.75" hidden="false" customHeight="false" outlineLevel="0" collapsed="false">
      <c r="E963" s="93"/>
      <c r="F963" s="93"/>
    </row>
    <row r="964" customFormat="false" ht="12.75" hidden="false" customHeight="false" outlineLevel="0" collapsed="false">
      <c r="E964" s="93"/>
      <c r="F964" s="93"/>
    </row>
    <row r="965" customFormat="false" ht="12.75" hidden="false" customHeight="false" outlineLevel="0" collapsed="false">
      <c r="E965" s="93"/>
      <c r="F965" s="93"/>
    </row>
    <row r="966" customFormat="false" ht="12.75" hidden="false" customHeight="false" outlineLevel="0" collapsed="false">
      <c r="E966" s="93"/>
      <c r="F966" s="93"/>
    </row>
    <row r="967" customFormat="false" ht="12.75" hidden="false" customHeight="false" outlineLevel="0" collapsed="false">
      <c r="E967" s="93"/>
      <c r="F967" s="93"/>
    </row>
    <row r="968" customFormat="false" ht="12.75" hidden="false" customHeight="false" outlineLevel="0" collapsed="false">
      <c r="E968" s="93"/>
      <c r="F968" s="93"/>
    </row>
    <row r="969" customFormat="false" ht="12.75" hidden="false" customHeight="false" outlineLevel="0" collapsed="false">
      <c r="E969" s="93"/>
      <c r="F969" s="93"/>
    </row>
    <row r="970" customFormat="false" ht="12.75" hidden="false" customHeight="false" outlineLevel="0" collapsed="false">
      <c r="E970" s="93"/>
      <c r="F970" s="93"/>
    </row>
    <row r="971" customFormat="false" ht="12.75" hidden="false" customHeight="false" outlineLevel="0" collapsed="false">
      <c r="E971" s="93"/>
      <c r="F971" s="93"/>
    </row>
    <row r="972" customFormat="false" ht="12.75" hidden="false" customHeight="false" outlineLevel="0" collapsed="false">
      <c r="E972" s="93"/>
      <c r="F972" s="93"/>
    </row>
    <row r="973" customFormat="false" ht="12.75" hidden="false" customHeight="false" outlineLevel="0" collapsed="false">
      <c r="E973" s="93"/>
      <c r="F973" s="93"/>
    </row>
    <row r="974" customFormat="false" ht="12.75" hidden="false" customHeight="false" outlineLevel="0" collapsed="false">
      <c r="E974" s="93"/>
      <c r="F974" s="93"/>
    </row>
    <row r="975" customFormat="false" ht="12.75" hidden="false" customHeight="false" outlineLevel="0" collapsed="false">
      <c r="E975" s="93"/>
      <c r="F975" s="93"/>
    </row>
    <row r="976" customFormat="false" ht="12.75" hidden="false" customHeight="false" outlineLevel="0" collapsed="false">
      <c r="E976" s="93"/>
      <c r="F976" s="93"/>
    </row>
    <row r="977" customFormat="false" ht="12.75" hidden="false" customHeight="false" outlineLevel="0" collapsed="false">
      <c r="E977" s="93"/>
      <c r="F977" s="93"/>
    </row>
    <row r="978" customFormat="false" ht="12.75" hidden="false" customHeight="false" outlineLevel="0" collapsed="false">
      <c r="E978" s="93"/>
      <c r="F978" s="93"/>
    </row>
    <row r="979" customFormat="false" ht="12.75" hidden="false" customHeight="false" outlineLevel="0" collapsed="false">
      <c r="E979" s="93"/>
      <c r="F979" s="93"/>
    </row>
    <row r="980" customFormat="false" ht="12.75" hidden="false" customHeight="false" outlineLevel="0" collapsed="false">
      <c r="E980" s="93"/>
      <c r="F980" s="93"/>
    </row>
    <row r="981" customFormat="false" ht="12.75" hidden="false" customHeight="false" outlineLevel="0" collapsed="false">
      <c r="E981" s="93"/>
      <c r="F981" s="93"/>
    </row>
    <row r="982" customFormat="false" ht="12.75" hidden="false" customHeight="false" outlineLevel="0" collapsed="false">
      <c r="E982" s="93"/>
      <c r="F982" s="93"/>
    </row>
    <row r="983" customFormat="false" ht="12.75" hidden="false" customHeight="false" outlineLevel="0" collapsed="false">
      <c r="E983" s="93"/>
      <c r="F983" s="93"/>
    </row>
    <row r="984" customFormat="false" ht="12.75" hidden="false" customHeight="false" outlineLevel="0" collapsed="false">
      <c r="E984" s="93"/>
      <c r="F984" s="93"/>
    </row>
    <row r="985" customFormat="false" ht="12.75" hidden="false" customHeight="false" outlineLevel="0" collapsed="false">
      <c r="E985" s="93"/>
      <c r="F985" s="93"/>
    </row>
    <row r="986" customFormat="false" ht="12.75" hidden="false" customHeight="false" outlineLevel="0" collapsed="false">
      <c r="E986" s="93"/>
      <c r="F986" s="93"/>
    </row>
    <row r="987" customFormat="false" ht="12.75" hidden="false" customHeight="false" outlineLevel="0" collapsed="false">
      <c r="E987" s="93"/>
      <c r="F987" s="93"/>
    </row>
    <row r="988" customFormat="false" ht="12.75" hidden="false" customHeight="false" outlineLevel="0" collapsed="false">
      <c r="E988" s="93"/>
      <c r="F988" s="93"/>
    </row>
    <row r="989" customFormat="false" ht="12.75" hidden="false" customHeight="false" outlineLevel="0" collapsed="false">
      <c r="E989" s="93"/>
      <c r="F989" s="93"/>
    </row>
    <row r="990" customFormat="false" ht="12.75" hidden="false" customHeight="false" outlineLevel="0" collapsed="false">
      <c r="E990" s="93"/>
      <c r="F990" s="93"/>
    </row>
    <row r="991" customFormat="false" ht="12.75" hidden="false" customHeight="false" outlineLevel="0" collapsed="false">
      <c r="E991" s="93"/>
      <c r="F991" s="93"/>
    </row>
    <row r="992" customFormat="false" ht="12.75" hidden="false" customHeight="false" outlineLevel="0" collapsed="false">
      <c r="E992" s="93"/>
      <c r="F992" s="93"/>
    </row>
    <row r="993" customFormat="false" ht="12.75" hidden="false" customHeight="false" outlineLevel="0" collapsed="false">
      <c r="E993" s="93"/>
      <c r="F993" s="93"/>
    </row>
    <row r="994" customFormat="false" ht="12.75" hidden="false" customHeight="false" outlineLevel="0" collapsed="false">
      <c r="E994" s="93"/>
      <c r="F994" s="93"/>
    </row>
    <row r="995" customFormat="false" ht="12.75" hidden="false" customHeight="false" outlineLevel="0" collapsed="false">
      <c r="E995" s="93"/>
      <c r="F995" s="93"/>
    </row>
    <row r="996" customFormat="false" ht="12.75" hidden="false" customHeight="false" outlineLevel="0" collapsed="false">
      <c r="E996" s="93"/>
      <c r="F996" s="93"/>
    </row>
    <row r="997" customFormat="false" ht="12.75" hidden="false" customHeight="false" outlineLevel="0" collapsed="false">
      <c r="E997" s="93"/>
      <c r="F997" s="93"/>
    </row>
    <row r="998" customFormat="false" ht="12.75" hidden="false" customHeight="false" outlineLevel="0" collapsed="false">
      <c r="E998" s="93"/>
      <c r="F998" s="93"/>
    </row>
    <row r="999" customFormat="false" ht="12.75" hidden="false" customHeight="false" outlineLevel="0" collapsed="false">
      <c r="E999" s="93"/>
      <c r="F999" s="93"/>
    </row>
    <row r="1000" customFormat="false" ht="12.75" hidden="false" customHeight="false" outlineLevel="0" collapsed="false">
      <c r="E1000" s="93"/>
      <c r="F1000" s="93"/>
    </row>
    <row r="1001" customFormat="false" ht="12.75" hidden="false" customHeight="false" outlineLevel="0" collapsed="false">
      <c r="E1001" s="93"/>
      <c r="F1001" s="93"/>
    </row>
    <row r="1002" customFormat="false" ht="12.75" hidden="false" customHeight="false" outlineLevel="0" collapsed="false">
      <c r="E1002" s="93"/>
      <c r="F1002" s="93"/>
    </row>
    <row r="1003" customFormat="false" ht="12.75" hidden="false" customHeight="false" outlineLevel="0" collapsed="false">
      <c r="E1003" s="93"/>
      <c r="F1003" s="93"/>
    </row>
    <row r="1004" customFormat="false" ht="12.75" hidden="false" customHeight="false" outlineLevel="0" collapsed="false">
      <c r="E1004" s="93"/>
      <c r="F1004" s="93"/>
    </row>
    <row r="1005" customFormat="false" ht="12.75" hidden="false" customHeight="false" outlineLevel="0" collapsed="false">
      <c r="E1005" s="93"/>
      <c r="F1005" s="93"/>
    </row>
    <row r="1006" customFormat="false" ht="12.75" hidden="false" customHeight="false" outlineLevel="0" collapsed="false">
      <c r="E1006" s="93"/>
      <c r="F1006" s="93"/>
    </row>
    <row r="1007" customFormat="false" ht="12.75" hidden="false" customHeight="false" outlineLevel="0" collapsed="false">
      <c r="E1007" s="93"/>
      <c r="F1007" s="93"/>
    </row>
    <row r="1008" customFormat="false" ht="12.75" hidden="false" customHeight="false" outlineLevel="0" collapsed="false">
      <c r="E1008" s="93"/>
      <c r="F1008" s="93"/>
    </row>
    <row r="1009" customFormat="false" ht="12.75" hidden="false" customHeight="false" outlineLevel="0" collapsed="false">
      <c r="E1009" s="93"/>
      <c r="F1009" s="93"/>
    </row>
    <row r="1010" customFormat="false" ht="12.75" hidden="false" customHeight="false" outlineLevel="0" collapsed="false">
      <c r="E1010" s="93"/>
      <c r="F1010" s="93"/>
    </row>
    <row r="1011" customFormat="false" ht="12.75" hidden="false" customHeight="false" outlineLevel="0" collapsed="false">
      <c r="E1011" s="93"/>
      <c r="F1011" s="93"/>
    </row>
    <row r="1012" customFormat="false" ht="12.75" hidden="false" customHeight="false" outlineLevel="0" collapsed="false">
      <c r="E1012" s="93"/>
      <c r="F1012" s="93"/>
    </row>
    <row r="1013" customFormat="false" ht="12.75" hidden="false" customHeight="false" outlineLevel="0" collapsed="false">
      <c r="E1013" s="93"/>
      <c r="F1013" s="93"/>
    </row>
    <row r="1014" customFormat="false" ht="12.75" hidden="false" customHeight="false" outlineLevel="0" collapsed="false">
      <c r="E1014" s="93"/>
      <c r="F1014" s="93"/>
    </row>
    <row r="1015" customFormat="false" ht="12.75" hidden="false" customHeight="false" outlineLevel="0" collapsed="false">
      <c r="E1015" s="93"/>
      <c r="F1015" s="93"/>
    </row>
    <row r="1016" customFormat="false" ht="12.75" hidden="false" customHeight="false" outlineLevel="0" collapsed="false">
      <c r="E1016" s="93"/>
      <c r="F1016" s="93"/>
    </row>
    <row r="1017" customFormat="false" ht="12.75" hidden="false" customHeight="false" outlineLevel="0" collapsed="false">
      <c r="E1017" s="93"/>
      <c r="F1017" s="93"/>
    </row>
    <row r="1018" customFormat="false" ht="12.75" hidden="false" customHeight="false" outlineLevel="0" collapsed="false">
      <c r="E1018" s="93"/>
      <c r="F1018" s="93"/>
    </row>
    <row r="1019" customFormat="false" ht="12.75" hidden="false" customHeight="false" outlineLevel="0" collapsed="false">
      <c r="E1019" s="93"/>
      <c r="F1019" s="93"/>
    </row>
    <row r="1020" customFormat="false" ht="12.75" hidden="false" customHeight="false" outlineLevel="0" collapsed="false">
      <c r="E1020" s="93"/>
      <c r="F1020" s="93"/>
    </row>
    <row r="1021" customFormat="false" ht="12.75" hidden="false" customHeight="false" outlineLevel="0" collapsed="false">
      <c r="E1021" s="93"/>
      <c r="F1021" s="93"/>
    </row>
    <row r="1022" customFormat="false" ht="12.75" hidden="false" customHeight="false" outlineLevel="0" collapsed="false">
      <c r="E1022" s="93"/>
      <c r="F1022" s="93"/>
    </row>
    <row r="1023" customFormat="false" ht="12.75" hidden="false" customHeight="false" outlineLevel="0" collapsed="false">
      <c r="E1023" s="93"/>
      <c r="F1023" s="93"/>
    </row>
    <row r="1024" customFormat="false" ht="12.75" hidden="false" customHeight="false" outlineLevel="0" collapsed="false">
      <c r="E1024" s="93"/>
      <c r="F1024" s="93"/>
    </row>
    <row r="1025" customFormat="false" ht="12.75" hidden="false" customHeight="false" outlineLevel="0" collapsed="false">
      <c r="E1025" s="93"/>
      <c r="F1025" s="93"/>
    </row>
    <row r="1026" customFormat="false" ht="12.75" hidden="false" customHeight="false" outlineLevel="0" collapsed="false">
      <c r="E1026" s="93"/>
      <c r="F1026" s="93"/>
    </row>
    <row r="1027" customFormat="false" ht="12.75" hidden="false" customHeight="false" outlineLevel="0" collapsed="false">
      <c r="E1027" s="93"/>
      <c r="F1027" s="93"/>
    </row>
    <row r="1028" customFormat="false" ht="12.75" hidden="false" customHeight="false" outlineLevel="0" collapsed="false">
      <c r="E1028" s="93"/>
      <c r="F1028" s="93"/>
    </row>
    <row r="1029" customFormat="false" ht="12.75" hidden="false" customHeight="false" outlineLevel="0" collapsed="false">
      <c r="E1029" s="93"/>
      <c r="F1029" s="93"/>
    </row>
    <row r="1030" customFormat="false" ht="12.75" hidden="false" customHeight="false" outlineLevel="0" collapsed="false">
      <c r="E1030" s="93"/>
      <c r="F1030" s="93"/>
    </row>
    <row r="1031" customFormat="false" ht="12.75" hidden="false" customHeight="false" outlineLevel="0" collapsed="false">
      <c r="E1031" s="93"/>
      <c r="F1031" s="93"/>
    </row>
    <row r="1032" customFormat="false" ht="12.75" hidden="false" customHeight="false" outlineLevel="0" collapsed="false">
      <c r="E1032" s="93"/>
      <c r="F1032" s="93"/>
    </row>
    <row r="1033" customFormat="false" ht="12.75" hidden="false" customHeight="false" outlineLevel="0" collapsed="false">
      <c r="E1033" s="93"/>
      <c r="F1033" s="93"/>
    </row>
    <row r="1034" customFormat="false" ht="12.75" hidden="false" customHeight="false" outlineLevel="0" collapsed="false">
      <c r="E1034" s="93"/>
      <c r="F1034" s="93"/>
    </row>
    <row r="1035" customFormat="false" ht="12.75" hidden="false" customHeight="false" outlineLevel="0" collapsed="false">
      <c r="E1035" s="93"/>
      <c r="F1035" s="93"/>
    </row>
    <row r="1036" customFormat="false" ht="12.75" hidden="false" customHeight="false" outlineLevel="0" collapsed="false">
      <c r="E1036" s="93"/>
      <c r="F1036" s="93"/>
    </row>
    <row r="1037" customFormat="false" ht="12.75" hidden="false" customHeight="false" outlineLevel="0" collapsed="false">
      <c r="E1037" s="93"/>
      <c r="F1037" s="93"/>
    </row>
    <row r="1038" customFormat="false" ht="12.75" hidden="false" customHeight="false" outlineLevel="0" collapsed="false">
      <c r="E1038" s="93"/>
      <c r="F1038" s="93"/>
    </row>
    <row r="1039" customFormat="false" ht="12.75" hidden="false" customHeight="false" outlineLevel="0" collapsed="false">
      <c r="E1039" s="93"/>
      <c r="F1039" s="93"/>
    </row>
    <row r="1040" customFormat="false" ht="12.75" hidden="false" customHeight="false" outlineLevel="0" collapsed="false">
      <c r="E1040" s="93"/>
      <c r="F1040" s="93"/>
    </row>
    <row r="1041" customFormat="false" ht="12.75" hidden="false" customHeight="false" outlineLevel="0" collapsed="false">
      <c r="E1041" s="93"/>
      <c r="F1041" s="93"/>
    </row>
    <row r="1042" customFormat="false" ht="12.75" hidden="false" customHeight="false" outlineLevel="0" collapsed="false">
      <c r="E1042" s="93"/>
      <c r="F1042" s="93"/>
    </row>
    <row r="1043" customFormat="false" ht="12.75" hidden="false" customHeight="false" outlineLevel="0" collapsed="false">
      <c r="E1043" s="93"/>
      <c r="F1043" s="93"/>
    </row>
    <row r="1044" customFormat="false" ht="12.75" hidden="false" customHeight="false" outlineLevel="0" collapsed="false">
      <c r="E1044" s="93"/>
      <c r="F1044" s="93"/>
    </row>
    <row r="1045" customFormat="false" ht="12.75" hidden="false" customHeight="false" outlineLevel="0" collapsed="false">
      <c r="E1045" s="93"/>
      <c r="F1045" s="93"/>
    </row>
    <row r="1046" customFormat="false" ht="12.75" hidden="false" customHeight="false" outlineLevel="0" collapsed="false">
      <c r="E1046" s="93"/>
      <c r="F1046" s="93"/>
    </row>
    <row r="1047" customFormat="false" ht="12.75" hidden="false" customHeight="false" outlineLevel="0" collapsed="false">
      <c r="E1047" s="93"/>
      <c r="F1047" s="93"/>
    </row>
    <row r="1048" customFormat="false" ht="12.75" hidden="false" customHeight="false" outlineLevel="0" collapsed="false">
      <c r="E1048" s="93"/>
      <c r="F1048" s="93"/>
    </row>
    <row r="1049" customFormat="false" ht="12.75" hidden="false" customHeight="false" outlineLevel="0" collapsed="false">
      <c r="E1049" s="93"/>
      <c r="F1049" s="93"/>
    </row>
    <row r="1050" customFormat="false" ht="12.75" hidden="false" customHeight="false" outlineLevel="0" collapsed="false">
      <c r="E1050" s="93"/>
      <c r="F1050" s="93"/>
    </row>
    <row r="1051" customFormat="false" ht="12.75" hidden="false" customHeight="false" outlineLevel="0" collapsed="false">
      <c r="E1051" s="93"/>
      <c r="F1051" s="93"/>
    </row>
    <row r="1052" customFormat="false" ht="12.75" hidden="false" customHeight="false" outlineLevel="0" collapsed="false">
      <c r="E1052" s="93"/>
      <c r="F1052" s="93"/>
    </row>
    <row r="1053" customFormat="false" ht="12.75" hidden="false" customHeight="false" outlineLevel="0" collapsed="false">
      <c r="E1053" s="93"/>
      <c r="F1053" s="93"/>
    </row>
    <row r="1054" customFormat="false" ht="12.75" hidden="false" customHeight="false" outlineLevel="0" collapsed="false">
      <c r="E1054" s="93"/>
      <c r="F1054" s="93"/>
    </row>
    <row r="1055" customFormat="false" ht="12.75" hidden="false" customHeight="false" outlineLevel="0" collapsed="false">
      <c r="E1055" s="93"/>
      <c r="F1055" s="93"/>
    </row>
    <row r="1056" customFormat="false" ht="12.75" hidden="false" customHeight="false" outlineLevel="0" collapsed="false">
      <c r="E1056" s="93"/>
      <c r="F1056" s="93"/>
    </row>
    <row r="1057" customFormat="false" ht="12.75" hidden="false" customHeight="false" outlineLevel="0" collapsed="false">
      <c r="E1057" s="93"/>
      <c r="F1057" s="93"/>
    </row>
    <row r="1058" customFormat="false" ht="12.75" hidden="false" customHeight="false" outlineLevel="0" collapsed="false">
      <c r="E1058" s="93"/>
      <c r="F1058" s="93"/>
    </row>
    <row r="1059" customFormat="false" ht="12.75" hidden="false" customHeight="false" outlineLevel="0" collapsed="false">
      <c r="E1059" s="93"/>
      <c r="F1059" s="93"/>
    </row>
    <row r="1060" customFormat="false" ht="12.75" hidden="false" customHeight="false" outlineLevel="0" collapsed="false">
      <c r="E1060" s="93"/>
      <c r="F1060" s="93"/>
    </row>
    <row r="1061" customFormat="false" ht="12.75" hidden="false" customHeight="false" outlineLevel="0" collapsed="false">
      <c r="E1061" s="93"/>
      <c r="F1061" s="93"/>
    </row>
    <row r="1062" customFormat="false" ht="12.75" hidden="false" customHeight="false" outlineLevel="0" collapsed="false">
      <c r="E1062" s="93"/>
      <c r="F1062" s="93"/>
    </row>
    <row r="1063" customFormat="false" ht="12.75" hidden="false" customHeight="false" outlineLevel="0" collapsed="false">
      <c r="E1063" s="93"/>
      <c r="F1063" s="93"/>
    </row>
    <row r="1064" customFormat="false" ht="12.75" hidden="false" customHeight="false" outlineLevel="0" collapsed="false">
      <c r="E1064" s="93"/>
      <c r="F1064" s="93"/>
    </row>
    <row r="1065" customFormat="false" ht="12.75" hidden="false" customHeight="false" outlineLevel="0" collapsed="false">
      <c r="E1065" s="93"/>
      <c r="F1065" s="93"/>
    </row>
    <row r="1066" customFormat="false" ht="12.75" hidden="false" customHeight="false" outlineLevel="0" collapsed="false">
      <c r="E1066" s="93"/>
      <c r="F1066" s="93"/>
    </row>
    <row r="1067" customFormat="false" ht="12.75" hidden="false" customHeight="false" outlineLevel="0" collapsed="false">
      <c r="E1067" s="93"/>
      <c r="F1067" s="93"/>
    </row>
    <row r="1068" customFormat="false" ht="12.75" hidden="false" customHeight="false" outlineLevel="0" collapsed="false">
      <c r="E1068" s="93"/>
      <c r="F1068" s="93"/>
    </row>
    <row r="1069" customFormat="false" ht="12.75" hidden="false" customHeight="false" outlineLevel="0" collapsed="false">
      <c r="E1069" s="93"/>
      <c r="F1069" s="93"/>
    </row>
    <row r="1070" customFormat="false" ht="12.75" hidden="false" customHeight="false" outlineLevel="0" collapsed="false">
      <c r="E1070" s="93"/>
      <c r="F1070" s="93"/>
    </row>
    <row r="1071" customFormat="false" ht="12.75" hidden="false" customHeight="false" outlineLevel="0" collapsed="false">
      <c r="E1071" s="93"/>
      <c r="F1071" s="93"/>
    </row>
    <row r="1072" customFormat="false" ht="12.75" hidden="false" customHeight="false" outlineLevel="0" collapsed="false">
      <c r="E1072" s="93"/>
      <c r="F1072" s="93"/>
    </row>
    <row r="1073" customFormat="false" ht="12.75" hidden="false" customHeight="false" outlineLevel="0" collapsed="false">
      <c r="E1073" s="93"/>
      <c r="F1073" s="93"/>
    </row>
    <row r="1074" customFormat="false" ht="12.75" hidden="false" customHeight="false" outlineLevel="0" collapsed="false">
      <c r="E1074" s="93"/>
      <c r="F1074" s="93"/>
    </row>
    <row r="1075" customFormat="false" ht="12.75" hidden="false" customHeight="false" outlineLevel="0" collapsed="false">
      <c r="E1075" s="93"/>
      <c r="F1075" s="93"/>
    </row>
    <row r="1076" customFormat="false" ht="12.75" hidden="false" customHeight="false" outlineLevel="0" collapsed="false">
      <c r="E1076" s="93"/>
      <c r="F1076" s="93"/>
    </row>
    <row r="1077" customFormat="false" ht="12.75" hidden="false" customHeight="false" outlineLevel="0" collapsed="false">
      <c r="E1077" s="93"/>
      <c r="F1077" s="93"/>
    </row>
    <row r="1078" customFormat="false" ht="12.75" hidden="false" customHeight="false" outlineLevel="0" collapsed="false">
      <c r="E1078" s="93"/>
      <c r="F1078" s="93"/>
    </row>
    <row r="1079" customFormat="false" ht="12.75" hidden="false" customHeight="false" outlineLevel="0" collapsed="false">
      <c r="E1079" s="93"/>
      <c r="F1079" s="93"/>
    </row>
    <row r="1080" customFormat="false" ht="12.75" hidden="false" customHeight="false" outlineLevel="0" collapsed="false">
      <c r="E1080" s="93"/>
      <c r="F1080" s="93"/>
    </row>
    <row r="1081" customFormat="false" ht="12.75" hidden="false" customHeight="false" outlineLevel="0" collapsed="false">
      <c r="E1081" s="93"/>
      <c r="F1081" s="93"/>
    </row>
    <row r="1082" customFormat="false" ht="12.75" hidden="false" customHeight="false" outlineLevel="0" collapsed="false">
      <c r="E1082" s="93"/>
      <c r="F1082" s="93"/>
    </row>
    <row r="1083" customFormat="false" ht="12.75" hidden="false" customHeight="false" outlineLevel="0" collapsed="false">
      <c r="E1083" s="93"/>
      <c r="F1083" s="93"/>
    </row>
    <row r="1084" customFormat="false" ht="12.75" hidden="false" customHeight="false" outlineLevel="0" collapsed="false">
      <c r="E1084" s="93"/>
      <c r="F1084" s="93"/>
    </row>
    <row r="1085" customFormat="false" ht="12.75" hidden="false" customHeight="false" outlineLevel="0" collapsed="false">
      <c r="E1085" s="93"/>
      <c r="F1085" s="93"/>
    </row>
    <row r="1086" customFormat="false" ht="12.75" hidden="false" customHeight="false" outlineLevel="0" collapsed="false">
      <c r="E1086" s="93"/>
      <c r="F1086" s="93"/>
    </row>
    <row r="1087" customFormat="false" ht="12.75" hidden="false" customHeight="false" outlineLevel="0" collapsed="false">
      <c r="E1087" s="93"/>
      <c r="F1087" s="93"/>
    </row>
    <row r="1088" customFormat="false" ht="12.75" hidden="false" customHeight="false" outlineLevel="0" collapsed="false">
      <c r="E1088" s="93"/>
      <c r="F1088" s="93"/>
    </row>
    <row r="1089" customFormat="false" ht="12.75" hidden="false" customHeight="false" outlineLevel="0" collapsed="false">
      <c r="E1089" s="93"/>
      <c r="F1089" s="93"/>
    </row>
    <row r="1090" customFormat="false" ht="12.75" hidden="false" customHeight="false" outlineLevel="0" collapsed="false">
      <c r="E1090" s="93"/>
      <c r="F1090" s="93"/>
    </row>
    <row r="1091" customFormat="false" ht="12.75" hidden="false" customHeight="false" outlineLevel="0" collapsed="false">
      <c r="E1091" s="93"/>
      <c r="F1091" s="93"/>
    </row>
    <row r="1092" customFormat="false" ht="12.75" hidden="false" customHeight="false" outlineLevel="0" collapsed="false">
      <c r="E1092" s="93"/>
      <c r="F1092" s="93"/>
    </row>
    <row r="1093" customFormat="false" ht="12.75" hidden="false" customHeight="false" outlineLevel="0" collapsed="false">
      <c r="E1093" s="93"/>
      <c r="F1093" s="93"/>
    </row>
    <row r="1094" customFormat="false" ht="12.75" hidden="false" customHeight="false" outlineLevel="0" collapsed="false">
      <c r="E1094" s="93"/>
      <c r="F1094" s="93"/>
    </row>
    <row r="1095" customFormat="false" ht="12.75" hidden="false" customHeight="false" outlineLevel="0" collapsed="false">
      <c r="E1095" s="93"/>
      <c r="F1095" s="93"/>
    </row>
    <row r="1096" customFormat="false" ht="12.75" hidden="false" customHeight="false" outlineLevel="0" collapsed="false">
      <c r="E1096" s="93"/>
      <c r="F1096" s="93"/>
    </row>
    <row r="1097" customFormat="false" ht="12.75" hidden="false" customHeight="false" outlineLevel="0" collapsed="false">
      <c r="E1097" s="93"/>
      <c r="F1097" s="93"/>
    </row>
    <row r="1098" customFormat="false" ht="12.75" hidden="false" customHeight="false" outlineLevel="0" collapsed="false">
      <c r="E1098" s="93"/>
      <c r="F1098" s="93"/>
    </row>
    <row r="1099" customFormat="false" ht="12.75" hidden="false" customHeight="false" outlineLevel="0" collapsed="false">
      <c r="E1099" s="93"/>
      <c r="F1099" s="93"/>
    </row>
    <row r="1100" customFormat="false" ht="12.75" hidden="false" customHeight="false" outlineLevel="0" collapsed="false">
      <c r="E1100" s="93"/>
      <c r="F1100" s="93"/>
    </row>
    <row r="1101" customFormat="false" ht="12.75" hidden="false" customHeight="false" outlineLevel="0" collapsed="false">
      <c r="E1101" s="93"/>
      <c r="F1101" s="93"/>
    </row>
    <row r="1102" customFormat="false" ht="12.75" hidden="false" customHeight="false" outlineLevel="0" collapsed="false">
      <c r="E1102" s="93"/>
      <c r="F1102" s="93"/>
    </row>
    <row r="1103" customFormat="false" ht="12.75" hidden="false" customHeight="false" outlineLevel="0" collapsed="false">
      <c r="E1103" s="93"/>
      <c r="F1103" s="93"/>
    </row>
    <row r="1104" customFormat="false" ht="12.75" hidden="false" customHeight="false" outlineLevel="0" collapsed="false">
      <c r="E1104" s="93"/>
      <c r="F1104" s="93"/>
    </row>
    <row r="1105" customFormat="false" ht="12.75" hidden="false" customHeight="false" outlineLevel="0" collapsed="false">
      <c r="E1105" s="93"/>
      <c r="F1105" s="93"/>
    </row>
    <row r="1106" customFormat="false" ht="12.75" hidden="false" customHeight="false" outlineLevel="0" collapsed="false">
      <c r="E1106" s="93"/>
      <c r="F1106" s="93"/>
    </row>
    <row r="1107" customFormat="false" ht="12.75" hidden="false" customHeight="false" outlineLevel="0" collapsed="false">
      <c r="E1107" s="93"/>
      <c r="F1107" s="93"/>
    </row>
    <row r="1108" customFormat="false" ht="12.75" hidden="false" customHeight="false" outlineLevel="0" collapsed="false">
      <c r="E1108" s="93"/>
      <c r="F1108" s="93"/>
    </row>
    <row r="1109" customFormat="false" ht="12.75" hidden="false" customHeight="false" outlineLevel="0" collapsed="false">
      <c r="E1109" s="93"/>
      <c r="F1109" s="93"/>
    </row>
    <row r="1110" customFormat="false" ht="12.75" hidden="false" customHeight="false" outlineLevel="0" collapsed="false">
      <c r="E1110" s="93"/>
      <c r="F1110" s="93"/>
    </row>
    <row r="1111" customFormat="false" ht="12.75" hidden="false" customHeight="false" outlineLevel="0" collapsed="false">
      <c r="E1111" s="93"/>
      <c r="F1111" s="93"/>
    </row>
    <row r="1112" customFormat="false" ht="12.75" hidden="false" customHeight="false" outlineLevel="0" collapsed="false">
      <c r="E1112" s="93"/>
      <c r="F1112" s="93"/>
    </row>
    <row r="1113" customFormat="false" ht="12.75" hidden="false" customHeight="false" outlineLevel="0" collapsed="false">
      <c r="E1113" s="93"/>
      <c r="F1113" s="93"/>
    </row>
    <row r="1114" customFormat="false" ht="12.75" hidden="false" customHeight="false" outlineLevel="0" collapsed="false">
      <c r="E1114" s="93"/>
      <c r="F1114" s="93"/>
    </row>
    <row r="1115" customFormat="false" ht="12.75" hidden="false" customHeight="false" outlineLevel="0" collapsed="false">
      <c r="E1115" s="93"/>
      <c r="F1115" s="93"/>
    </row>
    <row r="1116" customFormat="false" ht="12.75" hidden="false" customHeight="false" outlineLevel="0" collapsed="false">
      <c r="E1116" s="93"/>
      <c r="F1116" s="93"/>
    </row>
    <row r="1117" customFormat="false" ht="12.75" hidden="false" customHeight="false" outlineLevel="0" collapsed="false">
      <c r="E1117" s="93"/>
      <c r="F1117" s="93"/>
    </row>
    <row r="1118" customFormat="false" ht="12.75" hidden="false" customHeight="false" outlineLevel="0" collapsed="false">
      <c r="E1118" s="93"/>
      <c r="F1118" s="93"/>
    </row>
    <row r="1119" customFormat="false" ht="12.75" hidden="false" customHeight="false" outlineLevel="0" collapsed="false">
      <c r="E1119" s="93"/>
      <c r="F1119" s="93"/>
    </row>
    <row r="1120" customFormat="false" ht="12.75" hidden="false" customHeight="false" outlineLevel="0" collapsed="false">
      <c r="E1120" s="93"/>
      <c r="F1120" s="93"/>
    </row>
    <row r="1121" customFormat="false" ht="12.75" hidden="false" customHeight="false" outlineLevel="0" collapsed="false">
      <c r="E1121" s="93"/>
      <c r="F1121" s="93"/>
    </row>
    <row r="1122" customFormat="false" ht="12.75" hidden="false" customHeight="false" outlineLevel="0" collapsed="false">
      <c r="E1122" s="93"/>
      <c r="F1122" s="93"/>
    </row>
    <row r="1123" customFormat="false" ht="12.75" hidden="false" customHeight="false" outlineLevel="0" collapsed="false">
      <c r="E1123" s="93"/>
      <c r="F1123" s="93"/>
    </row>
    <row r="1124" customFormat="false" ht="12.75" hidden="false" customHeight="false" outlineLevel="0" collapsed="false">
      <c r="E1124" s="93"/>
      <c r="F1124" s="93"/>
    </row>
    <row r="1125" customFormat="false" ht="12.75" hidden="false" customHeight="false" outlineLevel="0" collapsed="false">
      <c r="E1125" s="93"/>
      <c r="F1125" s="93"/>
    </row>
    <row r="1126" customFormat="false" ht="12.75" hidden="false" customHeight="false" outlineLevel="0" collapsed="false">
      <c r="E1126" s="93"/>
      <c r="F1126" s="93"/>
    </row>
    <row r="1127" customFormat="false" ht="12.75" hidden="false" customHeight="false" outlineLevel="0" collapsed="false">
      <c r="E1127" s="93"/>
      <c r="F1127" s="93"/>
    </row>
    <row r="1128" customFormat="false" ht="12.75" hidden="false" customHeight="false" outlineLevel="0" collapsed="false">
      <c r="E1128" s="93"/>
      <c r="F1128" s="93"/>
    </row>
    <row r="1129" customFormat="false" ht="12.75" hidden="false" customHeight="false" outlineLevel="0" collapsed="false">
      <c r="E1129" s="93"/>
      <c r="F1129" s="93"/>
    </row>
    <row r="1130" customFormat="false" ht="12.75" hidden="false" customHeight="false" outlineLevel="0" collapsed="false">
      <c r="E1130" s="93"/>
      <c r="F1130" s="93"/>
    </row>
    <row r="1131" customFormat="false" ht="12.75" hidden="false" customHeight="false" outlineLevel="0" collapsed="false">
      <c r="E1131" s="93"/>
      <c r="F1131" s="93"/>
    </row>
    <row r="1132" customFormat="false" ht="12.75" hidden="false" customHeight="false" outlineLevel="0" collapsed="false">
      <c r="E1132" s="93"/>
      <c r="F1132" s="93"/>
    </row>
    <row r="1133" customFormat="false" ht="12.75" hidden="false" customHeight="false" outlineLevel="0" collapsed="false">
      <c r="E1133" s="93"/>
      <c r="F1133" s="93"/>
    </row>
    <row r="1134" customFormat="false" ht="12.75" hidden="false" customHeight="false" outlineLevel="0" collapsed="false">
      <c r="E1134" s="93"/>
      <c r="F1134" s="93"/>
    </row>
    <row r="1135" customFormat="false" ht="12.75" hidden="false" customHeight="false" outlineLevel="0" collapsed="false">
      <c r="E1135" s="93"/>
      <c r="F1135" s="93"/>
    </row>
    <row r="1136" customFormat="false" ht="12.75" hidden="false" customHeight="false" outlineLevel="0" collapsed="false">
      <c r="E1136" s="93"/>
      <c r="F1136" s="93"/>
    </row>
    <row r="1137" customFormat="false" ht="12.75" hidden="false" customHeight="false" outlineLevel="0" collapsed="false">
      <c r="E1137" s="93"/>
      <c r="F1137" s="93"/>
    </row>
    <row r="1138" customFormat="false" ht="12.75" hidden="false" customHeight="false" outlineLevel="0" collapsed="false">
      <c r="E1138" s="93"/>
      <c r="F1138" s="93"/>
    </row>
    <row r="1139" customFormat="false" ht="12.75" hidden="false" customHeight="false" outlineLevel="0" collapsed="false">
      <c r="E1139" s="93"/>
      <c r="F1139" s="93"/>
    </row>
    <row r="1140" customFormat="false" ht="12.75" hidden="false" customHeight="false" outlineLevel="0" collapsed="false">
      <c r="E1140" s="93"/>
      <c r="F1140" s="93"/>
    </row>
    <row r="1141" customFormat="false" ht="12.75" hidden="false" customHeight="false" outlineLevel="0" collapsed="false">
      <c r="E1141" s="93"/>
      <c r="F1141" s="93"/>
    </row>
  </sheetData>
  <mergeCells count="20">
    <mergeCell ref="B1:AO1"/>
    <mergeCell ref="F2:F3"/>
    <mergeCell ref="G2:G3"/>
    <mergeCell ref="I2:I3"/>
    <mergeCell ref="M2:N2"/>
    <mergeCell ref="O2:P2"/>
    <mergeCell ref="Q2:T2"/>
    <mergeCell ref="U2:X2"/>
    <mergeCell ref="Y2:AA2"/>
    <mergeCell ref="AB2:AM2"/>
    <mergeCell ref="AN2:AO2"/>
    <mergeCell ref="AB3:AD3"/>
    <mergeCell ref="AE3:AG3"/>
    <mergeCell ref="AH3:AJ3"/>
    <mergeCell ref="AK3:AM3"/>
    <mergeCell ref="AN3:AO3"/>
    <mergeCell ref="O4:P4"/>
    <mergeCell ref="Q4:R4"/>
    <mergeCell ref="U4:V4"/>
    <mergeCell ref="Y4:AA4"/>
  </mergeCells>
  <conditionalFormatting sqref="E12 E14:E15 E9 E31 E36 E41 E43:E45 E47:E48 E50:E51 E55 E61 E69 E71 E73 E157:E159 E191 E92 E96 E101 E106 E118:E119 E131 E139:E140 E144 E147:E148 E171:E172 E187:E188 E88:E89 E194">
    <cfRule type="cellIs" priority="2" operator="greaterThan" aboveAverage="0" equalAverage="0" bottom="0" percent="0" rank="0" text="" dxfId="9">
      <formula>H12</formula>
    </cfRule>
    <cfRule type="cellIs" priority="3" operator="lessThan" aboveAverage="0" equalAverage="0" bottom="0" percent="0" rank="0" text="" dxfId="10">
      <formula>H12</formula>
    </cfRule>
    <cfRule type="cellIs" priority="4" operator="equal" aboveAverage="0" equalAverage="0" bottom="0" percent="0" rank="0" text="" dxfId="11">
      <formula>H12</formula>
    </cfRule>
  </conditionalFormatting>
  <conditionalFormatting sqref="E26 E186 E42 E80 E83 E100 E143">
    <cfRule type="cellIs" priority="5" operator="greaterThan" aboveAverage="0" equalAverage="0" bottom="0" percent="0" rank="0" text="" dxfId="12">
      <formula>F26</formula>
    </cfRule>
    <cfRule type="cellIs" priority="6" operator="lessThan" aboveAverage="0" equalAverage="0" bottom="0" percent="0" rank="0" text="" dxfId="13">
      <formula>F26</formula>
    </cfRule>
    <cfRule type="cellIs" priority="7" operator="equal" aboveAverage="0" equalAverage="0" bottom="0" percent="0" rank="0" text="" dxfId="14">
      <formula>F26</formula>
    </cfRule>
  </conditionalFormatting>
  <printOptions headings="false" gridLines="false" gridLinesSet="true" horizontalCentered="false" verticalCentered="false"/>
  <pageMargins left="0.179861111111111" right="0.159722222222222" top="0.279861111111111" bottom="0.409722222222222" header="0.511811023622047" footer="0.511811023622047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01" man="true" max="16383" min="0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G4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4.56"/>
    <col collapsed="false" customWidth="true" hidden="false" outlineLevel="0" max="3" min="3" style="0" width="29.13"/>
    <col collapsed="false" customWidth="true" hidden="false" outlineLevel="0" max="4" min="4" style="0" width="23.28"/>
    <col collapsed="false" customWidth="true" hidden="false" outlineLevel="0" max="5" min="5" style="0" width="41.28"/>
    <col collapsed="false" customWidth="true" hidden="false" outlineLevel="0" max="8" min="8" style="0" width="13.28"/>
    <col collapsed="false" customWidth="true" hidden="false" outlineLevel="0" max="9" min="9" style="0" width="10.71"/>
  </cols>
  <sheetData>
    <row r="1" customFormat="false" ht="12.75" hidden="false" customHeight="false" outlineLevel="0" collapsed="false">
      <c r="A1" s="190"/>
      <c r="B1" s="191" t="s">
        <v>624</v>
      </c>
      <c r="C1" s="190"/>
      <c r="D1" s="190"/>
      <c r="E1" s="190"/>
      <c r="F1" s="190"/>
      <c r="G1" s="190"/>
      <c r="H1" s="190"/>
      <c r="I1" s="190"/>
      <c r="J1" s="190"/>
    </row>
    <row r="2" customFormat="false" ht="12.75" hidden="false" customHeight="false" outlineLevel="0" collapsed="false">
      <c r="A2" s="190"/>
      <c r="B2" s="192"/>
      <c r="C2" s="190"/>
      <c r="D2" s="190"/>
      <c r="E2" s="190"/>
      <c r="F2" s="190"/>
      <c r="G2" s="190"/>
      <c r="H2" s="190"/>
      <c r="I2" s="190"/>
      <c r="J2" s="190"/>
    </row>
    <row r="3" customFormat="false" ht="12.75" hidden="true" customHeight="false" outlineLevel="0" collapsed="false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customFormat="false" ht="12.75" hidden="true" customHeight="false" outlineLevel="0" collapsed="false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customFormat="false" ht="27" hidden="false" customHeight="true" outlineLevel="0" collapsed="false">
      <c r="A5" s="192"/>
      <c r="B5" s="193" t="s">
        <v>625</v>
      </c>
      <c r="C5" s="193" t="s">
        <v>626</v>
      </c>
      <c r="D5" s="193" t="s">
        <v>627</v>
      </c>
      <c r="E5" s="193" t="s">
        <v>628</v>
      </c>
      <c r="F5" s="194" t="s">
        <v>629</v>
      </c>
      <c r="G5" s="192"/>
      <c r="H5" s="192"/>
      <c r="I5" s="192"/>
      <c r="J5" s="192"/>
      <c r="K5" s="195"/>
      <c r="L5" s="195"/>
      <c r="M5" s="195"/>
      <c r="N5" s="195"/>
    </row>
    <row r="6" customFormat="false" ht="18.75" hidden="false" customHeight="true" outlineLevel="0" collapsed="false">
      <c r="A6" s="192"/>
      <c r="B6" s="196" t="s">
        <v>630</v>
      </c>
      <c r="C6" s="196" t="s">
        <v>631</v>
      </c>
      <c r="D6" s="196" t="s">
        <v>632</v>
      </c>
      <c r="E6" s="196" t="s">
        <v>633</v>
      </c>
      <c r="F6" s="197" t="s">
        <v>634</v>
      </c>
      <c r="G6" s="192"/>
      <c r="H6" s="192"/>
      <c r="I6" s="192"/>
      <c r="J6" s="192"/>
      <c r="K6" s="195"/>
      <c r="L6" s="195"/>
      <c r="M6" s="195"/>
      <c r="N6" s="195"/>
    </row>
    <row r="7" customFormat="false" ht="18.75" hidden="false" customHeight="true" outlineLevel="0" collapsed="false">
      <c r="A7" s="192"/>
      <c r="B7" s="196" t="s">
        <v>635</v>
      </c>
      <c r="C7" s="196" t="s">
        <v>631</v>
      </c>
      <c r="D7" s="196" t="s">
        <v>632</v>
      </c>
      <c r="E7" s="196" t="s">
        <v>636</v>
      </c>
      <c r="F7" s="197" t="s">
        <v>634</v>
      </c>
      <c r="G7" s="192"/>
      <c r="H7" s="192"/>
      <c r="I7" s="192"/>
      <c r="J7" s="192"/>
      <c r="K7" s="195"/>
      <c r="L7" s="195"/>
      <c r="M7" s="195"/>
      <c r="N7" s="195"/>
    </row>
    <row r="8" customFormat="false" ht="18.75" hidden="false" customHeight="true" outlineLevel="0" collapsed="false">
      <c r="A8" s="192"/>
      <c r="B8" s="196" t="s">
        <v>11</v>
      </c>
      <c r="C8" s="196" t="s">
        <v>637</v>
      </c>
      <c r="D8" s="196" t="s">
        <v>632</v>
      </c>
      <c r="E8" s="196" t="s">
        <v>638</v>
      </c>
      <c r="F8" s="197" t="s">
        <v>634</v>
      </c>
      <c r="G8" s="192"/>
      <c r="H8" s="192"/>
      <c r="I8" s="192"/>
      <c r="J8" s="192"/>
      <c r="K8" s="195"/>
      <c r="L8" s="195"/>
      <c r="M8" s="195"/>
      <c r="N8" s="195"/>
    </row>
    <row r="9" customFormat="false" ht="18.75" hidden="false" customHeight="true" outlineLevel="0" collapsed="false">
      <c r="A9" s="192"/>
      <c r="B9" s="196" t="s">
        <v>639</v>
      </c>
      <c r="C9" s="196" t="s">
        <v>640</v>
      </c>
      <c r="D9" s="196" t="s">
        <v>641</v>
      </c>
      <c r="E9" s="196" t="s">
        <v>642</v>
      </c>
      <c r="F9" s="197" t="s">
        <v>634</v>
      </c>
      <c r="G9" s="192"/>
      <c r="H9" s="192"/>
      <c r="I9" s="192"/>
      <c r="J9" s="192"/>
      <c r="K9" s="195"/>
      <c r="L9" s="195"/>
      <c r="M9" s="195"/>
      <c r="N9" s="195"/>
    </row>
    <row r="10" customFormat="false" ht="18.75" hidden="false" customHeight="true" outlineLevel="0" collapsed="false">
      <c r="A10" s="192"/>
      <c r="B10" s="196" t="s">
        <v>643</v>
      </c>
      <c r="C10" s="196" t="s">
        <v>644</v>
      </c>
      <c r="D10" s="196" t="s">
        <v>645</v>
      </c>
      <c r="E10" s="196" t="s">
        <v>646</v>
      </c>
      <c r="F10" s="197" t="n">
        <v>50</v>
      </c>
      <c r="G10" s="192"/>
      <c r="H10" s="192"/>
      <c r="I10" s="192"/>
      <c r="J10" s="192"/>
      <c r="K10" s="195"/>
      <c r="L10" s="195"/>
      <c r="M10" s="195"/>
      <c r="N10" s="195"/>
    </row>
    <row r="11" customFormat="false" ht="18.75" hidden="false" customHeight="true" outlineLevel="0" collapsed="false">
      <c r="A11" s="192"/>
      <c r="B11" s="196" t="s">
        <v>13</v>
      </c>
      <c r="C11" s="196" t="s">
        <v>647</v>
      </c>
      <c r="D11" s="196" t="s">
        <v>648</v>
      </c>
      <c r="E11" s="196"/>
      <c r="F11" s="197" t="n">
        <v>98</v>
      </c>
      <c r="G11" s="192"/>
      <c r="H11" s="192"/>
      <c r="I11" s="192"/>
      <c r="J11" s="192"/>
      <c r="K11" s="195"/>
      <c r="L11" s="195"/>
      <c r="M11" s="195"/>
      <c r="N11" s="195"/>
    </row>
    <row r="12" customFormat="false" ht="18.75" hidden="false" customHeight="true" outlineLevel="0" collapsed="false">
      <c r="A12" s="192"/>
      <c r="B12" s="196" t="s">
        <v>649</v>
      </c>
      <c r="C12" s="196" t="s">
        <v>650</v>
      </c>
      <c r="D12" s="196" t="s">
        <v>651</v>
      </c>
      <c r="E12" s="196" t="s">
        <v>652</v>
      </c>
      <c r="F12" s="197" t="s">
        <v>634</v>
      </c>
      <c r="G12" s="192"/>
      <c r="H12" s="192"/>
      <c r="I12" s="192"/>
      <c r="J12" s="192"/>
      <c r="K12" s="195"/>
      <c r="L12" s="195"/>
      <c r="M12" s="195"/>
      <c r="N12" s="195"/>
    </row>
    <row r="13" customFormat="false" ht="18.75" hidden="false" customHeight="true" outlineLevel="0" collapsed="false">
      <c r="A13" s="192"/>
      <c r="B13" s="196" t="s">
        <v>653</v>
      </c>
      <c r="C13" s="196" t="s">
        <v>654</v>
      </c>
      <c r="D13" s="196" t="s">
        <v>655</v>
      </c>
      <c r="E13" s="196" t="s">
        <v>656</v>
      </c>
      <c r="F13" s="197" t="n">
        <v>50</v>
      </c>
      <c r="G13" s="192"/>
      <c r="H13" s="192"/>
      <c r="I13" s="192"/>
      <c r="J13" s="192"/>
      <c r="K13" s="195"/>
      <c r="L13" s="195"/>
      <c r="M13" s="195"/>
      <c r="N13" s="195"/>
    </row>
    <row r="14" customFormat="false" ht="18.75" hidden="false" customHeight="true" outlineLevel="0" collapsed="false">
      <c r="A14" s="192"/>
      <c r="B14" s="196" t="s">
        <v>657</v>
      </c>
      <c r="C14" s="196" t="s">
        <v>658</v>
      </c>
      <c r="D14" s="196" t="s">
        <v>632</v>
      </c>
      <c r="E14" s="196" t="s">
        <v>659</v>
      </c>
      <c r="F14" s="197" t="s">
        <v>634</v>
      </c>
      <c r="G14" s="192"/>
      <c r="H14" s="192"/>
      <c r="I14" s="192"/>
      <c r="J14" s="192"/>
      <c r="K14" s="195"/>
      <c r="L14" s="195"/>
      <c r="M14" s="195"/>
      <c r="N14" s="195"/>
    </row>
    <row r="15" customFormat="false" ht="18.75" hidden="false" customHeight="true" outlineLevel="0" collapsed="false">
      <c r="A15" s="192"/>
      <c r="B15" s="196" t="s">
        <v>660</v>
      </c>
      <c r="C15" s="196" t="s">
        <v>661</v>
      </c>
      <c r="D15" s="196" t="s">
        <v>662</v>
      </c>
      <c r="E15" s="196" t="s">
        <v>663</v>
      </c>
      <c r="F15" s="197" t="n">
        <v>95</v>
      </c>
      <c r="G15" s="192"/>
      <c r="H15" s="192"/>
      <c r="I15" s="192"/>
      <c r="J15" s="192"/>
      <c r="K15" s="195"/>
      <c r="L15" s="195"/>
      <c r="M15" s="195"/>
      <c r="N15" s="195"/>
    </row>
    <row r="16" customFormat="false" ht="69.75" hidden="false" customHeight="true" outlineLevel="0" collapsed="false">
      <c r="A16" s="192"/>
      <c r="B16" s="196" t="s">
        <v>664</v>
      </c>
      <c r="C16" s="198" t="s">
        <v>665</v>
      </c>
      <c r="D16" s="198" t="s">
        <v>666</v>
      </c>
      <c r="E16" s="198" t="s">
        <v>667</v>
      </c>
      <c r="F16" s="197" t="s">
        <v>634</v>
      </c>
      <c r="G16" s="192"/>
      <c r="H16" s="192"/>
      <c r="I16" s="192"/>
      <c r="J16" s="192"/>
      <c r="K16" s="195"/>
      <c r="L16" s="195"/>
      <c r="M16" s="195"/>
      <c r="N16" s="195"/>
    </row>
    <row r="17" customFormat="false" ht="44.25" hidden="false" customHeight="true" outlineLevel="0" collapsed="false">
      <c r="A17" s="192"/>
      <c r="B17" s="196" t="s">
        <v>668</v>
      </c>
      <c r="C17" s="198" t="s">
        <v>669</v>
      </c>
      <c r="D17" s="196" t="s">
        <v>632</v>
      </c>
      <c r="E17" s="196" t="s">
        <v>670</v>
      </c>
      <c r="F17" s="197" t="s">
        <v>634</v>
      </c>
      <c r="G17" s="192"/>
      <c r="H17" s="192"/>
      <c r="I17" s="192"/>
      <c r="J17" s="192"/>
      <c r="K17" s="195"/>
      <c r="L17" s="195"/>
      <c r="M17" s="195"/>
      <c r="N17" s="195"/>
    </row>
    <row r="18" customFormat="false" ht="18.75" hidden="false" customHeight="true" outlineLevel="0" collapsed="false">
      <c r="A18" s="192"/>
      <c r="B18" s="199" t="s">
        <v>671</v>
      </c>
      <c r="C18" s="192"/>
      <c r="D18" s="192"/>
      <c r="E18" s="192"/>
      <c r="F18" s="200" t="n">
        <f aca="false">SUM(F6:F17)</f>
        <v>293</v>
      </c>
      <c r="G18" s="192"/>
      <c r="H18" s="192"/>
      <c r="I18" s="192"/>
      <c r="J18" s="192"/>
      <c r="K18" s="195"/>
      <c r="L18" s="195"/>
      <c r="M18" s="195"/>
      <c r="N18" s="195"/>
    </row>
    <row r="19" customFormat="false" ht="18.75" hidden="false" customHeight="true" outlineLevel="0" collapsed="false">
      <c r="A19" s="192"/>
      <c r="B19" s="201" t="s">
        <v>672</v>
      </c>
      <c r="C19" s="192"/>
      <c r="D19" s="192"/>
      <c r="E19" s="192"/>
      <c r="F19" s="192"/>
      <c r="G19" s="192"/>
      <c r="H19" s="192"/>
      <c r="I19" s="192"/>
      <c r="J19" s="192"/>
      <c r="K19" s="195"/>
      <c r="L19" s="195"/>
      <c r="M19" s="195"/>
      <c r="N19" s="195"/>
    </row>
    <row r="20" customFormat="false" ht="12.75" hidden="false" customHeight="false" outlineLevel="0" collapsed="false">
      <c r="A20" s="192"/>
      <c r="B20" s="192"/>
      <c r="C20" s="192"/>
      <c r="D20" s="192"/>
      <c r="E20" s="192"/>
      <c r="F20" s="192"/>
      <c r="G20" s="192"/>
      <c r="H20" s="192"/>
      <c r="I20" s="192"/>
      <c r="J20" s="192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</row>
    <row r="21" customFormat="false" ht="12.75" hidden="false" customHeight="false" outlineLevel="0" collapsed="false">
      <c r="A21" s="192"/>
      <c r="B21" s="192"/>
      <c r="C21" s="192"/>
      <c r="D21" s="192"/>
      <c r="E21" s="192"/>
      <c r="F21" s="192"/>
      <c r="G21" s="192"/>
      <c r="H21" s="192"/>
      <c r="I21" s="192"/>
      <c r="J21" s="192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</row>
    <row r="22" customFormat="false" ht="12.75" hidden="false" customHeight="false" outlineLevel="0" collapsed="false">
      <c r="A22" s="190"/>
      <c r="B22" s="202"/>
      <c r="C22" s="202"/>
      <c r="D22" s="190"/>
      <c r="E22" s="203"/>
      <c r="F22" s="203"/>
      <c r="G22" s="192"/>
      <c r="H22" s="192"/>
      <c r="I22" s="192"/>
      <c r="J22" s="192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 customFormat="false" ht="12.75" hidden="false" customHeight="false" outlineLevel="0" collapsed="false">
      <c r="A23" s="190"/>
      <c r="B23" s="204"/>
      <c r="C23" s="204"/>
      <c r="D23" s="190"/>
      <c r="E23" s="205"/>
      <c r="F23" s="205"/>
      <c r="G23" s="192"/>
      <c r="H23" s="206"/>
      <c r="I23" s="206"/>
      <c r="J23" s="192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 customFormat="false" ht="12.75" hidden="false" customHeight="false" outlineLevel="0" collapsed="false">
      <c r="A24" s="190"/>
      <c r="B24" s="204"/>
      <c r="C24" s="204"/>
      <c r="D24" s="190"/>
      <c r="E24" s="205"/>
      <c r="F24" s="205"/>
      <c r="G24" s="192"/>
      <c r="H24" s="207"/>
      <c r="I24" s="207"/>
      <c r="J24" s="192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customFormat="false" ht="12.75" hidden="false" customHeight="false" outlineLevel="0" collapsed="false">
      <c r="A25" s="190"/>
      <c r="B25" s="204"/>
      <c r="C25" s="204"/>
      <c r="D25" s="190"/>
      <c r="E25" s="205"/>
      <c r="F25" s="205"/>
      <c r="G25" s="192"/>
      <c r="H25" s="208" t="s">
        <v>673</v>
      </c>
      <c r="I25" s="208"/>
      <c r="J25" s="192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customFormat="false" ht="12.75" hidden="false" customHeight="false" outlineLevel="0" collapsed="false">
      <c r="A26" s="190"/>
      <c r="B26" s="204"/>
      <c r="C26" s="204"/>
      <c r="D26" s="190"/>
      <c r="E26" s="205"/>
      <c r="F26" s="205"/>
      <c r="G26" s="192"/>
      <c r="H26" s="209" t="s">
        <v>57</v>
      </c>
      <c r="I26" s="209" t="n">
        <v>10</v>
      </c>
      <c r="J26" s="192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customFormat="false" ht="12.75" hidden="false" customHeight="false" outlineLevel="0" collapsed="false">
      <c r="A27" s="190"/>
      <c r="B27" s="204"/>
      <c r="C27" s="204"/>
      <c r="D27" s="190"/>
      <c r="E27" s="205"/>
      <c r="F27" s="205"/>
      <c r="G27" s="192"/>
      <c r="H27" s="209" t="s">
        <v>49</v>
      </c>
      <c r="I27" s="209" t="n">
        <v>9</v>
      </c>
      <c r="J27" s="192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customFormat="false" ht="12.75" hidden="false" customHeight="false" outlineLevel="0" collapsed="false">
      <c r="A28" s="190"/>
      <c r="B28" s="204"/>
      <c r="C28" s="204"/>
      <c r="D28" s="190"/>
      <c r="E28" s="205"/>
      <c r="F28" s="205"/>
      <c r="G28" s="192"/>
      <c r="H28" s="209" t="s">
        <v>58</v>
      </c>
      <c r="I28" s="209" t="n">
        <v>8</v>
      </c>
      <c r="J28" s="192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customFormat="false" ht="12.75" hidden="false" customHeight="false" outlineLevel="0" collapsed="false">
      <c r="A29" s="190"/>
      <c r="B29" s="204"/>
      <c r="C29" s="204"/>
      <c r="D29" s="190"/>
      <c r="E29" s="190"/>
      <c r="F29" s="190"/>
      <c r="G29" s="192"/>
      <c r="H29" s="209" t="s">
        <v>48</v>
      </c>
      <c r="I29" s="209" t="n">
        <v>7</v>
      </c>
      <c r="J29" s="192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customFormat="false" ht="12.75" hidden="false" customHeight="false" outlineLevel="0" collapsed="false">
      <c r="A30" s="190"/>
      <c r="B30" s="204"/>
      <c r="C30" s="204"/>
      <c r="D30" s="190"/>
      <c r="E30" s="190"/>
      <c r="F30" s="190"/>
      <c r="G30" s="192"/>
      <c r="H30" s="209" t="s">
        <v>47</v>
      </c>
      <c r="I30" s="209" t="n">
        <v>6</v>
      </c>
      <c r="J30" s="192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customFormat="false" ht="12.75" hidden="false" customHeight="false" outlineLevel="0" collapsed="false">
      <c r="A31" s="190"/>
      <c r="B31" s="204"/>
      <c r="C31" s="204"/>
      <c r="D31" s="190"/>
      <c r="E31" s="210"/>
      <c r="F31" s="210"/>
      <c r="G31" s="192"/>
      <c r="H31" s="209" t="s">
        <v>144</v>
      </c>
      <c r="I31" s="209" t="n">
        <v>5</v>
      </c>
      <c r="J31" s="192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customFormat="false" ht="12.75" hidden="false" customHeight="false" outlineLevel="0" collapsed="false">
      <c r="A32" s="190"/>
      <c r="B32" s="204"/>
      <c r="C32" s="204"/>
      <c r="D32" s="190"/>
      <c r="E32" s="203"/>
      <c r="F32" s="203"/>
      <c r="G32" s="192"/>
      <c r="H32" s="209" t="s">
        <v>145</v>
      </c>
      <c r="I32" s="209" t="n">
        <v>4</v>
      </c>
      <c r="J32" s="192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customFormat="false" ht="12.75" hidden="false" customHeight="false" outlineLevel="0" collapsed="false">
      <c r="A33" s="190"/>
      <c r="B33" s="204"/>
      <c r="C33" s="204"/>
      <c r="D33" s="190"/>
      <c r="E33" s="211"/>
      <c r="F33" s="211"/>
      <c r="G33" s="192"/>
      <c r="H33" s="209" t="s">
        <v>270</v>
      </c>
      <c r="I33" s="209" t="n">
        <v>3</v>
      </c>
      <c r="J33" s="192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 customFormat="false" ht="12.75" hidden="false" customHeight="false" outlineLevel="0" collapsed="false">
      <c r="A34" s="212"/>
      <c r="B34" s="213"/>
      <c r="C34" s="213"/>
      <c r="D34" s="212"/>
      <c r="E34" s="214"/>
      <c r="F34" s="214"/>
      <c r="G34" s="192"/>
      <c r="H34" s="209" t="s">
        <v>279</v>
      </c>
      <c r="I34" s="209" t="n">
        <v>2</v>
      </c>
      <c r="J34" s="192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 customFormat="false" ht="12.75" hidden="false" customHeight="false" outlineLevel="0" collapsed="false">
      <c r="A35" s="212"/>
      <c r="B35" s="212"/>
      <c r="C35" s="212"/>
      <c r="D35" s="212"/>
      <c r="E35" s="214"/>
      <c r="F35" s="214"/>
      <c r="G35" s="192"/>
      <c r="H35" s="209" t="s">
        <v>447</v>
      </c>
      <c r="I35" s="209" t="n">
        <v>1</v>
      </c>
      <c r="J35" s="192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</row>
    <row r="36" customFormat="false" ht="12.75" hidden="false" customHeight="false" outlineLevel="0" collapsed="false">
      <c r="A36" s="212"/>
      <c r="B36" s="215"/>
      <c r="C36" s="216"/>
      <c r="D36" s="212"/>
      <c r="E36" s="214"/>
      <c r="F36" s="214"/>
      <c r="G36" s="192"/>
      <c r="H36" s="209" t="s">
        <v>329</v>
      </c>
      <c r="I36" s="209" t="n">
        <v>0</v>
      </c>
      <c r="J36" s="192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</row>
    <row r="37" customFormat="false" ht="12.75" hidden="false" customHeight="false" outlineLevel="0" collapsed="false">
      <c r="A37" s="212"/>
      <c r="B37" s="217"/>
      <c r="C37" s="218"/>
      <c r="D37" s="212"/>
      <c r="E37" s="214"/>
      <c r="F37" s="214"/>
      <c r="G37" s="192"/>
      <c r="H37" s="209" t="s">
        <v>464</v>
      </c>
      <c r="I37" s="209" t="n">
        <v>-1</v>
      </c>
      <c r="J37" s="192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</row>
    <row r="38" customFormat="false" ht="12.75" hidden="false" customHeight="false" outlineLevel="0" collapsed="false">
      <c r="A38" s="212"/>
      <c r="B38" s="219"/>
      <c r="C38" s="218"/>
      <c r="D38" s="212"/>
      <c r="E38" s="214"/>
      <c r="F38" s="214"/>
      <c r="G38" s="192"/>
      <c r="H38" s="192"/>
      <c r="I38" s="192"/>
      <c r="J38" s="192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</row>
    <row r="39" customFormat="false" ht="12.75" hidden="false" customHeight="false" outlineLevel="0" collapsed="false">
      <c r="A39" s="212"/>
      <c r="B39" s="219"/>
      <c r="C39" s="218"/>
      <c r="D39" s="212"/>
      <c r="E39" s="214"/>
      <c r="F39" s="214"/>
      <c r="G39" s="192"/>
      <c r="H39" s="192"/>
      <c r="I39" s="192"/>
      <c r="J39" s="192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</row>
    <row r="40" customFormat="false" ht="12.75" hidden="false" customHeight="false" outlineLevel="0" collapsed="false">
      <c r="A40" s="212"/>
      <c r="B40" s="219"/>
      <c r="C40" s="218"/>
      <c r="D40" s="212"/>
      <c r="E40" s="214"/>
      <c r="F40" s="214"/>
      <c r="G40" s="192"/>
      <c r="H40" s="192"/>
      <c r="I40" s="192"/>
      <c r="J40" s="192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</row>
    <row r="41" customFormat="false" ht="12.75" hidden="false" customHeight="false" outlineLevel="0" collapsed="false">
      <c r="A41" s="212"/>
      <c r="B41" s="219"/>
      <c r="C41" s="218"/>
      <c r="D41" s="212"/>
      <c r="E41" s="214"/>
      <c r="F41" s="214"/>
      <c r="G41" s="192"/>
      <c r="H41" s="192"/>
      <c r="I41" s="192"/>
      <c r="J41" s="192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</row>
    <row r="42" customFormat="false" ht="12.75" hidden="false" customHeight="false" outlineLevel="0" collapsed="false">
      <c r="A42" s="212"/>
      <c r="B42" s="212"/>
      <c r="C42" s="212"/>
      <c r="D42" s="212"/>
      <c r="E42" s="214"/>
      <c r="F42" s="214"/>
      <c r="G42" s="192"/>
      <c r="H42" s="192"/>
      <c r="I42" s="192"/>
      <c r="J42" s="192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</row>
    <row r="43" customFormat="false" ht="12.75" hidden="false" customHeight="false" outlineLevel="0" collapsed="false">
      <c r="A43" s="212"/>
      <c r="B43" s="212"/>
      <c r="C43" s="212"/>
      <c r="D43" s="212"/>
      <c r="E43" s="214"/>
      <c r="F43" s="214"/>
      <c r="G43" s="192"/>
      <c r="H43" s="192"/>
      <c r="I43" s="192"/>
      <c r="J43" s="192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</row>
    <row r="44" customFormat="false" ht="12.75" hidden="false" customHeight="false" outlineLevel="0" collapsed="false">
      <c r="A44" s="212"/>
      <c r="B44" s="212"/>
      <c r="C44" s="212"/>
      <c r="D44" s="212"/>
      <c r="E44" s="214"/>
      <c r="F44" s="214"/>
      <c r="G44" s="192"/>
      <c r="H44" s="192"/>
      <c r="I44" s="192"/>
      <c r="J44" s="192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</row>
    <row r="45" customFormat="false" ht="12.75" hidden="false" customHeight="false" outlineLevel="0" collapsed="false">
      <c r="A45" s="212"/>
      <c r="B45" s="212"/>
      <c r="C45" s="212"/>
      <c r="D45" s="212"/>
      <c r="E45" s="212"/>
      <c r="F45" s="212"/>
      <c r="G45" s="192"/>
      <c r="H45" s="192"/>
      <c r="I45" s="192"/>
      <c r="J45" s="192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</row>
    <row r="46" customFormat="false" ht="12.75" hidden="false" customHeight="false" outlineLevel="0" collapsed="false">
      <c r="A46" s="212"/>
      <c r="B46" s="212"/>
      <c r="C46" s="212"/>
      <c r="D46" s="212"/>
      <c r="E46" s="212"/>
      <c r="F46" s="212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</row>
    <row r="47" customFormat="false" ht="12.75" hidden="false" customHeight="false" outlineLevel="0" collapsed="false">
      <c r="A47" s="212"/>
      <c r="B47" s="212"/>
      <c r="C47" s="212"/>
      <c r="D47" s="212"/>
      <c r="E47" s="212"/>
      <c r="F47" s="212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</row>
    <row r="48" customFormat="false" ht="12.75" hidden="false" customHeight="false" outlineLevel="0" collapsed="false">
      <c r="A48" s="212"/>
      <c r="B48" s="186"/>
      <c r="C48" s="212"/>
      <c r="D48" s="212"/>
      <c r="E48" s="212"/>
      <c r="F48" s="212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</row>
    <row r="49" customFormat="false" ht="12.75" hidden="false" customHeight="false" outlineLevel="0" collapsed="false">
      <c r="A49" s="212"/>
      <c r="B49" s="212"/>
      <c r="C49" s="212"/>
      <c r="D49" s="212"/>
      <c r="E49" s="212"/>
      <c r="F49" s="212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</row>
    <row r="50" customFormat="false" ht="12.75" hidden="false" customHeight="false" outlineLevel="0" collapsed="false">
      <c r="A50" s="212"/>
      <c r="B50" s="212"/>
      <c r="C50" s="212"/>
      <c r="D50" s="212"/>
      <c r="E50" s="212"/>
      <c r="F50" s="212"/>
    </row>
    <row r="51" customFormat="false" ht="12.75" hidden="false" customHeight="false" outlineLevel="0" collapsed="false">
      <c r="A51" s="212"/>
      <c r="B51" s="212"/>
      <c r="C51" s="212"/>
      <c r="D51" s="212"/>
      <c r="E51" s="212"/>
      <c r="F51" s="212"/>
    </row>
    <row r="52" customFormat="false" ht="12.75" hidden="false" customHeight="false" outlineLevel="0" collapsed="false">
      <c r="A52" s="212"/>
      <c r="B52" s="212"/>
      <c r="C52" s="212"/>
      <c r="D52" s="212"/>
      <c r="E52" s="212"/>
      <c r="F52" s="212"/>
    </row>
    <row r="53" customFormat="false" ht="12.75" hidden="false" customHeight="false" outlineLevel="0" collapsed="false">
      <c r="A53" s="212"/>
      <c r="B53" s="220"/>
      <c r="C53" s="212"/>
      <c r="D53" s="212"/>
      <c r="E53" s="212"/>
      <c r="F53" s="212"/>
    </row>
    <row r="54" customFormat="false" ht="12.75" hidden="false" customHeight="false" outlineLevel="0" collapsed="false">
      <c r="A54" s="212"/>
      <c r="B54" s="212"/>
      <c r="C54" s="212"/>
      <c r="D54" s="212"/>
      <c r="E54" s="212"/>
      <c r="F54" s="212"/>
    </row>
    <row r="55" customFormat="false" ht="12.75" hidden="false" customHeight="false" outlineLevel="0" collapsed="false">
      <c r="A55" s="212"/>
      <c r="B55" s="212"/>
      <c r="C55" s="212"/>
      <c r="D55" s="212"/>
      <c r="E55" s="212"/>
      <c r="F55" s="212"/>
    </row>
    <row r="56" customFormat="false" ht="12.75" hidden="false" customHeight="false" outlineLevel="0" collapsed="false">
      <c r="A56" s="212"/>
      <c r="B56" s="212"/>
      <c r="C56" s="212"/>
      <c r="D56" s="212"/>
      <c r="E56" s="212"/>
      <c r="F56" s="212"/>
    </row>
    <row r="57" customFormat="false" ht="12.75" hidden="false" customHeight="false" outlineLevel="0" collapsed="false">
      <c r="A57" s="212"/>
      <c r="B57" s="212"/>
      <c r="C57" s="212"/>
      <c r="D57" s="212"/>
      <c r="E57" s="212"/>
      <c r="F57" s="212"/>
    </row>
    <row r="58" customFormat="false" ht="12.75" hidden="false" customHeight="false" outlineLevel="0" collapsed="false">
      <c r="A58" s="212"/>
      <c r="B58" s="212"/>
      <c r="C58" s="212"/>
      <c r="D58" s="212"/>
      <c r="E58" s="212"/>
      <c r="F58" s="212"/>
    </row>
    <row r="59" customFormat="false" ht="12.75" hidden="false" customHeight="false" outlineLevel="0" collapsed="false">
      <c r="A59" s="212"/>
      <c r="B59" s="212"/>
      <c r="C59" s="212"/>
      <c r="D59" s="212"/>
      <c r="E59" s="212"/>
      <c r="F59" s="212"/>
    </row>
    <row r="60" customFormat="false" ht="12.75" hidden="false" customHeight="false" outlineLevel="0" collapsed="false">
      <c r="A60" s="212"/>
      <c r="B60" s="212"/>
      <c r="C60" s="212"/>
      <c r="D60" s="212"/>
      <c r="E60" s="212"/>
      <c r="F60" s="212"/>
    </row>
    <row r="61" customFormat="false" ht="12.75" hidden="false" customHeight="false" outlineLevel="0" collapsed="false">
      <c r="A61" s="212"/>
      <c r="B61" s="212"/>
      <c r="C61" s="212"/>
      <c r="D61" s="212"/>
      <c r="E61" s="212"/>
      <c r="F61" s="212"/>
    </row>
    <row r="62" customFormat="false" ht="12.75" hidden="false" customHeight="false" outlineLevel="0" collapsed="false">
      <c r="A62" s="212"/>
      <c r="B62" s="212"/>
      <c r="C62" s="212"/>
      <c r="D62" s="212"/>
      <c r="E62" s="212"/>
      <c r="F62" s="212"/>
    </row>
    <row r="63" customFormat="false" ht="12.75" hidden="false" customHeight="false" outlineLevel="0" collapsed="false">
      <c r="A63" s="212"/>
      <c r="B63" s="212"/>
      <c r="C63" s="212"/>
      <c r="D63" s="212"/>
      <c r="E63" s="212"/>
      <c r="F63" s="212"/>
    </row>
    <row r="64" customFormat="false" ht="12.75" hidden="false" customHeight="false" outlineLevel="0" collapsed="false">
      <c r="A64" s="212"/>
      <c r="B64" s="212"/>
      <c r="C64" s="212"/>
      <c r="D64" s="212"/>
      <c r="E64" s="212"/>
      <c r="F64" s="212"/>
    </row>
    <row r="65" customFormat="false" ht="12.75" hidden="false" customHeight="false" outlineLevel="0" collapsed="false">
      <c r="A65" s="212"/>
      <c r="B65" s="212"/>
      <c r="C65" s="212"/>
      <c r="D65" s="212"/>
      <c r="E65" s="212"/>
      <c r="F65" s="212"/>
    </row>
    <row r="66" customFormat="false" ht="12.75" hidden="false" customHeight="false" outlineLevel="0" collapsed="false">
      <c r="A66" s="212"/>
      <c r="B66" s="212"/>
      <c r="C66" s="212"/>
      <c r="D66" s="212"/>
      <c r="E66" s="212"/>
      <c r="F66" s="212"/>
    </row>
    <row r="67" customFormat="false" ht="12.75" hidden="false" customHeight="false" outlineLevel="0" collapsed="false">
      <c r="A67" s="212"/>
      <c r="B67" s="212"/>
      <c r="C67" s="212"/>
      <c r="D67" s="212"/>
      <c r="E67" s="212"/>
      <c r="F67" s="212"/>
    </row>
    <row r="68" customFormat="false" ht="12.75" hidden="false" customHeight="false" outlineLevel="0" collapsed="false">
      <c r="A68" s="212"/>
      <c r="B68" s="212"/>
      <c r="C68" s="212"/>
      <c r="D68" s="212"/>
      <c r="E68" s="212"/>
      <c r="F68" s="212"/>
    </row>
    <row r="69" customFormat="false" ht="12.75" hidden="false" customHeight="false" outlineLevel="0" collapsed="false">
      <c r="A69" s="212"/>
      <c r="B69" s="212"/>
      <c r="C69" s="212"/>
      <c r="D69" s="212"/>
      <c r="E69" s="212"/>
      <c r="F69" s="212"/>
    </row>
    <row r="70" customFormat="false" ht="12.75" hidden="false" customHeight="false" outlineLevel="0" collapsed="false">
      <c r="A70" s="212"/>
      <c r="B70" s="212"/>
      <c r="C70" s="212"/>
      <c r="D70" s="212"/>
      <c r="E70" s="212"/>
      <c r="F70" s="212"/>
    </row>
    <row r="71" customFormat="false" ht="12.75" hidden="false" customHeight="false" outlineLevel="0" collapsed="false">
      <c r="A71" s="212"/>
      <c r="B71" s="212"/>
      <c r="C71" s="212"/>
      <c r="D71" s="212"/>
      <c r="E71" s="212"/>
      <c r="F71" s="212"/>
    </row>
    <row r="72" customFormat="false" ht="12.75" hidden="false" customHeight="false" outlineLevel="0" collapsed="false">
      <c r="A72" s="212"/>
      <c r="B72" s="212"/>
      <c r="C72" s="212"/>
      <c r="D72" s="212"/>
      <c r="E72" s="212"/>
      <c r="F72" s="212"/>
    </row>
    <row r="73" customFormat="false" ht="12.75" hidden="false" customHeight="false" outlineLevel="0" collapsed="false">
      <c r="A73" s="212"/>
      <c r="B73" s="212"/>
      <c r="C73" s="212"/>
      <c r="D73" s="212"/>
      <c r="E73" s="212"/>
      <c r="F73" s="212"/>
    </row>
    <row r="74" customFormat="false" ht="12.75" hidden="false" customHeight="false" outlineLevel="0" collapsed="false">
      <c r="A74" s="212"/>
      <c r="B74" s="212"/>
      <c r="C74" s="212"/>
      <c r="D74" s="212"/>
      <c r="E74" s="212"/>
      <c r="F74" s="212"/>
    </row>
    <row r="75" customFormat="false" ht="12.75" hidden="false" customHeight="false" outlineLevel="0" collapsed="false">
      <c r="A75" s="212"/>
      <c r="B75" s="212"/>
      <c r="C75" s="212"/>
      <c r="D75" s="212"/>
      <c r="E75" s="212"/>
      <c r="F75" s="212"/>
    </row>
    <row r="76" customFormat="false" ht="12.75" hidden="false" customHeight="false" outlineLevel="0" collapsed="false">
      <c r="A76" s="212"/>
      <c r="B76" s="212"/>
      <c r="C76" s="212"/>
      <c r="D76" s="212"/>
      <c r="E76" s="212"/>
      <c r="F76" s="212"/>
    </row>
    <row r="77" customFormat="false" ht="12.75" hidden="false" customHeight="false" outlineLevel="0" collapsed="false">
      <c r="A77" s="212"/>
      <c r="B77" s="212"/>
      <c r="C77" s="212"/>
      <c r="D77" s="212"/>
      <c r="E77" s="212"/>
      <c r="F77" s="212"/>
    </row>
    <row r="78" customFormat="false" ht="12.75" hidden="false" customHeight="false" outlineLevel="0" collapsed="false">
      <c r="A78" s="212"/>
      <c r="B78" s="212"/>
      <c r="C78" s="212"/>
      <c r="D78" s="212"/>
      <c r="E78" s="212"/>
      <c r="F78" s="212"/>
    </row>
    <row r="79" customFormat="false" ht="12.75" hidden="false" customHeight="false" outlineLevel="0" collapsed="false">
      <c r="A79" s="212"/>
      <c r="B79" s="212"/>
      <c r="C79" s="212"/>
      <c r="D79" s="212"/>
      <c r="E79" s="212"/>
      <c r="F79" s="212"/>
    </row>
    <row r="80" customFormat="false" ht="12.75" hidden="false" customHeight="false" outlineLevel="0" collapsed="false">
      <c r="A80" s="212"/>
      <c r="B80" s="212"/>
      <c r="C80" s="212"/>
      <c r="D80" s="212"/>
      <c r="E80" s="212"/>
      <c r="F80" s="212"/>
    </row>
    <row r="81" customFormat="false" ht="12.75" hidden="false" customHeight="false" outlineLevel="0" collapsed="false">
      <c r="A81" s="212"/>
      <c r="B81" s="212"/>
      <c r="C81" s="212"/>
      <c r="D81" s="212"/>
      <c r="E81" s="212"/>
      <c r="F81" s="212"/>
    </row>
    <row r="82" customFormat="false" ht="12.75" hidden="false" customHeight="false" outlineLevel="0" collapsed="false">
      <c r="A82" s="212"/>
      <c r="B82" s="212"/>
      <c r="C82" s="212"/>
      <c r="D82" s="212"/>
      <c r="E82" s="212"/>
      <c r="F82" s="212"/>
    </row>
    <row r="83" customFormat="false" ht="12.75" hidden="false" customHeight="false" outlineLevel="0" collapsed="false">
      <c r="A83" s="212"/>
      <c r="B83" s="212"/>
      <c r="C83" s="212"/>
      <c r="D83" s="212"/>
      <c r="E83" s="212"/>
      <c r="F83" s="212"/>
    </row>
    <row r="84" customFormat="false" ht="12.75" hidden="false" customHeight="false" outlineLevel="0" collapsed="false">
      <c r="A84" s="212"/>
      <c r="B84" s="212"/>
      <c r="C84" s="212"/>
      <c r="D84" s="212"/>
      <c r="E84" s="212"/>
      <c r="F84" s="212"/>
    </row>
    <row r="85" customFormat="false" ht="12.75" hidden="false" customHeight="false" outlineLevel="0" collapsed="false">
      <c r="A85" s="212"/>
      <c r="B85" s="212"/>
      <c r="C85" s="212"/>
      <c r="D85" s="212"/>
      <c r="E85" s="212"/>
      <c r="F85" s="212"/>
    </row>
    <row r="86" customFormat="false" ht="12.75" hidden="false" customHeight="false" outlineLevel="0" collapsed="false">
      <c r="A86" s="212"/>
      <c r="B86" s="212"/>
      <c r="C86" s="212"/>
      <c r="D86" s="212"/>
      <c r="E86" s="212"/>
      <c r="F86" s="212"/>
    </row>
    <row r="87" customFormat="false" ht="12.75" hidden="false" customHeight="false" outlineLevel="0" collapsed="false">
      <c r="A87" s="212"/>
      <c r="B87" s="212"/>
      <c r="C87" s="212"/>
      <c r="D87" s="212"/>
      <c r="E87" s="212"/>
      <c r="F87" s="212"/>
    </row>
    <row r="88" customFormat="false" ht="12.75" hidden="false" customHeight="false" outlineLevel="0" collapsed="false">
      <c r="A88" s="212"/>
      <c r="B88" s="212"/>
      <c r="C88" s="212"/>
      <c r="D88" s="212"/>
      <c r="E88" s="212"/>
      <c r="F88" s="212"/>
    </row>
    <row r="89" customFormat="false" ht="12.75" hidden="false" customHeight="false" outlineLevel="0" collapsed="false">
      <c r="A89" s="212"/>
      <c r="B89" s="212"/>
      <c r="C89" s="212"/>
      <c r="D89" s="212"/>
      <c r="E89" s="212"/>
      <c r="F89" s="212"/>
    </row>
    <row r="90" customFormat="false" ht="12.75" hidden="false" customHeight="false" outlineLevel="0" collapsed="false">
      <c r="A90" s="212"/>
      <c r="B90" s="212"/>
      <c r="C90" s="212"/>
      <c r="D90" s="212"/>
      <c r="E90" s="212"/>
      <c r="F90" s="212"/>
    </row>
    <row r="91" customFormat="false" ht="12.75" hidden="false" customHeight="false" outlineLevel="0" collapsed="false">
      <c r="A91" s="212"/>
      <c r="B91" s="212"/>
      <c r="C91" s="212"/>
      <c r="D91" s="212"/>
      <c r="E91" s="212"/>
      <c r="F91" s="212"/>
    </row>
    <row r="92" customFormat="false" ht="12.75" hidden="false" customHeight="false" outlineLevel="0" collapsed="false">
      <c r="A92" s="212"/>
      <c r="B92" s="212"/>
      <c r="C92" s="212"/>
      <c r="D92" s="212"/>
      <c r="E92" s="212"/>
      <c r="F92" s="212"/>
    </row>
    <row r="93" customFormat="false" ht="12.75" hidden="false" customHeight="false" outlineLevel="0" collapsed="false">
      <c r="A93" s="212"/>
      <c r="B93" s="212"/>
      <c r="C93" s="212"/>
      <c r="D93" s="212"/>
      <c r="E93" s="212"/>
      <c r="F93" s="212"/>
    </row>
    <row r="94" customFormat="false" ht="12.75" hidden="false" customHeight="false" outlineLevel="0" collapsed="false">
      <c r="A94" s="212"/>
      <c r="B94" s="212"/>
      <c r="C94" s="212"/>
      <c r="D94" s="212"/>
      <c r="E94" s="212"/>
      <c r="F94" s="212"/>
    </row>
    <row r="95" customFormat="false" ht="12.75" hidden="false" customHeight="false" outlineLevel="0" collapsed="false">
      <c r="A95" s="212"/>
      <c r="B95" s="212"/>
      <c r="C95" s="212"/>
      <c r="D95" s="212"/>
      <c r="E95" s="212"/>
      <c r="F95" s="212"/>
    </row>
    <row r="96" customFormat="false" ht="12.75" hidden="false" customHeight="false" outlineLevel="0" collapsed="false">
      <c r="A96" s="212"/>
      <c r="B96" s="212"/>
      <c r="C96" s="212"/>
      <c r="D96" s="212"/>
      <c r="E96" s="212"/>
      <c r="F96" s="212"/>
    </row>
    <row r="97" customFormat="false" ht="12.75" hidden="false" customHeight="false" outlineLevel="0" collapsed="false">
      <c r="A97" s="212"/>
      <c r="B97" s="212"/>
      <c r="C97" s="212"/>
      <c r="D97" s="212"/>
      <c r="E97" s="212"/>
      <c r="F97" s="212"/>
    </row>
    <row r="98" customFormat="false" ht="12.75" hidden="false" customHeight="false" outlineLevel="0" collapsed="false">
      <c r="A98" s="212"/>
      <c r="B98" s="212"/>
      <c r="C98" s="212"/>
      <c r="D98" s="212"/>
      <c r="E98" s="212"/>
      <c r="F98" s="212"/>
    </row>
    <row r="99" customFormat="false" ht="12.75" hidden="false" customHeight="false" outlineLevel="0" collapsed="false">
      <c r="A99" s="212"/>
      <c r="B99" s="212"/>
      <c r="C99" s="212"/>
      <c r="D99" s="212"/>
      <c r="E99" s="212"/>
      <c r="F99" s="212"/>
    </row>
    <row r="100" customFormat="false" ht="12.75" hidden="false" customHeight="false" outlineLevel="0" collapsed="false">
      <c r="A100" s="212"/>
      <c r="B100" s="212"/>
      <c r="C100" s="212"/>
      <c r="D100" s="212"/>
      <c r="E100" s="212"/>
      <c r="F100" s="212"/>
    </row>
    <row r="101" customFormat="false" ht="12.75" hidden="false" customHeight="false" outlineLevel="0" collapsed="false">
      <c r="A101" s="212"/>
      <c r="B101" s="212"/>
      <c r="C101" s="212"/>
      <c r="D101" s="212"/>
      <c r="E101" s="212"/>
      <c r="F101" s="212"/>
    </row>
    <row r="102" customFormat="false" ht="12.75" hidden="false" customHeight="false" outlineLevel="0" collapsed="false">
      <c r="A102" s="212"/>
      <c r="B102" s="212"/>
      <c r="C102" s="212"/>
      <c r="D102" s="212"/>
      <c r="E102" s="212"/>
      <c r="F102" s="212"/>
    </row>
    <row r="103" customFormat="false" ht="12.75" hidden="false" customHeight="false" outlineLevel="0" collapsed="false">
      <c r="A103" s="212"/>
      <c r="B103" s="212"/>
      <c r="C103" s="212"/>
      <c r="D103" s="212"/>
      <c r="E103" s="212"/>
      <c r="F103" s="212"/>
    </row>
    <row r="104" customFormat="false" ht="12.75" hidden="false" customHeight="false" outlineLevel="0" collapsed="false">
      <c r="A104" s="212"/>
      <c r="B104" s="212"/>
      <c r="C104" s="212"/>
      <c r="D104" s="212"/>
      <c r="E104" s="212"/>
      <c r="F104" s="212"/>
    </row>
    <row r="105" customFormat="false" ht="12.75" hidden="false" customHeight="false" outlineLevel="0" collapsed="false">
      <c r="A105" s="212"/>
      <c r="B105" s="212"/>
      <c r="C105" s="212"/>
      <c r="D105" s="212"/>
      <c r="E105" s="212"/>
      <c r="F105" s="212"/>
    </row>
    <row r="106" customFormat="false" ht="12.75" hidden="false" customHeight="false" outlineLevel="0" collapsed="false">
      <c r="A106" s="212"/>
      <c r="B106" s="212"/>
      <c r="C106" s="212"/>
      <c r="D106" s="212"/>
      <c r="E106" s="212"/>
      <c r="F106" s="212"/>
    </row>
    <row r="107" customFormat="false" ht="12.75" hidden="false" customHeight="false" outlineLevel="0" collapsed="false">
      <c r="A107" s="212"/>
      <c r="B107" s="212"/>
      <c r="C107" s="212"/>
      <c r="D107" s="212"/>
      <c r="E107" s="212"/>
      <c r="F107" s="212"/>
    </row>
    <row r="108" customFormat="false" ht="12.75" hidden="false" customHeight="false" outlineLevel="0" collapsed="false">
      <c r="A108" s="212"/>
      <c r="B108" s="212"/>
      <c r="C108" s="212"/>
      <c r="D108" s="212"/>
      <c r="E108" s="212"/>
      <c r="F108" s="212"/>
    </row>
    <row r="109" customFormat="false" ht="12.75" hidden="false" customHeight="false" outlineLevel="0" collapsed="false">
      <c r="A109" s="212"/>
      <c r="B109" s="212"/>
      <c r="C109" s="212"/>
      <c r="D109" s="212"/>
      <c r="E109" s="212"/>
      <c r="F109" s="212"/>
    </row>
    <row r="110" customFormat="false" ht="12.75" hidden="false" customHeight="false" outlineLevel="0" collapsed="false">
      <c r="A110" s="212"/>
      <c r="B110" s="212"/>
      <c r="C110" s="212"/>
      <c r="D110" s="212"/>
      <c r="E110" s="212"/>
      <c r="F110" s="212"/>
    </row>
    <row r="111" customFormat="false" ht="12.75" hidden="false" customHeight="false" outlineLevel="0" collapsed="false">
      <c r="A111" s="212"/>
      <c r="B111" s="212"/>
      <c r="C111" s="212"/>
      <c r="D111" s="212"/>
      <c r="E111" s="212"/>
      <c r="F111" s="212"/>
    </row>
    <row r="112" customFormat="false" ht="12.75" hidden="false" customHeight="false" outlineLevel="0" collapsed="false">
      <c r="A112" s="212"/>
      <c r="B112" s="212"/>
      <c r="C112" s="212"/>
      <c r="D112" s="212"/>
      <c r="E112" s="212"/>
      <c r="F112" s="212"/>
    </row>
    <row r="113" customFormat="false" ht="12.75" hidden="false" customHeight="false" outlineLevel="0" collapsed="false">
      <c r="A113" s="212"/>
      <c r="B113" s="212"/>
      <c r="C113" s="212"/>
      <c r="D113" s="212"/>
      <c r="E113" s="212"/>
      <c r="F113" s="212"/>
    </row>
    <row r="114" customFormat="false" ht="12.75" hidden="false" customHeight="false" outlineLevel="0" collapsed="false">
      <c r="A114" s="212"/>
      <c r="B114" s="212"/>
      <c r="C114" s="212"/>
      <c r="D114" s="212"/>
      <c r="E114" s="212"/>
      <c r="F114" s="212"/>
    </row>
    <row r="115" customFormat="false" ht="12.75" hidden="false" customHeight="false" outlineLevel="0" collapsed="false">
      <c r="A115" s="212"/>
      <c r="B115" s="212"/>
      <c r="C115" s="212"/>
      <c r="D115" s="212"/>
      <c r="E115" s="212"/>
      <c r="F115" s="212"/>
    </row>
    <row r="116" customFormat="false" ht="12.75" hidden="false" customHeight="false" outlineLevel="0" collapsed="false">
      <c r="A116" s="212"/>
      <c r="B116" s="212"/>
      <c r="C116" s="212"/>
      <c r="D116" s="212"/>
      <c r="E116" s="212"/>
      <c r="F116" s="212"/>
    </row>
    <row r="117" customFormat="false" ht="12.75" hidden="false" customHeight="false" outlineLevel="0" collapsed="false">
      <c r="A117" s="212"/>
      <c r="B117" s="212"/>
      <c r="C117" s="212"/>
      <c r="D117" s="212"/>
      <c r="E117" s="212"/>
      <c r="F117" s="212"/>
    </row>
    <row r="118" customFormat="false" ht="12.75" hidden="false" customHeight="false" outlineLevel="0" collapsed="false">
      <c r="A118" s="212"/>
      <c r="B118" s="212"/>
      <c r="C118" s="212"/>
      <c r="D118" s="212"/>
      <c r="E118" s="212"/>
      <c r="F118" s="212"/>
    </row>
    <row r="119" customFormat="false" ht="12.75" hidden="false" customHeight="false" outlineLevel="0" collapsed="false">
      <c r="A119" s="212"/>
      <c r="B119" s="212"/>
      <c r="C119" s="212"/>
      <c r="D119" s="212"/>
      <c r="E119" s="212"/>
      <c r="F119" s="212"/>
    </row>
    <row r="120" customFormat="false" ht="12.75" hidden="false" customHeight="false" outlineLevel="0" collapsed="false">
      <c r="A120" s="212"/>
      <c r="B120" s="212"/>
      <c r="C120" s="212"/>
      <c r="D120" s="212"/>
      <c r="E120" s="212"/>
      <c r="F120" s="212"/>
    </row>
    <row r="121" customFormat="false" ht="12.75" hidden="false" customHeight="false" outlineLevel="0" collapsed="false">
      <c r="A121" s="212"/>
      <c r="B121" s="212"/>
      <c r="C121" s="212"/>
      <c r="D121" s="212"/>
      <c r="E121" s="212"/>
      <c r="F121" s="212"/>
    </row>
    <row r="122" customFormat="false" ht="12.75" hidden="false" customHeight="false" outlineLevel="0" collapsed="false">
      <c r="A122" s="212"/>
      <c r="B122" s="212"/>
      <c r="C122" s="212"/>
      <c r="D122" s="212"/>
      <c r="E122" s="212"/>
      <c r="F122" s="212"/>
    </row>
    <row r="123" customFormat="false" ht="12.75" hidden="false" customHeight="false" outlineLevel="0" collapsed="false">
      <c r="A123" s="212"/>
      <c r="B123" s="212"/>
      <c r="C123" s="212"/>
      <c r="D123" s="212"/>
      <c r="E123" s="212"/>
      <c r="F123" s="212"/>
    </row>
    <row r="124" customFormat="false" ht="12.75" hidden="false" customHeight="false" outlineLevel="0" collapsed="false">
      <c r="A124" s="212"/>
      <c r="B124" s="212"/>
      <c r="C124" s="212"/>
      <c r="D124" s="212"/>
      <c r="E124" s="212"/>
      <c r="F124" s="212"/>
    </row>
    <row r="125" customFormat="false" ht="12.75" hidden="false" customHeight="false" outlineLevel="0" collapsed="false">
      <c r="A125" s="212"/>
      <c r="B125" s="212"/>
      <c r="C125" s="212"/>
      <c r="D125" s="212"/>
      <c r="E125" s="212"/>
      <c r="F125" s="212"/>
    </row>
    <row r="126" customFormat="false" ht="12.75" hidden="false" customHeight="false" outlineLevel="0" collapsed="false">
      <c r="A126" s="212"/>
      <c r="B126" s="212"/>
      <c r="C126" s="212"/>
      <c r="D126" s="212"/>
      <c r="E126" s="212"/>
      <c r="F126" s="212"/>
    </row>
    <row r="127" customFormat="false" ht="12.75" hidden="false" customHeight="false" outlineLevel="0" collapsed="false">
      <c r="A127" s="212"/>
      <c r="B127" s="212"/>
      <c r="C127" s="212"/>
      <c r="D127" s="212"/>
      <c r="E127" s="212"/>
      <c r="F127" s="212"/>
    </row>
    <row r="128" customFormat="false" ht="12.75" hidden="false" customHeight="false" outlineLevel="0" collapsed="false">
      <c r="A128" s="212"/>
      <c r="B128" s="212"/>
      <c r="C128" s="212"/>
      <c r="D128" s="212"/>
      <c r="E128" s="212"/>
      <c r="F128" s="212"/>
    </row>
    <row r="129" customFormat="false" ht="12.75" hidden="false" customHeight="false" outlineLevel="0" collapsed="false">
      <c r="A129" s="212"/>
      <c r="B129" s="212"/>
      <c r="C129" s="212"/>
      <c r="D129" s="212"/>
      <c r="E129" s="212"/>
      <c r="F129" s="212"/>
    </row>
    <row r="130" customFormat="false" ht="12.75" hidden="false" customHeight="false" outlineLevel="0" collapsed="false">
      <c r="A130" s="212"/>
      <c r="B130" s="212"/>
      <c r="C130" s="212"/>
      <c r="D130" s="212"/>
      <c r="E130" s="212"/>
      <c r="F130" s="212"/>
    </row>
    <row r="131" customFormat="false" ht="12.75" hidden="false" customHeight="false" outlineLevel="0" collapsed="false">
      <c r="A131" s="212"/>
      <c r="B131" s="212"/>
      <c r="C131" s="212"/>
      <c r="D131" s="212"/>
      <c r="E131" s="212"/>
      <c r="F131" s="212"/>
    </row>
    <row r="132" customFormat="false" ht="12.75" hidden="false" customHeight="false" outlineLevel="0" collapsed="false">
      <c r="A132" s="212"/>
      <c r="B132" s="212"/>
      <c r="C132" s="212"/>
      <c r="D132" s="212"/>
      <c r="E132" s="212"/>
      <c r="F132" s="212"/>
    </row>
    <row r="133" customFormat="false" ht="12.75" hidden="false" customHeight="false" outlineLevel="0" collapsed="false">
      <c r="A133" s="212"/>
      <c r="B133" s="212"/>
      <c r="C133" s="212"/>
      <c r="D133" s="212"/>
      <c r="E133" s="212"/>
      <c r="F133" s="212"/>
    </row>
    <row r="134" customFormat="false" ht="12.75" hidden="false" customHeight="false" outlineLevel="0" collapsed="false">
      <c r="A134" s="212"/>
      <c r="B134" s="212"/>
      <c r="C134" s="212"/>
      <c r="D134" s="212"/>
      <c r="E134" s="212"/>
      <c r="F134" s="212"/>
    </row>
    <row r="135" customFormat="false" ht="12.75" hidden="false" customHeight="false" outlineLevel="0" collapsed="false">
      <c r="A135" s="212"/>
      <c r="B135" s="212"/>
      <c r="C135" s="212"/>
      <c r="D135" s="212"/>
      <c r="E135" s="212"/>
      <c r="F135" s="212"/>
    </row>
    <row r="136" customFormat="false" ht="12.75" hidden="false" customHeight="false" outlineLevel="0" collapsed="false">
      <c r="A136" s="212"/>
      <c r="B136" s="212"/>
      <c r="C136" s="212"/>
      <c r="D136" s="212"/>
      <c r="E136" s="212"/>
      <c r="F136" s="212"/>
    </row>
    <row r="137" customFormat="false" ht="12.75" hidden="false" customHeight="false" outlineLevel="0" collapsed="false">
      <c r="A137" s="212"/>
      <c r="B137" s="212"/>
      <c r="C137" s="212"/>
      <c r="D137" s="212"/>
      <c r="E137" s="212"/>
      <c r="F137" s="212"/>
    </row>
    <row r="138" customFormat="false" ht="12.75" hidden="false" customHeight="false" outlineLevel="0" collapsed="false">
      <c r="A138" s="212"/>
      <c r="B138" s="212"/>
      <c r="C138" s="212"/>
      <c r="D138" s="212"/>
      <c r="E138" s="212"/>
      <c r="F138" s="212"/>
    </row>
    <row r="139" customFormat="false" ht="12.75" hidden="false" customHeight="false" outlineLevel="0" collapsed="false">
      <c r="A139" s="212"/>
      <c r="B139" s="212"/>
      <c r="C139" s="212"/>
      <c r="D139" s="212"/>
      <c r="E139" s="212"/>
      <c r="F139" s="212"/>
    </row>
    <row r="140" customFormat="false" ht="12.75" hidden="false" customHeight="false" outlineLevel="0" collapsed="false">
      <c r="A140" s="212"/>
      <c r="B140" s="212"/>
      <c r="C140" s="212"/>
      <c r="D140" s="212"/>
      <c r="E140" s="212"/>
      <c r="F140" s="212"/>
    </row>
    <row r="141" customFormat="false" ht="12.75" hidden="false" customHeight="false" outlineLevel="0" collapsed="false">
      <c r="A141" s="212"/>
      <c r="B141" s="212"/>
      <c r="C141" s="212"/>
      <c r="D141" s="212"/>
      <c r="E141" s="212"/>
      <c r="F141" s="212"/>
    </row>
    <row r="142" customFormat="false" ht="12.75" hidden="false" customHeight="false" outlineLevel="0" collapsed="false">
      <c r="A142" s="212"/>
      <c r="B142" s="212"/>
      <c r="C142" s="212"/>
      <c r="D142" s="212"/>
      <c r="E142" s="212"/>
      <c r="F142" s="212"/>
    </row>
    <row r="143" customFormat="false" ht="12.75" hidden="false" customHeight="false" outlineLevel="0" collapsed="false">
      <c r="A143" s="212"/>
      <c r="B143" s="212"/>
      <c r="C143" s="212"/>
      <c r="D143" s="212"/>
      <c r="E143" s="212"/>
      <c r="F143" s="212"/>
    </row>
    <row r="144" customFormat="false" ht="12.75" hidden="false" customHeight="false" outlineLevel="0" collapsed="false">
      <c r="A144" s="212"/>
      <c r="B144" s="212"/>
      <c r="C144" s="212"/>
      <c r="D144" s="212"/>
      <c r="E144" s="212"/>
      <c r="F144" s="212"/>
    </row>
    <row r="145" customFormat="false" ht="12.75" hidden="false" customHeight="false" outlineLevel="0" collapsed="false">
      <c r="A145" s="212"/>
      <c r="B145" s="212"/>
      <c r="C145" s="212"/>
      <c r="D145" s="212"/>
      <c r="E145" s="212"/>
      <c r="F145" s="212"/>
    </row>
    <row r="146" customFormat="false" ht="12.75" hidden="false" customHeight="false" outlineLevel="0" collapsed="false">
      <c r="A146" s="212"/>
      <c r="B146" s="212"/>
      <c r="C146" s="212"/>
      <c r="D146" s="212"/>
      <c r="E146" s="212"/>
      <c r="F146" s="212"/>
    </row>
    <row r="147" customFormat="false" ht="12.75" hidden="false" customHeight="false" outlineLevel="0" collapsed="false">
      <c r="A147" s="212"/>
      <c r="B147" s="212"/>
      <c r="C147" s="212"/>
      <c r="D147" s="212"/>
      <c r="E147" s="212"/>
      <c r="F147" s="212"/>
    </row>
    <row r="148" customFormat="false" ht="12.75" hidden="false" customHeight="false" outlineLevel="0" collapsed="false">
      <c r="A148" s="212"/>
      <c r="B148" s="212"/>
      <c r="C148" s="212"/>
      <c r="D148" s="212"/>
      <c r="E148" s="212"/>
      <c r="F148" s="212"/>
    </row>
    <row r="149" customFormat="false" ht="12.75" hidden="false" customHeight="false" outlineLevel="0" collapsed="false">
      <c r="A149" s="212"/>
      <c r="B149" s="212"/>
      <c r="C149" s="212"/>
      <c r="D149" s="212"/>
      <c r="E149" s="212"/>
      <c r="F149" s="212"/>
    </row>
    <row r="150" customFormat="false" ht="12.75" hidden="false" customHeight="false" outlineLevel="0" collapsed="false">
      <c r="A150" s="212"/>
      <c r="B150" s="212"/>
      <c r="C150" s="212"/>
      <c r="D150" s="212"/>
      <c r="E150" s="212"/>
      <c r="F150" s="212"/>
    </row>
    <row r="151" customFormat="false" ht="12.75" hidden="false" customHeight="false" outlineLevel="0" collapsed="false">
      <c r="A151" s="212"/>
      <c r="B151" s="212"/>
      <c r="C151" s="212"/>
      <c r="D151" s="212"/>
      <c r="E151" s="212"/>
      <c r="F151" s="212"/>
    </row>
    <row r="152" customFormat="false" ht="12.75" hidden="false" customHeight="false" outlineLevel="0" collapsed="false">
      <c r="A152" s="212"/>
      <c r="B152" s="212"/>
      <c r="C152" s="212"/>
      <c r="D152" s="212"/>
      <c r="E152" s="212"/>
      <c r="F152" s="212"/>
    </row>
    <row r="153" customFormat="false" ht="12.75" hidden="false" customHeight="false" outlineLevel="0" collapsed="false">
      <c r="A153" s="212"/>
      <c r="B153" s="212"/>
      <c r="C153" s="212"/>
      <c r="D153" s="212"/>
      <c r="E153" s="212"/>
      <c r="F153" s="212"/>
    </row>
    <row r="154" customFormat="false" ht="12.75" hidden="false" customHeight="false" outlineLevel="0" collapsed="false">
      <c r="A154" s="212"/>
      <c r="B154" s="212"/>
      <c r="C154" s="212"/>
      <c r="D154" s="212"/>
      <c r="E154" s="212"/>
      <c r="F154" s="212"/>
    </row>
    <row r="155" customFormat="false" ht="12.75" hidden="false" customHeight="false" outlineLevel="0" collapsed="false">
      <c r="A155" s="212"/>
      <c r="B155" s="212"/>
      <c r="C155" s="212"/>
      <c r="D155" s="212"/>
      <c r="E155" s="212"/>
      <c r="F155" s="212"/>
    </row>
    <row r="156" customFormat="false" ht="12.75" hidden="false" customHeight="false" outlineLevel="0" collapsed="false">
      <c r="A156" s="212"/>
      <c r="B156" s="212"/>
      <c r="C156" s="212"/>
      <c r="D156" s="212"/>
      <c r="E156" s="212"/>
      <c r="F156" s="212"/>
    </row>
    <row r="157" customFormat="false" ht="12.75" hidden="false" customHeight="false" outlineLevel="0" collapsed="false">
      <c r="A157" s="212"/>
      <c r="B157" s="212"/>
      <c r="C157" s="212"/>
      <c r="D157" s="212"/>
      <c r="E157" s="212"/>
      <c r="F157" s="212"/>
    </row>
    <row r="158" customFormat="false" ht="12.75" hidden="false" customHeight="false" outlineLevel="0" collapsed="false">
      <c r="A158" s="212"/>
      <c r="B158" s="212"/>
      <c r="C158" s="212"/>
      <c r="D158" s="212"/>
      <c r="E158" s="212"/>
      <c r="F158" s="212"/>
    </row>
    <row r="159" customFormat="false" ht="12.75" hidden="false" customHeight="false" outlineLevel="0" collapsed="false">
      <c r="A159" s="212"/>
      <c r="B159" s="212"/>
      <c r="C159" s="212"/>
      <c r="D159" s="212"/>
      <c r="E159" s="212"/>
      <c r="F159" s="212"/>
    </row>
    <row r="160" customFormat="false" ht="12.75" hidden="false" customHeight="false" outlineLevel="0" collapsed="false">
      <c r="A160" s="212"/>
      <c r="B160" s="212"/>
      <c r="C160" s="212"/>
      <c r="D160" s="212"/>
      <c r="E160" s="212"/>
      <c r="F160" s="212"/>
    </row>
    <row r="161" customFormat="false" ht="12.75" hidden="false" customHeight="false" outlineLevel="0" collapsed="false">
      <c r="A161" s="212"/>
      <c r="B161" s="212"/>
      <c r="C161" s="212"/>
      <c r="D161" s="212"/>
      <c r="E161" s="212"/>
      <c r="F161" s="212"/>
    </row>
    <row r="162" customFormat="false" ht="12.75" hidden="false" customHeight="false" outlineLevel="0" collapsed="false">
      <c r="A162" s="212"/>
      <c r="B162" s="212"/>
      <c r="C162" s="212"/>
      <c r="D162" s="212"/>
      <c r="E162" s="212"/>
      <c r="F162" s="212"/>
    </row>
    <row r="163" customFormat="false" ht="12.75" hidden="false" customHeight="false" outlineLevel="0" collapsed="false">
      <c r="A163" s="212"/>
      <c r="B163" s="212"/>
      <c r="C163" s="212"/>
      <c r="D163" s="212"/>
      <c r="E163" s="212"/>
      <c r="F163" s="212"/>
    </row>
    <row r="164" customFormat="false" ht="12.75" hidden="false" customHeight="false" outlineLevel="0" collapsed="false">
      <c r="A164" s="212"/>
      <c r="B164" s="212"/>
      <c r="C164" s="212"/>
      <c r="D164" s="212"/>
      <c r="E164" s="212"/>
      <c r="F164" s="212"/>
    </row>
    <row r="165" customFormat="false" ht="12.75" hidden="false" customHeight="false" outlineLevel="0" collapsed="false">
      <c r="A165" s="212"/>
      <c r="B165" s="212"/>
      <c r="C165" s="212"/>
      <c r="D165" s="212"/>
      <c r="E165" s="212"/>
      <c r="F165" s="212"/>
    </row>
    <row r="166" customFormat="false" ht="12.75" hidden="false" customHeight="false" outlineLevel="0" collapsed="false">
      <c r="A166" s="212"/>
      <c r="B166" s="212"/>
      <c r="C166" s="212"/>
      <c r="D166" s="212"/>
      <c r="E166" s="212"/>
      <c r="F166" s="212"/>
    </row>
    <row r="167" customFormat="false" ht="12.75" hidden="false" customHeight="false" outlineLevel="0" collapsed="false">
      <c r="A167" s="212"/>
      <c r="B167" s="212"/>
      <c r="C167" s="212"/>
      <c r="D167" s="212"/>
      <c r="E167" s="212"/>
      <c r="F167" s="212"/>
    </row>
    <row r="168" customFormat="false" ht="12.75" hidden="false" customHeight="false" outlineLevel="0" collapsed="false">
      <c r="A168" s="212"/>
      <c r="B168" s="212"/>
      <c r="C168" s="212"/>
      <c r="D168" s="212"/>
      <c r="E168" s="212"/>
      <c r="F168" s="212"/>
    </row>
    <row r="169" customFormat="false" ht="12.75" hidden="false" customHeight="false" outlineLevel="0" collapsed="false">
      <c r="A169" s="212"/>
      <c r="B169" s="212"/>
      <c r="C169" s="212"/>
      <c r="D169" s="212"/>
      <c r="E169" s="212"/>
      <c r="F169" s="212"/>
    </row>
    <row r="170" customFormat="false" ht="12.75" hidden="false" customHeight="false" outlineLevel="0" collapsed="false">
      <c r="A170" s="212"/>
      <c r="B170" s="212"/>
      <c r="C170" s="212"/>
      <c r="D170" s="212"/>
      <c r="E170" s="212"/>
      <c r="F170" s="212"/>
    </row>
    <row r="171" customFormat="false" ht="12.75" hidden="false" customHeight="false" outlineLevel="0" collapsed="false">
      <c r="A171" s="212"/>
      <c r="B171" s="212"/>
      <c r="C171" s="212"/>
      <c r="D171" s="212"/>
      <c r="E171" s="212"/>
      <c r="F171" s="212"/>
    </row>
    <row r="172" customFormat="false" ht="12.75" hidden="false" customHeight="false" outlineLevel="0" collapsed="false">
      <c r="A172" s="212"/>
      <c r="B172" s="212"/>
      <c r="C172" s="212"/>
      <c r="D172" s="212"/>
      <c r="E172" s="212"/>
      <c r="F172" s="212"/>
    </row>
    <row r="173" customFormat="false" ht="12.75" hidden="false" customHeight="false" outlineLevel="0" collapsed="false">
      <c r="A173" s="212"/>
      <c r="B173" s="212"/>
      <c r="C173" s="212"/>
      <c r="D173" s="212"/>
      <c r="E173" s="212"/>
      <c r="F173" s="212"/>
    </row>
    <row r="174" customFormat="false" ht="12.75" hidden="false" customHeight="false" outlineLevel="0" collapsed="false">
      <c r="A174" s="212"/>
      <c r="B174" s="212"/>
      <c r="C174" s="212"/>
      <c r="D174" s="212"/>
      <c r="E174" s="212"/>
      <c r="F174" s="212"/>
    </row>
    <row r="175" customFormat="false" ht="12.75" hidden="false" customHeight="false" outlineLevel="0" collapsed="false">
      <c r="A175" s="212"/>
      <c r="B175" s="212"/>
      <c r="C175" s="212"/>
      <c r="D175" s="212"/>
      <c r="E175" s="212"/>
      <c r="F175" s="212"/>
    </row>
    <row r="176" customFormat="false" ht="12.75" hidden="false" customHeight="false" outlineLevel="0" collapsed="false">
      <c r="A176" s="212"/>
      <c r="B176" s="212"/>
      <c r="C176" s="212"/>
      <c r="D176" s="212"/>
      <c r="E176" s="212"/>
      <c r="F176" s="212"/>
    </row>
    <row r="177" customFormat="false" ht="12.75" hidden="false" customHeight="false" outlineLevel="0" collapsed="false">
      <c r="A177" s="212"/>
      <c r="B177" s="212"/>
      <c r="C177" s="212"/>
      <c r="D177" s="212"/>
      <c r="E177" s="212"/>
      <c r="F177" s="212"/>
    </row>
    <row r="178" customFormat="false" ht="12.75" hidden="false" customHeight="false" outlineLevel="0" collapsed="false">
      <c r="A178" s="212"/>
      <c r="B178" s="212"/>
      <c r="C178" s="212"/>
      <c r="D178" s="212"/>
      <c r="E178" s="212"/>
      <c r="F178" s="212"/>
    </row>
    <row r="179" customFormat="false" ht="12.75" hidden="false" customHeight="false" outlineLevel="0" collapsed="false">
      <c r="A179" s="212"/>
      <c r="B179" s="212"/>
      <c r="C179" s="212"/>
      <c r="D179" s="212"/>
      <c r="E179" s="212"/>
      <c r="F179" s="212"/>
    </row>
    <row r="180" customFormat="false" ht="12.75" hidden="false" customHeight="false" outlineLevel="0" collapsed="false">
      <c r="A180" s="212"/>
      <c r="B180" s="212"/>
      <c r="C180" s="212"/>
      <c r="D180" s="212"/>
      <c r="E180" s="212"/>
      <c r="F180" s="212"/>
    </row>
    <row r="181" customFormat="false" ht="12.75" hidden="false" customHeight="false" outlineLevel="0" collapsed="false">
      <c r="A181" s="212"/>
      <c r="B181" s="212"/>
      <c r="C181" s="212"/>
      <c r="D181" s="212"/>
      <c r="E181" s="212"/>
      <c r="F181" s="212"/>
    </row>
    <row r="182" customFormat="false" ht="12.75" hidden="false" customHeight="false" outlineLevel="0" collapsed="false">
      <c r="A182" s="212"/>
      <c r="B182" s="212"/>
      <c r="C182" s="212"/>
      <c r="D182" s="212"/>
      <c r="E182" s="212"/>
      <c r="F182" s="212"/>
    </row>
    <row r="183" customFormat="false" ht="12.75" hidden="false" customHeight="false" outlineLevel="0" collapsed="false">
      <c r="A183" s="212"/>
      <c r="B183" s="212"/>
      <c r="C183" s="212"/>
      <c r="D183" s="212"/>
      <c r="E183" s="212"/>
      <c r="F183" s="212"/>
    </row>
    <row r="184" customFormat="false" ht="12.75" hidden="false" customHeight="false" outlineLevel="0" collapsed="false">
      <c r="A184" s="212"/>
      <c r="B184" s="212"/>
      <c r="C184" s="212"/>
      <c r="D184" s="212"/>
      <c r="E184" s="212"/>
      <c r="F184" s="212"/>
    </row>
    <row r="185" customFormat="false" ht="12.75" hidden="false" customHeight="false" outlineLevel="0" collapsed="false">
      <c r="A185" s="212"/>
      <c r="B185" s="212"/>
      <c r="C185" s="212"/>
      <c r="D185" s="212"/>
      <c r="E185" s="212"/>
      <c r="F185" s="212"/>
    </row>
    <row r="186" customFormat="false" ht="12.75" hidden="false" customHeight="false" outlineLevel="0" collapsed="false">
      <c r="A186" s="212"/>
      <c r="B186" s="212"/>
      <c r="C186" s="212"/>
      <c r="D186" s="212"/>
      <c r="E186" s="212"/>
      <c r="F186" s="212"/>
    </row>
    <row r="187" customFormat="false" ht="12.75" hidden="false" customHeight="false" outlineLevel="0" collapsed="false">
      <c r="A187" s="212"/>
      <c r="B187" s="212"/>
      <c r="C187" s="212"/>
      <c r="D187" s="212"/>
      <c r="E187" s="212"/>
      <c r="F187" s="212"/>
    </row>
    <row r="188" customFormat="false" ht="12.75" hidden="false" customHeight="false" outlineLevel="0" collapsed="false">
      <c r="A188" s="212"/>
      <c r="B188" s="212"/>
      <c r="C188" s="212"/>
      <c r="D188" s="212"/>
      <c r="E188" s="212"/>
      <c r="F188" s="212"/>
    </row>
    <row r="189" customFormat="false" ht="12.75" hidden="false" customHeight="false" outlineLevel="0" collapsed="false">
      <c r="A189" s="212"/>
      <c r="B189" s="212"/>
      <c r="C189" s="212"/>
      <c r="D189" s="212"/>
      <c r="E189" s="212"/>
      <c r="F189" s="212"/>
    </row>
    <row r="190" customFormat="false" ht="12.75" hidden="false" customHeight="false" outlineLevel="0" collapsed="false">
      <c r="A190" s="212"/>
      <c r="B190" s="212"/>
      <c r="C190" s="212"/>
      <c r="D190" s="212"/>
      <c r="E190" s="212"/>
      <c r="F190" s="212"/>
    </row>
    <row r="191" customFormat="false" ht="12.75" hidden="false" customHeight="false" outlineLevel="0" collapsed="false">
      <c r="A191" s="212"/>
      <c r="B191" s="212"/>
      <c r="C191" s="212"/>
      <c r="D191" s="212"/>
      <c r="E191" s="212"/>
      <c r="F191" s="212"/>
    </row>
    <row r="192" customFormat="false" ht="12.75" hidden="false" customHeight="false" outlineLevel="0" collapsed="false">
      <c r="A192" s="212"/>
      <c r="B192" s="212"/>
      <c r="C192" s="212"/>
      <c r="D192" s="212"/>
      <c r="E192" s="212"/>
      <c r="F192" s="212"/>
    </row>
    <row r="193" customFormat="false" ht="12.75" hidden="false" customHeight="false" outlineLevel="0" collapsed="false">
      <c r="A193" s="212"/>
      <c r="B193" s="212"/>
      <c r="C193" s="212"/>
      <c r="D193" s="212"/>
      <c r="E193" s="212"/>
      <c r="F193" s="212"/>
    </row>
    <row r="194" customFormat="false" ht="12.75" hidden="false" customHeight="false" outlineLevel="0" collapsed="false">
      <c r="A194" s="212"/>
      <c r="B194" s="212"/>
      <c r="C194" s="212"/>
      <c r="D194" s="212"/>
      <c r="E194" s="212"/>
      <c r="F194" s="212"/>
    </row>
    <row r="195" customFormat="false" ht="12.75" hidden="false" customHeight="false" outlineLevel="0" collapsed="false">
      <c r="A195" s="212"/>
      <c r="B195" s="212"/>
      <c r="C195" s="212"/>
      <c r="D195" s="212"/>
      <c r="E195" s="212"/>
      <c r="F195" s="212"/>
    </row>
    <row r="196" customFormat="false" ht="12.75" hidden="false" customHeight="false" outlineLevel="0" collapsed="false">
      <c r="A196" s="212"/>
      <c r="B196" s="212"/>
      <c r="C196" s="212"/>
      <c r="D196" s="212"/>
      <c r="E196" s="212"/>
      <c r="F196" s="212"/>
    </row>
    <row r="197" customFormat="false" ht="12.75" hidden="false" customHeight="false" outlineLevel="0" collapsed="false">
      <c r="A197" s="212"/>
      <c r="B197" s="212"/>
      <c r="C197" s="212"/>
      <c r="D197" s="212"/>
      <c r="E197" s="212"/>
      <c r="F197" s="212"/>
    </row>
    <row r="198" customFormat="false" ht="12.75" hidden="false" customHeight="false" outlineLevel="0" collapsed="false">
      <c r="A198" s="212"/>
      <c r="B198" s="212"/>
      <c r="C198" s="212"/>
      <c r="D198" s="212"/>
      <c r="E198" s="212"/>
      <c r="F198" s="212"/>
    </row>
    <row r="199" customFormat="false" ht="12.75" hidden="false" customHeight="false" outlineLevel="0" collapsed="false">
      <c r="A199" s="212"/>
      <c r="B199" s="212"/>
      <c r="C199" s="212"/>
      <c r="D199" s="212"/>
      <c r="E199" s="212"/>
      <c r="F199" s="212"/>
    </row>
    <row r="200" customFormat="false" ht="12.75" hidden="false" customHeight="false" outlineLevel="0" collapsed="false">
      <c r="A200" s="212"/>
      <c r="B200" s="212"/>
      <c r="C200" s="212"/>
      <c r="D200" s="212"/>
      <c r="E200" s="212"/>
      <c r="F200" s="212"/>
    </row>
    <row r="201" customFormat="false" ht="12.75" hidden="false" customHeight="false" outlineLevel="0" collapsed="false">
      <c r="A201" s="212"/>
      <c r="B201" s="212"/>
      <c r="C201" s="212"/>
      <c r="D201" s="212"/>
      <c r="E201" s="212"/>
      <c r="F201" s="212"/>
    </row>
    <row r="202" customFormat="false" ht="12.75" hidden="false" customHeight="false" outlineLevel="0" collapsed="false">
      <c r="A202" s="212"/>
      <c r="B202" s="212"/>
      <c r="C202" s="212"/>
      <c r="D202" s="212"/>
      <c r="E202" s="212"/>
      <c r="F202" s="212"/>
    </row>
    <row r="203" customFormat="false" ht="12.75" hidden="false" customHeight="false" outlineLevel="0" collapsed="false">
      <c r="A203" s="212"/>
      <c r="B203" s="212"/>
      <c r="C203" s="212"/>
      <c r="D203" s="212"/>
      <c r="E203" s="212"/>
      <c r="F203" s="212"/>
    </row>
    <row r="204" customFormat="false" ht="12.75" hidden="false" customHeight="false" outlineLevel="0" collapsed="false">
      <c r="A204" s="212"/>
      <c r="B204" s="212"/>
      <c r="C204" s="212"/>
      <c r="D204" s="212"/>
      <c r="E204" s="212"/>
      <c r="F204" s="212"/>
    </row>
    <row r="205" customFormat="false" ht="12.75" hidden="false" customHeight="false" outlineLevel="0" collapsed="false">
      <c r="A205" s="212"/>
      <c r="B205" s="212"/>
      <c r="C205" s="212"/>
      <c r="D205" s="212"/>
      <c r="E205" s="212"/>
      <c r="F205" s="212"/>
    </row>
    <row r="206" customFormat="false" ht="12.75" hidden="false" customHeight="false" outlineLevel="0" collapsed="false">
      <c r="A206" s="212"/>
      <c r="B206" s="212"/>
      <c r="C206" s="212"/>
      <c r="D206" s="212"/>
      <c r="E206" s="212"/>
      <c r="F206" s="212"/>
    </row>
    <row r="207" customFormat="false" ht="12.75" hidden="false" customHeight="false" outlineLevel="0" collapsed="false">
      <c r="A207" s="212"/>
      <c r="B207" s="212"/>
      <c r="C207" s="212"/>
      <c r="D207" s="212"/>
      <c r="E207" s="212"/>
      <c r="F207" s="212"/>
    </row>
    <row r="208" customFormat="false" ht="12.75" hidden="false" customHeight="false" outlineLevel="0" collapsed="false">
      <c r="A208" s="212"/>
      <c r="B208" s="212"/>
      <c r="C208" s="212"/>
      <c r="D208" s="212"/>
      <c r="E208" s="212"/>
      <c r="F208" s="212"/>
    </row>
    <row r="209" customFormat="false" ht="12.75" hidden="false" customHeight="false" outlineLevel="0" collapsed="false">
      <c r="A209" s="212"/>
      <c r="B209" s="212"/>
      <c r="C209" s="212"/>
      <c r="D209" s="212"/>
      <c r="E209" s="212"/>
      <c r="F209" s="212"/>
    </row>
    <row r="210" customFormat="false" ht="12.75" hidden="false" customHeight="false" outlineLevel="0" collapsed="false">
      <c r="A210" s="212"/>
      <c r="B210" s="212"/>
      <c r="C210" s="212"/>
      <c r="D210" s="212"/>
      <c r="E210" s="212"/>
      <c r="F210" s="212"/>
    </row>
    <row r="211" customFormat="false" ht="12.75" hidden="false" customHeight="false" outlineLevel="0" collapsed="false">
      <c r="A211" s="212"/>
      <c r="B211" s="212"/>
      <c r="C211" s="212"/>
      <c r="D211" s="212"/>
      <c r="E211" s="212"/>
      <c r="F211" s="212"/>
    </row>
    <row r="212" customFormat="false" ht="12.75" hidden="false" customHeight="false" outlineLevel="0" collapsed="false">
      <c r="A212" s="212"/>
      <c r="B212" s="212"/>
      <c r="C212" s="212"/>
      <c r="D212" s="212"/>
      <c r="E212" s="212"/>
      <c r="F212" s="212"/>
    </row>
    <row r="213" customFormat="false" ht="12.75" hidden="false" customHeight="false" outlineLevel="0" collapsed="false">
      <c r="A213" s="212"/>
      <c r="B213" s="212"/>
      <c r="C213" s="212"/>
      <c r="D213" s="212"/>
      <c r="E213" s="212"/>
      <c r="F213" s="212"/>
    </row>
    <row r="214" customFormat="false" ht="12.75" hidden="false" customHeight="false" outlineLevel="0" collapsed="false">
      <c r="A214" s="212"/>
      <c r="B214" s="212"/>
      <c r="C214" s="212"/>
      <c r="D214" s="212"/>
      <c r="E214" s="212"/>
      <c r="F214" s="212"/>
    </row>
    <row r="215" customFormat="false" ht="12.75" hidden="false" customHeight="false" outlineLevel="0" collapsed="false">
      <c r="A215" s="212"/>
      <c r="B215" s="212"/>
      <c r="C215" s="212"/>
      <c r="D215" s="212"/>
      <c r="E215" s="212"/>
      <c r="F215" s="212"/>
    </row>
    <row r="216" customFormat="false" ht="12.75" hidden="false" customHeight="false" outlineLevel="0" collapsed="false">
      <c r="A216" s="212"/>
      <c r="B216" s="212"/>
      <c r="C216" s="212"/>
      <c r="D216" s="212"/>
      <c r="E216" s="212"/>
      <c r="F216" s="212"/>
    </row>
    <row r="217" customFormat="false" ht="12.75" hidden="false" customHeight="false" outlineLevel="0" collapsed="false">
      <c r="A217" s="212"/>
      <c r="B217" s="212"/>
      <c r="C217" s="212"/>
      <c r="D217" s="212"/>
      <c r="E217" s="212"/>
      <c r="F217" s="212"/>
    </row>
    <row r="218" customFormat="false" ht="12.75" hidden="false" customHeight="false" outlineLevel="0" collapsed="false">
      <c r="A218" s="212"/>
      <c r="B218" s="212"/>
      <c r="C218" s="212"/>
      <c r="D218" s="212"/>
      <c r="E218" s="212"/>
      <c r="F218" s="212"/>
    </row>
    <row r="219" customFormat="false" ht="12.75" hidden="false" customHeight="false" outlineLevel="0" collapsed="false">
      <c r="A219" s="212"/>
      <c r="B219" s="212"/>
      <c r="C219" s="212"/>
      <c r="D219" s="212"/>
      <c r="E219" s="212"/>
      <c r="F219" s="212"/>
    </row>
    <row r="220" customFormat="false" ht="12.75" hidden="false" customHeight="false" outlineLevel="0" collapsed="false">
      <c r="A220" s="212"/>
      <c r="B220" s="212"/>
      <c r="C220" s="212"/>
      <c r="D220" s="212"/>
      <c r="E220" s="212"/>
      <c r="F220" s="212"/>
    </row>
    <row r="221" customFormat="false" ht="12.75" hidden="false" customHeight="false" outlineLevel="0" collapsed="false">
      <c r="A221" s="212"/>
      <c r="B221" s="212"/>
      <c r="C221" s="212"/>
      <c r="D221" s="212"/>
      <c r="E221" s="212"/>
      <c r="F221" s="212"/>
    </row>
    <row r="222" customFormat="false" ht="12.75" hidden="false" customHeight="false" outlineLevel="0" collapsed="false">
      <c r="A222" s="212"/>
      <c r="B222" s="212"/>
      <c r="C222" s="212"/>
      <c r="D222" s="212"/>
      <c r="E222" s="212"/>
      <c r="F222" s="212"/>
    </row>
    <row r="223" customFormat="false" ht="12.75" hidden="false" customHeight="false" outlineLevel="0" collapsed="false">
      <c r="A223" s="212"/>
      <c r="B223" s="212"/>
      <c r="C223" s="212"/>
      <c r="D223" s="212"/>
      <c r="E223" s="212"/>
      <c r="F223" s="212"/>
    </row>
    <row r="224" customFormat="false" ht="12.75" hidden="false" customHeight="false" outlineLevel="0" collapsed="false">
      <c r="A224" s="212"/>
      <c r="B224" s="212"/>
      <c r="C224" s="212"/>
      <c r="D224" s="212"/>
      <c r="E224" s="212"/>
      <c r="F224" s="212"/>
    </row>
    <row r="225" customFormat="false" ht="12.75" hidden="false" customHeight="false" outlineLevel="0" collapsed="false">
      <c r="A225" s="212"/>
      <c r="B225" s="212"/>
      <c r="C225" s="212"/>
      <c r="D225" s="212"/>
      <c r="E225" s="212"/>
      <c r="F225" s="212"/>
    </row>
    <row r="226" customFormat="false" ht="12.75" hidden="false" customHeight="false" outlineLevel="0" collapsed="false">
      <c r="A226" s="212"/>
      <c r="B226" s="212"/>
      <c r="C226" s="212"/>
      <c r="D226" s="212"/>
      <c r="E226" s="212"/>
      <c r="F226" s="212"/>
    </row>
    <row r="227" customFormat="false" ht="12.75" hidden="false" customHeight="false" outlineLevel="0" collapsed="false">
      <c r="A227" s="212"/>
      <c r="B227" s="212"/>
      <c r="C227" s="212"/>
      <c r="D227" s="212"/>
      <c r="E227" s="212"/>
      <c r="F227" s="212"/>
    </row>
    <row r="228" customFormat="false" ht="12.75" hidden="false" customHeight="false" outlineLevel="0" collapsed="false">
      <c r="A228" s="212"/>
      <c r="B228" s="212"/>
      <c r="C228" s="212"/>
      <c r="D228" s="212"/>
      <c r="E228" s="212"/>
      <c r="F228" s="212"/>
    </row>
    <row r="229" customFormat="false" ht="12.75" hidden="false" customHeight="false" outlineLevel="0" collapsed="false">
      <c r="A229" s="212"/>
      <c r="B229" s="212"/>
      <c r="C229" s="212"/>
      <c r="D229" s="212"/>
      <c r="E229" s="212"/>
      <c r="F229" s="212"/>
    </row>
    <row r="230" customFormat="false" ht="12.75" hidden="false" customHeight="false" outlineLevel="0" collapsed="false">
      <c r="A230" s="212"/>
      <c r="B230" s="212"/>
      <c r="C230" s="212"/>
      <c r="D230" s="212"/>
      <c r="E230" s="212"/>
      <c r="F230" s="212"/>
    </row>
    <row r="231" customFormat="false" ht="12.75" hidden="false" customHeight="false" outlineLevel="0" collapsed="false">
      <c r="A231" s="212"/>
      <c r="B231" s="212"/>
      <c r="C231" s="212"/>
      <c r="D231" s="212"/>
      <c r="E231" s="212"/>
      <c r="F231" s="212"/>
    </row>
    <row r="232" customFormat="false" ht="12.75" hidden="false" customHeight="false" outlineLevel="0" collapsed="false">
      <c r="A232" s="212"/>
      <c r="B232" s="212"/>
      <c r="C232" s="212"/>
      <c r="D232" s="212"/>
      <c r="E232" s="212"/>
      <c r="F232" s="212"/>
    </row>
    <row r="233" customFormat="false" ht="12.75" hidden="false" customHeight="false" outlineLevel="0" collapsed="false">
      <c r="A233" s="212"/>
      <c r="B233" s="212"/>
      <c r="C233" s="212"/>
      <c r="D233" s="212"/>
      <c r="E233" s="212"/>
      <c r="F233" s="212"/>
    </row>
    <row r="234" customFormat="false" ht="12.75" hidden="false" customHeight="false" outlineLevel="0" collapsed="false">
      <c r="A234" s="212"/>
      <c r="B234" s="212"/>
      <c r="C234" s="212"/>
      <c r="D234" s="212"/>
      <c r="E234" s="212"/>
      <c r="F234" s="212"/>
    </row>
    <row r="235" customFormat="false" ht="12.75" hidden="false" customHeight="false" outlineLevel="0" collapsed="false">
      <c r="A235" s="212"/>
      <c r="B235" s="212"/>
      <c r="C235" s="212"/>
      <c r="D235" s="212"/>
      <c r="E235" s="212"/>
      <c r="F235" s="212"/>
    </row>
    <row r="236" customFormat="false" ht="12.75" hidden="false" customHeight="false" outlineLevel="0" collapsed="false">
      <c r="A236" s="212"/>
      <c r="B236" s="212"/>
      <c r="C236" s="212"/>
      <c r="D236" s="212"/>
      <c r="E236" s="212"/>
      <c r="F236" s="212"/>
    </row>
    <row r="237" customFormat="false" ht="12.75" hidden="false" customHeight="false" outlineLevel="0" collapsed="false">
      <c r="A237" s="212"/>
      <c r="B237" s="212"/>
      <c r="C237" s="212"/>
      <c r="D237" s="212"/>
      <c r="E237" s="212"/>
      <c r="F237" s="212"/>
    </row>
    <row r="238" customFormat="false" ht="12.75" hidden="false" customHeight="false" outlineLevel="0" collapsed="false">
      <c r="A238" s="212"/>
      <c r="B238" s="212"/>
      <c r="C238" s="212"/>
      <c r="D238" s="212"/>
      <c r="E238" s="212"/>
      <c r="F238" s="212"/>
    </row>
    <row r="239" customFormat="false" ht="12.75" hidden="false" customHeight="false" outlineLevel="0" collapsed="false">
      <c r="A239" s="212"/>
      <c r="B239" s="212"/>
      <c r="C239" s="212"/>
      <c r="D239" s="212"/>
      <c r="E239" s="212"/>
      <c r="F239" s="212"/>
    </row>
    <row r="240" customFormat="false" ht="12.75" hidden="false" customHeight="false" outlineLevel="0" collapsed="false">
      <c r="A240" s="212"/>
      <c r="B240" s="212"/>
      <c r="C240" s="212"/>
      <c r="D240" s="212"/>
      <c r="E240" s="212"/>
      <c r="F240" s="212"/>
    </row>
    <row r="241" customFormat="false" ht="12.75" hidden="false" customHeight="false" outlineLevel="0" collapsed="false">
      <c r="A241" s="212"/>
      <c r="B241" s="212"/>
      <c r="C241" s="212"/>
      <c r="D241" s="212"/>
      <c r="E241" s="212"/>
      <c r="F241" s="212"/>
    </row>
    <row r="242" customFormat="false" ht="12.75" hidden="false" customHeight="false" outlineLevel="0" collapsed="false">
      <c r="A242" s="212"/>
      <c r="B242" s="212"/>
      <c r="C242" s="212"/>
      <c r="D242" s="212"/>
      <c r="E242" s="212"/>
      <c r="F242" s="212"/>
    </row>
    <row r="243" customFormat="false" ht="12.75" hidden="false" customHeight="false" outlineLevel="0" collapsed="false">
      <c r="A243" s="212"/>
      <c r="B243" s="212"/>
      <c r="C243" s="212"/>
      <c r="D243" s="212"/>
      <c r="E243" s="212"/>
      <c r="F243" s="212"/>
    </row>
    <row r="244" customFormat="false" ht="12.75" hidden="false" customHeight="false" outlineLevel="0" collapsed="false">
      <c r="A244" s="212"/>
      <c r="B244" s="212"/>
      <c r="C244" s="212"/>
      <c r="D244" s="212"/>
      <c r="E244" s="212"/>
      <c r="F244" s="212"/>
    </row>
    <row r="245" customFormat="false" ht="12.75" hidden="false" customHeight="false" outlineLevel="0" collapsed="false">
      <c r="A245" s="212"/>
      <c r="B245" s="212"/>
      <c r="C245" s="212"/>
      <c r="D245" s="212"/>
      <c r="E245" s="212"/>
      <c r="F245" s="212"/>
    </row>
    <row r="246" customFormat="false" ht="12.75" hidden="false" customHeight="false" outlineLevel="0" collapsed="false">
      <c r="A246" s="212"/>
      <c r="B246" s="212"/>
      <c r="C246" s="212"/>
      <c r="D246" s="212"/>
      <c r="E246" s="212"/>
      <c r="F246" s="212"/>
    </row>
    <row r="247" customFormat="false" ht="12.75" hidden="false" customHeight="false" outlineLevel="0" collapsed="false">
      <c r="A247" s="212"/>
      <c r="B247" s="212"/>
      <c r="C247" s="212"/>
      <c r="D247" s="212"/>
      <c r="E247" s="212"/>
      <c r="F247" s="212"/>
    </row>
    <row r="248" customFormat="false" ht="12.75" hidden="false" customHeight="false" outlineLevel="0" collapsed="false">
      <c r="A248" s="212"/>
      <c r="B248" s="212"/>
      <c r="C248" s="212"/>
      <c r="D248" s="212"/>
      <c r="E248" s="212"/>
      <c r="F248" s="212"/>
    </row>
    <row r="249" customFormat="false" ht="12.75" hidden="false" customHeight="false" outlineLevel="0" collapsed="false">
      <c r="A249" s="212"/>
      <c r="B249" s="212"/>
      <c r="C249" s="212"/>
      <c r="D249" s="212"/>
      <c r="E249" s="212"/>
      <c r="F249" s="212"/>
    </row>
    <row r="250" customFormat="false" ht="12.75" hidden="false" customHeight="false" outlineLevel="0" collapsed="false">
      <c r="A250" s="212"/>
      <c r="B250" s="212"/>
      <c r="C250" s="212"/>
      <c r="D250" s="212"/>
      <c r="E250" s="212"/>
      <c r="F250" s="212"/>
    </row>
    <row r="251" customFormat="false" ht="12.75" hidden="false" customHeight="false" outlineLevel="0" collapsed="false">
      <c r="A251" s="212"/>
      <c r="B251" s="212"/>
      <c r="C251" s="212"/>
      <c r="D251" s="212"/>
      <c r="E251" s="212"/>
      <c r="F251" s="212"/>
    </row>
    <row r="252" customFormat="false" ht="12.75" hidden="false" customHeight="false" outlineLevel="0" collapsed="false">
      <c r="A252" s="212"/>
      <c r="B252" s="212"/>
      <c r="C252" s="212"/>
      <c r="D252" s="212"/>
      <c r="E252" s="212"/>
      <c r="F252" s="212"/>
    </row>
    <row r="253" customFormat="false" ht="12.75" hidden="false" customHeight="false" outlineLevel="0" collapsed="false">
      <c r="A253" s="212"/>
      <c r="B253" s="212"/>
      <c r="C253" s="212"/>
      <c r="D253" s="212"/>
      <c r="E253" s="212"/>
      <c r="F253" s="212"/>
    </row>
    <row r="254" customFormat="false" ht="12.75" hidden="false" customHeight="false" outlineLevel="0" collapsed="false">
      <c r="A254" s="212"/>
      <c r="B254" s="212"/>
      <c r="C254" s="212"/>
      <c r="D254" s="212"/>
      <c r="E254" s="212"/>
      <c r="F254" s="212"/>
    </row>
    <row r="255" customFormat="false" ht="12.75" hidden="false" customHeight="false" outlineLevel="0" collapsed="false">
      <c r="A255" s="212"/>
      <c r="B255" s="212"/>
      <c r="C255" s="212"/>
      <c r="D255" s="212"/>
      <c r="E255" s="212"/>
      <c r="F255" s="212"/>
    </row>
    <row r="256" customFormat="false" ht="12.75" hidden="false" customHeight="false" outlineLevel="0" collapsed="false">
      <c r="A256" s="212"/>
      <c r="B256" s="212"/>
      <c r="C256" s="212"/>
      <c r="D256" s="212"/>
      <c r="E256" s="212"/>
      <c r="F256" s="212"/>
    </row>
    <row r="257" customFormat="false" ht="12.75" hidden="false" customHeight="false" outlineLevel="0" collapsed="false">
      <c r="A257" s="212"/>
      <c r="B257" s="212"/>
      <c r="C257" s="212"/>
      <c r="D257" s="212"/>
      <c r="E257" s="212"/>
      <c r="F257" s="212"/>
    </row>
    <row r="258" customFormat="false" ht="12.75" hidden="false" customHeight="false" outlineLevel="0" collapsed="false">
      <c r="A258" s="212"/>
      <c r="B258" s="212"/>
      <c r="C258" s="212"/>
      <c r="D258" s="212"/>
      <c r="E258" s="212"/>
      <c r="F258" s="212"/>
    </row>
    <row r="259" customFormat="false" ht="12.75" hidden="false" customHeight="false" outlineLevel="0" collapsed="false">
      <c r="A259" s="212"/>
      <c r="B259" s="212"/>
      <c r="C259" s="212"/>
      <c r="D259" s="212"/>
      <c r="E259" s="212"/>
      <c r="F259" s="212"/>
    </row>
    <row r="260" customFormat="false" ht="12.75" hidden="false" customHeight="false" outlineLevel="0" collapsed="false">
      <c r="A260" s="212"/>
      <c r="B260" s="212"/>
      <c r="C260" s="212"/>
      <c r="D260" s="212"/>
      <c r="E260" s="212"/>
      <c r="F260" s="212"/>
    </row>
    <row r="261" customFormat="false" ht="12.75" hidden="false" customHeight="false" outlineLevel="0" collapsed="false">
      <c r="A261" s="212"/>
      <c r="B261" s="212"/>
      <c r="C261" s="212"/>
      <c r="D261" s="212"/>
      <c r="E261" s="212"/>
      <c r="F261" s="212"/>
    </row>
    <row r="262" customFormat="false" ht="12.75" hidden="false" customHeight="false" outlineLevel="0" collapsed="false">
      <c r="A262" s="212"/>
      <c r="B262" s="212"/>
      <c r="C262" s="212"/>
      <c r="D262" s="212"/>
      <c r="E262" s="212"/>
      <c r="F262" s="212"/>
    </row>
    <row r="263" customFormat="false" ht="12.75" hidden="false" customHeight="false" outlineLevel="0" collapsed="false">
      <c r="A263" s="212"/>
      <c r="B263" s="212"/>
      <c r="C263" s="212"/>
      <c r="D263" s="212"/>
      <c r="E263" s="212"/>
      <c r="F263" s="212"/>
    </row>
    <row r="264" customFormat="false" ht="12.75" hidden="false" customHeight="false" outlineLevel="0" collapsed="false">
      <c r="A264" s="212"/>
      <c r="B264" s="212"/>
      <c r="C264" s="212"/>
      <c r="D264" s="212"/>
      <c r="E264" s="212"/>
      <c r="F264" s="212"/>
    </row>
    <row r="265" customFormat="false" ht="12.75" hidden="false" customHeight="false" outlineLevel="0" collapsed="false">
      <c r="A265" s="212"/>
      <c r="B265" s="212"/>
      <c r="C265" s="212"/>
      <c r="D265" s="212"/>
      <c r="E265" s="212"/>
      <c r="F265" s="212"/>
    </row>
    <row r="266" customFormat="false" ht="12.75" hidden="false" customHeight="false" outlineLevel="0" collapsed="false">
      <c r="A266" s="212"/>
      <c r="B266" s="212"/>
      <c r="C266" s="212"/>
      <c r="D266" s="212"/>
      <c r="E266" s="212"/>
      <c r="F266" s="212"/>
    </row>
    <row r="267" customFormat="false" ht="12.75" hidden="false" customHeight="false" outlineLevel="0" collapsed="false">
      <c r="A267" s="212"/>
      <c r="B267" s="212"/>
      <c r="C267" s="212"/>
      <c r="D267" s="212"/>
      <c r="E267" s="212"/>
      <c r="F267" s="212"/>
    </row>
    <row r="268" customFormat="false" ht="12.75" hidden="false" customHeight="false" outlineLevel="0" collapsed="false">
      <c r="A268" s="212"/>
      <c r="B268" s="212"/>
      <c r="C268" s="212"/>
      <c r="D268" s="212"/>
      <c r="E268" s="212"/>
      <c r="F268" s="212"/>
    </row>
    <row r="269" customFormat="false" ht="12.75" hidden="false" customHeight="false" outlineLevel="0" collapsed="false">
      <c r="A269" s="212"/>
      <c r="B269" s="212"/>
      <c r="C269" s="212"/>
      <c r="D269" s="212"/>
      <c r="E269" s="212"/>
      <c r="F269" s="212"/>
    </row>
    <row r="270" customFormat="false" ht="12.75" hidden="false" customHeight="false" outlineLevel="0" collapsed="false">
      <c r="A270" s="212"/>
      <c r="B270" s="212"/>
      <c r="C270" s="212"/>
      <c r="D270" s="212"/>
      <c r="E270" s="212"/>
      <c r="F270" s="212"/>
    </row>
    <row r="271" customFormat="false" ht="12.75" hidden="false" customHeight="false" outlineLevel="0" collapsed="false">
      <c r="A271" s="212"/>
      <c r="B271" s="212"/>
      <c r="C271" s="212"/>
      <c r="D271" s="212"/>
      <c r="E271" s="212"/>
      <c r="F271" s="212"/>
    </row>
    <row r="272" customFormat="false" ht="12.75" hidden="false" customHeight="false" outlineLevel="0" collapsed="false">
      <c r="A272" s="212"/>
      <c r="B272" s="212"/>
      <c r="C272" s="212"/>
      <c r="D272" s="212"/>
      <c r="E272" s="212"/>
      <c r="F272" s="212"/>
    </row>
    <row r="273" customFormat="false" ht="12.75" hidden="false" customHeight="false" outlineLevel="0" collapsed="false">
      <c r="A273" s="212"/>
      <c r="B273" s="212"/>
      <c r="C273" s="212"/>
      <c r="D273" s="212"/>
      <c r="E273" s="212"/>
      <c r="F273" s="212"/>
    </row>
    <row r="274" customFormat="false" ht="12.75" hidden="false" customHeight="false" outlineLevel="0" collapsed="false">
      <c r="A274" s="212"/>
      <c r="B274" s="212"/>
      <c r="C274" s="212"/>
      <c r="D274" s="212"/>
      <c r="E274" s="212"/>
      <c r="F274" s="212"/>
    </row>
    <row r="275" customFormat="false" ht="12.75" hidden="false" customHeight="false" outlineLevel="0" collapsed="false">
      <c r="A275" s="212"/>
      <c r="B275" s="212"/>
      <c r="C275" s="212"/>
      <c r="D275" s="212"/>
      <c r="E275" s="212"/>
      <c r="F275" s="212"/>
    </row>
    <row r="276" customFormat="false" ht="12.75" hidden="false" customHeight="false" outlineLevel="0" collapsed="false">
      <c r="A276" s="212"/>
      <c r="B276" s="212"/>
      <c r="C276" s="212"/>
      <c r="D276" s="212"/>
      <c r="E276" s="212"/>
      <c r="F276" s="212"/>
    </row>
    <row r="277" customFormat="false" ht="12.75" hidden="false" customHeight="false" outlineLevel="0" collapsed="false">
      <c r="A277" s="212"/>
      <c r="B277" s="212"/>
      <c r="C277" s="212"/>
      <c r="D277" s="212"/>
      <c r="E277" s="212"/>
      <c r="F277" s="212"/>
    </row>
    <row r="278" customFormat="false" ht="12.75" hidden="false" customHeight="false" outlineLevel="0" collapsed="false">
      <c r="A278" s="212"/>
      <c r="B278" s="212"/>
      <c r="C278" s="212"/>
      <c r="D278" s="212"/>
      <c r="E278" s="212"/>
      <c r="F278" s="212"/>
    </row>
    <row r="279" customFormat="false" ht="12.75" hidden="false" customHeight="false" outlineLevel="0" collapsed="false">
      <c r="A279" s="212"/>
      <c r="B279" s="212"/>
      <c r="C279" s="212"/>
      <c r="D279" s="212"/>
      <c r="E279" s="212"/>
      <c r="F279" s="212"/>
    </row>
    <row r="280" customFormat="false" ht="12.75" hidden="false" customHeight="false" outlineLevel="0" collapsed="false">
      <c r="A280" s="212"/>
      <c r="B280" s="212"/>
      <c r="C280" s="212"/>
      <c r="D280" s="212"/>
      <c r="E280" s="212"/>
      <c r="F280" s="212"/>
    </row>
    <row r="281" customFormat="false" ht="12.75" hidden="false" customHeight="false" outlineLevel="0" collapsed="false">
      <c r="A281" s="212"/>
      <c r="B281" s="212"/>
      <c r="C281" s="212"/>
      <c r="D281" s="212"/>
      <c r="E281" s="212"/>
      <c r="F281" s="212"/>
    </row>
    <row r="282" customFormat="false" ht="12.75" hidden="false" customHeight="false" outlineLevel="0" collapsed="false">
      <c r="A282" s="212"/>
      <c r="B282" s="212"/>
      <c r="C282" s="212"/>
      <c r="D282" s="212"/>
      <c r="E282" s="212"/>
      <c r="F282" s="212"/>
    </row>
    <row r="283" customFormat="false" ht="12.75" hidden="false" customHeight="false" outlineLevel="0" collapsed="false">
      <c r="A283" s="212"/>
      <c r="B283" s="212"/>
      <c r="C283" s="212"/>
      <c r="D283" s="212"/>
      <c r="E283" s="212"/>
      <c r="F283" s="212"/>
    </row>
    <row r="284" customFormat="false" ht="12.75" hidden="false" customHeight="false" outlineLevel="0" collapsed="false">
      <c r="A284" s="212"/>
      <c r="B284" s="212"/>
      <c r="C284" s="212"/>
      <c r="D284" s="212"/>
      <c r="E284" s="212"/>
      <c r="F284" s="212"/>
    </row>
    <row r="285" customFormat="false" ht="12.75" hidden="false" customHeight="false" outlineLevel="0" collapsed="false">
      <c r="A285" s="212"/>
      <c r="B285" s="212"/>
      <c r="C285" s="212"/>
      <c r="D285" s="212"/>
      <c r="E285" s="212"/>
      <c r="F285" s="212"/>
    </row>
    <row r="286" customFormat="false" ht="12.75" hidden="false" customHeight="false" outlineLevel="0" collapsed="false">
      <c r="A286" s="212"/>
      <c r="B286" s="212"/>
      <c r="C286" s="212"/>
      <c r="D286" s="212"/>
      <c r="E286" s="212"/>
      <c r="F286" s="212"/>
    </row>
    <row r="287" customFormat="false" ht="12.75" hidden="false" customHeight="false" outlineLevel="0" collapsed="false">
      <c r="A287" s="212"/>
      <c r="B287" s="212"/>
      <c r="C287" s="212"/>
      <c r="D287" s="212"/>
      <c r="E287" s="212"/>
      <c r="F287" s="212"/>
    </row>
    <row r="288" customFormat="false" ht="12.75" hidden="false" customHeight="false" outlineLevel="0" collapsed="false">
      <c r="A288" s="212"/>
      <c r="B288" s="212"/>
      <c r="C288" s="212"/>
      <c r="D288" s="212"/>
      <c r="E288" s="212"/>
      <c r="F288" s="212"/>
    </row>
    <row r="289" customFormat="false" ht="12.75" hidden="false" customHeight="false" outlineLevel="0" collapsed="false">
      <c r="A289" s="212"/>
      <c r="B289" s="212"/>
      <c r="C289" s="212"/>
      <c r="D289" s="212"/>
      <c r="E289" s="212"/>
      <c r="F289" s="212"/>
    </row>
    <row r="290" customFormat="false" ht="12.75" hidden="false" customHeight="false" outlineLevel="0" collapsed="false">
      <c r="A290" s="212"/>
      <c r="B290" s="212"/>
      <c r="C290" s="212"/>
      <c r="D290" s="212"/>
      <c r="E290" s="212"/>
      <c r="F290" s="212"/>
    </row>
    <row r="291" customFormat="false" ht="12.75" hidden="false" customHeight="false" outlineLevel="0" collapsed="false">
      <c r="A291" s="212"/>
      <c r="B291" s="212"/>
      <c r="C291" s="212"/>
      <c r="D291" s="212"/>
      <c r="E291" s="212"/>
      <c r="F291" s="212"/>
    </row>
    <row r="292" customFormat="false" ht="12.75" hidden="false" customHeight="false" outlineLevel="0" collapsed="false">
      <c r="A292" s="212"/>
      <c r="B292" s="212"/>
      <c r="C292" s="212"/>
      <c r="D292" s="212"/>
      <c r="E292" s="212"/>
      <c r="F292" s="212"/>
    </row>
    <row r="293" customFormat="false" ht="12.75" hidden="false" customHeight="false" outlineLevel="0" collapsed="false">
      <c r="A293" s="212"/>
      <c r="B293" s="212"/>
      <c r="C293" s="212"/>
      <c r="D293" s="212"/>
      <c r="E293" s="212"/>
      <c r="F293" s="212"/>
    </row>
    <row r="294" customFormat="false" ht="12.75" hidden="false" customHeight="false" outlineLevel="0" collapsed="false">
      <c r="A294" s="212"/>
      <c r="B294" s="212"/>
      <c r="C294" s="212"/>
      <c r="D294" s="212"/>
      <c r="E294" s="212"/>
      <c r="F294" s="212"/>
    </row>
    <row r="295" customFormat="false" ht="12.75" hidden="false" customHeight="false" outlineLevel="0" collapsed="false">
      <c r="A295" s="212"/>
      <c r="B295" s="212"/>
      <c r="C295" s="212"/>
      <c r="D295" s="212"/>
      <c r="E295" s="212"/>
      <c r="F295" s="212"/>
    </row>
    <row r="296" customFormat="false" ht="12.75" hidden="false" customHeight="false" outlineLevel="0" collapsed="false">
      <c r="A296" s="212"/>
      <c r="B296" s="212"/>
      <c r="C296" s="212"/>
      <c r="D296" s="212"/>
      <c r="E296" s="212"/>
      <c r="F296" s="212"/>
    </row>
    <row r="297" customFormat="false" ht="12.75" hidden="false" customHeight="false" outlineLevel="0" collapsed="false">
      <c r="A297" s="212"/>
      <c r="B297" s="212"/>
      <c r="C297" s="212"/>
      <c r="D297" s="212"/>
      <c r="E297" s="212"/>
      <c r="F297" s="212"/>
    </row>
    <row r="298" customFormat="false" ht="12.75" hidden="false" customHeight="false" outlineLevel="0" collapsed="false">
      <c r="A298" s="212"/>
      <c r="B298" s="212"/>
      <c r="C298" s="212"/>
      <c r="D298" s="212"/>
      <c r="E298" s="212"/>
      <c r="F298" s="212"/>
    </row>
    <row r="299" customFormat="false" ht="12.75" hidden="false" customHeight="false" outlineLevel="0" collapsed="false">
      <c r="A299" s="212"/>
      <c r="B299" s="212"/>
      <c r="C299" s="212"/>
      <c r="D299" s="212"/>
      <c r="E299" s="212"/>
      <c r="F299" s="212"/>
    </row>
    <row r="300" customFormat="false" ht="12.75" hidden="false" customHeight="false" outlineLevel="0" collapsed="false">
      <c r="A300" s="212"/>
      <c r="B300" s="212"/>
      <c r="C300" s="212"/>
      <c r="D300" s="212"/>
      <c r="E300" s="212"/>
      <c r="F300" s="212"/>
    </row>
    <row r="301" customFormat="false" ht="12.75" hidden="false" customHeight="false" outlineLevel="0" collapsed="false">
      <c r="A301" s="212"/>
      <c r="B301" s="212"/>
      <c r="C301" s="212"/>
      <c r="D301" s="212"/>
      <c r="E301" s="212"/>
      <c r="F301" s="212"/>
    </row>
    <row r="302" customFormat="false" ht="12.75" hidden="false" customHeight="false" outlineLevel="0" collapsed="false">
      <c r="A302" s="212"/>
      <c r="B302" s="212"/>
      <c r="C302" s="212"/>
      <c r="D302" s="212"/>
      <c r="E302" s="212"/>
      <c r="F302" s="212"/>
    </row>
    <row r="303" customFormat="false" ht="12.75" hidden="false" customHeight="false" outlineLevel="0" collapsed="false">
      <c r="A303" s="212"/>
      <c r="B303" s="212"/>
      <c r="C303" s="212"/>
      <c r="D303" s="212"/>
      <c r="E303" s="212"/>
      <c r="F303" s="212"/>
    </row>
    <row r="304" customFormat="false" ht="12.75" hidden="false" customHeight="false" outlineLevel="0" collapsed="false">
      <c r="A304" s="212"/>
      <c r="B304" s="212"/>
      <c r="C304" s="212"/>
      <c r="D304" s="212"/>
      <c r="E304" s="212"/>
      <c r="F304" s="212"/>
    </row>
    <row r="305" customFormat="false" ht="12.75" hidden="false" customHeight="false" outlineLevel="0" collapsed="false">
      <c r="A305" s="212"/>
      <c r="B305" s="212"/>
      <c r="C305" s="212"/>
      <c r="D305" s="212"/>
      <c r="E305" s="212"/>
      <c r="F305" s="212"/>
    </row>
    <row r="306" customFormat="false" ht="12.75" hidden="false" customHeight="false" outlineLevel="0" collapsed="false">
      <c r="A306" s="212"/>
      <c r="B306" s="212"/>
      <c r="C306" s="212"/>
      <c r="D306" s="212"/>
      <c r="E306" s="212"/>
      <c r="F306" s="212"/>
    </row>
    <row r="307" customFormat="false" ht="12.75" hidden="false" customHeight="false" outlineLevel="0" collapsed="false">
      <c r="A307" s="212"/>
      <c r="B307" s="212"/>
      <c r="C307" s="212"/>
      <c r="D307" s="212"/>
      <c r="E307" s="212"/>
      <c r="F307" s="212"/>
    </row>
    <row r="308" customFormat="false" ht="12.75" hidden="false" customHeight="false" outlineLevel="0" collapsed="false">
      <c r="A308" s="212"/>
      <c r="B308" s="212"/>
      <c r="C308" s="212"/>
      <c r="D308" s="212"/>
      <c r="E308" s="212"/>
      <c r="F308" s="212"/>
    </row>
    <row r="309" customFormat="false" ht="12.75" hidden="false" customHeight="false" outlineLevel="0" collapsed="false">
      <c r="A309" s="212"/>
      <c r="B309" s="212"/>
      <c r="C309" s="212"/>
      <c r="D309" s="212"/>
      <c r="E309" s="212"/>
      <c r="F309" s="212"/>
    </row>
    <row r="310" customFormat="false" ht="12.75" hidden="false" customHeight="false" outlineLevel="0" collapsed="false">
      <c r="A310" s="212"/>
      <c r="B310" s="212"/>
      <c r="C310" s="212"/>
      <c r="D310" s="212"/>
      <c r="E310" s="212"/>
      <c r="F310" s="212"/>
    </row>
    <row r="311" customFormat="false" ht="12.75" hidden="false" customHeight="false" outlineLevel="0" collapsed="false">
      <c r="A311" s="212"/>
      <c r="B311" s="212"/>
      <c r="C311" s="212"/>
      <c r="D311" s="212"/>
      <c r="E311" s="212"/>
      <c r="F311" s="212"/>
    </row>
    <row r="312" customFormat="false" ht="12.75" hidden="false" customHeight="false" outlineLevel="0" collapsed="false">
      <c r="A312" s="212"/>
      <c r="B312" s="212"/>
      <c r="C312" s="212"/>
      <c r="D312" s="212"/>
      <c r="E312" s="212"/>
      <c r="F312" s="212"/>
    </row>
    <row r="313" customFormat="false" ht="12.75" hidden="false" customHeight="false" outlineLevel="0" collapsed="false">
      <c r="A313" s="212"/>
      <c r="B313" s="212"/>
      <c r="C313" s="212"/>
      <c r="D313" s="212"/>
      <c r="E313" s="212"/>
      <c r="F313" s="212"/>
    </row>
    <row r="314" customFormat="false" ht="12.75" hidden="false" customHeight="false" outlineLevel="0" collapsed="false">
      <c r="A314" s="212"/>
      <c r="B314" s="212"/>
      <c r="C314" s="212"/>
      <c r="D314" s="212"/>
      <c r="E314" s="212"/>
      <c r="F314" s="212"/>
    </row>
    <row r="315" customFormat="false" ht="12.75" hidden="false" customHeight="false" outlineLevel="0" collapsed="false">
      <c r="A315" s="212"/>
      <c r="B315" s="212"/>
      <c r="C315" s="212"/>
      <c r="D315" s="212"/>
      <c r="E315" s="212"/>
      <c r="F315" s="212"/>
    </row>
    <row r="316" customFormat="false" ht="12.75" hidden="false" customHeight="false" outlineLevel="0" collapsed="false">
      <c r="A316" s="212"/>
      <c r="B316" s="212"/>
      <c r="C316" s="212"/>
      <c r="D316" s="212"/>
      <c r="E316" s="212"/>
      <c r="F316" s="212"/>
    </row>
    <row r="317" customFormat="false" ht="12.75" hidden="false" customHeight="false" outlineLevel="0" collapsed="false">
      <c r="A317" s="212"/>
      <c r="B317" s="212"/>
      <c r="C317" s="212"/>
      <c r="D317" s="212"/>
      <c r="E317" s="212"/>
      <c r="F317" s="212"/>
    </row>
    <row r="318" customFormat="false" ht="12.75" hidden="false" customHeight="false" outlineLevel="0" collapsed="false">
      <c r="A318" s="212"/>
      <c r="B318" s="212"/>
      <c r="C318" s="212"/>
      <c r="D318" s="212"/>
      <c r="E318" s="212"/>
      <c r="F318" s="212"/>
    </row>
    <row r="319" customFormat="false" ht="12.75" hidden="false" customHeight="false" outlineLevel="0" collapsed="false">
      <c r="A319" s="212"/>
      <c r="B319" s="212"/>
      <c r="C319" s="212"/>
      <c r="D319" s="212"/>
      <c r="E319" s="212"/>
      <c r="F319" s="212"/>
    </row>
    <row r="320" customFormat="false" ht="12.75" hidden="false" customHeight="false" outlineLevel="0" collapsed="false">
      <c r="A320" s="212"/>
      <c r="B320" s="212"/>
      <c r="C320" s="212"/>
      <c r="D320" s="212"/>
      <c r="E320" s="212"/>
      <c r="F320" s="212"/>
    </row>
    <row r="321" customFormat="false" ht="12.75" hidden="false" customHeight="false" outlineLevel="0" collapsed="false">
      <c r="A321" s="212"/>
      <c r="B321" s="212"/>
      <c r="C321" s="212"/>
      <c r="D321" s="212"/>
      <c r="E321" s="212"/>
      <c r="F321" s="212"/>
    </row>
    <row r="322" customFormat="false" ht="12.75" hidden="false" customHeight="false" outlineLevel="0" collapsed="false">
      <c r="A322" s="212"/>
      <c r="B322" s="212"/>
      <c r="C322" s="212"/>
      <c r="D322" s="212"/>
      <c r="E322" s="212"/>
      <c r="F322" s="212"/>
    </row>
    <row r="323" customFormat="false" ht="12.75" hidden="false" customHeight="false" outlineLevel="0" collapsed="false">
      <c r="A323" s="212"/>
      <c r="B323" s="212"/>
      <c r="C323" s="212"/>
      <c r="D323" s="212"/>
      <c r="E323" s="212"/>
      <c r="F323" s="212"/>
    </row>
    <row r="324" customFormat="false" ht="12.75" hidden="false" customHeight="false" outlineLevel="0" collapsed="false">
      <c r="A324" s="212"/>
      <c r="B324" s="212"/>
      <c r="C324" s="212"/>
      <c r="D324" s="212"/>
      <c r="E324" s="212"/>
      <c r="F324" s="212"/>
    </row>
    <row r="325" customFormat="false" ht="12.75" hidden="false" customHeight="false" outlineLevel="0" collapsed="false">
      <c r="A325" s="212"/>
      <c r="B325" s="212"/>
      <c r="C325" s="212"/>
      <c r="D325" s="212"/>
      <c r="E325" s="212"/>
      <c r="F325" s="212"/>
    </row>
    <row r="326" customFormat="false" ht="12.75" hidden="false" customHeight="false" outlineLevel="0" collapsed="false">
      <c r="A326" s="212"/>
      <c r="B326" s="212"/>
      <c r="C326" s="212"/>
      <c r="D326" s="212"/>
      <c r="E326" s="212"/>
      <c r="F326" s="212"/>
    </row>
    <row r="327" customFormat="false" ht="12.75" hidden="false" customHeight="false" outlineLevel="0" collapsed="false">
      <c r="A327" s="212"/>
      <c r="B327" s="212"/>
      <c r="C327" s="212"/>
      <c r="D327" s="212"/>
      <c r="E327" s="212"/>
      <c r="F327" s="212"/>
    </row>
    <row r="328" customFormat="false" ht="12.75" hidden="false" customHeight="false" outlineLevel="0" collapsed="false">
      <c r="A328" s="212"/>
      <c r="B328" s="212"/>
      <c r="C328" s="212"/>
      <c r="D328" s="212"/>
      <c r="E328" s="212"/>
      <c r="F328" s="212"/>
    </row>
    <row r="329" customFormat="false" ht="12.75" hidden="false" customHeight="false" outlineLevel="0" collapsed="false">
      <c r="A329" s="212"/>
      <c r="B329" s="212"/>
      <c r="C329" s="212"/>
      <c r="D329" s="212"/>
      <c r="E329" s="212"/>
      <c r="F329" s="212"/>
    </row>
    <row r="330" customFormat="false" ht="12.75" hidden="false" customHeight="false" outlineLevel="0" collapsed="false">
      <c r="A330" s="212"/>
      <c r="B330" s="212"/>
      <c r="C330" s="212"/>
      <c r="D330" s="212"/>
      <c r="E330" s="212"/>
      <c r="F330" s="212"/>
    </row>
    <row r="331" customFormat="false" ht="12.75" hidden="false" customHeight="false" outlineLevel="0" collapsed="false">
      <c r="A331" s="212"/>
      <c r="B331" s="212"/>
      <c r="C331" s="212"/>
      <c r="D331" s="212"/>
      <c r="E331" s="212"/>
      <c r="F331" s="212"/>
    </row>
    <row r="332" customFormat="false" ht="12.75" hidden="false" customHeight="false" outlineLevel="0" collapsed="false">
      <c r="A332" s="212"/>
      <c r="B332" s="212"/>
      <c r="C332" s="212"/>
      <c r="D332" s="212"/>
      <c r="E332" s="212"/>
      <c r="F332" s="212"/>
    </row>
    <row r="333" customFormat="false" ht="12.75" hidden="false" customHeight="false" outlineLevel="0" collapsed="false">
      <c r="A333" s="212"/>
      <c r="B333" s="212"/>
      <c r="C333" s="212"/>
      <c r="D333" s="212"/>
      <c r="E333" s="212"/>
      <c r="F333" s="212"/>
    </row>
    <row r="334" customFormat="false" ht="12.75" hidden="false" customHeight="false" outlineLevel="0" collapsed="false">
      <c r="A334" s="212"/>
      <c r="B334" s="212"/>
      <c r="C334" s="212"/>
      <c r="D334" s="212"/>
      <c r="E334" s="212"/>
      <c r="F334" s="212"/>
    </row>
    <row r="335" customFormat="false" ht="12.75" hidden="false" customHeight="false" outlineLevel="0" collapsed="false">
      <c r="A335" s="212"/>
      <c r="B335" s="212"/>
      <c r="C335" s="212"/>
      <c r="D335" s="212"/>
      <c r="E335" s="212"/>
      <c r="F335" s="212"/>
    </row>
    <row r="336" customFormat="false" ht="12.75" hidden="false" customHeight="false" outlineLevel="0" collapsed="false">
      <c r="A336" s="212"/>
      <c r="B336" s="212"/>
      <c r="C336" s="212"/>
      <c r="D336" s="212"/>
      <c r="E336" s="212"/>
      <c r="F336" s="212"/>
    </row>
    <row r="337" customFormat="false" ht="12.75" hidden="false" customHeight="false" outlineLevel="0" collapsed="false">
      <c r="A337" s="212"/>
      <c r="B337" s="212"/>
      <c r="C337" s="212"/>
      <c r="D337" s="212"/>
      <c r="E337" s="212"/>
      <c r="F337" s="212"/>
    </row>
    <row r="338" customFormat="false" ht="12.75" hidden="false" customHeight="false" outlineLevel="0" collapsed="false">
      <c r="A338" s="212"/>
      <c r="B338" s="212"/>
      <c r="C338" s="212"/>
      <c r="D338" s="212"/>
      <c r="E338" s="212"/>
      <c r="F338" s="212"/>
    </row>
    <row r="339" customFormat="false" ht="12.75" hidden="false" customHeight="false" outlineLevel="0" collapsed="false">
      <c r="A339" s="212"/>
      <c r="B339" s="212"/>
      <c r="C339" s="212"/>
      <c r="D339" s="212"/>
      <c r="E339" s="212"/>
      <c r="F339" s="212"/>
    </row>
    <row r="340" customFormat="false" ht="12.75" hidden="false" customHeight="false" outlineLevel="0" collapsed="false">
      <c r="A340" s="212"/>
      <c r="B340" s="212"/>
      <c r="C340" s="212"/>
      <c r="D340" s="212"/>
      <c r="E340" s="212"/>
      <c r="F340" s="212"/>
    </row>
    <row r="341" customFormat="false" ht="12.75" hidden="false" customHeight="false" outlineLevel="0" collapsed="false">
      <c r="A341" s="212"/>
      <c r="B341" s="212"/>
      <c r="C341" s="212"/>
      <c r="D341" s="212"/>
      <c r="E341" s="212"/>
      <c r="F341" s="212"/>
    </row>
    <row r="342" customFormat="false" ht="12.75" hidden="false" customHeight="false" outlineLevel="0" collapsed="false">
      <c r="A342" s="212"/>
      <c r="B342" s="212"/>
      <c r="C342" s="212"/>
      <c r="D342" s="212"/>
      <c r="E342" s="212"/>
      <c r="F342" s="212"/>
    </row>
    <row r="343" customFormat="false" ht="12.75" hidden="false" customHeight="false" outlineLevel="0" collapsed="false">
      <c r="A343" s="212"/>
      <c r="B343" s="212"/>
      <c r="C343" s="212"/>
      <c r="D343" s="212"/>
      <c r="E343" s="212"/>
      <c r="F343" s="212"/>
    </row>
    <row r="344" customFormat="false" ht="12.75" hidden="false" customHeight="false" outlineLevel="0" collapsed="false">
      <c r="A344" s="212"/>
      <c r="B344" s="212"/>
      <c r="C344" s="212"/>
      <c r="D344" s="212"/>
      <c r="E344" s="212"/>
      <c r="F344" s="212"/>
    </row>
    <row r="345" customFormat="false" ht="12.75" hidden="false" customHeight="false" outlineLevel="0" collapsed="false">
      <c r="A345" s="212"/>
      <c r="B345" s="212"/>
      <c r="C345" s="212"/>
      <c r="D345" s="212"/>
      <c r="E345" s="212"/>
      <c r="F345" s="212"/>
    </row>
    <row r="346" customFormat="false" ht="12.75" hidden="false" customHeight="false" outlineLevel="0" collapsed="false">
      <c r="A346" s="212"/>
      <c r="B346" s="212"/>
      <c r="C346" s="212"/>
      <c r="D346" s="212"/>
      <c r="E346" s="212"/>
      <c r="F346" s="212"/>
    </row>
    <row r="347" customFormat="false" ht="12.75" hidden="false" customHeight="false" outlineLevel="0" collapsed="false">
      <c r="A347" s="212"/>
      <c r="B347" s="212"/>
      <c r="C347" s="212"/>
      <c r="D347" s="212"/>
      <c r="E347" s="212"/>
      <c r="F347" s="212"/>
    </row>
    <row r="348" customFormat="false" ht="12.75" hidden="false" customHeight="false" outlineLevel="0" collapsed="false">
      <c r="A348" s="212"/>
      <c r="B348" s="212"/>
      <c r="C348" s="212"/>
      <c r="D348" s="212"/>
      <c r="E348" s="212"/>
      <c r="F348" s="212"/>
    </row>
    <row r="349" customFormat="false" ht="12.75" hidden="false" customHeight="false" outlineLevel="0" collapsed="false">
      <c r="A349" s="212"/>
      <c r="B349" s="212"/>
      <c r="C349" s="212"/>
      <c r="D349" s="212"/>
      <c r="E349" s="212"/>
      <c r="F349" s="212"/>
    </row>
    <row r="350" customFormat="false" ht="12.75" hidden="false" customHeight="false" outlineLevel="0" collapsed="false">
      <c r="A350" s="212"/>
      <c r="B350" s="212"/>
      <c r="C350" s="212"/>
      <c r="D350" s="212"/>
      <c r="E350" s="212"/>
      <c r="F350" s="212"/>
    </row>
    <row r="351" customFormat="false" ht="12.75" hidden="false" customHeight="false" outlineLevel="0" collapsed="false">
      <c r="A351" s="212"/>
      <c r="B351" s="212"/>
      <c r="C351" s="212"/>
      <c r="D351" s="212"/>
      <c r="E351" s="212"/>
      <c r="F351" s="212"/>
    </row>
    <row r="352" customFormat="false" ht="12.75" hidden="false" customHeight="false" outlineLevel="0" collapsed="false">
      <c r="A352" s="212"/>
      <c r="B352" s="212"/>
      <c r="C352" s="212"/>
      <c r="D352" s="212"/>
      <c r="E352" s="212"/>
      <c r="F352" s="212"/>
    </row>
    <row r="353" customFormat="false" ht="12.75" hidden="false" customHeight="false" outlineLevel="0" collapsed="false">
      <c r="A353" s="212"/>
      <c r="B353" s="212"/>
      <c r="C353" s="212"/>
      <c r="D353" s="212"/>
      <c r="E353" s="212"/>
      <c r="F353" s="212"/>
    </row>
    <row r="354" customFormat="false" ht="12.75" hidden="false" customHeight="false" outlineLevel="0" collapsed="false">
      <c r="A354" s="212"/>
      <c r="B354" s="212"/>
      <c r="C354" s="212"/>
      <c r="D354" s="212"/>
      <c r="E354" s="212"/>
      <c r="F354" s="212"/>
    </row>
    <row r="355" customFormat="false" ht="12.75" hidden="false" customHeight="false" outlineLevel="0" collapsed="false">
      <c r="A355" s="212"/>
      <c r="B355" s="212"/>
      <c r="C355" s="212"/>
      <c r="D355" s="212"/>
      <c r="E355" s="212"/>
      <c r="F355" s="212"/>
    </row>
    <row r="356" customFormat="false" ht="12.75" hidden="false" customHeight="false" outlineLevel="0" collapsed="false">
      <c r="A356" s="212"/>
      <c r="B356" s="212"/>
      <c r="C356" s="212"/>
      <c r="D356" s="212"/>
      <c r="E356" s="212"/>
      <c r="F356" s="212"/>
    </row>
    <row r="357" customFormat="false" ht="12.75" hidden="false" customHeight="false" outlineLevel="0" collapsed="false">
      <c r="A357" s="212"/>
      <c r="B357" s="212"/>
      <c r="C357" s="212"/>
      <c r="D357" s="212"/>
      <c r="E357" s="212"/>
      <c r="F357" s="212"/>
    </row>
    <row r="358" customFormat="false" ht="12.75" hidden="false" customHeight="false" outlineLevel="0" collapsed="false">
      <c r="A358" s="212"/>
      <c r="B358" s="212"/>
      <c r="C358" s="212"/>
      <c r="D358" s="212"/>
      <c r="E358" s="212"/>
      <c r="F358" s="212"/>
    </row>
    <row r="359" customFormat="false" ht="12.75" hidden="false" customHeight="false" outlineLevel="0" collapsed="false">
      <c r="A359" s="212"/>
      <c r="B359" s="212"/>
      <c r="C359" s="212"/>
      <c r="D359" s="212"/>
      <c r="E359" s="212"/>
      <c r="F359" s="212"/>
    </row>
    <row r="360" customFormat="false" ht="12.75" hidden="false" customHeight="false" outlineLevel="0" collapsed="false">
      <c r="A360" s="212"/>
      <c r="B360" s="212"/>
      <c r="C360" s="212"/>
      <c r="D360" s="212"/>
      <c r="E360" s="212"/>
      <c r="F360" s="212"/>
    </row>
    <row r="361" customFormat="false" ht="12.75" hidden="false" customHeight="false" outlineLevel="0" collapsed="false">
      <c r="A361" s="212"/>
      <c r="B361" s="212"/>
      <c r="C361" s="212"/>
      <c r="D361" s="212"/>
      <c r="E361" s="212"/>
      <c r="F361" s="212"/>
    </row>
    <row r="362" customFormat="false" ht="12.75" hidden="false" customHeight="false" outlineLevel="0" collapsed="false">
      <c r="A362" s="212"/>
      <c r="B362" s="212"/>
      <c r="C362" s="212"/>
      <c r="D362" s="212"/>
      <c r="E362" s="212"/>
      <c r="F362" s="212"/>
    </row>
    <row r="363" customFormat="false" ht="12.75" hidden="false" customHeight="false" outlineLevel="0" collapsed="false">
      <c r="A363" s="212"/>
      <c r="B363" s="212"/>
      <c r="C363" s="212"/>
      <c r="D363" s="212"/>
      <c r="E363" s="212"/>
      <c r="F363" s="212"/>
    </row>
    <row r="364" customFormat="false" ht="12.75" hidden="false" customHeight="false" outlineLevel="0" collapsed="false">
      <c r="A364" s="212"/>
      <c r="B364" s="212"/>
      <c r="C364" s="212"/>
      <c r="D364" s="212"/>
      <c r="E364" s="212"/>
      <c r="F364" s="212"/>
    </row>
    <row r="365" customFormat="false" ht="12.75" hidden="false" customHeight="false" outlineLevel="0" collapsed="false">
      <c r="A365" s="212"/>
      <c r="B365" s="212"/>
      <c r="C365" s="212"/>
      <c r="D365" s="212"/>
      <c r="E365" s="212"/>
      <c r="F365" s="212"/>
    </row>
    <row r="366" customFormat="false" ht="12.75" hidden="false" customHeight="false" outlineLevel="0" collapsed="false">
      <c r="A366" s="212"/>
      <c r="B366" s="212"/>
      <c r="C366" s="212"/>
      <c r="D366" s="212"/>
      <c r="E366" s="212"/>
      <c r="F366" s="212"/>
    </row>
    <row r="367" customFormat="false" ht="12.75" hidden="false" customHeight="false" outlineLevel="0" collapsed="false">
      <c r="A367" s="212"/>
      <c r="B367" s="212"/>
      <c r="C367" s="212"/>
      <c r="D367" s="212"/>
      <c r="E367" s="212"/>
      <c r="F367" s="212"/>
    </row>
    <row r="368" customFormat="false" ht="12.75" hidden="false" customHeight="false" outlineLevel="0" collapsed="false">
      <c r="A368" s="212"/>
      <c r="B368" s="212"/>
      <c r="C368" s="212"/>
      <c r="D368" s="212"/>
      <c r="E368" s="212"/>
      <c r="F368" s="212"/>
    </row>
    <row r="369" customFormat="false" ht="12.75" hidden="false" customHeight="false" outlineLevel="0" collapsed="false">
      <c r="A369" s="212"/>
      <c r="B369" s="212"/>
      <c r="C369" s="212"/>
      <c r="D369" s="212"/>
      <c r="E369" s="212"/>
      <c r="F369" s="212"/>
    </row>
    <row r="370" customFormat="false" ht="12.75" hidden="false" customHeight="false" outlineLevel="0" collapsed="false">
      <c r="A370" s="212"/>
      <c r="B370" s="212"/>
      <c r="C370" s="212"/>
      <c r="D370" s="212"/>
      <c r="E370" s="212"/>
      <c r="F370" s="212"/>
    </row>
    <row r="371" customFormat="false" ht="12.75" hidden="false" customHeight="false" outlineLevel="0" collapsed="false">
      <c r="A371" s="212"/>
      <c r="B371" s="212"/>
      <c r="C371" s="212"/>
      <c r="D371" s="212"/>
      <c r="E371" s="212"/>
      <c r="F371" s="212"/>
    </row>
    <row r="372" customFormat="false" ht="12.75" hidden="false" customHeight="false" outlineLevel="0" collapsed="false">
      <c r="A372" s="212"/>
      <c r="B372" s="212"/>
      <c r="C372" s="212"/>
      <c r="D372" s="212"/>
      <c r="E372" s="212"/>
      <c r="F372" s="212"/>
    </row>
    <row r="373" customFormat="false" ht="12.75" hidden="false" customHeight="false" outlineLevel="0" collapsed="false">
      <c r="A373" s="212"/>
      <c r="B373" s="212"/>
      <c r="C373" s="212"/>
      <c r="D373" s="212"/>
      <c r="E373" s="212"/>
      <c r="F373" s="212"/>
    </row>
    <row r="374" customFormat="false" ht="12.75" hidden="false" customHeight="false" outlineLevel="0" collapsed="false">
      <c r="A374" s="212"/>
      <c r="B374" s="212"/>
      <c r="C374" s="212"/>
      <c r="D374" s="212"/>
      <c r="E374" s="212"/>
      <c r="F374" s="212"/>
    </row>
    <row r="375" customFormat="false" ht="12.75" hidden="false" customHeight="false" outlineLevel="0" collapsed="false">
      <c r="A375" s="212"/>
      <c r="B375" s="212"/>
      <c r="C375" s="212"/>
      <c r="D375" s="212"/>
      <c r="E375" s="212"/>
      <c r="F375" s="212"/>
    </row>
    <row r="376" customFormat="false" ht="12.75" hidden="false" customHeight="false" outlineLevel="0" collapsed="false">
      <c r="A376" s="212"/>
      <c r="B376" s="212"/>
      <c r="C376" s="212"/>
      <c r="D376" s="212"/>
      <c r="E376" s="212"/>
      <c r="F376" s="212"/>
    </row>
    <row r="377" customFormat="false" ht="12.75" hidden="false" customHeight="false" outlineLevel="0" collapsed="false">
      <c r="A377" s="212"/>
      <c r="B377" s="212"/>
      <c r="C377" s="212"/>
      <c r="D377" s="212"/>
      <c r="E377" s="212"/>
      <c r="F377" s="212"/>
    </row>
    <row r="378" customFormat="false" ht="12.75" hidden="false" customHeight="false" outlineLevel="0" collapsed="false">
      <c r="A378" s="212"/>
      <c r="B378" s="212"/>
      <c r="C378" s="212"/>
      <c r="D378" s="212"/>
      <c r="E378" s="212"/>
      <c r="F378" s="212"/>
    </row>
    <row r="379" customFormat="false" ht="12.75" hidden="false" customHeight="false" outlineLevel="0" collapsed="false">
      <c r="A379" s="212"/>
      <c r="B379" s="212"/>
      <c r="C379" s="212"/>
      <c r="D379" s="212"/>
      <c r="E379" s="212"/>
      <c r="F379" s="212"/>
    </row>
    <row r="380" customFormat="false" ht="12.75" hidden="false" customHeight="false" outlineLevel="0" collapsed="false">
      <c r="A380" s="212"/>
      <c r="B380" s="212"/>
      <c r="C380" s="212"/>
      <c r="D380" s="212"/>
      <c r="E380" s="212"/>
      <c r="F380" s="212"/>
    </row>
    <row r="381" customFormat="false" ht="12.75" hidden="false" customHeight="false" outlineLevel="0" collapsed="false">
      <c r="A381" s="212"/>
      <c r="B381" s="212"/>
      <c r="C381" s="212"/>
      <c r="D381" s="212"/>
      <c r="E381" s="212"/>
      <c r="F381" s="212"/>
    </row>
    <row r="382" customFormat="false" ht="12.75" hidden="false" customHeight="false" outlineLevel="0" collapsed="false">
      <c r="A382" s="212"/>
      <c r="B382" s="212"/>
      <c r="C382" s="212"/>
      <c r="D382" s="212"/>
      <c r="E382" s="212"/>
      <c r="F382" s="212"/>
    </row>
    <row r="383" customFormat="false" ht="12.75" hidden="false" customHeight="false" outlineLevel="0" collapsed="false">
      <c r="A383" s="212"/>
      <c r="B383" s="212"/>
      <c r="C383" s="212"/>
      <c r="D383" s="212"/>
      <c r="E383" s="212"/>
      <c r="F383" s="212"/>
    </row>
    <row r="384" customFormat="false" ht="12.75" hidden="false" customHeight="false" outlineLevel="0" collapsed="false">
      <c r="A384" s="212"/>
      <c r="B384" s="212"/>
      <c r="C384" s="212"/>
      <c r="D384" s="212"/>
      <c r="E384" s="212"/>
      <c r="F384" s="212"/>
    </row>
    <row r="385" customFormat="false" ht="12.75" hidden="false" customHeight="false" outlineLevel="0" collapsed="false">
      <c r="A385" s="212"/>
      <c r="B385" s="212"/>
      <c r="C385" s="212"/>
      <c r="D385" s="212"/>
      <c r="E385" s="212"/>
      <c r="F385" s="212"/>
    </row>
    <row r="386" customFormat="false" ht="12.75" hidden="false" customHeight="false" outlineLevel="0" collapsed="false">
      <c r="A386" s="212"/>
      <c r="B386" s="212"/>
      <c r="C386" s="212"/>
      <c r="D386" s="212"/>
      <c r="E386" s="212"/>
      <c r="F386" s="212"/>
    </row>
    <row r="387" customFormat="false" ht="12.75" hidden="false" customHeight="false" outlineLevel="0" collapsed="false">
      <c r="A387" s="212"/>
      <c r="B387" s="212"/>
      <c r="C387" s="212"/>
      <c r="D387" s="212"/>
      <c r="E387" s="212"/>
      <c r="F387" s="212"/>
    </row>
    <row r="388" customFormat="false" ht="12.75" hidden="false" customHeight="false" outlineLevel="0" collapsed="false">
      <c r="A388" s="212"/>
      <c r="B388" s="212"/>
      <c r="C388" s="212"/>
      <c r="D388" s="212"/>
      <c r="E388" s="212"/>
      <c r="F388" s="212"/>
    </row>
    <row r="389" customFormat="false" ht="12.75" hidden="false" customHeight="false" outlineLevel="0" collapsed="false">
      <c r="A389" s="212"/>
      <c r="B389" s="212"/>
      <c r="C389" s="212"/>
      <c r="D389" s="212"/>
      <c r="E389" s="212"/>
      <c r="F389" s="212"/>
    </row>
    <row r="390" customFormat="false" ht="12.75" hidden="false" customHeight="false" outlineLevel="0" collapsed="false">
      <c r="A390" s="212"/>
      <c r="B390" s="212"/>
      <c r="C390" s="212"/>
      <c r="D390" s="212"/>
      <c r="E390" s="212"/>
      <c r="F390" s="212"/>
    </row>
    <row r="391" customFormat="false" ht="12.75" hidden="false" customHeight="false" outlineLevel="0" collapsed="false">
      <c r="A391" s="212"/>
      <c r="B391" s="212"/>
      <c r="C391" s="212"/>
      <c r="D391" s="212"/>
      <c r="E391" s="212"/>
      <c r="F391" s="212"/>
    </row>
    <row r="392" customFormat="false" ht="12.75" hidden="false" customHeight="false" outlineLevel="0" collapsed="false">
      <c r="A392" s="212"/>
      <c r="B392" s="212"/>
      <c r="C392" s="212"/>
      <c r="D392" s="212"/>
      <c r="E392" s="212"/>
      <c r="F392" s="212"/>
    </row>
    <row r="393" customFormat="false" ht="12.75" hidden="false" customHeight="false" outlineLevel="0" collapsed="false">
      <c r="A393" s="212"/>
      <c r="B393" s="212"/>
      <c r="C393" s="212"/>
      <c r="D393" s="212"/>
      <c r="E393" s="212"/>
      <c r="F393" s="212"/>
    </row>
    <row r="394" customFormat="false" ht="12.75" hidden="false" customHeight="false" outlineLevel="0" collapsed="false">
      <c r="A394" s="212"/>
      <c r="B394" s="212"/>
      <c r="C394" s="212"/>
      <c r="D394" s="212"/>
      <c r="E394" s="212"/>
      <c r="F394" s="212"/>
    </row>
    <row r="395" customFormat="false" ht="12.75" hidden="false" customHeight="false" outlineLevel="0" collapsed="false">
      <c r="A395" s="212"/>
      <c r="B395" s="212"/>
      <c r="C395" s="212"/>
      <c r="D395" s="212"/>
      <c r="E395" s="212"/>
      <c r="F395" s="212"/>
    </row>
    <row r="396" customFormat="false" ht="12.75" hidden="false" customHeight="false" outlineLevel="0" collapsed="false">
      <c r="A396" s="212"/>
      <c r="B396" s="212"/>
      <c r="C396" s="212"/>
      <c r="D396" s="212"/>
      <c r="E396" s="212"/>
      <c r="F396" s="212"/>
    </row>
    <row r="397" customFormat="false" ht="12.75" hidden="false" customHeight="false" outlineLevel="0" collapsed="false">
      <c r="A397" s="212"/>
      <c r="B397" s="212"/>
      <c r="C397" s="212"/>
      <c r="D397" s="212"/>
      <c r="E397" s="212"/>
      <c r="F397" s="212"/>
    </row>
    <row r="398" customFormat="false" ht="12.75" hidden="false" customHeight="false" outlineLevel="0" collapsed="false">
      <c r="A398" s="212"/>
      <c r="B398" s="212"/>
      <c r="C398" s="212"/>
      <c r="D398" s="212"/>
      <c r="E398" s="212"/>
      <c r="F398" s="212"/>
    </row>
    <row r="399" customFormat="false" ht="12.75" hidden="false" customHeight="false" outlineLevel="0" collapsed="false">
      <c r="A399" s="212"/>
      <c r="B399" s="212"/>
      <c r="C399" s="212"/>
      <c r="D399" s="212"/>
      <c r="E399" s="212"/>
      <c r="F399" s="212"/>
    </row>
    <row r="400" customFormat="false" ht="12.75" hidden="false" customHeight="false" outlineLevel="0" collapsed="false">
      <c r="A400" s="212"/>
      <c r="B400" s="212"/>
      <c r="C400" s="212"/>
      <c r="D400" s="212"/>
      <c r="E400" s="212"/>
      <c r="F400" s="212"/>
    </row>
    <row r="401" customFormat="false" ht="12.75" hidden="false" customHeight="false" outlineLevel="0" collapsed="false">
      <c r="A401" s="212"/>
      <c r="B401" s="212"/>
      <c r="C401" s="212"/>
      <c r="D401" s="212"/>
      <c r="E401" s="212"/>
      <c r="F401" s="212"/>
    </row>
    <row r="402" customFormat="false" ht="12.75" hidden="false" customHeight="false" outlineLevel="0" collapsed="false">
      <c r="A402" s="212"/>
      <c r="B402" s="212"/>
      <c r="C402" s="212"/>
      <c r="D402" s="212"/>
      <c r="E402" s="212"/>
      <c r="F402" s="212"/>
    </row>
    <row r="403" customFormat="false" ht="12.75" hidden="false" customHeight="false" outlineLevel="0" collapsed="false">
      <c r="A403" s="212"/>
      <c r="B403" s="212"/>
      <c r="C403" s="212"/>
      <c r="D403" s="212"/>
      <c r="E403" s="212"/>
      <c r="F403" s="212"/>
    </row>
    <row r="404" customFormat="false" ht="12.75" hidden="false" customHeight="false" outlineLevel="0" collapsed="false">
      <c r="A404" s="212"/>
      <c r="B404" s="212"/>
      <c r="C404" s="212"/>
      <c r="D404" s="212"/>
      <c r="E404" s="212"/>
      <c r="F404" s="212"/>
    </row>
    <row r="405" customFormat="false" ht="12.75" hidden="false" customHeight="false" outlineLevel="0" collapsed="false">
      <c r="A405" s="212"/>
      <c r="B405" s="212"/>
      <c r="C405" s="212"/>
      <c r="D405" s="212"/>
      <c r="E405" s="212"/>
      <c r="F405" s="212"/>
    </row>
    <row r="406" customFormat="false" ht="12.75" hidden="false" customHeight="false" outlineLevel="0" collapsed="false">
      <c r="A406" s="212"/>
      <c r="B406" s="212"/>
      <c r="C406" s="212"/>
      <c r="D406" s="212"/>
      <c r="E406" s="212"/>
      <c r="F406" s="212"/>
    </row>
    <row r="407" customFormat="false" ht="12.75" hidden="false" customHeight="false" outlineLevel="0" collapsed="false">
      <c r="A407" s="212"/>
      <c r="B407" s="212"/>
      <c r="C407" s="212"/>
      <c r="D407" s="212"/>
      <c r="E407" s="212"/>
      <c r="F407" s="212"/>
    </row>
    <row r="408" customFormat="false" ht="12.75" hidden="false" customHeight="false" outlineLevel="0" collapsed="false">
      <c r="A408" s="212"/>
      <c r="B408" s="212"/>
      <c r="C408" s="212"/>
      <c r="D408" s="212"/>
      <c r="E408" s="212"/>
      <c r="F408" s="212"/>
    </row>
    <row r="409" customFormat="false" ht="12.75" hidden="false" customHeight="false" outlineLevel="0" collapsed="false">
      <c r="A409" s="212"/>
      <c r="B409" s="212"/>
      <c r="C409" s="212"/>
      <c r="D409" s="212"/>
      <c r="E409" s="212"/>
      <c r="F409" s="212"/>
    </row>
    <row r="410" customFormat="false" ht="12.75" hidden="false" customHeight="false" outlineLevel="0" collapsed="false">
      <c r="A410" s="212"/>
      <c r="B410" s="212"/>
      <c r="C410" s="212"/>
      <c r="D410" s="212"/>
      <c r="E410" s="212"/>
      <c r="F410" s="212"/>
    </row>
    <row r="411" customFormat="false" ht="12.75" hidden="false" customHeight="false" outlineLevel="0" collapsed="false">
      <c r="A411" s="212"/>
      <c r="B411" s="212"/>
      <c r="C411" s="212"/>
      <c r="D411" s="212"/>
      <c r="E411" s="212"/>
      <c r="F411" s="212"/>
    </row>
    <row r="412" customFormat="false" ht="12.75" hidden="false" customHeight="false" outlineLevel="0" collapsed="false">
      <c r="A412" s="212"/>
      <c r="B412" s="212"/>
      <c r="C412" s="212"/>
      <c r="D412" s="212"/>
      <c r="E412" s="212"/>
      <c r="F412" s="212"/>
    </row>
    <row r="413" customFormat="false" ht="12.75" hidden="false" customHeight="false" outlineLevel="0" collapsed="false">
      <c r="A413" s="212"/>
      <c r="B413" s="212"/>
      <c r="C413" s="212"/>
      <c r="D413" s="212"/>
      <c r="E413" s="212"/>
      <c r="F413" s="212"/>
    </row>
    <row r="414" customFormat="false" ht="12.75" hidden="false" customHeight="false" outlineLevel="0" collapsed="false">
      <c r="A414" s="212"/>
      <c r="B414" s="212"/>
      <c r="C414" s="212"/>
      <c r="D414" s="212"/>
      <c r="E414" s="212"/>
      <c r="F414" s="212"/>
    </row>
    <row r="415" customFormat="false" ht="12.75" hidden="false" customHeight="false" outlineLevel="0" collapsed="false">
      <c r="A415" s="212"/>
      <c r="B415" s="212"/>
      <c r="C415" s="212"/>
      <c r="D415" s="212"/>
      <c r="E415" s="212"/>
      <c r="F415" s="212"/>
    </row>
    <row r="416" customFormat="false" ht="12.75" hidden="false" customHeight="false" outlineLevel="0" collapsed="false">
      <c r="A416" s="212"/>
      <c r="B416" s="212"/>
      <c r="C416" s="212"/>
      <c r="D416" s="212"/>
      <c r="E416" s="212"/>
      <c r="F416" s="212"/>
    </row>
    <row r="417" customFormat="false" ht="12.75" hidden="false" customHeight="false" outlineLevel="0" collapsed="false">
      <c r="A417" s="212"/>
      <c r="B417" s="212"/>
      <c r="C417" s="212"/>
      <c r="D417" s="212"/>
      <c r="E417" s="212"/>
      <c r="F417" s="212"/>
    </row>
    <row r="418" customFormat="false" ht="12.75" hidden="false" customHeight="false" outlineLevel="0" collapsed="false">
      <c r="A418" s="212"/>
      <c r="B418" s="212"/>
      <c r="C418" s="212"/>
      <c r="D418" s="212"/>
      <c r="E418" s="212"/>
      <c r="F418" s="212"/>
    </row>
    <row r="419" customFormat="false" ht="12.75" hidden="false" customHeight="false" outlineLevel="0" collapsed="false">
      <c r="A419" s="212"/>
      <c r="B419" s="212"/>
      <c r="C419" s="212"/>
      <c r="D419" s="212"/>
      <c r="E419" s="212"/>
      <c r="F419" s="212"/>
    </row>
    <row r="420" customFormat="false" ht="12.75" hidden="false" customHeight="false" outlineLevel="0" collapsed="false">
      <c r="A420" s="212"/>
      <c r="B420" s="212"/>
      <c r="C420" s="212"/>
      <c r="D420" s="212"/>
      <c r="E420" s="212"/>
      <c r="F420" s="212"/>
    </row>
    <row r="421" customFormat="false" ht="12.75" hidden="false" customHeight="false" outlineLevel="0" collapsed="false">
      <c r="A421" s="212"/>
      <c r="B421" s="212"/>
      <c r="C421" s="212"/>
      <c r="D421" s="212"/>
      <c r="E421" s="212"/>
      <c r="F421" s="212"/>
    </row>
    <row r="422" customFormat="false" ht="12.75" hidden="false" customHeight="false" outlineLevel="0" collapsed="false">
      <c r="A422" s="212"/>
      <c r="B422" s="212"/>
      <c r="C422" s="212"/>
      <c r="D422" s="212"/>
      <c r="E422" s="212"/>
      <c r="F422" s="212"/>
    </row>
    <row r="423" customFormat="false" ht="12.75" hidden="false" customHeight="false" outlineLevel="0" collapsed="false">
      <c r="A423" s="212"/>
      <c r="B423" s="212"/>
      <c r="C423" s="212"/>
      <c r="D423" s="212"/>
      <c r="E423" s="212"/>
      <c r="F423" s="212"/>
    </row>
    <row r="424" customFormat="false" ht="12.75" hidden="false" customHeight="false" outlineLevel="0" collapsed="false">
      <c r="A424" s="212"/>
      <c r="B424" s="212"/>
      <c r="C424" s="212"/>
      <c r="D424" s="212"/>
      <c r="E424" s="212"/>
      <c r="F424" s="212"/>
    </row>
    <row r="425" customFormat="false" ht="12.75" hidden="false" customHeight="false" outlineLevel="0" collapsed="false">
      <c r="A425" s="212"/>
      <c r="B425" s="212"/>
      <c r="C425" s="212"/>
      <c r="D425" s="212"/>
      <c r="E425" s="212"/>
      <c r="F425" s="212"/>
    </row>
    <row r="426" customFormat="false" ht="12.75" hidden="false" customHeight="false" outlineLevel="0" collapsed="false">
      <c r="A426" s="212"/>
      <c r="B426" s="212"/>
      <c r="C426" s="212"/>
      <c r="D426" s="212"/>
      <c r="E426" s="212"/>
      <c r="F426" s="212"/>
    </row>
  </sheetData>
  <mergeCells count="3">
    <mergeCell ref="E22:F22"/>
    <mergeCell ref="H25:I25"/>
    <mergeCell ref="E32:F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4.56"/>
    <col collapsed="false" customWidth="true" hidden="false" outlineLevel="0" max="3" min="3" style="0" width="34.85"/>
    <col collapsed="false" customWidth="true" hidden="false" outlineLevel="0" max="5" min="5" style="0" width="13.28"/>
    <col collapsed="false" customWidth="true" hidden="false" outlineLevel="0" max="6" min="6" style="0" width="10.71"/>
  </cols>
  <sheetData>
    <row r="1" customFormat="false" ht="12.75" hidden="false" customHeight="false" outlineLevel="0" collapsed="false">
      <c r="A1" s="190"/>
      <c r="B1" s="221" t="s">
        <v>674</v>
      </c>
      <c r="C1" s="190"/>
      <c r="D1" s="190"/>
      <c r="E1" s="190"/>
      <c r="F1" s="212"/>
      <c r="G1" s="212"/>
    </row>
    <row r="2" customFormat="false" ht="12.75" hidden="false" customHeight="false" outlineLevel="0" collapsed="false">
      <c r="A2" s="190"/>
      <c r="B2" s="192"/>
      <c r="C2" s="190"/>
      <c r="D2" s="190"/>
      <c r="E2" s="190"/>
      <c r="F2" s="212"/>
      <c r="G2" s="212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</row>
    <row r="3" customFormat="false" ht="12.75" hidden="true" customHeight="false" outlineLevel="0" collapsed="false">
      <c r="A3" s="190"/>
      <c r="B3" s="190"/>
      <c r="C3" s="190"/>
      <c r="D3" s="190"/>
      <c r="E3" s="190"/>
      <c r="F3" s="212"/>
      <c r="G3" s="212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</row>
    <row r="4" customFormat="false" ht="12.75" hidden="true" customHeight="false" outlineLevel="0" collapsed="false">
      <c r="A4" s="190"/>
      <c r="B4" s="190"/>
      <c r="C4" s="190"/>
      <c r="D4" s="190"/>
      <c r="E4" s="190"/>
      <c r="F4" s="212"/>
      <c r="G4" s="212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</row>
    <row r="5" customFormat="false" ht="27" hidden="false" customHeight="true" outlineLevel="0" collapsed="false">
      <c r="A5" s="192"/>
      <c r="B5" s="193" t="s">
        <v>675</v>
      </c>
      <c r="C5" s="193" t="s">
        <v>676</v>
      </c>
      <c r="D5" s="192"/>
      <c r="E5" s="192"/>
      <c r="F5" s="88"/>
      <c r="G5" s="88"/>
      <c r="H5" s="212"/>
      <c r="I5" s="212"/>
      <c r="J5" s="212"/>
      <c r="K5" s="212"/>
      <c r="L5" s="212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</row>
    <row r="6" customFormat="false" ht="18.75" hidden="false" customHeight="true" outlineLevel="0" collapsed="false">
      <c r="A6" s="192"/>
      <c r="B6" s="196" t="s">
        <v>677</v>
      </c>
      <c r="C6" s="196" t="s">
        <v>678</v>
      </c>
      <c r="D6" s="192"/>
      <c r="E6" s="192"/>
      <c r="F6" s="88"/>
      <c r="G6" s="88"/>
      <c r="H6" s="212"/>
      <c r="I6" s="212"/>
      <c r="J6" s="212"/>
      <c r="K6" s="212"/>
      <c r="L6" s="212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</row>
    <row r="7" customFormat="false" ht="18.75" hidden="false" customHeight="true" outlineLevel="0" collapsed="false">
      <c r="A7" s="192"/>
      <c r="B7" s="196" t="s">
        <v>679</v>
      </c>
      <c r="C7" s="196" t="s">
        <v>678</v>
      </c>
      <c r="D7" s="192"/>
      <c r="E7" s="192"/>
      <c r="F7" s="88"/>
      <c r="G7" s="88"/>
      <c r="H7" s="212"/>
      <c r="I7" s="212"/>
      <c r="J7" s="212"/>
      <c r="K7" s="212"/>
      <c r="L7" s="212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</row>
    <row r="8" customFormat="false" ht="18.75" hidden="false" customHeight="true" outlineLevel="0" collapsed="false">
      <c r="A8" s="192"/>
      <c r="B8" s="196" t="s">
        <v>630</v>
      </c>
      <c r="C8" s="196" t="s">
        <v>680</v>
      </c>
      <c r="D8" s="192"/>
      <c r="E8" s="192"/>
      <c r="F8" s="88"/>
      <c r="G8" s="88"/>
      <c r="H8" s="212"/>
      <c r="I8" s="212"/>
      <c r="J8" s="212"/>
      <c r="K8" s="212"/>
      <c r="L8" s="212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</row>
    <row r="9" customFormat="false" ht="18.75" hidden="false" customHeight="true" outlineLevel="0" collapsed="false">
      <c r="A9" s="192"/>
      <c r="B9" s="196" t="s">
        <v>653</v>
      </c>
      <c r="C9" s="196" t="s">
        <v>681</v>
      </c>
      <c r="D9" s="192"/>
      <c r="E9" s="192"/>
      <c r="F9" s="88"/>
      <c r="G9" s="88"/>
      <c r="H9" s="212"/>
      <c r="I9" s="212"/>
      <c r="J9" s="212"/>
      <c r="K9" s="212"/>
      <c r="L9" s="212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</row>
    <row r="10" customFormat="false" ht="18.75" hidden="false" customHeight="true" outlineLevel="0" collapsed="false">
      <c r="A10" s="192"/>
      <c r="B10" s="196" t="s">
        <v>13</v>
      </c>
      <c r="C10" s="196" t="s">
        <v>682</v>
      </c>
      <c r="D10" s="192"/>
      <c r="E10" s="192"/>
      <c r="F10" s="88"/>
      <c r="G10" s="88"/>
      <c r="H10" s="212"/>
      <c r="I10" s="212"/>
      <c r="J10" s="212"/>
      <c r="K10" s="212"/>
      <c r="L10" s="212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</row>
    <row r="11" customFormat="false" ht="18.75" hidden="false" customHeight="true" outlineLevel="0" collapsed="false">
      <c r="A11" s="192"/>
      <c r="B11" s="196" t="s">
        <v>683</v>
      </c>
      <c r="C11" s="196" t="s">
        <v>684</v>
      </c>
      <c r="D11" s="192"/>
      <c r="E11" s="192"/>
      <c r="F11" s="88"/>
      <c r="G11" s="88"/>
      <c r="H11" s="212"/>
      <c r="I11" s="212"/>
      <c r="J11" s="212"/>
      <c r="K11" s="212"/>
      <c r="L11" s="212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</row>
    <row r="12" customFormat="false" ht="12.75" hidden="false" customHeight="false" outlineLevel="0" collapsed="false">
      <c r="A12" s="190"/>
      <c r="B12" s="190"/>
      <c r="C12" s="190"/>
      <c r="D12" s="192"/>
      <c r="E12" s="192"/>
      <c r="F12" s="88"/>
      <c r="G12" s="88"/>
      <c r="H12" s="212"/>
      <c r="I12" s="212"/>
      <c r="J12" s="212"/>
      <c r="K12" s="212"/>
      <c r="L12" s="212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</row>
    <row r="13" customFormat="false" ht="12.75" hidden="false" customHeight="false" outlineLevel="0" collapsed="false">
      <c r="A13" s="190"/>
      <c r="B13" s="190"/>
      <c r="C13" s="190"/>
      <c r="D13" s="192"/>
      <c r="E13" s="192"/>
      <c r="F13" s="88"/>
      <c r="G13" s="88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</row>
    <row r="14" customFormat="false" ht="12.75" hidden="false" customHeight="false" outlineLevel="0" collapsed="false">
      <c r="A14" s="190"/>
      <c r="B14" s="190"/>
      <c r="C14" s="190"/>
      <c r="D14" s="192"/>
      <c r="E14" s="192"/>
      <c r="F14" s="88"/>
      <c r="G14" s="88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</row>
    <row r="15" customFormat="false" ht="12.75" hidden="false" customHeight="false" outlineLevel="0" collapsed="false">
      <c r="A15" s="190"/>
      <c r="B15" s="190"/>
      <c r="C15" s="190"/>
      <c r="D15" s="192"/>
      <c r="E15" s="192"/>
      <c r="F15" s="88"/>
      <c r="G15" s="88"/>
    </row>
    <row r="16" customFormat="false" ht="12.75" hidden="false" customHeight="false" outlineLevel="0" collapsed="false">
      <c r="A16" s="190"/>
      <c r="B16" s="190"/>
      <c r="C16" s="190"/>
      <c r="D16" s="192"/>
      <c r="E16" s="192"/>
      <c r="F16" s="88"/>
      <c r="G16" s="88"/>
    </row>
    <row r="17" customFormat="false" ht="12.75" hidden="false" customHeight="false" outlineLevel="0" collapsed="false">
      <c r="A17" s="190"/>
      <c r="B17" s="190"/>
      <c r="C17" s="190"/>
      <c r="D17" s="192"/>
      <c r="E17" s="192"/>
      <c r="F17" s="88"/>
      <c r="G17" s="88"/>
    </row>
    <row r="18" customFormat="false" ht="12.75" hidden="false" customHeight="false" outlineLevel="0" collapsed="false">
      <c r="A18" s="190"/>
      <c r="B18" s="190"/>
      <c r="C18" s="190"/>
      <c r="D18" s="192"/>
      <c r="E18" s="192"/>
      <c r="F18" s="88"/>
      <c r="G18" s="88"/>
    </row>
    <row r="19" customFormat="false" ht="12.75" hidden="false" customHeight="false" outlineLevel="0" collapsed="false">
      <c r="A19" s="212"/>
      <c r="B19" s="212"/>
      <c r="C19" s="212"/>
    </row>
    <row r="20" customFormat="false" ht="12.75" hidden="false" customHeight="false" outlineLevel="0" collapsed="false">
      <c r="A20" s="212"/>
      <c r="B20" s="212"/>
      <c r="C20" s="212"/>
    </row>
    <row r="21" customFormat="false" ht="12.75" hidden="false" customHeight="false" outlineLevel="0" collapsed="false">
      <c r="A21" s="212"/>
      <c r="B21" s="212"/>
      <c r="C21" s="212"/>
    </row>
    <row r="22" customFormat="false" ht="12.75" hidden="false" customHeight="false" outlineLevel="0" collapsed="false">
      <c r="A22" s="212"/>
      <c r="B22" s="212"/>
      <c r="C22" s="212"/>
    </row>
    <row r="23" customFormat="false" ht="12.75" hidden="false" customHeight="false" outlineLevel="0" collapsed="false">
      <c r="A23" s="212"/>
      <c r="B23" s="212"/>
      <c r="C23" s="212"/>
    </row>
    <row r="24" customFormat="false" ht="12.75" hidden="false" customHeight="false" outlineLevel="0" collapsed="false">
      <c r="A24" s="212"/>
      <c r="B24" s="212"/>
      <c r="C24" s="212"/>
    </row>
    <row r="25" customFormat="false" ht="12.75" hidden="false" customHeight="false" outlineLevel="0" collapsed="false">
      <c r="A25" s="212"/>
      <c r="B25" s="212"/>
      <c r="C25" s="212"/>
    </row>
    <row r="26" customFormat="false" ht="12.75" hidden="false" customHeight="false" outlineLevel="0" collapsed="false">
      <c r="A26" s="212"/>
      <c r="B26" s="212"/>
      <c r="C26" s="212"/>
    </row>
    <row r="27" customFormat="false" ht="12.75" hidden="false" customHeight="false" outlineLevel="0" collapsed="false">
      <c r="A27" s="212"/>
      <c r="B27" s="212"/>
      <c r="C27" s="212"/>
    </row>
    <row r="28" customFormat="false" ht="12.75" hidden="false" customHeight="false" outlineLevel="0" collapsed="false">
      <c r="A28" s="212"/>
      <c r="B28" s="212"/>
      <c r="C28" s="212"/>
    </row>
    <row r="29" customFormat="false" ht="12.75" hidden="false" customHeight="false" outlineLevel="0" collapsed="false">
      <c r="A29" s="212"/>
      <c r="B29" s="212"/>
      <c r="C29" s="212"/>
    </row>
    <row r="30" customFormat="false" ht="12.75" hidden="false" customHeight="false" outlineLevel="0" collapsed="false">
      <c r="A30" s="212"/>
      <c r="B30" s="212"/>
      <c r="C30" s="212"/>
    </row>
    <row r="31" customFormat="false" ht="12.75" hidden="false" customHeight="false" outlineLevel="0" collapsed="false">
      <c r="A31" s="212"/>
      <c r="B31" s="212"/>
      <c r="C31" s="212"/>
    </row>
    <row r="32" customFormat="false" ht="12.75" hidden="false" customHeight="false" outlineLevel="0" collapsed="false">
      <c r="A32" s="212"/>
      <c r="B32" s="212"/>
      <c r="C32" s="212"/>
    </row>
    <row r="33" customFormat="false" ht="12.75" hidden="false" customHeight="false" outlineLevel="0" collapsed="false">
      <c r="A33" s="212"/>
      <c r="B33" s="212"/>
      <c r="C33" s="212"/>
    </row>
    <row r="34" customFormat="false" ht="12.75" hidden="false" customHeight="false" outlineLevel="0" collapsed="false">
      <c r="A34" s="212"/>
      <c r="B34" s="212"/>
      <c r="C34" s="212"/>
    </row>
    <row r="35" customFormat="false" ht="12.75" hidden="false" customHeight="false" outlineLevel="0" collapsed="false">
      <c r="A35" s="212"/>
      <c r="B35" s="212"/>
      <c r="C35" s="212"/>
    </row>
    <row r="36" customFormat="false" ht="12.75" hidden="false" customHeight="false" outlineLevel="0" collapsed="false">
      <c r="A36" s="212"/>
      <c r="B36" s="212"/>
      <c r="C36" s="212"/>
    </row>
    <row r="37" customFormat="false" ht="12.75" hidden="false" customHeight="false" outlineLevel="0" collapsed="false">
      <c r="A37" s="212"/>
      <c r="B37" s="212"/>
      <c r="C37" s="212"/>
    </row>
    <row r="38" customFormat="false" ht="12.75" hidden="false" customHeight="false" outlineLevel="0" collapsed="false">
      <c r="A38" s="212"/>
      <c r="B38" s="212"/>
      <c r="C38" s="212"/>
    </row>
    <row r="39" customFormat="false" ht="12.75" hidden="false" customHeight="false" outlineLevel="0" collapsed="false">
      <c r="A39" s="212"/>
      <c r="B39" s="212"/>
      <c r="C39" s="212"/>
    </row>
    <row r="40" customFormat="false" ht="12.75" hidden="false" customHeight="false" outlineLevel="0" collapsed="false">
      <c r="A40" s="212"/>
      <c r="B40" s="212"/>
      <c r="C40" s="212"/>
    </row>
    <row r="41" customFormat="false" ht="12.75" hidden="false" customHeight="false" outlineLevel="0" collapsed="false">
      <c r="A41" s="212"/>
      <c r="B41" s="212"/>
      <c r="C41" s="212"/>
    </row>
    <row r="42" customFormat="false" ht="12.75" hidden="false" customHeight="false" outlineLevel="0" collapsed="false">
      <c r="A42" s="212"/>
      <c r="B42" s="212"/>
      <c r="C42" s="212"/>
    </row>
    <row r="43" customFormat="false" ht="12.75" hidden="false" customHeight="false" outlineLevel="0" collapsed="false">
      <c r="A43" s="212"/>
      <c r="B43" s="212"/>
      <c r="C43" s="212"/>
    </row>
    <row r="44" customFormat="false" ht="12.75" hidden="false" customHeight="false" outlineLevel="0" collapsed="false">
      <c r="A44" s="212"/>
      <c r="B44" s="212"/>
      <c r="C44" s="212"/>
    </row>
    <row r="45" customFormat="false" ht="12.75" hidden="false" customHeight="false" outlineLevel="0" collapsed="false">
      <c r="A45" s="212"/>
      <c r="B45" s="212"/>
      <c r="C45" s="212"/>
    </row>
    <row r="46" customFormat="false" ht="12.75" hidden="false" customHeight="false" outlineLevel="0" collapsed="false">
      <c r="A46" s="212"/>
      <c r="B46" s="212"/>
      <c r="C46" s="212"/>
    </row>
    <row r="47" customFormat="false" ht="12.75" hidden="false" customHeight="false" outlineLevel="0" collapsed="false">
      <c r="A47" s="212"/>
      <c r="B47" s="212"/>
      <c r="C47" s="212"/>
    </row>
    <row r="48" customFormat="false" ht="12.75" hidden="false" customHeight="false" outlineLevel="0" collapsed="false">
      <c r="A48" s="212"/>
      <c r="B48" s="212"/>
      <c r="C48" s="212"/>
    </row>
    <row r="49" customFormat="false" ht="12.75" hidden="false" customHeight="false" outlineLevel="0" collapsed="false">
      <c r="A49" s="212"/>
      <c r="B49" s="212"/>
      <c r="C49" s="212"/>
    </row>
    <row r="50" customFormat="false" ht="12.75" hidden="false" customHeight="false" outlineLevel="0" collapsed="false">
      <c r="A50" s="212"/>
      <c r="B50" s="212"/>
      <c r="C50" s="212"/>
    </row>
    <row r="51" customFormat="false" ht="12.75" hidden="false" customHeight="false" outlineLevel="0" collapsed="false">
      <c r="A51" s="212"/>
      <c r="B51" s="212"/>
      <c r="C51" s="212"/>
    </row>
    <row r="52" customFormat="false" ht="12.75" hidden="false" customHeight="false" outlineLevel="0" collapsed="false">
      <c r="A52" s="212"/>
      <c r="B52" s="212"/>
      <c r="C52" s="212"/>
    </row>
    <row r="53" customFormat="false" ht="12.75" hidden="false" customHeight="false" outlineLevel="0" collapsed="false">
      <c r="A53" s="212"/>
      <c r="B53" s="212"/>
      <c r="C53" s="212"/>
    </row>
    <row r="54" customFormat="false" ht="12.75" hidden="false" customHeight="false" outlineLevel="0" collapsed="false">
      <c r="A54" s="212"/>
      <c r="B54" s="212"/>
      <c r="C54" s="212"/>
    </row>
    <row r="55" customFormat="false" ht="12.75" hidden="false" customHeight="false" outlineLevel="0" collapsed="false">
      <c r="A55" s="212"/>
      <c r="B55" s="212"/>
      <c r="C55" s="212"/>
    </row>
    <row r="56" customFormat="false" ht="12.75" hidden="false" customHeight="false" outlineLevel="0" collapsed="false">
      <c r="A56" s="212"/>
      <c r="B56" s="212"/>
      <c r="C56" s="212"/>
    </row>
    <row r="57" customFormat="false" ht="12.75" hidden="false" customHeight="false" outlineLevel="0" collapsed="false">
      <c r="A57" s="212"/>
      <c r="B57" s="212"/>
      <c r="C57" s="212"/>
    </row>
    <row r="58" customFormat="false" ht="12.75" hidden="false" customHeight="false" outlineLevel="0" collapsed="false">
      <c r="A58" s="212"/>
      <c r="B58" s="212"/>
      <c r="C58" s="212"/>
    </row>
    <row r="59" customFormat="false" ht="12.75" hidden="false" customHeight="false" outlineLevel="0" collapsed="false">
      <c r="A59" s="212"/>
      <c r="B59" s="212"/>
      <c r="C59" s="212"/>
    </row>
    <row r="60" customFormat="false" ht="12.75" hidden="false" customHeight="false" outlineLevel="0" collapsed="false">
      <c r="A60" s="212"/>
      <c r="B60" s="212"/>
      <c r="C60" s="212"/>
    </row>
    <row r="61" customFormat="false" ht="12.75" hidden="false" customHeight="false" outlineLevel="0" collapsed="false">
      <c r="A61" s="212"/>
      <c r="B61" s="212"/>
      <c r="C61" s="212"/>
    </row>
    <row r="62" customFormat="false" ht="12.75" hidden="false" customHeight="false" outlineLevel="0" collapsed="false">
      <c r="A62" s="212"/>
      <c r="B62" s="212"/>
      <c r="C62" s="212"/>
    </row>
    <row r="63" customFormat="false" ht="12.75" hidden="false" customHeight="false" outlineLevel="0" collapsed="false">
      <c r="A63" s="212"/>
      <c r="B63" s="212"/>
      <c r="C63" s="212"/>
    </row>
    <row r="64" customFormat="false" ht="12.75" hidden="false" customHeight="false" outlineLevel="0" collapsed="false">
      <c r="A64" s="212"/>
      <c r="B64" s="212"/>
      <c r="C64" s="212"/>
    </row>
    <row r="65" customFormat="false" ht="12.75" hidden="false" customHeight="false" outlineLevel="0" collapsed="false">
      <c r="A65" s="212"/>
      <c r="B65" s="212"/>
      <c r="C65" s="212"/>
    </row>
    <row r="66" customFormat="false" ht="12.75" hidden="false" customHeight="false" outlineLevel="0" collapsed="false">
      <c r="A66" s="212"/>
      <c r="B66" s="212"/>
      <c r="C66" s="212"/>
    </row>
    <row r="67" customFormat="false" ht="12.75" hidden="false" customHeight="false" outlineLevel="0" collapsed="false">
      <c r="A67" s="212"/>
      <c r="B67" s="212"/>
      <c r="C67" s="212"/>
    </row>
    <row r="68" customFormat="false" ht="12.75" hidden="false" customHeight="false" outlineLevel="0" collapsed="false">
      <c r="A68" s="212"/>
      <c r="B68" s="212"/>
      <c r="C68" s="212"/>
    </row>
    <row r="69" customFormat="false" ht="12.75" hidden="false" customHeight="false" outlineLevel="0" collapsed="false">
      <c r="A69" s="212"/>
      <c r="B69" s="212"/>
      <c r="C69" s="212"/>
    </row>
    <row r="70" customFormat="false" ht="12.75" hidden="false" customHeight="false" outlineLevel="0" collapsed="false">
      <c r="A70" s="212"/>
      <c r="B70" s="212"/>
      <c r="C70" s="212"/>
    </row>
    <row r="71" customFormat="false" ht="12.75" hidden="false" customHeight="false" outlineLevel="0" collapsed="false">
      <c r="A71" s="212"/>
      <c r="B71" s="212"/>
      <c r="C71" s="212"/>
    </row>
    <row r="72" customFormat="false" ht="12.75" hidden="false" customHeight="false" outlineLevel="0" collapsed="false">
      <c r="A72" s="212"/>
      <c r="B72" s="212"/>
      <c r="C72" s="212"/>
    </row>
    <row r="73" customFormat="false" ht="12.75" hidden="false" customHeight="false" outlineLevel="0" collapsed="false">
      <c r="A73" s="212"/>
      <c r="B73" s="212"/>
      <c r="C73" s="212"/>
    </row>
    <row r="74" customFormat="false" ht="12.75" hidden="false" customHeight="false" outlineLevel="0" collapsed="false">
      <c r="A74" s="212"/>
      <c r="B74" s="212"/>
      <c r="C74" s="212"/>
    </row>
    <row r="75" customFormat="false" ht="12.75" hidden="false" customHeight="false" outlineLevel="0" collapsed="false">
      <c r="A75" s="212"/>
      <c r="B75" s="212"/>
      <c r="C75" s="212"/>
    </row>
    <row r="76" customFormat="false" ht="12.75" hidden="false" customHeight="false" outlineLevel="0" collapsed="false">
      <c r="A76" s="212"/>
      <c r="B76" s="212"/>
      <c r="C76" s="212"/>
    </row>
    <row r="77" customFormat="false" ht="12.75" hidden="false" customHeight="false" outlineLevel="0" collapsed="false">
      <c r="A77" s="212"/>
      <c r="B77" s="212"/>
      <c r="C77" s="212"/>
    </row>
    <row r="78" customFormat="false" ht="12.75" hidden="false" customHeight="false" outlineLevel="0" collapsed="false">
      <c r="A78" s="212"/>
      <c r="B78" s="212"/>
      <c r="C78" s="212"/>
    </row>
    <row r="79" customFormat="false" ht="12.75" hidden="false" customHeight="false" outlineLevel="0" collapsed="false">
      <c r="A79" s="212"/>
      <c r="B79" s="212"/>
      <c r="C79" s="212"/>
    </row>
    <row r="80" customFormat="false" ht="12.75" hidden="false" customHeight="false" outlineLevel="0" collapsed="false">
      <c r="A80" s="212"/>
      <c r="B80" s="212"/>
      <c r="C80" s="212"/>
    </row>
    <row r="81" customFormat="false" ht="12.75" hidden="false" customHeight="false" outlineLevel="0" collapsed="false">
      <c r="A81" s="212"/>
      <c r="B81" s="212"/>
      <c r="C81" s="212"/>
    </row>
    <row r="82" customFormat="false" ht="12.75" hidden="false" customHeight="false" outlineLevel="0" collapsed="false">
      <c r="A82" s="212"/>
      <c r="B82" s="212"/>
      <c r="C82" s="212"/>
    </row>
    <row r="83" customFormat="false" ht="12.75" hidden="false" customHeight="false" outlineLevel="0" collapsed="false">
      <c r="A83" s="212"/>
      <c r="B83" s="212"/>
      <c r="C83" s="212"/>
    </row>
    <row r="84" customFormat="false" ht="12.75" hidden="false" customHeight="false" outlineLevel="0" collapsed="false">
      <c r="A84" s="212"/>
      <c r="B84" s="212"/>
      <c r="C84" s="212"/>
    </row>
    <row r="85" customFormat="false" ht="12.75" hidden="false" customHeight="false" outlineLevel="0" collapsed="false">
      <c r="A85" s="212"/>
      <c r="B85" s="212"/>
      <c r="C85" s="212"/>
    </row>
    <row r="86" customFormat="false" ht="12.75" hidden="false" customHeight="false" outlineLevel="0" collapsed="false">
      <c r="A86" s="212"/>
      <c r="B86" s="212"/>
      <c r="C86" s="212"/>
    </row>
    <row r="87" customFormat="false" ht="12.75" hidden="false" customHeight="false" outlineLevel="0" collapsed="false">
      <c r="A87" s="212"/>
      <c r="B87" s="212"/>
      <c r="C87" s="212"/>
    </row>
    <row r="88" customFormat="false" ht="12.75" hidden="false" customHeight="false" outlineLevel="0" collapsed="false">
      <c r="A88" s="212"/>
      <c r="B88" s="212"/>
      <c r="C88" s="212"/>
    </row>
    <row r="89" customFormat="false" ht="12.75" hidden="false" customHeight="false" outlineLevel="0" collapsed="false">
      <c r="A89" s="212"/>
      <c r="B89" s="212"/>
      <c r="C89" s="212"/>
    </row>
    <row r="90" customFormat="false" ht="12.75" hidden="false" customHeight="false" outlineLevel="0" collapsed="false">
      <c r="A90" s="212"/>
      <c r="B90" s="212"/>
      <c r="C90" s="212"/>
    </row>
    <row r="91" customFormat="false" ht="12.75" hidden="false" customHeight="false" outlineLevel="0" collapsed="false">
      <c r="A91" s="212"/>
      <c r="B91" s="212"/>
      <c r="C91" s="212"/>
    </row>
    <row r="92" customFormat="false" ht="12.75" hidden="false" customHeight="false" outlineLevel="0" collapsed="false">
      <c r="A92" s="212"/>
      <c r="B92" s="212"/>
      <c r="C92" s="212"/>
    </row>
    <row r="93" customFormat="false" ht="12.75" hidden="false" customHeight="false" outlineLevel="0" collapsed="false">
      <c r="A93" s="212"/>
      <c r="B93" s="212"/>
      <c r="C93" s="212"/>
    </row>
    <row r="94" customFormat="false" ht="12.75" hidden="false" customHeight="false" outlineLevel="0" collapsed="false">
      <c r="A94" s="212"/>
      <c r="B94" s="212"/>
      <c r="C94" s="212"/>
    </row>
    <row r="95" customFormat="false" ht="12.75" hidden="false" customHeight="false" outlineLevel="0" collapsed="false">
      <c r="A95" s="212"/>
      <c r="B95" s="212"/>
      <c r="C95" s="212"/>
    </row>
    <row r="96" customFormat="false" ht="12.75" hidden="false" customHeight="false" outlineLevel="0" collapsed="false">
      <c r="A96" s="212"/>
      <c r="B96" s="212"/>
      <c r="C96" s="212"/>
    </row>
    <row r="97" customFormat="false" ht="12.75" hidden="false" customHeight="false" outlineLevel="0" collapsed="false">
      <c r="A97" s="212"/>
      <c r="B97" s="212"/>
      <c r="C97" s="212"/>
    </row>
    <row r="98" customFormat="false" ht="12.75" hidden="false" customHeight="false" outlineLevel="0" collapsed="false">
      <c r="A98" s="212"/>
      <c r="B98" s="212"/>
      <c r="C98" s="212"/>
    </row>
    <row r="99" customFormat="false" ht="12.75" hidden="false" customHeight="false" outlineLevel="0" collapsed="false">
      <c r="A99" s="212"/>
      <c r="B99" s="212"/>
      <c r="C99" s="212"/>
    </row>
    <row r="100" customFormat="false" ht="12.75" hidden="false" customHeight="false" outlineLevel="0" collapsed="false">
      <c r="A100" s="212"/>
      <c r="B100" s="212"/>
      <c r="C100" s="212"/>
    </row>
    <row r="101" customFormat="false" ht="12.75" hidden="false" customHeight="false" outlineLevel="0" collapsed="false">
      <c r="A101" s="212"/>
      <c r="B101" s="212"/>
      <c r="C101" s="212"/>
    </row>
    <row r="102" customFormat="false" ht="12.75" hidden="false" customHeight="false" outlineLevel="0" collapsed="false">
      <c r="A102" s="212"/>
      <c r="B102" s="212"/>
      <c r="C102" s="212"/>
    </row>
    <row r="103" customFormat="false" ht="12.75" hidden="false" customHeight="false" outlineLevel="0" collapsed="false">
      <c r="A103" s="212"/>
      <c r="B103" s="212"/>
      <c r="C103" s="212"/>
    </row>
    <row r="104" customFormat="false" ht="12.75" hidden="false" customHeight="false" outlineLevel="0" collapsed="false">
      <c r="A104" s="212"/>
      <c r="B104" s="212"/>
      <c r="C104" s="212"/>
    </row>
    <row r="105" customFormat="false" ht="12.75" hidden="false" customHeight="false" outlineLevel="0" collapsed="false">
      <c r="A105" s="212"/>
      <c r="B105" s="212"/>
      <c r="C105" s="212"/>
    </row>
    <row r="106" customFormat="false" ht="12.75" hidden="false" customHeight="false" outlineLevel="0" collapsed="false">
      <c r="A106" s="212"/>
      <c r="B106" s="212"/>
      <c r="C106" s="212"/>
    </row>
    <row r="107" customFormat="false" ht="12.75" hidden="false" customHeight="false" outlineLevel="0" collapsed="false">
      <c r="A107" s="212"/>
      <c r="B107" s="212"/>
      <c r="C107" s="212"/>
    </row>
    <row r="108" customFormat="false" ht="12.75" hidden="false" customHeight="false" outlineLevel="0" collapsed="false">
      <c r="A108" s="212"/>
      <c r="B108" s="212"/>
      <c r="C108" s="212"/>
    </row>
    <row r="109" customFormat="false" ht="12.75" hidden="false" customHeight="false" outlineLevel="0" collapsed="false">
      <c r="A109" s="212"/>
      <c r="B109" s="212"/>
      <c r="C109" s="212"/>
    </row>
    <row r="110" customFormat="false" ht="12.75" hidden="false" customHeight="false" outlineLevel="0" collapsed="false">
      <c r="A110" s="212"/>
      <c r="B110" s="212"/>
      <c r="C110" s="212"/>
    </row>
    <row r="111" customFormat="false" ht="12.75" hidden="false" customHeight="false" outlineLevel="0" collapsed="false">
      <c r="A111" s="212"/>
      <c r="B111" s="212"/>
      <c r="C111" s="212"/>
    </row>
    <row r="112" customFormat="false" ht="12.75" hidden="false" customHeight="false" outlineLevel="0" collapsed="false">
      <c r="A112" s="212"/>
      <c r="B112" s="212"/>
      <c r="C112" s="212"/>
    </row>
    <row r="113" customFormat="false" ht="12.75" hidden="false" customHeight="false" outlineLevel="0" collapsed="false">
      <c r="A113" s="212"/>
      <c r="B113" s="212"/>
      <c r="C113" s="212"/>
    </row>
    <row r="114" customFormat="false" ht="12.75" hidden="false" customHeight="false" outlineLevel="0" collapsed="false">
      <c r="A114" s="212"/>
      <c r="B114" s="212"/>
      <c r="C114" s="212"/>
    </row>
    <row r="115" customFormat="false" ht="12.75" hidden="false" customHeight="false" outlineLevel="0" collapsed="false">
      <c r="A115" s="212"/>
      <c r="B115" s="212"/>
      <c r="C115" s="212"/>
    </row>
    <row r="116" customFormat="false" ht="12.75" hidden="false" customHeight="false" outlineLevel="0" collapsed="false">
      <c r="A116" s="212"/>
      <c r="B116" s="212"/>
      <c r="C116" s="212"/>
    </row>
    <row r="117" customFormat="false" ht="12.75" hidden="false" customHeight="false" outlineLevel="0" collapsed="false">
      <c r="A117" s="212"/>
      <c r="B117" s="212"/>
      <c r="C117" s="212"/>
    </row>
    <row r="118" customFormat="false" ht="12.75" hidden="false" customHeight="false" outlineLevel="0" collapsed="false">
      <c r="A118" s="212"/>
      <c r="B118" s="212"/>
      <c r="C118" s="212"/>
    </row>
    <row r="119" customFormat="false" ht="12.75" hidden="false" customHeight="false" outlineLevel="0" collapsed="false">
      <c r="A119" s="212"/>
      <c r="B119" s="212"/>
      <c r="C119" s="212"/>
    </row>
    <row r="120" customFormat="false" ht="12.75" hidden="false" customHeight="false" outlineLevel="0" collapsed="false">
      <c r="A120" s="212"/>
      <c r="B120" s="212"/>
      <c r="C120" s="212"/>
    </row>
    <row r="121" customFormat="false" ht="12.75" hidden="false" customHeight="false" outlineLevel="0" collapsed="false">
      <c r="A121" s="212"/>
      <c r="B121" s="212"/>
      <c r="C121" s="212"/>
    </row>
    <row r="122" customFormat="false" ht="12.75" hidden="false" customHeight="false" outlineLevel="0" collapsed="false">
      <c r="A122" s="212"/>
      <c r="B122" s="212"/>
      <c r="C122" s="212"/>
    </row>
    <row r="123" customFormat="false" ht="12.75" hidden="false" customHeight="false" outlineLevel="0" collapsed="false">
      <c r="A123" s="212"/>
      <c r="B123" s="212"/>
      <c r="C123" s="212"/>
    </row>
    <row r="124" customFormat="false" ht="12.75" hidden="false" customHeight="false" outlineLevel="0" collapsed="false">
      <c r="A124" s="212"/>
      <c r="B124" s="212"/>
      <c r="C124" s="212"/>
    </row>
    <row r="125" customFormat="false" ht="12.75" hidden="false" customHeight="false" outlineLevel="0" collapsed="false">
      <c r="A125" s="212"/>
      <c r="B125" s="212"/>
      <c r="C125" s="212"/>
    </row>
    <row r="126" customFormat="false" ht="12.75" hidden="false" customHeight="false" outlineLevel="0" collapsed="false">
      <c r="A126" s="212"/>
      <c r="B126" s="212"/>
      <c r="C126" s="212"/>
    </row>
    <row r="127" customFormat="false" ht="12.75" hidden="false" customHeight="false" outlineLevel="0" collapsed="false">
      <c r="A127" s="212"/>
      <c r="B127" s="212"/>
      <c r="C127" s="212"/>
    </row>
    <row r="128" customFormat="false" ht="12.75" hidden="false" customHeight="false" outlineLevel="0" collapsed="false">
      <c r="A128" s="212"/>
      <c r="B128" s="212"/>
      <c r="C128" s="212"/>
    </row>
    <row r="129" customFormat="false" ht="12.75" hidden="false" customHeight="false" outlineLevel="0" collapsed="false">
      <c r="A129" s="212"/>
      <c r="B129" s="212"/>
      <c r="C129" s="212"/>
    </row>
    <row r="130" customFormat="false" ht="12.75" hidden="false" customHeight="false" outlineLevel="0" collapsed="false">
      <c r="A130" s="212"/>
      <c r="B130" s="212"/>
      <c r="C130" s="212"/>
    </row>
    <row r="131" customFormat="false" ht="12.75" hidden="false" customHeight="false" outlineLevel="0" collapsed="false">
      <c r="A131" s="212"/>
      <c r="B131" s="212"/>
      <c r="C131" s="212"/>
    </row>
    <row r="132" customFormat="false" ht="12.75" hidden="false" customHeight="false" outlineLevel="0" collapsed="false">
      <c r="A132" s="212"/>
      <c r="B132" s="212"/>
      <c r="C132" s="212"/>
    </row>
    <row r="133" customFormat="false" ht="12.75" hidden="false" customHeight="false" outlineLevel="0" collapsed="false">
      <c r="A133" s="212"/>
      <c r="B133" s="212"/>
      <c r="C133" s="212"/>
    </row>
    <row r="134" customFormat="false" ht="12.75" hidden="false" customHeight="false" outlineLevel="0" collapsed="false">
      <c r="A134" s="212"/>
      <c r="B134" s="212"/>
      <c r="C134" s="212"/>
    </row>
    <row r="135" customFormat="false" ht="12.75" hidden="false" customHeight="false" outlineLevel="0" collapsed="false">
      <c r="A135" s="212"/>
      <c r="B135" s="212"/>
      <c r="C135" s="212"/>
    </row>
    <row r="136" customFormat="false" ht="12.75" hidden="false" customHeight="false" outlineLevel="0" collapsed="false">
      <c r="A136" s="212"/>
      <c r="B136" s="212"/>
      <c r="C136" s="212"/>
    </row>
    <row r="137" customFormat="false" ht="12.75" hidden="false" customHeight="false" outlineLevel="0" collapsed="false">
      <c r="A137" s="212"/>
      <c r="B137" s="212"/>
      <c r="C137" s="212"/>
    </row>
    <row r="138" customFormat="false" ht="12.75" hidden="false" customHeight="false" outlineLevel="0" collapsed="false">
      <c r="A138" s="212"/>
      <c r="B138" s="212"/>
      <c r="C138" s="212"/>
    </row>
    <row r="139" customFormat="false" ht="12.75" hidden="false" customHeight="false" outlineLevel="0" collapsed="false">
      <c r="A139" s="212"/>
      <c r="B139" s="212"/>
      <c r="C139" s="212"/>
    </row>
    <row r="140" customFormat="false" ht="12.75" hidden="false" customHeight="false" outlineLevel="0" collapsed="false">
      <c r="A140" s="212"/>
      <c r="B140" s="212"/>
      <c r="C140" s="212"/>
    </row>
    <row r="141" customFormat="false" ht="12.75" hidden="false" customHeight="false" outlineLevel="0" collapsed="false">
      <c r="A141" s="212"/>
      <c r="B141" s="212"/>
      <c r="C141" s="212"/>
    </row>
    <row r="142" customFormat="false" ht="12.75" hidden="false" customHeight="false" outlineLevel="0" collapsed="false">
      <c r="A142" s="212"/>
      <c r="B142" s="212"/>
      <c r="C142" s="212"/>
    </row>
    <row r="143" customFormat="false" ht="12.75" hidden="false" customHeight="false" outlineLevel="0" collapsed="false">
      <c r="A143" s="212"/>
      <c r="B143" s="212"/>
      <c r="C143" s="212"/>
    </row>
    <row r="144" customFormat="false" ht="12.75" hidden="false" customHeight="false" outlineLevel="0" collapsed="false">
      <c r="A144" s="212"/>
      <c r="B144" s="212"/>
      <c r="C144" s="212"/>
    </row>
    <row r="145" customFormat="false" ht="12.75" hidden="false" customHeight="false" outlineLevel="0" collapsed="false">
      <c r="A145" s="212"/>
      <c r="B145" s="212"/>
      <c r="C145" s="212"/>
    </row>
    <row r="146" customFormat="false" ht="12.75" hidden="false" customHeight="false" outlineLevel="0" collapsed="false">
      <c r="A146" s="212"/>
      <c r="B146" s="212"/>
      <c r="C146" s="212"/>
    </row>
    <row r="147" customFormat="false" ht="12.75" hidden="false" customHeight="false" outlineLevel="0" collapsed="false">
      <c r="A147" s="212"/>
      <c r="B147" s="212"/>
      <c r="C147" s="212"/>
    </row>
    <row r="148" customFormat="false" ht="12.75" hidden="false" customHeight="false" outlineLevel="0" collapsed="false">
      <c r="A148" s="212"/>
      <c r="B148" s="212"/>
      <c r="C148" s="212"/>
    </row>
    <row r="149" customFormat="false" ht="12.75" hidden="false" customHeight="false" outlineLevel="0" collapsed="false">
      <c r="A149" s="212"/>
      <c r="B149" s="212"/>
      <c r="C149" s="212"/>
    </row>
    <row r="150" customFormat="false" ht="12.75" hidden="false" customHeight="false" outlineLevel="0" collapsed="false">
      <c r="A150" s="212"/>
      <c r="B150" s="212"/>
      <c r="C150" s="212"/>
    </row>
    <row r="151" customFormat="false" ht="12.75" hidden="false" customHeight="false" outlineLevel="0" collapsed="false">
      <c r="A151" s="212"/>
      <c r="B151" s="212"/>
      <c r="C151" s="212"/>
    </row>
    <row r="152" customFormat="false" ht="12.75" hidden="false" customHeight="false" outlineLevel="0" collapsed="false">
      <c r="A152" s="212"/>
      <c r="B152" s="212"/>
      <c r="C152" s="212"/>
    </row>
    <row r="153" customFormat="false" ht="12.75" hidden="false" customHeight="false" outlineLevel="0" collapsed="false">
      <c r="A153" s="212"/>
      <c r="B153" s="212"/>
      <c r="C153" s="212"/>
    </row>
    <row r="154" customFormat="false" ht="12.75" hidden="false" customHeight="false" outlineLevel="0" collapsed="false">
      <c r="A154" s="212"/>
      <c r="B154" s="212"/>
      <c r="C154" s="212"/>
    </row>
    <row r="155" customFormat="false" ht="12.75" hidden="false" customHeight="false" outlineLevel="0" collapsed="false">
      <c r="A155" s="212"/>
      <c r="B155" s="212"/>
      <c r="C155" s="212"/>
    </row>
    <row r="156" customFormat="false" ht="12.75" hidden="false" customHeight="false" outlineLevel="0" collapsed="false">
      <c r="A156" s="212"/>
      <c r="B156" s="212"/>
      <c r="C156" s="212"/>
    </row>
    <row r="157" customFormat="false" ht="12.75" hidden="false" customHeight="false" outlineLevel="0" collapsed="false">
      <c r="A157" s="212"/>
      <c r="B157" s="212"/>
      <c r="C157" s="212"/>
    </row>
    <row r="158" customFormat="false" ht="12.75" hidden="false" customHeight="false" outlineLevel="0" collapsed="false">
      <c r="A158" s="212"/>
      <c r="B158" s="212"/>
      <c r="C158" s="212"/>
    </row>
    <row r="159" customFormat="false" ht="12.75" hidden="false" customHeight="false" outlineLevel="0" collapsed="false">
      <c r="A159" s="212"/>
      <c r="B159" s="212"/>
      <c r="C159" s="212"/>
    </row>
    <row r="160" customFormat="false" ht="12.75" hidden="false" customHeight="false" outlineLevel="0" collapsed="false">
      <c r="A160" s="212"/>
      <c r="B160" s="212"/>
      <c r="C160" s="212"/>
    </row>
    <row r="161" customFormat="false" ht="12.75" hidden="false" customHeight="false" outlineLevel="0" collapsed="false">
      <c r="A161" s="212"/>
      <c r="B161" s="212"/>
      <c r="C161" s="212"/>
    </row>
    <row r="162" customFormat="false" ht="12.75" hidden="false" customHeight="false" outlineLevel="0" collapsed="false">
      <c r="A162" s="212"/>
      <c r="B162" s="212"/>
      <c r="C162" s="212"/>
    </row>
    <row r="163" customFormat="false" ht="12.75" hidden="false" customHeight="false" outlineLevel="0" collapsed="false">
      <c r="A163" s="212"/>
      <c r="B163" s="212"/>
      <c r="C163" s="212"/>
    </row>
    <row r="164" customFormat="false" ht="12.75" hidden="false" customHeight="false" outlineLevel="0" collapsed="false">
      <c r="A164" s="212"/>
      <c r="B164" s="212"/>
      <c r="C164" s="212"/>
    </row>
    <row r="165" customFormat="false" ht="12.75" hidden="false" customHeight="false" outlineLevel="0" collapsed="false">
      <c r="A165" s="212"/>
      <c r="B165" s="212"/>
      <c r="C165" s="212"/>
    </row>
    <row r="166" customFormat="false" ht="12.75" hidden="false" customHeight="false" outlineLevel="0" collapsed="false">
      <c r="A166" s="212"/>
      <c r="B166" s="212"/>
      <c r="C166" s="212"/>
    </row>
    <row r="167" customFormat="false" ht="12.75" hidden="false" customHeight="false" outlineLevel="0" collapsed="false">
      <c r="A167" s="212"/>
      <c r="B167" s="212"/>
      <c r="C167" s="212"/>
    </row>
    <row r="168" customFormat="false" ht="12.75" hidden="false" customHeight="false" outlineLevel="0" collapsed="false">
      <c r="A168" s="212"/>
      <c r="B168" s="212"/>
      <c r="C168" s="212"/>
    </row>
    <row r="169" customFormat="false" ht="12.75" hidden="false" customHeight="false" outlineLevel="0" collapsed="false">
      <c r="A169" s="212"/>
      <c r="B169" s="212"/>
      <c r="C169" s="212"/>
    </row>
    <row r="170" customFormat="false" ht="12.75" hidden="false" customHeight="false" outlineLevel="0" collapsed="false">
      <c r="A170" s="212"/>
      <c r="B170" s="212"/>
      <c r="C170" s="212"/>
    </row>
    <row r="171" customFormat="false" ht="12.75" hidden="false" customHeight="false" outlineLevel="0" collapsed="false">
      <c r="A171" s="212"/>
      <c r="B171" s="212"/>
      <c r="C171" s="212"/>
    </row>
    <row r="172" customFormat="false" ht="12.75" hidden="false" customHeight="false" outlineLevel="0" collapsed="false">
      <c r="A172" s="212"/>
      <c r="B172" s="212"/>
      <c r="C172" s="212"/>
    </row>
    <row r="173" customFormat="false" ht="12.75" hidden="false" customHeight="false" outlineLevel="0" collapsed="false">
      <c r="A173" s="212"/>
      <c r="B173" s="212"/>
      <c r="C173" s="212"/>
    </row>
    <row r="174" customFormat="false" ht="12.75" hidden="false" customHeight="false" outlineLevel="0" collapsed="false">
      <c r="A174" s="212"/>
      <c r="B174" s="212"/>
      <c r="C174" s="212"/>
    </row>
    <row r="175" customFormat="false" ht="12.75" hidden="false" customHeight="false" outlineLevel="0" collapsed="false">
      <c r="A175" s="212"/>
      <c r="B175" s="212"/>
      <c r="C175" s="212"/>
    </row>
    <row r="176" customFormat="false" ht="12.75" hidden="false" customHeight="false" outlineLevel="0" collapsed="false">
      <c r="A176" s="212"/>
      <c r="B176" s="212"/>
      <c r="C176" s="212"/>
    </row>
    <row r="177" customFormat="false" ht="12.75" hidden="false" customHeight="false" outlineLevel="0" collapsed="false">
      <c r="A177" s="212"/>
      <c r="B177" s="212"/>
      <c r="C177" s="212"/>
    </row>
    <row r="178" customFormat="false" ht="12.75" hidden="false" customHeight="false" outlineLevel="0" collapsed="false">
      <c r="A178" s="212"/>
      <c r="B178" s="212"/>
      <c r="C178" s="212"/>
    </row>
    <row r="179" customFormat="false" ht="12.75" hidden="false" customHeight="false" outlineLevel="0" collapsed="false">
      <c r="A179" s="212"/>
      <c r="B179" s="212"/>
      <c r="C179" s="212"/>
    </row>
    <row r="180" customFormat="false" ht="12.75" hidden="false" customHeight="false" outlineLevel="0" collapsed="false">
      <c r="A180" s="212"/>
      <c r="B180" s="212"/>
      <c r="C180" s="212"/>
    </row>
    <row r="181" customFormat="false" ht="12.75" hidden="false" customHeight="false" outlineLevel="0" collapsed="false">
      <c r="A181" s="212"/>
      <c r="B181" s="212"/>
      <c r="C181" s="212"/>
    </row>
    <row r="182" customFormat="false" ht="12.75" hidden="false" customHeight="false" outlineLevel="0" collapsed="false">
      <c r="A182" s="212"/>
      <c r="B182" s="212"/>
      <c r="C182" s="212"/>
    </row>
    <row r="183" customFormat="false" ht="12.75" hidden="false" customHeight="false" outlineLevel="0" collapsed="false">
      <c r="A183" s="212"/>
      <c r="B183" s="212"/>
      <c r="C183" s="212"/>
    </row>
    <row r="184" customFormat="false" ht="12.75" hidden="false" customHeight="false" outlineLevel="0" collapsed="false">
      <c r="A184" s="212"/>
      <c r="B184" s="212"/>
      <c r="C184" s="212"/>
    </row>
    <row r="185" customFormat="false" ht="12.75" hidden="false" customHeight="false" outlineLevel="0" collapsed="false">
      <c r="A185" s="212"/>
      <c r="B185" s="212"/>
      <c r="C185" s="212"/>
    </row>
    <row r="186" customFormat="false" ht="12.75" hidden="false" customHeight="false" outlineLevel="0" collapsed="false">
      <c r="A186" s="212"/>
      <c r="B186" s="212"/>
      <c r="C186" s="212"/>
    </row>
    <row r="187" customFormat="false" ht="12.75" hidden="false" customHeight="false" outlineLevel="0" collapsed="false">
      <c r="A187" s="212"/>
      <c r="B187" s="212"/>
      <c r="C187" s="212"/>
    </row>
    <row r="188" customFormat="false" ht="12.75" hidden="false" customHeight="false" outlineLevel="0" collapsed="false">
      <c r="A188" s="212"/>
      <c r="B188" s="212"/>
      <c r="C188" s="212"/>
    </row>
    <row r="189" customFormat="false" ht="12.75" hidden="false" customHeight="false" outlineLevel="0" collapsed="false">
      <c r="A189" s="212"/>
      <c r="B189" s="212"/>
      <c r="C189" s="212"/>
    </row>
    <row r="190" customFormat="false" ht="12.75" hidden="false" customHeight="false" outlineLevel="0" collapsed="false">
      <c r="A190" s="212"/>
      <c r="B190" s="212"/>
      <c r="C190" s="212"/>
    </row>
    <row r="191" customFormat="false" ht="12.75" hidden="false" customHeight="false" outlineLevel="0" collapsed="false">
      <c r="A191" s="212"/>
      <c r="B191" s="212"/>
      <c r="C191" s="212"/>
    </row>
    <row r="192" customFormat="false" ht="12.75" hidden="false" customHeight="false" outlineLevel="0" collapsed="false">
      <c r="A192" s="212"/>
      <c r="B192" s="212"/>
      <c r="C192" s="212"/>
    </row>
    <row r="193" customFormat="false" ht="12.75" hidden="false" customHeight="false" outlineLevel="0" collapsed="false">
      <c r="A193" s="212"/>
      <c r="B193" s="212"/>
      <c r="C193" s="212"/>
    </row>
    <row r="194" customFormat="false" ht="12.75" hidden="false" customHeight="false" outlineLevel="0" collapsed="false">
      <c r="A194" s="212"/>
      <c r="B194" s="212"/>
      <c r="C194" s="212"/>
    </row>
    <row r="195" customFormat="false" ht="12.75" hidden="false" customHeight="false" outlineLevel="0" collapsed="false">
      <c r="A195" s="212"/>
      <c r="B195" s="212"/>
      <c r="C195" s="212"/>
    </row>
    <row r="196" customFormat="false" ht="12.75" hidden="false" customHeight="false" outlineLevel="0" collapsed="false">
      <c r="A196" s="212"/>
      <c r="B196" s="212"/>
      <c r="C196" s="212"/>
    </row>
    <row r="197" customFormat="false" ht="12.75" hidden="false" customHeight="false" outlineLevel="0" collapsed="false">
      <c r="A197" s="212"/>
      <c r="B197" s="212"/>
      <c r="C197" s="212"/>
    </row>
    <row r="198" customFormat="false" ht="12.75" hidden="false" customHeight="false" outlineLevel="0" collapsed="false">
      <c r="A198" s="212"/>
      <c r="B198" s="212"/>
      <c r="C198" s="212"/>
    </row>
    <row r="199" customFormat="false" ht="12.75" hidden="false" customHeight="false" outlineLevel="0" collapsed="false">
      <c r="A199" s="212"/>
      <c r="B199" s="212"/>
      <c r="C199" s="212"/>
    </row>
    <row r="200" customFormat="false" ht="12.75" hidden="false" customHeight="false" outlineLevel="0" collapsed="false">
      <c r="A200" s="212"/>
      <c r="B200" s="212"/>
      <c r="C200" s="212"/>
    </row>
    <row r="201" customFormat="false" ht="12.75" hidden="false" customHeight="false" outlineLevel="0" collapsed="false">
      <c r="A201" s="212"/>
      <c r="B201" s="212"/>
      <c r="C201" s="212"/>
    </row>
    <row r="202" customFormat="false" ht="12.75" hidden="false" customHeight="false" outlineLevel="0" collapsed="false">
      <c r="A202" s="212"/>
      <c r="B202" s="212"/>
      <c r="C202" s="212"/>
    </row>
    <row r="203" customFormat="false" ht="12.75" hidden="false" customHeight="false" outlineLevel="0" collapsed="false">
      <c r="A203" s="212"/>
      <c r="B203" s="212"/>
      <c r="C203" s="212"/>
    </row>
    <row r="204" customFormat="false" ht="12.75" hidden="false" customHeight="false" outlineLevel="0" collapsed="false">
      <c r="A204" s="212"/>
      <c r="B204" s="212"/>
      <c r="C204" s="212"/>
    </row>
    <row r="205" customFormat="false" ht="12.75" hidden="false" customHeight="false" outlineLevel="0" collapsed="false">
      <c r="A205" s="212"/>
      <c r="B205" s="212"/>
      <c r="C205" s="212"/>
    </row>
    <row r="206" customFormat="false" ht="12.75" hidden="false" customHeight="false" outlineLevel="0" collapsed="false">
      <c r="A206" s="212"/>
      <c r="B206" s="212"/>
      <c r="C206" s="212"/>
    </row>
    <row r="207" customFormat="false" ht="12.75" hidden="false" customHeight="false" outlineLevel="0" collapsed="false">
      <c r="A207" s="212"/>
      <c r="B207" s="212"/>
      <c r="C207" s="212"/>
    </row>
    <row r="208" customFormat="false" ht="12.75" hidden="false" customHeight="false" outlineLevel="0" collapsed="false">
      <c r="A208" s="212"/>
      <c r="B208" s="212"/>
      <c r="C208" s="212"/>
    </row>
    <row r="209" customFormat="false" ht="12.75" hidden="false" customHeight="false" outlineLevel="0" collapsed="false">
      <c r="A209" s="212"/>
      <c r="B209" s="212"/>
      <c r="C209" s="212"/>
    </row>
    <row r="210" customFormat="false" ht="12.75" hidden="false" customHeight="false" outlineLevel="0" collapsed="false">
      <c r="A210" s="212"/>
      <c r="B210" s="212"/>
      <c r="C210" s="212"/>
    </row>
    <row r="211" customFormat="false" ht="12.75" hidden="false" customHeight="false" outlineLevel="0" collapsed="false">
      <c r="A211" s="212"/>
      <c r="B211" s="212"/>
      <c r="C211" s="212"/>
    </row>
    <row r="212" customFormat="false" ht="12.75" hidden="false" customHeight="false" outlineLevel="0" collapsed="false">
      <c r="A212" s="212"/>
      <c r="B212" s="212"/>
      <c r="C212" s="212"/>
    </row>
    <row r="213" customFormat="false" ht="12.75" hidden="false" customHeight="false" outlineLevel="0" collapsed="false">
      <c r="A213" s="212"/>
      <c r="B213" s="212"/>
      <c r="C213" s="212"/>
    </row>
    <row r="214" customFormat="false" ht="12.75" hidden="false" customHeight="false" outlineLevel="0" collapsed="false">
      <c r="A214" s="212"/>
      <c r="B214" s="212"/>
      <c r="C214" s="212"/>
    </row>
    <row r="215" customFormat="false" ht="12.75" hidden="false" customHeight="false" outlineLevel="0" collapsed="false">
      <c r="A215" s="212"/>
      <c r="B215" s="212"/>
      <c r="C215" s="212"/>
    </row>
    <row r="216" customFormat="false" ht="12.75" hidden="false" customHeight="false" outlineLevel="0" collapsed="false">
      <c r="A216" s="212"/>
      <c r="B216" s="212"/>
      <c r="C216" s="212"/>
    </row>
    <row r="217" customFormat="false" ht="12.75" hidden="false" customHeight="false" outlineLevel="0" collapsed="false">
      <c r="A217" s="212"/>
      <c r="B217" s="212"/>
      <c r="C217" s="212"/>
    </row>
    <row r="218" customFormat="false" ht="12.75" hidden="false" customHeight="false" outlineLevel="0" collapsed="false">
      <c r="A218" s="212"/>
      <c r="B218" s="212"/>
      <c r="C218" s="212"/>
    </row>
    <row r="219" customFormat="false" ht="12.75" hidden="false" customHeight="false" outlineLevel="0" collapsed="false">
      <c r="A219" s="212"/>
      <c r="B219" s="212"/>
      <c r="C219" s="212"/>
    </row>
    <row r="220" customFormat="false" ht="12.75" hidden="false" customHeight="false" outlineLevel="0" collapsed="false">
      <c r="A220" s="212"/>
      <c r="B220" s="212"/>
      <c r="C220" s="212"/>
    </row>
    <row r="221" customFormat="false" ht="12.75" hidden="false" customHeight="false" outlineLevel="0" collapsed="false">
      <c r="A221" s="212"/>
      <c r="B221" s="212"/>
      <c r="C221" s="212"/>
    </row>
    <row r="222" customFormat="false" ht="12.75" hidden="false" customHeight="false" outlineLevel="0" collapsed="false">
      <c r="A222" s="212"/>
      <c r="B222" s="212"/>
      <c r="C222" s="212"/>
    </row>
    <row r="223" customFormat="false" ht="12.75" hidden="false" customHeight="false" outlineLevel="0" collapsed="false">
      <c r="A223" s="212"/>
      <c r="B223" s="212"/>
      <c r="C223" s="212"/>
    </row>
    <row r="224" customFormat="false" ht="12.75" hidden="false" customHeight="false" outlineLevel="0" collapsed="false">
      <c r="A224" s="212"/>
      <c r="B224" s="212"/>
      <c r="C224" s="212"/>
    </row>
    <row r="225" customFormat="false" ht="12.75" hidden="false" customHeight="false" outlineLevel="0" collapsed="false">
      <c r="A225" s="212"/>
      <c r="B225" s="212"/>
      <c r="C225" s="212"/>
    </row>
    <row r="226" customFormat="false" ht="12.75" hidden="false" customHeight="false" outlineLevel="0" collapsed="false">
      <c r="A226" s="212"/>
      <c r="B226" s="212"/>
      <c r="C226" s="212"/>
    </row>
    <row r="227" customFormat="false" ht="12.75" hidden="false" customHeight="false" outlineLevel="0" collapsed="false">
      <c r="A227" s="212"/>
      <c r="B227" s="212"/>
      <c r="C227" s="212"/>
    </row>
    <row r="228" customFormat="false" ht="12.75" hidden="false" customHeight="false" outlineLevel="0" collapsed="false">
      <c r="A228" s="212"/>
      <c r="B228" s="212"/>
      <c r="C228" s="212"/>
    </row>
    <row r="229" customFormat="false" ht="12.75" hidden="false" customHeight="false" outlineLevel="0" collapsed="false">
      <c r="A229" s="212"/>
      <c r="B229" s="212"/>
      <c r="C229" s="212"/>
    </row>
    <row r="230" customFormat="false" ht="12.75" hidden="false" customHeight="false" outlineLevel="0" collapsed="false">
      <c r="A230" s="212"/>
      <c r="B230" s="212"/>
      <c r="C230" s="212"/>
    </row>
    <row r="231" customFormat="false" ht="12.75" hidden="false" customHeight="false" outlineLevel="0" collapsed="false">
      <c r="A231" s="212"/>
      <c r="B231" s="212"/>
      <c r="C231" s="212"/>
    </row>
    <row r="232" customFormat="false" ht="12.75" hidden="false" customHeight="false" outlineLevel="0" collapsed="false">
      <c r="A232" s="212"/>
      <c r="B232" s="212"/>
      <c r="C232" s="212"/>
    </row>
    <row r="233" customFormat="false" ht="12.75" hidden="false" customHeight="false" outlineLevel="0" collapsed="false">
      <c r="A233" s="212"/>
      <c r="B233" s="212"/>
      <c r="C233" s="212"/>
    </row>
    <row r="234" customFormat="false" ht="12.75" hidden="false" customHeight="false" outlineLevel="0" collapsed="false">
      <c r="A234" s="212"/>
      <c r="B234" s="212"/>
      <c r="C234" s="212"/>
    </row>
    <row r="235" customFormat="false" ht="12.75" hidden="false" customHeight="false" outlineLevel="0" collapsed="false">
      <c r="A235" s="212"/>
      <c r="B235" s="212"/>
      <c r="C235" s="212"/>
    </row>
    <row r="236" customFormat="false" ht="12.75" hidden="false" customHeight="false" outlineLevel="0" collapsed="false">
      <c r="A236" s="212"/>
      <c r="B236" s="212"/>
      <c r="C236" s="212"/>
    </row>
    <row r="237" customFormat="false" ht="12.75" hidden="false" customHeight="false" outlineLevel="0" collapsed="false">
      <c r="A237" s="212"/>
      <c r="B237" s="212"/>
      <c r="C237" s="212"/>
    </row>
    <row r="238" customFormat="false" ht="12.75" hidden="false" customHeight="false" outlineLevel="0" collapsed="false">
      <c r="A238" s="212"/>
      <c r="B238" s="212"/>
      <c r="C238" s="212"/>
    </row>
    <row r="239" customFormat="false" ht="12.75" hidden="false" customHeight="false" outlineLevel="0" collapsed="false">
      <c r="A239" s="212"/>
      <c r="B239" s="212"/>
      <c r="C239" s="212"/>
    </row>
    <row r="240" customFormat="false" ht="12.75" hidden="false" customHeight="false" outlineLevel="0" collapsed="false">
      <c r="A240" s="212"/>
      <c r="B240" s="212"/>
      <c r="C240" s="212"/>
    </row>
    <row r="241" customFormat="false" ht="12.75" hidden="false" customHeight="false" outlineLevel="0" collapsed="false">
      <c r="A241" s="212"/>
      <c r="B241" s="212"/>
      <c r="C241" s="212"/>
    </row>
    <row r="242" customFormat="false" ht="12.75" hidden="false" customHeight="false" outlineLevel="0" collapsed="false">
      <c r="A242" s="212"/>
      <c r="B242" s="212"/>
      <c r="C242" s="212"/>
    </row>
    <row r="243" customFormat="false" ht="12.75" hidden="false" customHeight="false" outlineLevel="0" collapsed="false">
      <c r="A243" s="212"/>
      <c r="B243" s="212"/>
      <c r="C243" s="212"/>
    </row>
    <row r="244" customFormat="false" ht="12.75" hidden="false" customHeight="false" outlineLevel="0" collapsed="false">
      <c r="A244" s="212"/>
      <c r="B244" s="212"/>
      <c r="C244" s="212"/>
    </row>
    <row r="245" customFormat="false" ht="12.75" hidden="false" customHeight="false" outlineLevel="0" collapsed="false">
      <c r="A245" s="212"/>
      <c r="B245" s="212"/>
      <c r="C245" s="212"/>
    </row>
    <row r="246" customFormat="false" ht="12.75" hidden="false" customHeight="false" outlineLevel="0" collapsed="false">
      <c r="A246" s="212"/>
      <c r="B246" s="212"/>
      <c r="C246" s="212"/>
    </row>
    <row r="247" customFormat="false" ht="12.75" hidden="false" customHeight="false" outlineLevel="0" collapsed="false">
      <c r="A247" s="212"/>
      <c r="B247" s="212"/>
      <c r="C247" s="212"/>
    </row>
    <row r="248" customFormat="false" ht="12.75" hidden="false" customHeight="false" outlineLevel="0" collapsed="false">
      <c r="A248" s="212"/>
      <c r="B248" s="212"/>
      <c r="C248" s="212"/>
    </row>
    <row r="249" customFormat="false" ht="12.75" hidden="false" customHeight="false" outlineLevel="0" collapsed="false">
      <c r="A249" s="212"/>
      <c r="B249" s="212"/>
      <c r="C249" s="212"/>
    </row>
    <row r="250" customFormat="false" ht="12.75" hidden="false" customHeight="false" outlineLevel="0" collapsed="false">
      <c r="A250" s="212"/>
      <c r="B250" s="212"/>
      <c r="C250" s="212"/>
    </row>
    <row r="251" customFormat="false" ht="12.75" hidden="false" customHeight="false" outlineLevel="0" collapsed="false">
      <c r="A251" s="212"/>
      <c r="B251" s="212"/>
      <c r="C251" s="212"/>
    </row>
    <row r="252" customFormat="false" ht="12.75" hidden="false" customHeight="false" outlineLevel="0" collapsed="false">
      <c r="A252" s="212"/>
      <c r="B252" s="212"/>
      <c r="C252" s="212"/>
    </row>
    <row r="253" customFormat="false" ht="12.75" hidden="false" customHeight="false" outlineLevel="0" collapsed="false">
      <c r="A253" s="212"/>
      <c r="B253" s="212"/>
      <c r="C253" s="212"/>
    </row>
    <row r="254" customFormat="false" ht="12.75" hidden="false" customHeight="false" outlineLevel="0" collapsed="false">
      <c r="A254" s="212"/>
      <c r="B254" s="212"/>
      <c r="C254" s="212"/>
    </row>
    <row r="255" customFormat="false" ht="12.75" hidden="false" customHeight="false" outlineLevel="0" collapsed="false">
      <c r="A255" s="212"/>
      <c r="B255" s="212"/>
      <c r="C255" s="212"/>
    </row>
    <row r="256" customFormat="false" ht="12.75" hidden="false" customHeight="false" outlineLevel="0" collapsed="false">
      <c r="A256" s="212"/>
      <c r="B256" s="212"/>
      <c r="C256" s="212"/>
    </row>
    <row r="257" customFormat="false" ht="12.75" hidden="false" customHeight="false" outlineLevel="0" collapsed="false">
      <c r="A257" s="212"/>
      <c r="B257" s="212"/>
      <c r="C257" s="212"/>
    </row>
    <row r="258" customFormat="false" ht="12.75" hidden="false" customHeight="false" outlineLevel="0" collapsed="false">
      <c r="A258" s="212"/>
      <c r="B258" s="212"/>
      <c r="C258" s="212"/>
    </row>
    <row r="259" customFormat="false" ht="12.75" hidden="false" customHeight="false" outlineLevel="0" collapsed="false">
      <c r="A259" s="212"/>
      <c r="B259" s="212"/>
      <c r="C259" s="212"/>
    </row>
    <row r="260" customFormat="false" ht="12.75" hidden="false" customHeight="false" outlineLevel="0" collapsed="false">
      <c r="A260" s="212"/>
      <c r="B260" s="212"/>
      <c r="C260" s="212"/>
    </row>
    <row r="261" customFormat="false" ht="12.75" hidden="false" customHeight="false" outlineLevel="0" collapsed="false">
      <c r="A261" s="212"/>
      <c r="B261" s="212"/>
      <c r="C261" s="212"/>
    </row>
    <row r="262" customFormat="false" ht="12.75" hidden="false" customHeight="false" outlineLevel="0" collapsed="false">
      <c r="A262" s="212"/>
      <c r="B262" s="212"/>
      <c r="C262" s="212"/>
    </row>
    <row r="263" customFormat="false" ht="12.75" hidden="false" customHeight="false" outlineLevel="0" collapsed="false">
      <c r="A263" s="212"/>
      <c r="B263" s="212"/>
      <c r="C263" s="212"/>
    </row>
    <row r="264" customFormat="false" ht="12.75" hidden="false" customHeight="false" outlineLevel="0" collapsed="false">
      <c r="A264" s="212"/>
      <c r="B264" s="212"/>
      <c r="C264" s="212"/>
    </row>
    <row r="265" customFormat="false" ht="12.75" hidden="false" customHeight="false" outlineLevel="0" collapsed="false">
      <c r="A265" s="212"/>
      <c r="B265" s="212"/>
      <c r="C265" s="212"/>
    </row>
    <row r="266" customFormat="false" ht="12.75" hidden="false" customHeight="false" outlineLevel="0" collapsed="false">
      <c r="A266" s="212"/>
      <c r="B266" s="212"/>
      <c r="C266" s="212"/>
    </row>
    <row r="267" customFormat="false" ht="12.75" hidden="false" customHeight="false" outlineLevel="0" collapsed="false">
      <c r="A267" s="212"/>
      <c r="B267" s="212"/>
      <c r="C267" s="212"/>
    </row>
    <row r="268" customFormat="false" ht="12.75" hidden="false" customHeight="false" outlineLevel="0" collapsed="false">
      <c r="A268" s="212"/>
      <c r="B268" s="212"/>
      <c r="C268" s="212"/>
    </row>
    <row r="269" customFormat="false" ht="12.75" hidden="false" customHeight="false" outlineLevel="0" collapsed="false">
      <c r="A269" s="212"/>
      <c r="B269" s="212"/>
      <c r="C269" s="212"/>
    </row>
    <row r="270" customFormat="false" ht="12.75" hidden="false" customHeight="false" outlineLevel="0" collapsed="false">
      <c r="A270" s="212"/>
      <c r="B270" s="212"/>
      <c r="C270" s="212"/>
    </row>
    <row r="271" customFormat="false" ht="12.75" hidden="false" customHeight="false" outlineLevel="0" collapsed="false">
      <c r="A271" s="212"/>
      <c r="B271" s="212"/>
      <c r="C271" s="212"/>
    </row>
    <row r="272" customFormat="false" ht="12.75" hidden="false" customHeight="false" outlineLevel="0" collapsed="false">
      <c r="A272" s="212"/>
      <c r="B272" s="212"/>
      <c r="C272" s="212"/>
    </row>
    <row r="273" customFormat="false" ht="12.75" hidden="false" customHeight="false" outlineLevel="0" collapsed="false">
      <c r="A273" s="212"/>
      <c r="B273" s="212"/>
      <c r="C273" s="212"/>
    </row>
    <row r="274" customFormat="false" ht="12.75" hidden="false" customHeight="false" outlineLevel="0" collapsed="false">
      <c r="A274" s="212"/>
      <c r="B274" s="212"/>
      <c r="C274" s="212"/>
    </row>
    <row r="275" customFormat="false" ht="12.75" hidden="false" customHeight="false" outlineLevel="0" collapsed="false">
      <c r="A275" s="212"/>
      <c r="B275" s="212"/>
      <c r="C275" s="212"/>
    </row>
    <row r="276" customFormat="false" ht="12.75" hidden="false" customHeight="false" outlineLevel="0" collapsed="false">
      <c r="A276" s="212"/>
      <c r="B276" s="212"/>
      <c r="C276" s="212"/>
    </row>
    <row r="277" customFormat="false" ht="12.75" hidden="false" customHeight="false" outlineLevel="0" collapsed="false">
      <c r="A277" s="212"/>
      <c r="B277" s="212"/>
      <c r="C277" s="212"/>
    </row>
    <row r="278" customFormat="false" ht="12.75" hidden="false" customHeight="false" outlineLevel="0" collapsed="false">
      <c r="A278" s="212"/>
      <c r="B278" s="212"/>
      <c r="C278" s="212"/>
    </row>
    <row r="279" customFormat="false" ht="12.75" hidden="false" customHeight="false" outlineLevel="0" collapsed="false">
      <c r="A279" s="212"/>
      <c r="B279" s="212"/>
      <c r="C279" s="212"/>
    </row>
    <row r="280" customFormat="false" ht="12.75" hidden="false" customHeight="false" outlineLevel="0" collapsed="false">
      <c r="A280" s="212"/>
      <c r="B280" s="212"/>
      <c r="C280" s="212"/>
    </row>
    <row r="281" customFormat="false" ht="12.75" hidden="false" customHeight="false" outlineLevel="0" collapsed="false">
      <c r="A281" s="212"/>
      <c r="B281" s="212"/>
      <c r="C281" s="212"/>
    </row>
    <row r="282" customFormat="false" ht="12.75" hidden="false" customHeight="false" outlineLevel="0" collapsed="false">
      <c r="A282" s="212"/>
      <c r="B282" s="212"/>
      <c r="C282" s="212"/>
    </row>
    <row r="283" customFormat="false" ht="12.75" hidden="false" customHeight="false" outlineLevel="0" collapsed="false">
      <c r="A283" s="212"/>
      <c r="B283" s="212"/>
      <c r="C283" s="212"/>
    </row>
    <row r="284" customFormat="false" ht="12.75" hidden="false" customHeight="false" outlineLevel="0" collapsed="false">
      <c r="A284" s="212"/>
      <c r="B284" s="212"/>
      <c r="C284" s="212"/>
    </row>
    <row r="285" customFormat="false" ht="12.75" hidden="false" customHeight="false" outlineLevel="0" collapsed="false">
      <c r="A285" s="212"/>
      <c r="B285" s="212"/>
      <c r="C285" s="212"/>
    </row>
    <row r="286" customFormat="false" ht="12.75" hidden="false" customHeight="false" outlineLevel="0" collapsed="false">
      <c r="A286" s="212"/>
      <c r="B286" s="212"/>
      <c r="C286" s="212"/>
    </row>
    <row r="287" customFormat="false" ht="12.75" hidden="false" customHeight="false" outlineLevel="0" collapsed="false">
      <c r="A287" s="212"/>
      <c r="B287" s="212"/>
      <c r="C287" s="212"/>
    </row>
    <row r="288" customFormat="false" ht="12.75" hidden="false" customHeight="false" outlineLevel="0" collapsed="false">
      <c r="A288" s="212"/>
      <c r="B288" s="212"/>
      <c r="C288" s="212"/>
    </row>
    <row r="289" customFormat="false" ht="12.75" hidden="false" customHeight="false" outlineLevel="0" collapsed="false">
      <c r="A289" s="212"/>
      <c r="B289" s="212"/>
      <c r="C289" s="212"/>
    </row>
    <row r="290" customFormat="false" ht="12.75" hidden="false" customHeight="false" outlineLevel="0" collapsed="false">
      <c r="A290" s="212"/>
      <c r="B290" s="212"/>
      <c r="C290" s="212"/>
    </row>
    <row r="291" customFormat="false" ht="12.75" hidden="false" customHeight="false" outlineLevel="0" collapsed="false">
      <c r="A291" s="212"/>
      <c r="B291" s="212"/>
      <c r="C291" s="212"/>
    </row>
    <row r="292" customFormat="false" ht="12.75" hidden="false" customHeight="false" outlineLevel="0" collapsed="false">
      <c r="A292" s="212"/>
      <c r="B292" s="212"/>
      <c r="C292" s="212"/>
    </row>
    <row r="293" customFormat="false" ht="12.75" hidden="false" customHeight="false" outlineLevel="0" collapsed="false">
      <c r="A293" s="212"/>
      <c r="B293" s="212"/>
      <c r="C293" s="212"/>
    </row>
    <row r="294" customFormat="false" ht="12.75" hidden="false" customHeight="false" outlineLevel="0" collapsed="false">
      <c r="A294" s="212"/>
      <c r="B294" s="212"/>
      <c r="C294" s="212"/>
    </row>
    <row r="295" customFormat="false" ht="12.75" hidden="false" customHeight="false" outlineLevel="0" collapsed="false">
      <c r="A295" s="212"/>
      <c r="B295" s="212"/>
      <c r="C295" s="212"/>
    </row>
    <row r="296" customFormat="false" ht="12.75" hidden="false" customHeight="false" outlineLevel="0" collapsed="false">
      <c r="A296" s="212"/>
      <c r="B296" s="212"/>
      <c r="C296" s="212"/>
    </row>
    <row r="297" customFormat="false" ht="12.75" hidden="false" customHeight="false" outlineLevel="0" collapsed="false">
      <c r="A297" s="212"/>
      <c r="B297" s="212"/>
      <c r="C297" s="212"/>
    </row>
    <row r="298" customFormat="false" ht="12.75" hidden="false" customHeight="false" outlineLevel="0" collapsed="false">
      <c r="A298" s="212"/>
      <c r="B298" s="212"/>
      <c r="C298" s="212"/>
    </row>
    <row r="299" customFormat="false" ht="12.75" hidden="false" customHeight="false" outlineLevel="0" collapsed="false">
      <c r="A299" s="212"/>
      <c r="B299" s="212"/>
      <c r="C299" s="212"/>
    </row>
    <row r="300" customFormat="false" ht="12.75" hidden="false" customHeight="false" outlineLevel="0" collapsed="false">
      <c r="A300" s="212"/>
      <c r="B300" s="212"/>
      <c r="C300" s="212"/>
    </row>
    <row r="301" customFormat="false" ht="12.75" hidden="false" customHeight="false" outlineLevel="0" collapsed="false">
      <c r="A301" s="212"/>
      <c r="B301" s="212"/>
      <c r="C301" s="212"/>
    </row>
    <row r="302" customFormat="false" ht="12.75" hidden="false" customHeight="false" outlineLevel="0" collapsed="false">
      <c r="A302" s="212"/>
      <c r="B302" s="212"/>
      <c r="C302" s="212"/>
    </row>
    <row r="303" customFormat="false" ht="12.75" hidden="false" customHeight="false" outlineLevel="0" collapsed="false">
      <c r="A303" s="212"/>
      <c r="B303" s="212"/>
      <c r="C303" s="212"/>
    </row>
    <row r="304" customFormat="false" ht="12.75" hidden="false" customHeight="false" outlineLevel="0" collapsed="false">
      <c r="A304" s="212"/>
      <c r="B304" s="212"/>
      <c r="C304" s="212"/>
    </row>
    <row r="305" customFormat="false" ht="12.75" hidden="false" customHeight="false" outlineLevel="0" collapsed="false">
      <c r="A305" s="212"/>
      <c r="B305" s="212"/>
      <c r="C305" s="212"/>
    </row>
    <row r="306" customFormat="false" ht="12.75" hidden="false" customHeight="false" outlineLevel="0" collapsed="false">
      <c r="A306" s="212"/>
      <c r="B306" s="212"/>
      <c r="C306" s="212"/>
    </row>
    <row r="307" customFormat="false" ht="12.75" hidden="false" customHeight="false" outlineLevel="0" collapsed="false">
      <c r="A307" s="212"/>
      <c r="B307" s="212"/>
      <c r="C307" s="212"/>
    </row>
    <row r="308" customFormat="false" ht="12.75" hidden="false" customHeight="false" outlineLevel="0" collapsed="false">
      <c r="A308" s="212"/>
      <c r="B308" s="212"/>
      <c r="C308" s="212"/>
    </row>
    <row r="309" customFormat="false" ht="12.75" hidden="false" customHeight="false" outlineLevel="0" collapsed="false">
      <c r="A309" s="212"/>
      <c r="B309" s="212"/>
      <c r="C309" s="212"/>
    </row>
    <row r="310" customFormat="false" ht="12.75" hidden="false" customHeight="false" outlineLevel="0" collapsed="false">
      <c r="A310" s="212"/>
      <c r="B310" s="212"/>
      <c r="C310" s="212"/>
    </row>
    <row r="311" customFormat="false" ht="12.75" hidden="false" customHeight="false" outlineLevel="0" collapsed="false">
      <c r="A311" s="212"/>
      <c r="B311" s="212"/>
      <c r="C311" s="212"/>
    </row>
    <row r="312" customFormat="false" ht="12.75" hidden="false" customHeight="false" outlineLevel="0" collapsed="false">
      <c r="A312" s="212"/>
      <c r="B312" s="212"/>
      <c r="C312" s="212"/>
    </row>
    <row r="313" customFormat="false" ht="12.75" hidden="false" customHeight="false" outlineLevel="0" collapsed="false">
      <c r="A313" s="212"/>
      <c r="B313" s="212"/>
      <c r="C313" s="212"/>
    </row>
    <row r="314" customFormat="false" ht="12.75" hidden="false" customHeight="false" outlineLevel="0" collapsed="false">
      <c r="A314" s="212"/>
      <c r="B314" s="212"/>
      <c r="C314" s="212"/>
    </row>
    <row r="315" customFormat="false" ht="12.75" hidden="false" customHeight="false" outlineLevel="0" collapsed="false">
      <c r="A315" s="212"/>
      <c r="B315" s="212"/>
      <c r="C315" s="212"/>
    </row>
    <row r="316" customFormat="false" ht="12.75" hidden="false" customHeight="false" outlineLevel="0" collapsed="false">
      <c r="A316" s="212"/>
      <c r="B316" s="212"/>
      <c r="C316" s="212"/>
    </row>
    <row r="317" customFormat="false" ht="12.75" hidden="false" customHeight="false" outlineLevel="0" collapsed="false">
      <c r="A317" s="212"/>
      <c r="B317" s="212"/>
      <c r="C317" s="212"/>
    </row>
    <row r="318" customFormat="false" ht="12.75" hidden="false" customHeight="false" outlineLevel="0" collapsed="false">
      <c r="A318" s="212"/>
      <c r="B318" s="212"/>
      <c r="C318" s="212"/>
    </row>
    <row r="319" customFormat="false" ht="12.75" hidden="false" customHeight="false" outlineLevel="0" collapsed="false">
      <c r="A319" s="212"/>
      <c r="B319" s="212"/>
      <c r="C319" s="212"/>
    </row>
    <row r="320" customFormat="false" ht="12.75" hidden="false" customHeight="false" outlineLevel="0" collapsed="false">
      <c r="A320" s="212"/>
      <c r="B320" s="212"/>
      <c r="C320" s="212"/>
    </row>
    <row r="321" customFormat="false" ht="12.75" hidden="false" customHeight="false" outlineLevel="0" collapsed="false">
      <c r="A321" s="212"/>
      <c r="B321" s="212"/>
      <c r="C321" s="212"/>
    </row>
    <row r="322" customFormat="false" ht="12.75" hidden="false" customHeight="false" outlineLevel="0" collapsed="false">
      <c r="A322" s="212"/>
      <c r="B322" s="212"/>
      <c r="C322" s="212"/>
    </row>
    <row r="323" customFormat="false" ht="12.75" hidden="false" customHeight="false" outlineLevel="0" collapsed="false">
      <c r="A323" s="212"/>
      <c r="B323" s="212"/>
      <c r="C323" s="212"/>
    </row>
    <row r="324" customFormat="false" ht="12.75" hidden="false" customHeight="false" outlineLevel="0" collapsed="false">
      <c r="A324" s="212"/>
      <c r="B324" s="212"/>
      <c r="C324" s="212"/>
    </row>
    <row r="325" customFormat="false" ht="12.75" hidden="false" customHeight="false" outlineLevel="0" collapsed="false">
      <c r="A325" s="212"/>
      <c r="B325" s="212"/>
      <c r="C325" s="212"/>
    </row>
    <row r="326" customFormat="false" ht="12.75" hidden="false" customHeight="false" outlineLevel="0" collapsed="false">
      <c r="A326" s="212"/>
      <c r="B326" s="212"/>
      <c r="C326" s="212"/>
    </row>
    <row r="327" customFormat="false" ht="12.75" hidden="false" customHeight="false" outlineLevel="0" collapsed="false">
      <c r="A327" s="212"/>
      <c r="B327" s="212"/>
      <c r="C327" s="212"/>
    </row>
    <row r="328" customFormat="false" ht="12.75" hidden="false" customHeight="false" outlineLevel="0" collapsed="false">
      <c r="A328" s="212"/>
      <c r="B328" s="212"/>
      <c r="C328" s="212"/>
    </row>
    <row r="329" customFormat="false" ht="12.75" hidden="false" customHeight="false" outlineLevel="0" collapsed="false">
      <c r="A329" s="212"/>
      <c r="B329" s="212"/>
      <c r="C329" s="212"/>
    </row>
    <row r="330" customFormat="false" ht="12.75" hidden="false" customHeight="false" outlineLevel="0" collapsed="false">
      <c r="A330" s="212"/>
      <c r="B330" s="212"/>
      <c r="C330" s="212"/>
    </row>
    <row r="331" customFormat="false" ht="12.75" hidden="false" customHeight="false" outlineLevel="0" collapsed="false">
      <c r="A331" s="212"/>
      <c r="B331" s="212"/>
      <c r="C331" s="212"/>
    </row>
    <row r="332" customFormat="false" ht="12.75" hidden="false" customHeight="false" outlineLevel="0" collapsed="false">
      <c r="A332" s="212"/>
      <c r="B332" s="212"/>
      <c r="C332" s="212"/>
    </row>
    <row r="333" customFormat="false" ht="12.75" hidden="false" customHeight="false" outlineLevel="0" collapsed="false">
      <c r="A333" s="212"/>
      <c r="B333" s="212"/>
      <c r="C333" s="212"/>
    </row>
    <row r="334" customFormat="false" ht="12.75" hidden="false" customHeight="false" outlineLevel="0" collapsed="false">
      <c r="A334" s="212"/>
      <c r="B334" s="212"/>
      <c r="C334" s="212"/>
    </row>
    <row r="335" customFormat="false" ht="12.75" hidden="false" customHeight="false" outlineLevel="0" collapsed="false">
      <c r="A335" s="212"/>
      <c r="B335" s="212"/>
      <c r="C335" s="212"/>
    </row>
    <row r="336" customFormat="false" ht="12.75" hidden="false" customHeight="false" outlineLevel="0" collapsed="false">
      <c r="A336" s="212"/>
      <c r="B336" s="212"/>
      <c r="C336" s="212"/>
    </row>
    <row r="337" customFormat="false" ht="12.75" hidden="false" customHeight="false" outlineLevel="0" collapsed="false">
      <c r="A337" s="212"/>
      <c r="B337" s="212"/>
      <c r="C337" s="212"/>
    </row>
    <row r="338" customFormat="false" ht="12.75" hidden="false" customHeight="false" outlineLevel="0" collapsed="false">
      <c r="A338" s="212"/>
      <c r="B338" s="212"/>
      <c r="C338" s="212"/>
    </row>
    <row r="339" customFormat="false" ht="12.75" hidden="false" customHeight="false" outlineLevel="0" collapsed="false">
      <c r="A339" s="212"/>
      <c r="B339" s="212"/>
      <c r="C339" s="212"/>
    </row>
    <row r="340" customFormat="false" ht="12.75" hidden="false" customHeight="false" outlineLevel="0" collapsed="false">
      <c r="A340" s="212"/>
      <c r="B340" s="212"/>
      <c r="C340" s="212"/>
    </row>
    <row r="341" customFormat="false" ht="12.75" hidden="false" customHeight="false" outlineLevel="0" collapsed="false">
      <c r="A341" s="212"/>
      <c r="B341" s="212"/>
      <c r="C341" s="212"/>
    </row>
    <row r="342" customFormat="false" ht="12.75" hidden="false" customHeight="false" outlineLevel="0" collapsed="false">
      <c r="A342" s="212"/>
      <c r="B342" s="212"/>
      <c r="C342" s="212"/>
    </row>
    <row r="343" customFormat="false" ht="12.75" hidden="false" customHeight="false" outlineLevel="0" collapsed="false">
      <c r="A343" s="212"/>
      <c r="B343" s="212"/>
      <c r="C343" s="212"/>
    </row>
    <row r="344" customFormat="false" ht="12.75" hidden="false" customHeight="false" outlineLevel="0" collapsed="false">
      <c r="A344" s="212"/>
      <c r="B344" s="212"/>
      <c r="C344" s="212"/>
    </row>
    <row r="345" customFormat="false" ht="12.75" hidden="false" customHeight="false" outlineLevel="0" collapsed="false">
      <c r="A345" s="212"/>
      <c r="B345" s="212"/>
      <c r="C345" s="212"/>
    </row>
    <row r="346" customFormat="false" ht="12.75" hidden="false" customHeight="false" outlineLevel="0" collapsed="false">
      <c r="A346" s="212"/>
      <c r="B346" s="212"/>
      <c r="C346" s="212"/>
    </row>
    <row r="347" customFormat="false" ht="12.75" hidden="false" customHeight="false" outlineLevel="0" collapsed="false">
      <c r="A347" s="212"/>
      <c r="B347" s="212"/>
      <c r="C347" s="212"/>
    </row>
    <row r="348" customFormat="false" ht="12.75" hidden="false" customHeight="false" outlineLevel="0" collapsed="false">
      <c r="A348" s="212"/>
      <c r="B348" s="212"/>
      <c r="C348" s="2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83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1" min="1" style="0" width="11.28"/>
    <col collapsed="false" customWidth="true" hidden="false" outlineLevel="0" max="2" min="2" style="1" width="19.85"/>
    <col collapsed="false" customWidth="true" hidden="false" outlineLevel="0" max="3" min="3" style="4" width="8.28"/>
    <col collapsed="false" customWidth="true" hidden="false" outlineLevel="1" max="4" min="4" style="4" width="13.41"/>
    <col collapsed="false" customWidth="true" hidden="false" outlineLevel="0" max="5" min="5" style="0" width="10.41"/>
    <col collapsed="false" customWidth="true" hidden="false" outlineLevel="0" max="6" min="6" style="0" width="12.28"/>
    <col collapsed="false" customWidth="true" hidden="false" outlineLevel="0" max="7" min="7" style="0" width="13.56"/>
    <col collapsed="false" customWidth="true" hidden="false" outlineLevel="0" max="8" min="8" style="0" width="15.85"/>
    <col collapsed="false" customWidth="true" hidden="false" outlineLevel="0" max="16" min="9" style="0" width="5.13"/>
    <col collapsed="false" customWidth="true" hidden="false" outlineLevel="0" max="17" min="17" style="0" width="9.28"/>
    <col collapsed="false" customWidth="true" hidden="false" outlineLevel="0" max="18" min="18" style="0" width="8.7"/>
    <col collapsed="false" customWidth="true" hidden="false" outlineLevel="0" max="19" min="19" style="0" width="15.56"/>
    <col collapsed="false" customWidth="true" hidden="false" outlineLevel="0" max="20" min="20" style="0" width="15.13"/>
    <col collapsed="false" customWidth="true" hidden="false" outlineLevel="0" max="21" min="21" style="0" width="15.28"/>
  </cols>
  <sheetData>
    <row r="1" customFormat="false" ht="18" hidden="false" customHeight="false" outlineLevel="0" collapsed="false">
      <c r="B1" s="222" t="s">
        <v>685</v>
      </c>
      <c r="C1" s="222"/>
      <c r="D1" s="222"/>
      <c r="E1" s="222"/>
      <c r="F1" s="222"/>
      <c r="G1" s="222"/>
    </row>
    <row r="2" customFormat="false" ht="18" hidden="false" customHeight="false" outlineLevel="0" collapsed="false">
      <c r="B2" s="222"/>
      <c r="C2" s="222"/>
      <c r="D2" s="222"/>
      <c r="E2" s="222"/>
      <c r="F2" s="222"/>
      <c r="G2" s="6"/>
    </row>
    <row r="3" customFormat="false" ht="39" hidden="false" customHeight="true" outlineLevel="0" collapsed="false">
      <c r="A3" s="7"/>
      <c r="B3" s="8" t="s">
        <v>1</v>
      </c>
      <c r="C3" s="11" t="s">
        <v>4</v>
      </c>
      <c r="D3" s="12" t="s">
        <v>5</v>
      </c>
      <c r="E3" s="16" t="s">
        <v>8</v>
      </c>
      <c r="F3" s="19" t="s">
        <v>653</v>
      </c>
      <c r="G3" s="19" t="s">
        <v>13</v>
      </c>
      <c r="H3" s="223" t="s">
        <v>686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customFormat="false" ht="28.5" hidden="false" customHeight="true" outlineLevel="0" collapsed="false">
      <c r="A4" s="23"/>
      <c r="B4" s="24"/>
      <c r="C4" s="114"/>
      <c r="D4" s="12"/>
      <c r="E4" s="29"/>
      <c r="F4" s="41" t="s">
        <v>20</v>
      </c>
      <c r="G4" s="41" t="s">
        <v>21</v>
      </c>
      <c r="H4" s="224" t="s">
        <v>687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customFormat="false" ht="13.5" hidden="false" customHeight="true" outlineLevel="0" collapsed="false">
      <c r="B5" s="117"/>
      <c r="C5" s="225" t="n">
        <v>37012</v>
      </c>
      <c r="D5" s="121" t="n">
        <v>36891</v>
      </c>
      <c r="E5" s="226" t="n">
        <v>37013</v>
      </c>
      <c r="F5" s="127"/>
      <c r="G5" s="118" t="s">
        <v>34</v>
      </c>
      <c r="H5" s="167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</row>
    <row r="6" customFormat="false" ht="13.5" hidden="false" customHeight="true" outlineLevel="0" collapsed="false">
      <c r="B6" s="42"/>
      <c r="C6" s="47"/>
      <c r="D6" s="138"/>
      <c r="E6" s="141"/>
      <c r="F6" s="227"/>
      <c r="G6" s="136"/>
      <c r="H6" s="74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</row>
    <row r="7" customFormat="false" ht="12.75" hidden="false" customHeight="false" outlineLevel="0" collapsed="false">
      <c r="B7" s="148" t="s">
        <v>393</v>
      </c>
      <c r="C7" s="66"/>
      <c r="D7" s="66" t="n">
        <v>12</v>
      </c>
      <c r="E7" s="75" t="s">
        <v>56</v>
      </c>
      <c r="F7" s="72" t="n">
        <v>184</v>
      </c>
      <c r="G7" s="74" t="s">
        <v>56</v>
      </c>
      <c r="H7" s="67"/>
    </row>
    <row r="8" customFormat="false" ht="12.75" hidden="false" customHeight="false" outlineLevel="0" collapsed="false">
      <c r="B8" s="148" t="s">
        <v>396</v>
      </c>
      <c r="C8" s="66"/>
      <c r="D8" s="66" t="n">
        <v>11</v>
      </c>
      <c r="E8" s="75" t="s">
        <v>56</v>
      </c>
      <c r="F8" s="72" t="n">
        <v>125</v>
      </c>
      <c r="G8" s="74" t="s">
        <v>56</v>
      </c>
      <c r="H8" s="67"/>
    </row>
    <row r="9" customFormat="false" ht="12.75" hidden="false" customHeight="false" outlineLevel="0" collapsed="false">
      <c r="B9" s="148" t="s">
        <v>399</v>
      </c>
      <c r="C9" s="66"/>
      <c r="D9" s="66" t="n">
        <v>11</v>
      </c>
      <c r="E9" s="75" t="s">
        <v>56</v>
      </c>
      <c r="F9" s="72" t="n">
        <v>85</v>
      </c>
      <c r="G9" s="74" t="s">
        <v>270</v>
      </c>
      <c r="H9" s="67"/>
    </row>
    <row r="10" customFormat="false" ht="12.75" hidden="false" customHeight="false" outlineLevel="0" collapsed="false">
      <c r="B10" s="100" t="s">
        <v>401</v>
      </c>
      <c r="C10" s="66"/>
      <c r="D10" s="66" t="n">
        <v>12</v>
      </c>
      <c r="E10" s="75"/>
      <c r="F10" s="72" t="s">
        <v>56</v>
      </c>
      <c r="G10" s="74" t="s">
        <v>56</v>
      </c>
      <c r="H10" s="67"/>
    </row>
    <row r="11" customFormat="false" ht="12.75" hidden="false" customHeight="false" outlineLevel="0" collapsed="false">
      <c r="B11" s="148" t="s">
        <v>404</v>
      </c>
      <c r="C11" s="66"/>
      <c r="D11" s="66" t="n">
        <v>12</v>
      </c>
      <c r="E11" s="75" t="s">
        <v>56</v>
      </c>
      <c r="F11" s="72" t="n">
        <v>159</v>
      </c>
      <c r="G11" s="74" t="s">
        <v>329</v>
      </c>
      <c r="H11" s="67" t="n">
        <v>1.7</v>
      </c>
    </row>
    <row r="12" customFormat="false" ht="12.75" hidden="false" customHeight="false" outlineLevel="0" collapsed="false">
      <c r="B12" s="148" t="s">
        <v>407</v>
      </c>
      <c r="C12" s="66"/>
      <c r="D12" s="66" t="n">
        <v>11</v>
      </c>
      <c r="E12" s="75" t="s">
        <v>56</v>
      </c>
      <c r="F12" s="72" t="n">
        <v>114</v>
      </c>
      <c r="G12" s="74" t="s">
        <v>56</v>
      </c>
      <c r="H12" s="67" t="n">
        <v>2.5</v>
      </c>
    </row>
    <row r="13" customFormat="false" ht="12.75" hidden="false" customHeight="false" outlineLevel="0" collapsed="false">
      <c r="B13" s="148" t="s">
        <v>410</v>
      </c>
      <c r="C13" s="66"/>
      <c r="D13" s="66" t="n">
        <v>11</v>
      </c>
      <c r="E13" s="75" t="s">
        <v>56</v>
      </c>
      <c r="F13" s="72" t="n">
        <v>96</v>
      </c>
      <c r="G13" s="74" t="s">
        <v>270</v>
      </c>
      <c r="H13" s="67" t="n">
        <v>1.5</v>
      </c>
    </row>
    <row r="14" customFormat="false" ht="12.75" hidden="false" customHeight="false" outlineLevel="0" collapsed="false">
      <c r="B14" s="148" t="s">
        <v>413</v>
      </c>
      <c r="C14" s="66"/>
      <c r="D14" s="66" t="n">
        <v>11</v>
      </c>
      <c r="E14" s="75" t="s">
        <v>56</v>
      </c>
      <c r="F14" s="72" t="n">
        <v>105</v>
      </c>
      <c r="G14" s="74" t="s">
        <v>270</v>
      </c>
      <c r="H14" s="67"/>
    </row>
    <row r="15" customFormat="false" ht="12.75" hidden="false" customHeight="false" outlineLevel="0" collapsed="false">
      <c r="B15" s="148" t="s">
        <v>416</v>
      </c>
      <c r="C15" s="66"/>
      <c r="D15" s="66" t="n">
        <v>12</v>
      </c>
      <c r="E15" s="75" t="s">
        <v>56</v>
      </c>
      <c r="F15" s="72" t="n">
        <v>131</v>
      </c>
      <c r="G15" s="74" t="s">
        <v>56</v>
      </c>
      <c r="H15" s="67"/>
    </row>
    <row r="16" customFormat="false" ht="12.75" hidden="false" customHeight="false" outlineLevel="0" collapsed="false">
      <c r="B16" s="148" t="s">
        <v>419</v>
      </c>
      <c r="C16" s="66"/>
      <c r="D16" s="66" t="n">
        <v>11</v>
      </c>
      <c r="E16" s="75" t="s">
        <v>56</v>
      </c>
      <c r="F16" s="72" t="n">
        <v>151</v>
      </c>
      <c r="G16" s="74" t="s">
        <v>56</v>
      </c>
      <c r="H16" s="67"/>
    </row>
    <row r="17" customFormat="false" ht="12.75" hidden="false" customHeight="false" outlineLevel="0" collapsed="false">
      <c r="B17" s="148" t="s">
        <v>421</v>
      </c>
      <c r="C17" s="66"/>
      <c r="D17" s="66" t="n">
        <v>11</v>
      </c>
      <c r="E17" s="75" t="s">
        <v>56</v>
      </c>
      <c r="F17" s="72" t="n">
        <v>135</v>
      </c>
      <c r="G17" s="74" t="s">
        <v>56</v>
      </c>
      <c r="H17" s="67"/>
    </row>
    <row r="18" customFormat="false" ht="12.75" hidden="false" customHeight="false" outlineLevel="0" collapsed="false">
      <c r="B18" s="161" t="s">
        <v>424</v>
      </c>
      <c r="C18" s="66"/>
      <c r="D18" s="66" t="n">
        <v>12</v>
      </c>
      <c r="E18" s="75" t="s">
        <v>56</v>
      </c>
      <c r="F18" s="72" t="n">
        <v>124</v>
      </c>
      <c r="G18" s="74" t="s">
        <v>56</v>
      </c>
      <c r="H18" s="67"/>
    </row>
    <row r="19" customFormat="false" ht="12.75" hidden="false" customHeight="false" outlineLevel="0" collapsed="false">
      <c r="B19" s="148" t="s">
        <v>427</v>
      </c>
      <c r="C19" s="66"/>
      <c r="D19" s="66" t="n">
        <v>12</v>
      </c>
      <c r="E19" s="75" t="s">
        <v>56</v>
      </c>
      <c r="F19" s="72" t="n">
        <v>133</v>
      </c>
      <c r="G19" s="74" t="s">
        <v>56</v>
      </c>
      <c r="H19" s="67" t="n">
        <v>3</v>
      </c>
    </row>
    <row r="20" customFormat="false" ht="12.75" hidden="false" customHeight="false" outlineLevel="0" collapsed="false">
      <c r="B20" s="148" t="s">
        <v>428</v>
      </c>
      <c r="C20" s="66"/>
      <c r="D20" s="66" t="n">
        <v>11</v>
      </c>
      <c r="E20" s="75"/>
      <c r="F20" s="72" t="n">
        <v>149</v>
      </c>
      <c r="G20" s="74" t="s">
        <v>56</v>
      </c>
      <c r="H20" s="67"/>
    </row>
    <row r="21" customFormat="false" ht="12.75" hidden="false" customHeight="false" outlineLevel="0" collapsed="false">
      <c r="B21" s="148" t="s">
        <v>430</v>
      </c>
      <c r="C21" s="66"/>
      <c r="D21" s="66" t="n">
        <v>12</v>
      </c>
      <c r="E21" s="75" t="s">
        <v>56</v>
      </c>
      <c r="F21" s="72" t="n">
        <v>157</v>
      </c>
      <c r="G21" s="74" t="s">
        <v>56</v>
      </c>
      <c r="H21" s="67"/>
    </row>
    <row r="22" customFormat="false" ht="12.75" hidden="false" customHeight="false" outlineLevel="0" collapsed="false">
      <c r="B22" s="148" t="s">
        <v>433</v>
      </c>
      <c r="C22" s="66"/>
      <c r="D22" s="66" t="n">
        <v>12</v>
      </c>
      <c r="E22" s="75" t="s">
        <v>56</v>
      </c>
      <c r="F22" s="72" t="n">
        <v>126</v>
      </c>
      <c r="G22" s="74" t="s">
        <v>270</v>
      </c>
      <c r="H22" s="67" t="n">
        <v>2</v>
      </c>
    </row>
    <row r="23" customFormat="false" ht="12.75" hidden="false" customHeight="false" outlineLevel="0" collapsed="false">
      <c r="B23" s="148" t="s">
        <v>434</v>
      </c>
      <c r="C23" s="66"/>
      <c r="D23" s="66" t="n">
        <v>12</v>
      </c>
      <c r="E23" s="75" t="s">
        <v>56</v>
      </c>
      <c r="F23" s="72" t="n">
        <v>120</v>
      </c>
      <c r="G23" s="74" t="s">
        <v>56</v>
      </c>
      <c r="H23" s="67"/>
    </row>
    <row r="24" customFormat="false" ht="12.75" hidden="false" customHeight="false" outlineLevel="0" collapsed="false">
      <c r="B24" s="161" t="s">
        <v>438</v>
      </c>
      <c r="C24" s="66"/>
      <c r="D24" s="66" t="n">
        <v>12</v>
      </c>
      <c r="E24" s="75" t="s">
        <v>56</v>
      </c>
      <c r="F24" s="72" t="n">
        <v>161</v>
      </c>
      <c r="G24" s="74" t="s">
        <v>56</v>
      </c>
      <c r="H24" s="67"/>
    </row>
    <row r="25" customFormat="false" ht="12.75" hidden="false" customHeight="false" outlineLevel="0" collapsed="false">
      <c r="B25" s="148" t="s">
        <v>439</v>
      </c>
      <c r="C25" s="66"/>
      <c r="D25" s="66" t="n">
        <v>12</v>
      </c>
      <c r="E25" s="75" t="s">
        <v>56</v>
      </c>
      <c r="F25" s="72" t="n">
        <v>162</v>
      </c>
      <c r="G25" s="74" t="s">
        <v>56</v>
      </c>
      <c r="H25" s="67"/>
    </row>
    <row r="26" customFormat="false" ht="12.75" hidden="false" customHeight="false" outlineLevel="0" collapsed="false">
      <c r="B26" s="148" t="s">
        <v>440</v>
      </c>
      <c r="C26" s="66"/>
      <c r="D26" s="66" t="n">
        <v>12</v>
      </c>
      <c r="E26" s="75"/>
      <c r="F26" s="72" t="s">
        <v>56</v>
      </c>
      <c r="G26" s="74" t="s">
        <v>56</v>
      </c>
      <c r="H26" s="67"/>
    </row>
    <row r="27" customFormat="false" ht="12.75" hidden="false" customHeight="false" outlineLevel="0" collapsed="false">
      <c r="B27" s="148" t="s">
        <v>443</v>
      </c>
      <c r="C27" s="66"/>
      <c r="D27" s="66" t="n">
        <v>11</v>
      </c>
      <c r="E27" s="75" t="s">
        <v>56</v>
      </c>
      <c r="F27" s="72" t="n">
        <v>163</v>
      </c>
      <c r="G27" s="74" t="s">
        <v>56</v>
      </c>
      <c r="H27" s="67"/>
    </row>
    <row r="28" customFormat="false" ht="12.75" hidden="false" customHeight="false" outlineLevel="0" collapsed="false">
      <c r="B28" s="148" t="s">
        <v>444</v>
      </c>
      <c r="C28" s="66"/>
      <c r="D28" s="66" t="n">
        <v>11</v>
      </c>
      <c r="E28" s="75" t="s">
        <v>56</v>
      </c>
      <c r="F28" s="72" t="n">
        <v>182</v>
      </c>
      <c r="G28" s="74" t="s">
        <v>446</v>
      </c>
      <c r="H28" s="67"/>
    </row>
    <row r="29" customFormat="false" ht="12.75" hidden="false" customHeight="false" outlineLevel="0" collapsed="false">
      <c r="B29" s="148" t="s">
        <v>448</v>
      </c>
      <c r="C29" s="66"/>
      <c r="D29" s="66" t="n">
        <v>11</v>
      </c>
      <c r="E29" s="75" t="s">
        <v>56</v>
      </c>
      <c r="F29" s="72" t="n">
        <v>132</v>
      </c>
      <c r="G29" s="74" t="s">
        <v>329</v>
      </c>
      <c r="H29" s="67" t="n">
        <v>2.7</v>
      </c>
    </row>
    <row r="30" customFormat="false" ht="12.75" hidden="false" customHeight="false" outlineLevel="0" collapsed="false">
      <c r="B30" s="148" t="s">
        <v>449</v>
      </c>
      <c r="C30" s="66"/>
      <c r="D30" s="66" t="n">
        <v>12</v>
      </c>
      <c r="E30" s="75" t="s">
        <v>451</v>
      </c>
      <c r="F30" s="72" t="n">
        <v>181</v>
      </c>
      <c r="G30" s="74" t="s">
        <v>329</v>
      </c>
      <c r="H30" s="67"/>
    </row>
    <row r="31" customFormat="false" ht="12.75" hidden="false" customHeight="false" outlineLevel="0" collapsed="false">
      <c r="B31" s="148" t="s">
        <v>453</v>
      </c>
      <c r="C31" s="66"/>
      <c r="D31" s="66" t="n">
        <v>12</v>
      </c>
      <c r="E31" s="75" t="s">
        <v>56</v>
      </c>
      <c r="F31" s="72" t="n">
        <v>160</v>
      </c>
      <c r="G31" s="74" t="s">
        <v>49</v>
      </c>
      <c r="H31" s="67"/>
    </row>
    <row r="32" customFormat="false" ht="12.75" hidden="false" customHeight="false" outlineLevel="0" collapsed="false">
      <c r="B32" s="148" t="s">
        <v>456</v>
      </c>
      <c r="C32" s="66"/>
      <c r="D32" s="66" t="n">
        <v>11</v>
      </c>
      <c r="E32" s="75" t="s">
        <v>56</v>
      </c>
      <c r="F32" s="72" t="n">
        <v>119</v>
      </c>
      <c r="G32" s="74" t="s">
        <v>56</v>
      </c>
      <c r="H32" s="67"/>
    </row>
    <row r="33" customFormat="false" ht="12.75" hidden="false" customHeight="false" outlineLevel="0" collapsed="false">
      <c r="B33" s="100" t="s">
        <v>457</v>
      </c>
      <c r="C33" s="66" t="n">
        <v>12</v>
      </c>
      <c r="D33" s="66" t="n">
        <v>12</v>
      </c>
      <c r="E33" s="75" t="s">
        <v>278</v>
      </c>
      <c r="F33" s="72" t="n">
        <v>80</v>
      </c>
      <c r="G33" s="74" t="s">
        <v>270</v>
      </c>
      <c r="H33" s="67"/>
    </row>
    <row r="34" customFormat="false" ht="12.75" hidden="false" customHeight="false" outlineLevel="0" collapsed="false">
      <c r="B34" s="148" t="s">
        <v>459</v>
      </c>
      <c r="C34" s="66"/>
      <c r="D34" s="66" t="n">
        <v>11</v>
      </c>
      <c r="E34" s="159" t="s">
        <v>462</v>
      </c>
      <c r="F34" s="72" t="n">
        <v>113</v>
      </c>
      <c r="G34" s="74" t="s">
        <v>329</v>
      </c>
      <c r="H34" s="67"/>
    </row>
    <row r="35" customFormat="false" ht="12.75" hidden="false" customHeight="false" outlineLevel="0" collapsed="false">
      <c r="B35" s="148" t="s">
        <v>465</v>
      </c>
      <c r="C35" s="66"/>
      <c r="D35" s="66" t="n">
        <v>12</v>
      </c>
      <c r="E35" s="75" t="s">
        <v>56</v>
      </c>
      <c r="F35" s="72" t="n">
        <v>143</v>
      </c>
      <c r="G35" s="74" t="s">
        <v>56</v>
      </c>
      <c r="H35" s="66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</row>
    <row r="36" customFormat="false" ht="12.75" hidden="false" customHeight="false" outlineLevel="0" collapsed="false">
      <c r="B36" s="148" t="s">
        <v>466</v>
      </c>
      <c r="C36" s="66"/>
      <c r="D36" s="66" t="n">
        <v>12</v>
      </c>
      <c r="E36" s="75" t="s">
        <v>56</v>
      </c>
      <c r="F36" s="72" t="n">
        <v>172</v>
      </c>
      <c r="G36" s="74" t="s">
        <v>56</v>
      </c>
      <c r="H36" s="66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</row>
    <row r="37" customFormat="false" ht="12.75" hidden="false" customHeight="false" outlineLevel="0" collapsed="false">
      <c r="B37" s="148" t="s">
        <v>469</v>
      </c>
      <c r="C37" s="66"/>
      <c r="D37" s="66" t="n">
        <v>11</v>
      </c>
      <c r="E37" s="75" t="s">
        <v>56</v>
      </c>
      <c r="F37" s="72" t="n">
        <v>152</v>
      </c>
      <c r="G37" s="74" t="s">
        <v>56</v>
      </c>
      <c r="H37" s="67" t="n">
        <v>3.2</v>
      </c>
    </row>
    <row r="38" customFormat="false" ht="12.75" hidden="false" customHeight="false" outlineLevel="0" collapsed="false">
      <c r="B38" s="148" t="s">
        <v>472</v>
      </c>
      <c r="C38" s="66"/>
      <c r="D38" s="66" t="n">
        <v>11</v>
      </c>
      <c r="E38" s="75" t="s">
        <v>56</v>
      </c>
      <c r="F38" s="72" t="n">
        <v>128</v>
      </c>
      <c r="G38" s="74" t="s">
        <v>329</v>
      </c>
      <c r="H38" s="67"/>
    </row>
    <row r="39" customFormat="false" ht="12.75" hidden="false" customHeight="false" outlineLevel="0" collapsed="false">
      <c r="B39" s="148" t="s">
        <v>475</v>
      </c>
      <c r="C39" s="66"/>
      <c r="D39" s="66" t="n">
        <v>12</v>
      </c>
      <c r="E39" s="75" t="s">
        <v>56</v>
      </c>
      <c r="F39" s="72" t="n">
        <v>150</v>
      </c>
      <c r="G39" s="74" t="s">
        <v>56</v>
      </c>
      <c r="H39" s="67"/>
    </row>
    <row r="40" customFormat="false" ht="12.75" hidden="false" customHeight="false" outlineLevel="0" collapsed="false">
      <c r="B40" s="148" t="s">
        <v>478</v>
      </c>
      <c r="C40" s="66"/>
      <c r="D40" s="66" t="n">
        <v>11</v>
      </c>
      <c r="E40" s="75" t="s">
        <v>56</v>
      </c>
      <c r="F40" s="72" t="n">
        <v>123</v>
      </c>
      <c r="G40" s="74" t="s">
        <v>56</v>
      </c>
      <c r="H40" s="67"/>
    </row>
    <row r="41" customFormat="false" ht="12.75" hidden="false" customHeight="false" outlineLevel="0" collapsed="false">
      <c r="B41" s="148" t="s">
        <v>479</v>
      </c>
      <c r="C41" s="66"/>
      <c r="D41" s="66" t="n">
        <v>12</v>
      </c>
      <c r="E41" s="75" t="s">
        <v>56</v>
      </c>
      <c r="F41" s="72" t="n">
        <v>154</v>
      </c>
      <c r="G41" s="74" t="s">
        <v>329</v>
      </c>
      <c r="H41" s="67"/>
    </row>
    <row r="42" customFormat="false" ht="12.75" hidden="false" customHeight="false" outlineLevel="0" collapsed="false">
      <c r="B42" s="148" t="s">
        <v>482</v>
      </c>
      <c r="C42" s="66"/>
      <c r="D42" s="66" t="n">
        <v>12</v>
      </c>
      <c r="E42" s="75" t="s">
        <v>56</v>
      </c>
      <c r="F42" s="72" t="n">
        <v>174</v>
      </c>
      <c r="G42" s="74" t="s">
        <v>56</v>
      </c>
      <c r="H42" s="67"/>
    </row>
    <row r="43" customFormat="false" ht="12.75" hidden="false" customHeight="false" outlineLevel="0" collapsed="false">
      <c r="B43" s="148" t="s">
        <v>483</v>
      </c>
      <c r="C43" s="66"/>
      <c r="D43" s="66" t="n">
        <v>11</v>
      </c>
      <c r="E43" s="75" t="s">
        <v>56</v>
      </c>
      <c r="F43" s="72" t="n">
        <v>146</v>
      </c>
      <c r="G43" s="74" t="s">
        <v>56</v>
      </c>
      <c r="H43" s="67"/>
    </row>
    <row r="44" customFormat="false" ht="12.75" hidden="false" customHeight="false" outlineLevel="0" collapsed="false">
      <c r="B44" s="148" t="s">
        <v>485</v>
      </c>
      <c r="C44" s="66"/>
      <c r="D44" s="66" t="n">
        <v>12</v>
      </c>
      <c r="E44" s="75" t="s">
        <v>56</v>
      </c>
      <c r="F44" s="72" t="n">
        <v>153</v>
      </c>
      <c r="G44" s="74" t="s">
        <v>56</v>
      </c>
      <c r="H44" s="67"/>
    </row>
    <row r="45" customFormat="false" ht="12.75" hidden="false" customHeight="false" outlineLevel="0" collapsed="false">
      <c r="B45" s="100" t="s">
        <v>488</v>
      </c>
      <c r="C45" s="228" t="n">
        <v>12</v>
      </c>
      <c r="D45" s="66" t="n">
        <v>8</v>
      </c>
      <c r="E45" s="75" t="s">
        <v>273</v>
      </c>
      <c r="F45" s="72" t="n">
        <v>57</v>
      </c>
      <c r="G45" s="74" t="s">
        <v>270</v>
      </c>
      <c r="H45" s="69" t="n">
        <v>2.8</v>
      </c>
    </row>
    <row r="46" customFormat="false" ht="15" hidden="false" customHeight="true" outlineLevel="0" collapsed="false">
      <c r="B46" s="148" t="s">
        <v>490</v>
      </c>
      <c r="C46" s="66" t="n">
        <v>11</v>
      </c>
      <c r="D46" s="66" t="n">
        <v>11</v>
      </c>
      <c r="E46" s="159" t="s">
        <v>493</v>
      </c>
      <c r="F46" s="72" t="n">
        <v>99</v>
      </c>
      <c r="G46" s="74" t="s">
        <v>329</v>
      </c>
      <c r="H46" s="67" t="n">
        <v>1.7</v>
      </c>
    </row>
    <row r="47" customFormat="false" ht="12.75" hidden="false" customHeight="false" outlineLevel="0" collapsed="false">
      <c r="B47" s="148" t="s">
        <v>495</v>
      </c>
      <c r="C47" s="66"/>
      <c r="D47" s="66" t="n">
        <v>11</v>
      </c>
      <c r="E47" s="75" t="s">
        <v>324</v>
      </c>
      <c r="F47" s="72" t="n">
        <v>86</v>
      </c>
      <c r="G47" s="74" t="s">
        <v>270</v>
      </c>
      <c r="H47" s="67"/>
    </row>
    <row r="48" customFormat="false" ht="12.75" hidden="false" customHeight="false" outlineLevel="0" collapsed="false">
      <c r="B48" s="148" t="s">
        <v>498</v>
      </c>
      <c r="C48" s="66"/>
      <c r="D48" s="66" t="n">
        <v>12</v>
      </c>
      <c r="E48" s="75" t="s">
        <v>56</v>
      </c>
      <c r="F48" s="72" t="n">
        <v>183</v>
      </c>
      <c r="G48" s="74" t="s">
        <v>446</v>
      </c>
      <c r="H48" s="67"/>
    </row>
    <row r="49" customFormat="false" ht="12.75" hidden="false" customHeight="false" outlineLevel="0" collapsed="false">
      <c r="B49" s="148" t="s">
        <v>500</v>
      </c>
      <c r="C49" s="66"/>
      <c r="D49" s="66" t="n">
        <v>11</v>
      </c>
      <c r="E49" s="75" t="s">
        <v>56</v>
      </c>
      <c r="F49" s="72" t="n">
        <v>98</v>
      </c>
      <c r="G49" s="74" t="s">
        <v>329</v>
      </c>
      <c r="H49" s="67" t="n">
        <v>2.1</v>
      </c>
    </row>
    <row r="50" customFormat="false" ht="12.75" hidden="false" customHeight="false" outlineLevel="0" collapsed="false">
      <c r="B50" s="148" t="s">
        <v>502</v>
      </c>
      <c r="C50" s="66"/>
      <c r="D50" s="66" t="n">
        <v>12</v>
      </c>
      <c r="E50" s="75" t="s">
        <v>56</v>
      </c>
      <c r="F50" s="72" t="s">
        <v>56</v>
      </c>
      <c r="G50" s="74" t="s">
        <v>56</v>
      </c>
      <c r="H50" s="67"/>
    </row>
    <row r="51" customFormat="false" ht="12.75" hidden="false" customHeight="false" outlineLevel="0" collapsed="false">
      <c r="B51" s="148" t="s">
        <v>505</v>
      </c>
      <c r="C51" s="66"/>
      <c r="D51" s="66" t="n">
        <v>12</v>
      </c>
      <c r="E51" s="75" t="s">
        <v>56</v>
      </c>
      <c r="F51" s="72" t="n">
        <v>185</v>
      </c>
      <c r="G51" s="74" t="s">
        <v>56</v>
      </c>
      <c r="H51" s="67"/>
    </row>
    <row r="52" customFormat="false" ht="12.75" hidden="false" customHeight="false" outlineLevel="0" collapsed="false">
      <c r="B52" s="148" t="s">
        <v>507</v>
      </c>
      <c r="C52" s="66"/>
      <c r="D52" s="66" t="n">
        <v>11</v>
      </c>
      <c r="E52" s="75" t="s">
        <v>56</v>
      </c>
      <c r="F52" s="72" t="n">
        <v>138</v>
      </c>
      <c r="G52" s="74" t="s">
        <v>56</v>
      </c>
      <c r="H52" s="67"/>
    </row>
    <row r="53" customFormat="false" ht="12.75" hidden="false" customHeight="false" outlineLevel="0" collapsed="false">
      <c r="B53" s="148" t="s">
        <v>510</v>
      </c>
      <c r="C53" s="66"/>
      <c r="D53" s="66" t="n">
        <v>12</v>
      </c>
      <c r="E53" s="75" t="s">
        <v>56</v>
      </c>
      <c r="F53" s="72" t="n">
        <v>148</v>
      </c>
      <c r="G53" s="74" t="s">
        <v>56</v>
      </c>
      <c r="H53" s="67"/>
    </row>
    <row r="54" customFormat="false" ht="12.75" hidden="false" customHeight="false" outlineLevel="0" collapsed="false">
      <c r="B54" s="148" t="s">
        <v>513</v>
      </c>
      <c r="C54" s="66"/>
      <c r="D54" s="66" t="n">
        <v>11</v>
      </c>
      <c r="E54" s="75" t="s">
        <v>56</v>
      </c>
      <c r="F54" s="72" t="n">
        <v>103</v>
      </c>
      <c r="G54" s="74" t="s">
        <v>56</v>
      </c>
      <c r="H54" s="67"/>
    </row>
    <row r="55" customFormat="false" ht="12.75" hidden="false" customHeight="false" outlineLevel="0" collapsed="false">
      <c r="B55" s="148" t="s">
        <v>517</v>
      </c>
      <c r="C55" s="66"/>
      <c r="D55" s="66" t="n">
        <v>12</v>
      </c>
      <c r="E55" s="75" t="s">
        <v>56</v>
      </c>
      <c r="F55" s="72" t="n">
        <v>179</v>
      </c>
      <c r="G55" s="74" t="s">
        <v>56</v>
      </c>
      <c r="H55" s="67"/>
    </row>
    <row r="56" customFormat="false" ht="12.75" hidden="false" customHeight="false" outlineLevel="0" collapsed="false">
      <c r="B56" s="148" t="s">
        <v>519</v>
      </c>
      <c r="C56" s="66"/>
      <c r="D56" s="66" t="n">
        <v>12</v>
      </c>
      <c r="E56" s="75" t="s">
        <v>56</v>
      </c>
      <c r="F56" s="72" t="n">
        <v>177</v>
      </c>
      <c r="G56" s="74" t="s">
        <v>270</v>
      </c>
      <c r="H56" s="67"/>
    </row>
    <row r="57" customFormat="false" ht="12.75" hidden="false" customHeight="false" outlineLevel="0" collapsed="false">
      <c r="B57" s="148" t="s">
        <v>521</v>
      </c>
      <c r="C57" s="66"/>
      <c r="D57" s="66" t="n">
        <v>12</v>
      </c>
      <c r="E57" s="75" t="s">
        <v>56</v>
      </c>
      <c r="F57" s="72" t="n">
        <v>139</v>
      </c>
      <c r="G57" s="74" t="s">
        <v>56</v>
      </c>
      <c r="H57" s="67"/>
    </row>
    <row r="58" customFormat="false" ht="12.75" hidden="false" customHeight="false" outlineLevel="0" collapsed="false">
      <c r="B58" s="148" t="s">
        <v>523</v>
      </c>
      <c r="C58" s="66"/>
      <c r="D58" s="66" t="n">
        <v>11</v>
      </c>
      <c r="E58" s="75" t="s">
        <v>56</v>
      </c>
      <c r="F58" s="72" t="n">
        <v>112</v>
      </c>
      <c r="G58" s="74" t="s">
        <v>329</v>
      </c>
      <c r="H58" s="67"/>
    </row>
    <row r="59" customFormat="false" ht="12.75" hidden="false" customHeight="false" outlineLevel="0" collapsed="false">
      <c r="B59" s="148" t="s">
        <v>526</v>
      </c>
      <c r="C59" s="66"/>
      <c r="D59" s="66" t="n">
        <v>11</v>
      </c>
      <c r="E59" s="75" t="s">
        <v>56</v>
      </c>
      <c r="F59" s="72" t="n">
        <v>142</v>
      </c>
      <c r="G59" s="74" t="s">
        <v>56</v>
      </c>
      <c r="H59" s="67"/>
    </row>
    <row r="60" customFormat="false" ht="12.75" hidden="false" customHeight="false" outlineLevel="0" collapsed="false">
      <c r="B60" s="100" t="s">
        <v>527</v>
      </c>
      <c r="C60" s="66"/>
      <c r="D60" s="66" t="n">
        <v>11</v>
      </c>
      <c r="E60" s="75"/>
      <c r="F60" s="72" t="n">
        <v>175</v>
      </c>
      <c r="G60" s="74" t="s">
        <v>56</v>
      </c>
      <c r="H60" s="67"/>
    </row>
    <row r="61" customFormat="false" ht="12.75" hidden="false" customHeight="false" outlineLevel="0" collapsed="false">
      <c r="B61" s="148" t="s">
        <v>528</v>
      </c>
      <c r="C61" s="66"/>
      <c r="D61" s="66" t="n">
        <v>11</v>
      </c>
      <c r="E61" s="75" t="s">
        <v>56</v>
      </c>
      <c r="F61" s="72" t="n">
        <v>145</v>
      </c>
      <c r="G61" s="74" t="s">
        <v>56</v>
      </c>
      <c r="H61" s="67"/>
    </row>
    <row r="62" customFormat="false" ht="12.75" hidden="false" customHeight="false" outlineLevel="0" collapsed="false">
      <c r="B62" s="100" t="s">
        <v>531</v>
      </c>
      <c r="C62" s="66"/>
      <c r="D62" s="66" t="n">
        <v>11</v>
      </c>
      <c r="E62" s="75"/>
      <c r="F62" s="72" t="n">
        <v>156</v>
      </c>
      <c r="G62" s="74" t="s">
        <v>49</v>
      </c>
      <c r="H62" s="67"/>
    </row>
    <row r="63" customFormat="false" ht="12.75" hidden="false" customHeight="false" outlineLevel="0" collapsed="false">
      <c r="B63" s="148" t="s">
        <v>532</v>
      </c>
      <c r="C63" s="66"/>
      <c r="D63" s="66" t="n">
        <v>11</v>
      </c>
      <c r="E63" s="75" t="s">
        <v>56</v>
      </c>
      <c r="F63" s="72" t="n">
        <v>136</v>
      </c>
      <c r="G63" s="74" t="s">
        <v>56</v>
      </c>
      <c r="H63" s="67" t="n">
        <v>2.2</v>
      </c>
    </row>
    <row r="64" customFormat="false" ht="12.75" hidden="false" customHeight="false" outlineLevel="0" collapsed="false">
      <c r="B64" s="148" t="s">
        <v>535</v>
      </c>
      <c r="C64" s="66"/>
      <c r="D64" s="66" t="n">
        <v>12</v>
      </c>
      <c r="E64" s="75" t="s">
        <v>56</v>
      </c>
      <c r="F64" s="72" t="n">
        <v>158</v>
      </c>
      <c r="G64" s="74" t="s">
        <v>446</v>
      </c>
      <c r="H64" s="67"/>
    </row>
    <row r="65" customFormat="false" ht="12.75" hidden="false" customHeight="false" outlineLevel="0" collapsed="false">
      <c r="B65" s="148" t="s">
        <v>538</v>
      </c>
      <c r="C65" s="66"/>
      <c r="D65" s="66" t="n">
        <v>10</v>
      </c>
      <c r="E65" s="75" t="s">
        <v>56</v>
      </c>
      <c r="F65" s="72" t="n">
        <v>164</v>
      </c>
      <c r="G65" s="74" t="s">
        <v>270</v>
      </c>
      <c r="H65" s="67"/>
    </row>
    <row r="66" customFormat="false" ht="12.75" hidden="false" customHeight="false" outlineLevel="0" collapsed="false">
      <c r="B66" s="148" t="s">
        <v>539</v>
      </c>
      <c r="C66" s="66"/>
      <c r="D66" s="66" t="n">
        <v>12</v>
      </c>
      <c r="E66" s="75" t="s">
        <v>56</v>
      </c>
      <c r="F66" s="72" t="s">
        <v>56</v>
      </c>
      <c r="G66" s="74" t="s">
        <v>56</v>
      </c>
      <c r="H66" s="67"/>
    </row>
    <row r="67" customFormat="false" ht="12.75" hidden="false" customHeight="false" outlineLevel="0" collapsed="false">
      <c r="B67" s="148" t="s">
        <v>540</v>
      </c>
      <c r="C67" s="66" t="n">
        <v>12</v>
      </c>
      <c r="D67" s="66" t="n">
        <v>12</v>
      </c>
      <c r="E67" s="75" t="s">
        <v>324</v>
      </c>
      <c r="F67" s="72" t="n">
        <v>108</v>
      </c>
      <c r="G67" s="74" t="s">
        <v>329</v>
      </c>
      <c r="H67" s="67"/>
    </row>
    <row r="68" customFormat="false" ht="12.75" hidden="false" customHeight="false" outlineLevel="0" collapsed="false">
      <c r="B68" s="148" t="s">
        <v>543</v>
      </c>
      <c r="C68" s="66"/>
      <c r="D68" s="66" t="n">
        <v>12</v>
      </c>
      <c r="E68" s="75" t="s">
        <v>56</v>
      </c>
      <c r="F68" s="72" t="n">
        <v>140</v>
      </c>
      <c r="G68" s="74" t="s">
        <v>329</v>
      </c>
      <c r="H68" s="67"/>
    </row>
    <row r="69" customFormat="false" ht="12.75" hidden="false" customHeight="false" outlineLevel="0" collapsed="false">
      <c r="B69" s="148" t="s">
        <v>544</v>
      </c>
      <c r="C69" s="66"/>
      <c r="D69" s="66" t="n">
        <v>12</v>
      </c>
      <c r="E69" s="75" t="s">
        <v>56</v>
      </c>
      <c r="F69" s="72" t="n">
        <v>130</v>
      </c>
      <c r="G69" s="74" t="s">
        <v>270</v>
      </c>
      <c r="H69" s="67" t="n">
        <v>1.2</v>
      </c>
    </row>
    <row r="70" customFormat="false" ht="12.75" hidden="false" customHeight="false" outlineLevel="0" collapsed="false">
      <c r="B70" s="148" t="s">
        <v>547</v>
      </c>
      <c r="C70" s="66"/>
      <c r="D70" s="66" t="n">
        <v>11</v>
      </c>
      <c r="E70" s="75" t="s">
        <v>549</v>
      </c>
      <c r="F70" s="72" t="n">
        <v>111</v>
      </c>
      <c r="G70" s="74" t="s">
        <v>329</v>
      </c>
      <c r="H70" s="67"/>
    </row>
    <row r="71" customFormat="false" ht="12.75" hidden="false" customHeight="false" outlineLevel="0" collapsed="false">
      <c r="B71" s="148" t="s">
        <v>550</v>
      </c>
      <c r="C71" s="66"/>
      <c r="D71" s="66" t="n">
        <v>12</v>
      </c>
      <c r="E71" s="75" t="s">
        <v>56</v>
      </c>
      <c r="F71" s="72" t="s">
        <v>56</v>
      </c>
      <c r="G71" s="74" t="s">
        <v>56</v>
      </c>
      <c r="H71" s="67"/>
    </row>
    <row r="72" customFormat="false" ht="12.75" hidden="false" customHeight="false" outlineLevel="0" collapsed="false">
      <c r="B72" s="100" t="s">
        <v>551</v>
      </c>
      <c r="C72" s="66" t="n">
        <v>12</v>
      </c>
      <c r="D72" s="66"/>
      <c r="E72" s="75"/>
      <c r="F72" s="72"/>
      <c r="G72" s="74"/>
      <c r="H72" s="67"/>
    </row>
    <row r="73" customFormat="false" ht="12.75" hidden="false" customHeight="false" outlineLevel="0" collapsed="false">
      <c r="B73" s="100" t="s">
        <v>552</v>
      </c>
      <c r="C73" s="66" t="n">
        <v>11</v>
      </c>
      <c r="D73" s="66" t="n">
        <v>11</v>
      </c>
      <c r="E73" s="75" t="s">
        <v>278</v>
      </c>
      <c r="F73" s="72" t="n">
        <v>87</v>
      </c>
      <c r="G73" s="74" t="s">
        <v>270</v>
      </c>
      <c r="H73" s="67"/>
    </row>
    <row r="74" customFormat="false" ht="12.75" hidden="false" customHeight="false" outlineLevel="0" collapsed="false">
      <c r="B74" s="100" t="s">
        <v>555</v>
      </c>
      <c r="C74" s="66" t="n">
        <v>10</v>
      </c>
      <c r="D74" s="66" t="n">
        <v>11</v>
      </c>
      <c r="E74" s="75" t="s">
        <v>494</v>
      </c>
      <c r="F74" s="72" t="n">
        <v>83</v>
      </c>
      <c r="G74" s="74" t="s">
        <v>270</v>
      </c>
      <c r="H74" s="69" t="n">
        <v>2.9</v>
      </c>
    </row>
    <row r="75" customFormat="false" ht="15.75" hidden="false" customHeight="true" outlineLevel="0" collapsed="false">
      <c r="B75" s="100" t="s">
        <v>557</v>
      </c>
      <c r="C75" s="66" t="n">
        <v>11</v>
      </c>
      <c r="D75" s="66" t="n">
        <v>12</v>
      </c>
      <c r="E75" s="159" t="s">
        <v>494</v>
      </c>
      <c r="F75" s="72" t="n">
        <v>97</v>
      </c>
      <c r="G75" s="74" t="s">
        <v>270</v>
      </c>
      <c r="H75" s="67"/>
    </row>
    <row r="76" customFormat="false" ht="12.75" hidden="false" customHeight="false" outlineLevel="0" collapsed="false">
      <c r="B76" s="148" t="s">
        <v>561</v>
      </c>
      <c r="C76" s="66"/>
      <c r="D76" s="66" t="n">
        <v>12</v>
      </c>
      <c r="E76" s="75" t="s">
        <v>56</v>
      </c>
      <c r="F76" s="72" t="n">
        <v>170</v>
      </c>
      <c r="G76" s="74" t="s">
        <v>56</v>
      </c>
      <c r="H76" s="67"/>
    </row>
    <row r="77" customFormat="false" ht="12.75" hidden="false" customHeight="false" outlineLevel="0" collapsed="false">
      <c r="B77" s="148" t="s">
        <v>563</v>
      </c>
      <c r="C77" s="66"/>
      <c r="D77" s="66" t="n">
        <v>10</v>
      </c>
      <c r="E77" s="75" t="s">
        <v>56</v>
      </c>
      <c r="F77" s="72" t="n">
        <v>127</v>
      </c>
      <c r="G77" s="74" t="s">
        <v>56</v>
      </c>
      <c r="H77" s="67"/>
    </row>
    <row r="78" customFormat="false" ht="12.75" hidden="false" customHeight="false" outlineLevel="0" collapsed="false">
      <c r="B78" s="161" t="s">
        <v>566</v>
      </c>
      <c r="C78" s="66"/>
      <c r="D78" s="66" t="n">
        <v>12</v>
      </c>
      <c r="E78" s="75" t="s">
        <v>56</v>
      </c>
      <c r="F78" s="72" t="n">
        <v>176</v>
      </c>
      <c r="G78" s="74" t="s">
        <v>56</v>
      </c>
      <c r="H78" s="67"/>
    </row>
    <row r="79" customFormat="false" ht="12.75" hidden="false" customHeight="false" outlineLevel="0" collapsed="false">
      <c r="B79" s="161" t="s">
        <v>215</v>
      </c>
      <c r="C79" s="66"/>
      <c r="D79" s="66" t="n">
        <v>10</v>
      </c>
      <c r="E79" s="75" t="s">
        <v>56</v>
      </c>
      <c r="F79" s="72" t="s">
        <v>56</v>
      </c>
      <c r="G79" s="74" t="s">
        <v>56</v>
      </c>
      <c r="H79" s="67"/>
    </row>
    <row r="80" customFormat="false" ht="12.75" hidden="false" customHeight="false" outlineLevel="0" collapsed="false">
      <c r="B80" s="100" t="s">
        <v>569</v>
      </c>
      <c r="C80" s="66"/>
      <c r="D80" s="66" t="n">
        <v>11</v>
      </c>
      <c r="E80" s="75" t="s">
        <v>48</v>
      </c>
      <c r="F80" s="72" t="n">
        <v>109</v>
      </c>
      <c r="G80" s="74" t="s">
        <v>270</v>
      </c>
      <c r="H80" s="67" t="n">
        <v>3.5</v>
      </c>
    </row>
    <row r="81" customFormat="false" ht="12.75" hidden="false" customHeight="false" outlineLevel="0" collapsed="false">
      <c r="B81" s="148" t="s">
        <v>570</v>
      </c>
      <c r="C81" s="66"/>
      <c r="D81" s="66" t="n">
        <v>12</v>
      </c>
      <c r="E81" s="75" t="s">
        <v>56</v>
      </c>
      <c r="F81" s="72" t="n">
        <v>167</v>
      </c>
      <c r="G81" s="74" t="s">
        <v>56</v>
      </c>
      <c r="H81" s="67"/>
    </row>
    <row r="82" customFormat="false" ht="12.75" hidden="false" customHeight="false" outlineLevel="0" collapsed="false">
      <c r="B82" s="148" t="s">
        <v>573</v>
      </c>
      <c r="C82" s="66"/>
      <c r="D82" s="66" t="n">
        <v>11</v>
      </c>
      <c r="E82" s="75" t="s">
        <v>56</v>
      </c>
      <c r="F82" s="72" t="n">
        <v>144</v>
      </c>
      <c r="G82" s="74" t="s">
        <v>56</v>
      </c>
      <c r="H82" s="67"/>
    </row>
    <row r="83" customFormat="false" ht="12.75" hidden="false" customHeight="false" outlineLevel="0" collapsed="false">
      <c r="B83" s="148" t="s">
        <v>575</v>
      </c>
      <c r="C83" s="66"/>
      <c r="D83" s="66" t="n">
        <v>12</v>
      </c>
      <c r="E83" s="75" t="s">
        <v>56</v>
      </c>
      <c r="F83" s="72" t="n">
        <v>180</v>
      </c>
      <c r="G83" s="74" t="s">
        <v>56</v>
      </c>
      <c r="H83" s="67"/>
    </row>
    <row r="84" customFormat="false" ht="12.75" hidden="false" customHeight="false" outlineLevel="0" collapsed="false">
      <c r="B84" s="148" t="s">
        <v>578</v>
      </c>
      <c r="C84" s="66"/>
      <c r="D84" s="66" t="n">
        <v>12</v>
      </c>
      <c r="E84" s="75" t="s">
        <v>56</v>
      </c>
      <c r="F84" s="72" t="s">
        <v>56</v>
      </c>
      <c r="G84" s="74" t="s">
        <v>56</v>
      </c>
      <c r="H84" s="67"/>
    </row>
    <row r="85" customFormat="false" ht="12.75" hidden="false" customHeight="false" outlineLevel="0" collapsed="false">
      <c r="B85" s="148" t="s">
        <v>579</v>
      </c>
      <c r="C85" s="66"/>
      <c r="D85" s="66" t="n">
        <v>12</v>
      </c>
      <c r="E85" s="75" t="s">
        <v>56</v>
      </c>
      <c r="F85" s="72" t="n">
        <v>168</v>
      </c>
      <c r="G85" s="74" t="s">
        <v>329</v>
      </c>
      <c r="H85" s="67"/>
    </row>
    <row r="86" customFormat="false" ht="12.75" hidden="false" customHeight="false" outlineLevel="0" collapsed="false">
      <c r="B86" s="148" t="s">
        <v>581</v>
      </c>
      <c r="C86" s="66"/>
      <c r="D86" s="66" t="n">
        <v>10</v>
      </c>
      <c r="E86" s="75" t="s">
        <v>584</v>
      </c>
      <c r="F86" s="72" t="n">
        <v>173</v>
      </c>
      <c r="G86" s="74" t="s">
        <v>56</v>
      </c>
      <c r="H86" s="67"/>
    </row>
    <row r="87" customFormat="false" ht="12.75" hidden="false" customHeight="false" outlineLevel="0" collapsed="false">
      <c r="B87" s="148" t="s">
        <v>585</v>
      </c>
      <c r="C87" s="66"/>
      <c r="D87" s="66" t="n">
        <v>11</v>
      </c>
      <c r="E87" s="75" t="s">
        <v>56</v>
      </c>
      <c r="F87" s="72" t="n">
        <v>107</v>
      </c>
      <c r="G87" s="74" t="s">
        <v>56</v>
      </c>
      <c r="H87" s="67"/>
    </row>
    <row r="88" customFormat="false" ht="12.75" hidden="false" customHeight="false" outlineLevel="0" collapsed="false">
      <c r="B88" s="148" t="s">
        <v>588</v>
      </c>
      <c r="C88" s="66"/>
      <c r="D88" s="66" t="n">
        <v>11</v>
      </c>
      <c r="E88" s="75" t="s">
        <v>56</v>
      </c>
      <c r="F88" s="72" t="n">
        <v>102</v>
      </c>
      <c r="G88" s="74" t="s">
        <v>329</v>
      </c>
      <c r="H88" s="67"/>
    </row>
    <row r="89" customFormat="false" ht="12.75" hidden="false" customHeight="false" outlineLevel="0" collapsed="false">
      <c r="B89" s="148" t="s">
        <v>590</v>
      </c>
      <c r="C89" s="66"/>
      <c r="D89" s="66" t="n">
        <v>11</v>
      </c>
      <c r="E89" s="75" t="s">
        <v>56</v>
      </c>
      <c r="F89" s="72" t="n">
        <v>165</v>
      </c>
      <c r="G89" s="74" t="s">
        <v>56</v>
      </c>
      <c r="H89" s="67"/>
    </row>
    <row r="90" customFormat="false" ht="12.75" hidden="false" customHeight="false" outlineLevel="0" collapsed="false">
      <c r="B90" s="148" t="s">
        <v>592</v>
      </c>
      <c r="C90" s="66"/>
      <c r="D90" s="66" t="n">
        <v>11</v>
      </c>
      <c r="E90" s="75" t="s">
        <v>56</v>
      </c>
      <c r="F90" s="72" t="n">
        <v>121</v>
      </c>
      <c r="G90" s="74" t="s">
        <v>270</v>
      </c>
      <c r="H90" s="67" t="n">
        <v>2.5</v>
      </c>
    </row>
    <row r="91" customFormat="false" ht="12.75" hidden="false" customHeight="false" outlineLevel="0" collapsed="false">
      <c r="B91" s="148" t="s">
        <v>594</v>
      </c>
      <c r="C91" s="66"/>
      <c r="D91" s="66" t="n">
        <v>11</v>
      </c>
      <c r="E91" s="75" t="s">
        <v>56</v>
      </c>
      <c r="F91" s="72" t="n">
        <v>137</v>
      </c>
      <c r="G91" s="74" t="s">
        <v>56</v>
      </c>
      <c r="H91" s="67"/>
    </row>
    <row r="92" customFormat="false" ht="12.75" hidden="false" customHeight="false" outlineLevel="0" collapsed="false">
      <c r="B92" s="148" t="s">
        <v>595</v>
      </c>
      <c r="C92" s="66"/>
      <c r="D92" s="66" t="n">
        <v>11</v>
      </c>
      <c r="E92" s="75" t="s">
        <v>56</v>
      </c>
      <c r="F92" s="72" t="n">
        <v>169</v>
      </c>
      <c r="G92" s="74" t="s">
        <v>56</v>
      </c>
      <c r="H92" s="67"/>
    </row>
    <row r="93" customFormat="false" ht="12.75" hidden="false" customHeight="false" outlineLevel="0" collapsed="false">
      <c r="B93" s="148" t="s">
        <v>598</v>
      </c>
      <c r="C93" s="66"/>
      <c r="D93" s="66" t="n">
        <v>11</v>
      </c>
      <c r="E93" s="75" t="s">
        <v>324</v>
      </c>
      <c r="F93" s="72" t="n">
        <v>155</v>
      </c>
      <c r="G93" s="74" t="s">
        <v>56</v>
      </c>
      <c r="H93" s="67"/>
    </row>
    <row r="94" customFormat="false" ht="12.75" hidden="false" customHeight="false" outlineLevel="0" collapsed="false">
      <c r="B94" s="148" t="s">
        <v>601</v>
      </c>
      <c r="C94" s="66"/>
      <c r="D94" s="66" t="n">
        <v>12</v>
      </c>
      <c r="E94" s="75" t="s">
        <v>56</v>
      </c>
      <c r="F94" s="72" t="s">
        <v>56</v>
      </c>
      <c r="G94" s="74" t="s">
        <v>56</v>
      </c>
      <c r="H94" s="67"/>
    </row>
    <row r="95" customFormat="false" ht="12.75" hidden="false" customHeight="false" outlineLevel="0" collapsed="false">
      <c r="B95" s="148" t="s">
        <v>602</v>
      </c>
      <c r="C95" s="66" t="n">
        <v>11</v>
      </c>
      <c r="D95" s="66" t="n">
        <v>11</v>
      </c>
      <c r="E95" s="75" t="s">
        <v>451</v>
      </c>
      <c r="F95" s="72" t="n">
        <v>122</v>
      </c>
      <c r="G95" s="74" t="s">
        <v>329</v>
      </c>
      <c r="H95" s="69" t="n">
        <v>1.5</v>
      </c>
    </row>
    <row r="96" customFormat="false" ht="12.75" hidden="false" customHeight="false" outlineLevel="0" collapsed="false">
      <c r="B96" s="148" t="s">
        <v>605</v>
      </c>
      <c r="C96" s="66" t="n">
        <v>11</v>
      </c>
      <c r="D96" s="66" t="n">
        <v>11</v>
      </c>
      <c r="E96" s="75" t="s">
        <v>56</v>
      </c>
      <c r="F96" s="72" t="n">
        <v>116</v>
      </c>
      <c r="G96" s="74" t="s">
        <v>446</v>
      </c>
      <c r="H96" s="69" t="n">
        <v>2.4</v>
      </c>
    </row>
    <row r="97" customFormat="false" ht="12.75" hidden="false" customHeight="false" outlineLevel="0" collapsed="false">
      <c r="B97" s="148" t="s">
        <v>608</v>
      </c>
      <c r="C97" s="66"/>
      <c r="D97" s="66" t="n">
        <v>11</v>
      </c>
      <c r="E97" s="75" t="s">
        <v>56</v>
      </c>
      <c r="F97" s="72" t="n">
        <v>110</v>
      </c>
      <c r="G97" s="74" t="s">
        <v>56</v>
      </c>
      <c r="H97" s="67"/>
    </row>
    <row r="98" customFormat="false" ht="12.75" hidden="false" customHeight="false" outlineLevel="0" collapsed="false">
      <c r="B98" s="148" t="s">
        <v>611</v>
      </c>
      <c r="C98" s="66"/>
      <c r="D98" s="66" t="n">
        <v>11</v>
      </c>
      <c r="E98" s="75" t="s">
        <v>56</v>
      </c>
      <c r="F98" s="72" t="n">
        <v>117</v>
      </c>
      <c r="G98" s="74" t="s">
        <v>270</v>
      </c>
      <c r="H98" s="67"/>
    </row>
    <row r="99" customFormat="false" ht="12.75" hidden="false" customHeight="false" outlineLevel="0" collapsed="false">
      <c r="B99" s="148" t="s">
        <v>613</v>
      </c>
      <c r="C99" s="66"/>
      <c r="D99" s="66" t="n">
        <v>12</v>
      </c>
      <c r="E99" s="75" t="s">
        <v>56</v>
      </c>
      <c r="F99" s="72" t="n">
        <v>178</v>
      </c>
      <c r="G99" s="74" t="s">
        <v>446</v>
      </c>
      <c r="H99" s="67" t="n">
        <v>1.3</v>
      </c>
    </row>
    <row r="100" customFormat="false" ht="12.75" hidden="false" customHeight="false" outlineLevel="0" collapsed="false">
      <c r="B100" s="148" t="s">
        <v>616</v>
      </c>
      <c r="C100" s="66"/>
      <c r="D100" s="66" t="n">
        <v>11</v>
      </c>
      <c r="E100" s="75" t="s">
        <v>56</v>
      </c>
      <c r="F100" s="72" t="n">
        <v>147</v>
      </c>
      <c r="G100" s="74" t="s">
        <v>329</v>
      </c>
      <c r="H100" s="67" t="n">
        <v>3.4</v>
      </c>
    </row>
    <row r="101" customFormat="false" ht="12.75" hidden="false" customHeight="false" outlineLevel="0" collapsed="false">
      <c r="B101" s="180" t="s">
        <v>618</v>
      </c>
      <c r="C101" s="169"/>
      <c r="D101" s="169" t="n">
        <v>12</v>
      </c>
      <c r="E101" s="104" t="s">
        <v>56</v>
      </c>
      <c r="F101" s="229" t="n">
        <v>141</v>
      </c>
      <c r="G101" s="106" t="s">
        <v>329</v>
      </c>
      <c r="H101" s="230" t="n">
        <v>3</v>
      </c>
    </row>
    <row r="102" customFormat="false" ht="12.75" hidden="false" customHeight="false" outlineLevel="0" collapsed="false">
      <c r="C102" s="109"/>
      <c r="D102" s="109"/>
      <c r="E102" s="183"/>
      <c r="F102" s="182"/>
      <c r="G102" s="183"/>
      <c r="H102" s="5"/>
      <c r="I102" s="5"/>
      <c r="J102" s="5"/>
      <c r="K102" s="5"/>
      <c r="L102" s="5"/>
      <c r="M102" s="5"/>
      <c r="N102" s="5"/>
      <c r="O102" s="5"/>
      <c r="P102" s="5"/>
      <c r="Q102" s="92"/>
      <c r="R102" s="5"/>
      <c r="S102" s="93"/>
      <c r="T102" s="93"/>
      <c r="U102" s="93"/>
    </row>
    <row r="103" customFormat="false" ht="14.25" hidden="false" customHeight="false" outlineLevel="0" collapsed="false">
      <c r="B103" s="184"/>
      <c r="C103" s="109"/>
      <c r="D103" s="109"/>
      <c r="E103" s="183"/>
      <c r="F103" s="182"/>
      <c r="G103" s="183"/>
      <c r="H103" s="5"/>
      <c r="I103" s="5"/>
      <c r="J103" s="5"/>
      <c r="K103" s="5"/>
      <c r="L103" s="5"/>
      <c r="M103" s="5"/>
      <c r="N103" s="5"/>
      <c r="O103" s="5"/>
      <c r="P103" s="5"/>
      <c r="Q103" s="92"/>
      <c r="R103" s="5"/>
      <c r="S103" s="93"/>
      <c r="T103" s="93"/>
      <c r="U103" s="93"/>
    </row>
    <row r="104" customFormat="false" ht="12.75" hidden="false" customHeight="false" outlineLevel="0" collapsed="false">
      <c r="B104" s="2" t="s">
        <v>623</v>
      </c>
      <c r="C104" s="93"/>
      <c r="D104" s="93"/>
      <c r="E104" s="183"/>
      <c r="F104" s="182"/>
      <c r="G104" s="183"/>
      <c r="H104" s="5"/>
      <c r="I104" s="5"/>
      <c r="J104" s="5"/>
      <c r="K104" s="5"/>
      <c r="L104" s="5"/>
      <c r="M104" s="5"/>
      <c r="N104" s="5"/>
      <c r="O104" s="5"/>
      <c r="P104" s="5"/>
      <c r="Q104" s="92"/>
      <c r="R104" s="5"/>
      <c r="S104" s="93"/>
      <c r="T104" s="93"/>
      <c r="U104" s="93"/>
      <c r="V104" s="185"/>
      <c r="W104" s="185"/>
      <c r="X104" s="185"/>
    </row>
    <row r="105" customFormat="false" ht="12.75" hidden="false" customHeight="false" outlineLevel="0" collapsed="false">
      <c r="B105" s="23" t="n">
        <f aca="false">COUNTA(B7:B101)</f>
        <v>95</v>
      </c>
      <c r="C105" s="0"/>
      <c r="D105" s="0"/>
      <c r="E105" s="183"/>
      <c r="F105" s="182"/>
      <c r="G105" s="183"/>
      <c r="H105" s="5"/>
      <c r="I105" s="5"/>
      <c r="J105" s="5"/>
      <c r="K105" s="5"/>
      <c r="L105" s="5"/>
      <c r="M105" s="5"/>
      <c r="N105" s="5"/>
      <c r="O105" s="5"/>
      <c r="P105" s="5"/>
      <c r="Q105" s="92"/>
      <c r="R105" s="5"/>
      <c r="S105" s="93"/>
      <c r="T105" s="93"/>
      <c r="U105" s="93"/>
    </row>
    <row r="106" customFormat="false" ht="12.75" hidden="false" customHeight="false" outlineLevel="0" collapsed="false">
      <c r="B106" s="7"/>
      <c r="C106" s="0"/>
      <c r="D106" s="0"/>
      <c r="E106" s="183"/>
      <c r="F106" s="182"/>
      <c r="G106" s="183"/>
      <c r="H106" s="5"/>
      <c r="I106" s="5"/>
      <c r="J106" s="5"/>
      <c r="K106" s="5"/>
      <c r="L106" s="5"/>
      <c r="M106" s="5"/>
      <c r="N106" s="5"/>
      <c r="O106" s="5"/>
      <c r="P106" s="5"/>
      <c r="Q106" s="92"/>
      <c r="R106" s="5"/>
      <c r="S106" s="93"/>
      <c r="T106" s="93"/>
      <c r="U106" s="93"/>
    </row>
    <row r="107" customFormat="false" ht="12.75" hidden="false" customHeight="false" outlineLevel="0" collapsed="false">
      <c r="B107" s="7"/>
      <c r="C107" s="0"/>
      <c r="D107" s="0"/>
      <c r="E107" s="183"/>
      <c r="F107" s="182"/>
      <c r="G107" s="183"/>
      <c r="H107" s="5"/>
      <c r="I107" s="5"/>
      <c r="J107" s="5"/>
      <c r="K107" s="5"/>
      <c r="L107" s="5"/>
      <c r="M107" s="5"/>
      <c r="N107" s="5"/>
      <c r="O107" s="5"/>
      <c r="P107" s="5"/>
      <c r="Q107" s="92"/>
      <c r="R107" s="5"/>
      <c r="S107" s="93"/>
      <c r="T107" s="93"/>
      <c r="U107" s="93"/>
    </row>
    <row r="108" customFormat="false" ht="12.75" hidden="false" customHeight="false" outlineLevel="0" collapsed="false">
      <c r="B108" s="7"/>
      <c r="C108" s="0"/>
      <c r="D108" s="0"/>
      <c r="E108" s="183"/>
      <c r="F108" s="182"/>
      <c r="G108" s="183"/>
      <c r="H108" s="5"/>
      <c r="I108" s="5"/>
      <c r="J108" s="5"/>
      <c r="K108" s="5"/>
      <c r="L108" s="5"/>
      <c r="M108" s="5"/>
      <c r="N108" s="5"/>
      <c r="O108" s="5"/>
      <c r="P108" s="5"/>
      <c r="Q108" s="92"/>
      <c r="R108" s="5"/>
      <c r="S108" s="93"/>
      <c r="T108" s="93"/>
      <c r="U108" s="93"/>
    </row>
    <row r="109" customFormat="false" ht="12.75" hidden="false" customHeight="false" outlineLevel="0" collapsed="false">
      <c r="B109" s="7"/>
      <c r="C109" s="0"/>
      <c r="D109" s="0"/>
      <c r="E109" s="183"/>
      <c r="F109" s="182"/>
      <c r="G109" s="183"/>
      <c r="H109" s="5"/>
      <c r="I109" s="5"/>
      <c r="J109" s="5"/>
      <c r="K109" s="5"/>
      <c r="L109" s="5"/>
      <c r="M109" s="5"/>
      <c r="N109" s="5"/>
      <c r="O109" s="5"/>
      <c r="P109" s="5"/>
      <c r="Q109" s="92"/>
      <c r="R109" s="5"/>
      <c r="S109" s="93"/>
      <c r="T109" s="93"/>
      <c r="U109" s="93"/>
    </row>
    <row r="110" customFormat="false" ht="12.75" hidden="false" customHeight="false" outlineLevel="0" collapsed="false">
      <c r="B110" s="7"/>
      <c r="C110" s="0"/>
      <c r="D110" s="0"/>
      <c r="E110" s="183"/>
      <c r="F110" s="182"/>
      <c r="G110" s="183"/>
      <c r="H110" s="5"/>
      <c r="I110" s="5"/>
      <c r="J110" s="5"/>
      <c r="K110" s="5"/>
      <c r="L110" s="5"/>
      <c r="M110" s="5"/>
      <c r="N110" s="5"/>
      <c r="O110" s="5"/>
      <c r="P110" s="5"/>
      <c r="Q110" s="92"/>
      <c r="R110" s="5"/>
      <c r="S110" s="93"/>
      <c r="T110" s="93"/>
      <c r="U110" s="93"/>
    </row>
    <row r="111" customFormat="false" ht="12.75" hidden="false" customHeight="false" outlineLevel="0" collapsed="false">
      <c r="B111" s="7"/>
      <c r="C111" s="0"/>
      <c r="D111" s="0"/>
      <c r="E111" s="183"/>
      <c r="F111" s="182"/>
      <c r="G111" s="183"/>
      <c r="H111" s="5"/>
      <c r="I111" s="5"/>
      <c r="J111" s="5"/>
      <c r="K111" s="5"/>
      <c r="L111" s="5"/>
      <c r="M111" s="5"/>
      <c r="N111" s="5"/>
      <c r="O111" s="5"/>
      <c r="P111" s="5"/>
      <c r="Q111" s="92"/>
      <c r="R111" s="5"/>
      <c r="S111" s="93"/>
      <c r="T111" s="93"/>
      <c r="U111" s="93"/>
    </row>
    <row r="112" customFormat="false" ht="12.75" hidden="false" customHeight="false" outlineLevel="0" collapsed="false">
      <c r="B112" s="7"/>
      <c r="C112" s="0"/>
      <c r="D112" s="0"/>
      <c r="E112" s="183"/>
      <c r="F112" s="182"/>
      <c r="G112" s="183"/>
      <c r="H112" s="5"/>
      <c r="I112" s="5"/>
      <c r="J112" s="5"/>
      <c r="K112" s="5"/>
      <c r="L112" s="5"/>
      <c r="M112" s="5"/>
      <c r="N112" s="5"/>
      <c r="O112" s="5"/>
      <c r="P112" s="5"/>
      <c r="Q112" s="92"/>
      <c r="R112" s="5"/>
      <c r="S112" s="93"/>
      <c r="T112" s="93"/>
      <c r="U112" s="93"/>
    </row>
    <row r="113" customFormat="false" ht="12.75" hidden="false" customHeight="false" outlineLevel="0" collapsed="false">
      <c r="B113" s="7"/>
      <c r="C113" s="93"/>
      <c r="D113" s="93"/>
      <c r="E113" s="183"/>
      <c r="F113" s="182"/>
      <c r="G113" s="183"/>
      <c r="H113" s="5"/>
      <c r="I113" s="5"/>
      <c r="J113" s="5"/>
      <c r="K113" s="5"/>
      <c r="L113" s="5"/>
      <c r="M113" s="5"/>
      <c r="N113" s="5"/>
      <c r="O113" s="5"/>
      <c r="P113" s="5"/>
      <c r="Q113" s="92"/>
      <c r="R113" s="5"/>
      <c r="S113" s="93"/>
      <c r="T113" s="93"/>
      <c r="U113" s="93"/>
    </row>
    <row r="114" customFormat="false" ht="12.75" hidden="false" customHeight="false" outlineLevel="0" collapsed="false">
      <c r="B114" s="7"/>
      <c r="C114" s="93"/>
      <c r="D114" s="93"/>
      <c r="E114" s="183"/>
      <c r="F114" s="182"/>
      <c r="G114" s="183"/>
      <c r="H114" s="5"/>
      <c r="I114" s="5"/>
      <c r="J114" s="5"/>
      <c r="K114" s="5"/>
      <c r="L114" s="5"/>
      <c r="M114" s="5"/>
      <c r="N114" s="5"/>
      <c r="O114" s="5"/>
      <c r="P114" s="5"/>
      <c r="Q114" s="92"/>
      <c r="R114" s="5"/>
      <c r="S114" s="93"/>
      <c r="T114" s="93"/>
      <c r="U114" s="93"/>
    </row>
    <row r="115" customFormat="false" ht="12.75" hidden="false" customHeight="false" outlineLevel="0" collapsed="false">
      <c r="B115" s="7"/>
      <c r="C115" s="93"/>
      <c r="D115" s="93"/>
      <c r="E115" s="183"/>
      <c r="F115" s="182"/>
      <c r="G115" s="183"/>
      <c r="H115" s="5"/>
      <c r="I115" s="5"/>
      <c r="J115" s="5"/>
      <c r="K115" s="5"/>
      <c r="L115" s="5"/>
      <c r="M115" s="5"/>
      <c r="N115" s="5"/>
      <c r="O115" s="5"/>
      <c r="P115" s="5"/>
      <c r="Q115" s="92"/>
      <c r="R115" s="5"/>
      <c r="S115" s="93"/>
      <c r="T115" s="93"/>
      <c r="U115" s="93"/>
    </row>
    <row r="116" customFormat="false" ht="12.75" hidden="false" customHeight="false" outlineLevel="0" collapsed="false">
      <c r="B116" s="7"/>
      <c r="C116" s="93"/>
      <c r="D116" s="93"/>
      <c r="E116" s="183"/>
      <c r="F116" s="182"/>
      <c r="G116" s="183"/>
      <c r="H116" s="5"/>
      <c r="I116" s="5"/>
      <c r="J116" s="5"/>
      <c r="K116" s="5"/>
      <c r="L116" s="5"/>
      <c r="M116" s="5"/>
      <c r="N116" s="5"/>
      <c r="O116" s="5"/>
      <c r="P116" s="5"/>
      <c r="Q116" s="92"/>
      <c r="R116" s="5"/>
      <c r="S116" s="93"/>
      <c r="T116" s="93"/>
      <c r="U116" s="93"/>
    </row>
    <row r="117" customFormat="false" ht="12.75" hidden="false" customHeight="false" outlineLevel="0" collapsed="false">
      <c r="B117" s="7"/>
      <c r="C117" s="93"/>
      <c r="D117" s="93"/>
      <c r="E117" s="183"/>
      <c r="F117" s="182"/>
      <c r="G117" s="183"/>
      <c r="H117" s="5"/>
      <c r="I117" s="5"/>
      <c r="J117" s="5"/>
      <c r="K117" s="5"/>
      <c r="L117" s="5"/>
      <c r="M117" s="5"/>
      <c r="N117" s="5"/>
      <c r="O117" s="5"/>
      <c r="P117" s="5"/>
      <c r="Q117" s="92"/>
      <c r="R117" s="5"/>
      <c r="S117" s="93"/>
      <c r="T117" s="93"/>
      <c r="U117" s="93"/>
    </row>
    <row r="118" customFormat="false" ht="12.75" hidden="false" customHeight="false" outlineLevel="0" collapsed="false">
      <c r="B118" s="7"/>
      <c r="C118" s="93"/>
      <c r="D118" s="93"/>
      <c r="E118" s="183"/>
      <c r="F118" s="182"/>
      <c r="G118" s="183"/>
      <c r="H118" s="5"/>
      <c r="I118" s="5"/>
      <c r="J118" s="5"/>
      <c r="K118" s="5"/>
      <c r="L118" s="5"/>
      <c r="M118" s="5"/>
      <c r="N118" s="5"/>
      <c r="O118" s="5"/>
      <c r="P118" s="5"/>
      <c r="Q118" s="92"/>
      <c r="R118" s="5"/>
      <c r="S118" s="93"/>
      <c r="T118" s="93"/>
      <c r="U118" s="93"/>
    </row>
    <row r="119" customFormat="false" ht="12.75" hidden="false" customHeight="false" outlineLevel="0" collapsed="false">
      <c r="B119" s="7"/>
      <c r="C119" s="93"/>
      <c r="D119" s="93"/>
      <c r="E119" s="183"/>
      <c r="F119" s="182"/>
      <c r="G119" s="183"/>
      <c r="H119" s="5"/>
      <c r="I119" s="5"/>
      <c r="J119" s="5"/>
      <c r="K119" s="5"/>
      <c r="L119" s="5"/>
      <c r="M119" s="5"/>
      <c r="N119" s="5"/>
      <c r="O119" s="5"/>
      <c r="P119" s="5"/>
      <c r="Q119" s="92"/>
      <c r="R119" s="5"/>
      <c r="S119" s="93"/>
      <c r="T119" s="93"/>
      <c r="U119" s="93"/>
    </row>
    <row r="120" customFormat="false" ht="12.75" hidden="false" customHeight="false" outlineLevel="0" collapsed="false">
      <c r="B120" s="7"/>
      <c r="C120" s="93"/>
      <c r="D120" s="93"/>
      <c r="E120" s="182"/>
      <c r="F120" s="182"/>
      <c r="G120" s="183"/>
      <c r="H120" s="5"/>
      <c r="I120" s="5"/>
      <c r="J120" s="5"/>
      <c r="K120" s="5"/>
      <c r="L120" s="5"/>
      <c r="M120" s="5"/>
      <c r="N120" s="5"/>
      <c r="O120" s="5"/>
      <c r="P120" s="5"/>
      <c r="Q120" s="92"/>
      <c r="R120" s="5"/>
      <c r="S120" s="93"/>
      <c r="T120" s="93"/>
      <c r="U120" s="93"/>
    </row>
    <row r="121" customFormat="false" ht="12.75" hidden="false" customHeight="false" outlineLevel="0" collapsed="false">
      <c r="B121" s="7"/>
      <c r="C121" s="93"/>
      <c r="D121" s="93"/>
      <c r="E121" s="182"/>
      <c r="F121" s="182"/>
      <c r="G121" s="183"/>
      <c r="H121" s="5"/>
      <c r="I121" s="5"/>
      <c r="J121" s="5"/>
      <c r="K121" s="5"/>
      <c r="L121" s="5"/>
      <c r="M121" s="5"/>
      <c r="N121" s="5"/>
      <c r="O121" s="5"/>
      <c r="P121" s="5"/>
      <c r="Q121" s="92"/>
      <c r="R121" s="5"/>
      <c r="S121" s="93"/>
      <c r="T121" s="93"/>
      <c r="U121" s="93"/>
    </row>
    <row r="122" customFormat="false" ht="12.75" hidden="false" customHeight="false" outlineLevel="0" collapsed="false">
      <c r="C122" s="93"/>
      <c r="D122" s="93"/>
      <c r="E122" s="182"/>
      <c r="F122" s="182"/>
      <c r="G122" s="183"/>
      <c r="H122" s="5"/>
      <c r="I122" s="5"/>
      <c r="J122" s="5"/>
      <c r="K122" s="5"/>
      <c r="L122" s="5"/>
      <c r="M122" s="5"/>
      <c r="N122" s="5"/>
      <c r="O122" s="5"/>
      <c r="P122" s="5"/>
      <c r="Q122" s="92"/>
      <c r="R122" s="5"/>
      <c r="S122" s="93"/>
      <c r="T122" s="93"/>
      <c r="U122" s="93"/>
    </row>
    <row r="123" customFormat="false" ht="12.75" hidden="false" customHeight="false" outlineLevel="0" collapsed="false">
      <c r="C123" s="93"/>
      <c r="D123" s="93"/>
      <c r="E123" s="182"/>
      <c r="F123" s="182"/>
      <c r="G123" s="183"/>
      <c r="H123" s="5"/>
      <c r="I123" s="5"/>
      <c r="J123" s="5"/>
      <c r="K123" s="5"/>
      <c r="L123" s="5"/>
      <c r="M123" s="5"/>
      <c r="N123" s="5"/>
      <c r="O123" s="5"/>
      <c r="P123" s="5"/>
      <c r="Q123" s="92"/>
      <c r="R123" s="5"/>
      <c r="S123" s="93"/>
      <c r="T123" s="93"/>
      <c r="U123" s="93"/>
    </row>
    <row r="124" customFormat="false" ht="12.75" hidden="false" customHeight="false" outlineLevel="0" collapsed="false">
      <c r="C124" s="93"/>
      <c r="D124" s="93"/>
      <c r="E124" s="182"/>
      <c r="F124" s="182"/>
      <c r="G124" s="183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93"/>
      <c r="T124" s="93"/>
      <c r="U124" s="93"/>
    </row>
    <row r="125" customFormat="false" ht="12.75" hidden="false" customHeight="false" outlineLevel="0" collapsed="false">
      <c r="C125" s="93"/>
      <c r="D125" s="93"/>
      <c r="E125" s="182"/>
      <c r="F125" s="182"/>
      <c r="G125" s="183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93"/>
      <c r="T125" s="93"/>
      <c r="U125" s="93"/>
    </row>
    <row r="126" customFormat="false" ht="12.75" hidden="false" customHeight="false" outlineLevel="0" collapsed="false">
      <c r="C126" s="93"/>
      <c r="D126" s="93"/>
      <c r="E126" s="182"/>
      <c r="F126" s="182"/>
      <c r="G126" s="183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93"/>
      <c r="T126" s="93"/>
      <c r="U126" s="93"/>
    </row>
    <row r="127" customFormat="false" ht="12.75" hidden="false" customHeight="false" outlineLevel="0" collapsed="false">
      <c r="C127" s="93"/>
      <c r="D127" s="93"/>
      <c r="E127" s="182"/>
      <c r="F127" s="182"/>
      <c r="G127" s="183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93"/>
      <c r="T127" s="93"/>
      <c r="U127" s="93"/>
    </row>
    <row r="128" customFormat="false" ht="12.75" hidden="false" customHeight="false" outlineLevel="0" collapsed="false">
      <c r="C128" s="93"/>
      <c r="D128" s="93"/>
      <c r="E128" s="182"/>
      <c r="F128" s="182"/>
      <c r="G128" s="183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93"/>
      <c r="T128" s="93"/>
      <c r="U128" s="93"/>
    </row>
    <row r="129" customFormat="false" ht="12.75" hidden="false" customHeight="false" outlineLevel="0" collapsed="false">
      <c r="C129" s="93"/>
      <c r="D129" s="93"/>
      <c r="E129" s="182"/>
      <c r="F129" s="182"/>
      <c r="G129" s="183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93"/>
      <c r="T129" s="93"/>
      <c r="U129" s="93"/>
    </row>
    <row r="130" customFormat="false" ht="12.75" hidden="false" customHeight="false" outlineLevel="0" collapsed="false">
      <c r="C130" s="93"/>
      <c r="D130" s="93"/>
      <c r="E130" s="182"/>
      <c r="F130" s="182"/>
      <c r="G130" s="183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93"/>
      <c r="T130" s="93"/>
      <c r="U130" s="93"/>
    </row>
    <row r="131" customFormat="false" ht="12.75" hidden="false" customHeight="false" outlineLevel="0" collapsed="false">
      <c r="C131" s="93"/>
      <c r="D131" s="93"/>
      <c r="E131" s="182"/>
      <c r="F131" s="182"/>
      <c r="G131" s="183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93"/>
      <c r="T131" s="93"/>
      <c r="U131" s="93"/>
    </row>
    <row r="132" customFormat="false" ht="12.75" hidden="false" customHeight="false" outlineLevel="0" collapsed="false">
      <c r="C132" s="93"/>
      <c r="D132" s="93"/>
      <c r="E132" s="182"/>
      <c r="F132" s="182"/>
      <c r="G132" s="183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93"/>
      <c r="T132" s="93"/>
      <c r="U132" s="93"/>
    </row>
    <row r="133" customFormat="false" ht="12.75" hidden="false" customHeight="false" outlineLevel="0" collapsed="false">
      <c r="C133" s="93"/>
      <c r="D133" s="93"/>
      <c r="E133" s="182"/>
      <c r="F133" s="182"/>
      <c r="G133" s="183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93"/>
      <c r="T133" s="93"/>
      <c r="U133" s="93"/>
    </row>
    <row r="134" customFormat="false" ht="12.75" hidden="false" customHeight="false" outlineLevel="0" collapsed="false">
      <c r="C134" s="93"/>
      <c r="D134" s="93"/>
      <c r="E134" s="182"/>
      <c r="F134" s="182"/>
      <c r="G134" s="183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93"/>
      <c r="T134" s="93"/>
      <c r="U134" s="93"/>
    </row>
    <row r="135" customFormat="false" ht="12.75" hidden="false" customHeight="false" outlineLevel="0" collapsed="false">
      <c r="C135" s="93"/>
      <c r="D135" s="93"/>
      <c r="E135" s="182"/>
      <c r="F135" s="182"/>
      <c r="G135" s="183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93"/>
      <c r="T135" s="93"/>
      <c r="U135" s="93"/>
    </row>
    <row r="136" customFormat="false" ht="12.75" hidden="false" customHeight="false" outlineLevel="0" collapsed="false">
      <c r="C136" s="93"/>
      <c r="D136" s="93"/>
      <c r="E136" s="182"/>
      <c r="F136" s="182"/>
      <c r="G136" s="183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93"/>
      <c r="T136" s="93"/>
      <c r="U136" s="93"/>
    </row>
    <row r="137" customFormat="false" ht="12.75" hidden="false" customHeight="false" outlineLevel="0" collapsed="false">
      <c r="B137" s="2"/>
      <c r="C137" s="93"/>
      <c r="D137" s="93"/>
      <c r="E137" s="182"/>
      <c r="F137" s="182"/>
      <c r="G137" s="183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93"/>
      <c r="T137" s="93"/>
      <c r="U137" s="93"/>
    </row>
    <row r="138" customFormat="false" ht="12.75" hidden="false" customHeight="false" outlineLevel="0" collapsed="false">
      <c r="B138" s="2"/>
      <c r="C138" s="93"/>
      <c r="D138" s="93"/>
      <c r="E138" s="182"/>
      <c r="F138" s="182"/>
      <c r="G138" s="183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93"/>
      <c r="T138" s="93"/>
      <c r="U138" s="93"/>
    </row>
    <row r="139" customFormat="false" ht="12.75" hidden="false" customHeight="false" outlineLevel="0" collapsed="false">
      <c r="B139" s="2"/>
      <c r="C139" s="93"/>
      <c r="D139" s="93"/>
      <c r="E139" s="182"/>
      <c r="F139" s="182"/>
      <c r="G139" s="183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93"/>
      <c r="T139" s="93"/>
      <c r="U139" s="93"/>
    </row>
    <row r="140" customFormat="false" ht="12.75" hidden="false" customHeight="false" outlineLevel="0" collapsed="false">
      <c r="B140" s="2"/>
      <c r="C140" s="93"/>
      <c r="D140" s="93"/>
      <c r="E140" s="182"/>
      <c r="F140" s="182"/>
      <c r="G140" s="183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93"/>
      <c r="T140" s="93"/>
      <c r="U140" s="93"/>
    </row>
    <row r="141" customFormat="false" ht="12.75" hidden="false" customHeight="false" outlineLevel="0" collapsed="false">
      <c r="B141" s="2"/>
      <c r="C141" s="93"/>
      <c r="D141" s="93"/>
      <c r="E141" s="182"/>
      <c r="F141" s="182"/>
      <c r="G141" s="183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93"/>
      <c r="T141" s="93"/>
      <c r="U141" s="93"/>
    </row>
    <row r="142" customFormat="false" ht="12.75" hidden="false" customHeight="false" outlineLevel="0" collapsed="false">
      <c r="B142" s="2"/>
      <c r="C142" s="93"/>
      <c r="D142" s="93"/>
      <c r="E142" s="182"/>
      <c r="F142" s="182"/>
      <c r="G142" s="183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93"/>
      <c r="T142" s="93"/>
      <c r="U142" s="93"/>
    </row>
    <row r="143" customFormat="false" ht="12.75" hidden="false" customHeight="false" outlineLevel="0" collapsed="false">
      <c r="B143" s="2"/>
      <c r="C143" s="93"/>
      <c r="D143" s="93"/>
      <c r="E143" s="182"/>
      <c r="F143" s="182"/>
      <c r="G143" s="183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93"/>
      <c r="T143" s="93"/>
      <c r="U143" s="93"/>
    </row>
    <row r="144" customFormat="false" ht="12.75" hidden="false" customHeight="false" outlineLevel="0" collapsed="false">
      <c r="B144" s="2"/>
      <c r="C144" s="93"/>
      <c r="D144" s="93"/>
      <c r="E144" s="182"/>
      <c r="F144" s="182"/>
      <c r="G144" s="183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93"/>
      <c r="T144" s="93"/>
      <c r="U144" s="93"/>
    </row>
    <row r="145" customFormat="false" ht="12.75" hidden="false" customHeight="false" outlineLevel="0" collapsed="false">
      <c r="B145" s="2"/>
      <c r="C145" s="93"/>
      <c r="D145" s="93"/>
      <c r="E145" s="182"/>
      <c r="F145" s="182"/>
      <c r="G145" s="183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93"/>
      <c r="T145" s="93"/>
      <c r="U145" s="93"/>
    </row>
    <row r="146" customFormat="false" ht="12.75" hidden="false" customHeight="false" outlineLevel="0" collapsed="false">
      <c r="B146" s="2"/>
      <c r="C146" s="93"/>
      <c r="D146" s="93"/>
      <c r="E146" s="182"/>
      <c r="F146" s="182"/>
      <c r="G146" s="183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93"/>
      <c r="T146" s="93"/>
      <c r="U146" s="93"/>
    </row>
    <row r="147" customFormat="false" ht="12.75" hidden="false" customHeight="false" outlineLevel="0" collapsed="false">
      <c r="B147" s="2"/>
      <c r="C147" s="93"/>
      <c r="D147" s="93"/>
      <c r="E147" s="182"/>
      <c r="F147" s="182"/>
      <c r="G147" s="183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93"/>
      <c r="T147" s="93"/>
      <c r="U147" s="93"/>
    </row>
    <row r="148" customFormat="false" ht="12.75" hidden="false" customHeight="false" outlineLevel="0" collapsed="false">
      <c r="B148" s="2"/>
      <c r="C148" s="93"/>
      <c r="D148" s="93"/>
      <c r="E148" s="182"/>
      <c r="F148" s="182"/>
      <c r="G148" s="183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93"/>
      <c r="T148" s="93"/>
      <c r="U148" s="93"/>
    </row>
    <row r="149" customFormat="false" ht="12.75" hidden="false" customHeight="false" outlineLevel="0" collapsed="false">
      <c r="B149" s="2"/>
      <c r="C149" s="93"/>
      <c r="D149" s="93"/>
      <c r="E149" s="182"/>
      <c r="F149" s="182"/>
      <c r="G149" s="183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93"/>
      <c r="T149" s="93"/>
      <c r="U149" s="93"/>
    </row>
    <row r="150" customFormat="false" ht="12.75" hidden="false" customHeight="false" outlineLevel="0" collapsed="false">
      <c r="B150" s="2"/>
      <c r="C150" s="93"/>
      <c r="D150" s="93"/>
      <c r="E150" s="182"/>
      <c r="F150" s="182"/>
      <c r="G150" s="183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93"/>
      <c r="T150" s="93"/>
      <c r="U150" s="93"/>
    </row>
    <row r="151" customFormat="false" ht="12.75" hidden="false" customHeight="false" outlineLevel="0" collapsed="false">
      <c r="C151" s="93"/>
      <c r="D151" s="93"/>
      <c r="E151" s="182"/>
      <c r="F151" s="182"/>
      <c r="G151" s="183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93"/>
      <c r="T151" s="93"/>
      <c r="U151" s="93"/>
    </row>
    <row r="152" customFormat="false" ht="12.75" hidden="false" customHeight="false" outlineLevel="0" collapsed="false">
      <c r="C152" s="93"/>
      <c r="D152" s="93"/>
      <c r="E152" s="182"/>
      <c r="F152" s="182"/>
      <c r="G152" s="183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93"/>
      <c r="T152" s="93"/>
      <c r="U152" s="93"/>
    </row>
    <row r="153" customFormat="false" ht="12.75" hidden="false" customHeight="false" outlineLevel="0" collapsed="false">
      <c r="C153" s="93"/>
      <c r="D153" s="93"/>
      <c r="E153" s="182"/>
      <c r="F153" s="182"/>
      <c r="G153" s="183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93"/>
      <c r="T153" s="93"/>
      <c r="U153" s="93"/>
    </row>
    <row r="154" customFormat="false" ht="12.75" hidden="false" customHeight="false" outlineLevel="0" collapsed="false">
      <c r="C154" s="93"/>
      <c r="D154" s="93"/>
      <c r="E154" s="182"/>
      <c r="F154" s="5"/>
      <c r="G154" s="93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93"/>
      <c r="T154" s="93"/>
      <c r="U154" s="93"/>
    </row>
    <row r="155" customFormat="false" ht="12.75" hidden="false" customHeight="false" outlineLevel="0" collapsed="false">
      <c r="C155" s="93"/>
      <c r="D155" s="93"/>
      <c r="E155" s="182"/>
      <c r="F155" s="5"/>
      <c r="G155" s="93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93"/>
      <c r="T155" s="93"/>
      <c r="U155" s="93"/>
    </row>
    <row r="156" customFormat="false" ht="12.75" hidden="false" customHeight="false" outlineLevel="0" collapsed="false">
      <c r="C156" s="93"/>
      <c r="D156" s="93"/>
      <c r="E156" s="182"/>
      <c r="F156" s="5"/>
      <c r="G156" s="93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93"/>
      <c r="T156" s="93"/>
      <c r="U156" s="93"/>
    </row>
    <row r="157" customFormat="false" ht="12.75" hidden="false" customHeight="false" outlineLevel="0" collapsed="false">
      <c r="C157" s="93"/>
      <c r="D157" s="93"/>
      <c r="E157" s="182"/>
      <c r="F157" s="5"/>
      <c r="G157" s="93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93"/>
      <c r="T157" s="93"/>
      <c r="U157" s="93"/>
    </row>
    <row r="158" customFormat="false" ht="12.75" hidden="false" customHeight="false" outlineLevel="0" collapsed="false">
      <c r="C158" s="93"/>
      <c r="D158" s="93"/>
      <c r="E158" s="182"/>
      <c r="F158" s="5"/>
      <c r="G158" s="93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93"/>
      <c r="T158" s="93"/>
      <c r="U158" s="93"/>
    </row>
    <row r="159" customFormat="false" ht="12.75" hidden="false" customHeight="false" outlineLevel="0" collapsed="false">
      <c r="C159" s="93"/>
      <c r="D159" s="93"/>
      <c r="E159" s="182"/>
      <c r="F159" s="5"/>
      <c r="G159" s="93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93"/>
      <c r="T159" s="93"/>
      <c r="U159" s="93"/>
    </row>
    <row r="160" customFormat="false" ht="12.75" hidden="false" customHeight="false" outlineLevel="0" collapsed="false">
      <c r="C160" s="93"/>
      <c r="D160" s="93"/>
      <c r="E160" s="182"/>
      <c r="F160" s="5"/>
      <c r="G160" s="93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93"/>
      <c r="T160" s="93"/>
      <c r="U160" s="93"/>
    </row>
    <row r="161" customFormat="false" ht="12.75" hidden="false" customHeight="false" outlineLevel="0" collapsed="false">
      <c r="C161" s="93"/>
      <c r="D161" s="93"/>
      <c r="E161" s="182"/>
      <c r="F161" s="5"/>
      <c r="G161" s="93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93"/>
      <c r="T161" s="93"/>
      <c r="U161" s="93"/>
    </row>
    <row r="162" customFormat="false" ht="12.75" hidden="false" customHeight="false" outlineLevel="0" collapsed="false">
      <c r="C162" s="93"/>
      <c r="D162" s="93"/>
      <c r="E162" s="182"/>
      <c r="F162" s="5"/>
      <c r="G162" s="93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93"/>
      <c r="T162" s="93"/>
      <c r="U162" s="93"/>
    </row>
    <row r="163" customFormat="false" ht="12.75" hidden="false" customHeight="false" outlineLevel="0" collapsed="false">
      <c r="C163" s="93"/>
      <c r="D163" s="93"/>
      <c r="E163" s="182"/>
      <c r="F163" s="5"/>
      <c r="G163" s="93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93"/>
      <c r="T163" s="93"/>
      <c r="U163" s="93"/>
    </row>
    <row r="164" customFormat="false" ht="12.75" hidden="false" customHeight="false" outlineLevel="0" collapsed="false">
      <c r="C164" s="93"/>
      <c r="D164" s="93"/>
      <c r="E164" s="182"/>
      <c r="F164" s="5"/>
      <c r="G164" s="93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93"/>
      <c r="T164" s="93"/>
      <c r="U164" s="93"/>
    </row>
    <row r="165" customFormat="false" ht="12.75" hidden="false" customHeight="false" outlineLevel="0" collapsed="false">
      <c r="C165" s="93"/>
      <c r="D165" s="93"/>
      <c r="E165" s="182"/>
      <c r="F165" s="5"/>
      <c r="G165" s="93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93"/>
      <c r="T165" s="93"/>
      <c r="U165" s="93"/>
    </row>
    <row r="166" customFormat="false" ht="12.75" hidden="false" customHeight="false" outlineLevel="0" collapsed="false">
      <c r="C166" s="93"/>
      <c r="D166" s="93"/>
      <c r="E166" s="182"/>
      <c r="F166" s="5"/>
      <c r="G166" s="93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93"/>
      <c r="T166" s="93"/>
      <c r="U166" s="93"/>
    </row>
    <row r="167" customFormat="false" ht="12.75" hidden="false" customHeight="false" outlineLevel="0" collapsed="false">
      <c r="C167" s="93"/>
      <c r="D167" s="93"/>
      <c r="E167" s="182"/>
      <c r="F167" s="5"/>
      <c r="G167" s="93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93"/>
      <c r="T167" s="93"/>
      <c r="U167" s="93"/>
    </row>
    <row r="168" customFormat="false" ht="12.75" hidden="false" customHeight="false" outlineLevel="0" collapsed="false">
      <c r="C168" s="93"/>
      <c r="D168" s="93"/>
      <c r="E168" s="182"/>
      <c r="F168" s="5"/>
      <c r="G168" s="93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93"/>
      <c r="T168" s="93"/>
      <c r="U168" s="93"/>
    </row>
    <row r="169" customFormat="false" ht="12.75" hidden="false" customHeight="false" outlineLevel="0" collapsed="false">
      <c r="C169" s="93"/>
      <c r="D169" s="93"/>
      <c r="E169" s="182"/>
      <c r="F169" s="5"/>
      <c r="G169" s="93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93"/>
      <c r="T169" s="93"/>
      <c r="U169" s="93"/>
    </row>
    <row r="170" customFormat="false" ht="12.75" hidden="false" customHeight="false" outlineLevel="0" collapsed="false">
      <c r="C170" s="93"/>
      <c r="D170" s="93"/>
      <c r="E170" s="182"/>
      <c r="F170" s="5"/>
      <c r="G170" s="93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93"/>
      <c r="T170" s="93"/>
      <c r="U170" s="93"/>
    </row>
    <row r="171" customFormat="false" ht="12.75" hidden="false" customHeight="false" outlineLevel="0" collapsed="false">
      <c r="C171" s="93"/>
      <c r="D171" s="93"/>
      <c r="E171" s="182"/>
      <c r="F171" s="5"/>
      <c r="G171" s="93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93"/>
      <c r="T171" s="93"/>
      <c r="U171" s="93"/>
    </row>
    <row r="172" customFormat="false" ht="12.75" hidden="false" customHeight="false" outlineLevel="0" collapsed="false">
      <c r="C172" s="93"/>
      <c r="D172" s="93"/>
      <c r="E172" s="182"/>
      <c r="F172" s="5"/>
      <c r="G172" s="93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93"/>
      <c r="T172" s="93"/>
      <c r="U172" s="93"/>
    </row>
    <row r="173" customFormat="false" ht="12.75" hidden="false" customHeight="false" outlineLevel="0" collapsed="false">
      <c r="C173" s="93"/>
      <c r="D173" s="93"/>
      <c r="E173" s="182"/>
      <c r="F173" s="5"/>
      <c r="G173" s="93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93"/>
      <c r="T173" s="93"/>
      <c r="U173" s="93"/>
    </row>
    <row r="174" customFormat="false" ht="12.75" hidden="false" customHeight="false" outlineLevel="0" collapsed="false">
      <c r="C174" s="93"/>
      <c r="D174" s="93"/>
      <c r="E174" s="182"/>
      <c r="F174" s="5"/>
      <c r="G174" s="93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93"/>
      <c r="T174" s="93"/>
      <c r="U174" s="93"/>
    </row>
    <row r="175" customFormat="false" ht="12.75" hidden="false" customHeight="false" outlineLevel="0" collapsed="false">
      <c r="C175" s="93"/>
      <c r="D175" s="93"/>
      <c r="E175" s="182"/>
      <c r="F175" s="5"/>
      <c r="G175" s="93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93"/>
      <c r="T175" s="93"/>
      <c r="U175" s="93"/>
    </row>
    <row r="176" customFormat="false" ht="12.75" hidden="false" customHeight="false" outlineLevel="0" collapsed="false">
      <c r="C176" s="93"/>
      <c r="D176" s="93"/>
      <c r="E176" s="182"/>
      <c r="F176" s="5"/>
      <c r="G176" s="93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93"/>
      <c r="T176" s="93"/>
      <c r="U176" s="93"/>
    </row>
    <row r="177" customFormat="false" ht="12.75" hidden="false" customHeight="false" outlineLevel="0" collapsed="false">
      <c r="C177" s="93"/>
      <c r="D177" s="93"/>
      <c r="E177" s="182"/>
      <c r="F177" s="5"/>
      <c r="G177" s="93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93"/>
      <c r="T177" s="93"/>
      <c r="U177" s="93"/>
    </row>
    <row r="178" customFormat="false" ht="12.75" hidden="false" customHeight="false" outlineLevel="0" collapsed="false">
      <c r="C178" s="93"/>
      <c r="D178" s="93"/>
      <c r="E178" s="182"/>
      <c r="F178" s="5"/>
      <c r="G178" s="93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93"/>
      <c r="T178" s="93"/>
      <c r="U178" s="93"/>
    </row>
    <row r="179" customFormat="false" ht="12.75" hidden="false" customHeight="false" outlineLevel="0" collapsed="false">
      <c r="C179" s="93"/>
      <c r="D179" s="93"/>
      <c r="E179" s="182"/>
      <c r="F179" s="5"/>
      <c r="G179" s="93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93"/>
      <c r="T179" s="93"/>
      <c r="U179" s="93"/>
    </row>
    <row r="180" customFormat="false" ht="12.75" hidden="false" customHeight="false" outlineLevel="0" collapsed="false">
      <c r="C180" s="93"/>
      <c r="D180" s="93"/>
      <c r="E180" s="182"/>
      <c r="F180" s="5"/>
      <c r="G180" s="93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93"/>
      <c r="T180" s="93"/>
      <c r="U180" s="93"/>
    </row>
    <row r="181" customFormat="false" ht="12.75" hidden="false" customHeight="false" outlineLevel="0" collapsed="false">
      <c r="C181" s="93"/>
      <c r="D181" s="93"/>
      <c r="E181" s="182"/>
      <c r="F181" s="5"/>
      <c r="G181" s="93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93"/>
      <c r="T181" s="93"/>
      <c r="U181" s="93"/>
    </row>
    <row r="182" customFormat="false" ht="12.75" hidden="false" customHeight="false" outlineLevel="0" collapsed="false">
      <c r="C182" s="93"/>
      <c r="D182" s="93"/>
      <c r="E182" s="182"/>
      <c r="F182" s="5"/>
      <c r="G182" s="93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93"/>
      <c r="T182" s="93"/>
      <c r="U182" s="93"/>
    </row>
    <row r="183" customFormat="false" ht="12.75" hidden="false" customHeight="false" outlineLevel="0" collapsed="false">
      <c r="C183" s="93"/>
      <c r="D183" s="93"/>
      <c r="E183" s="182"/>
      <c r="F183" s="5"/>
      <c r="G183" s="93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93"/>
      <c r="T183" s="93"/>
      <c r="U183" s="93"/>
    </row>
    <row r="184" customFormat="false" ht="12.75" hidden="false" customHeight="false" outlineLevel="0" collapsed="false">
      <c r="C184" s="93"/>
      <c r="D184" s="93"/>
      <c r="E184" s="182"/>
      <c r="F184" s="5"/>
      <c r="G184" s="93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93"/>
      <c r="T184" s="93"/>
      <c r="U184" s="93"/>
    </row>
    <row r="185" customFormat="false" ht="12.75" hidden="false" customHeight="false" outlineLevel="0" collapsed="false">
      <c r="C185" s="93"/>
      <c r="D185" s="93"/>
      <c r="E185" s="182"/>
      <c r="F185" s="5"/>
      <c r="G185" s="93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93"/>
      <c r="T185" s="93"/>
      <c r="U185" s="93"/>
    </row>
    <row r="186" customFormat="false" ht="12.75" hidden="false" customHeight="false" outlineLevel="0" collapsed="false">
      <c r="C186" s="93"/>
      <c r="D186" s="93"/>
      <c r="E186" s="182"/>
      <c r="F186" s="5"/>
      <c r="G186" s="93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93"/>
      <c r="T186" s="93"/>
      <c r="U186" s="93"/>
    </row>
    <row r="187" customFormat="false" ht="12.75" hidden="false" customHeight="false" outlineLevel="0" collapsed="false">
      <c r="C187" s="93"/>
      <c r="D187" s="93"/>
      <c r="E187" s="182"/>
      <c r="F187" s="5"/>
      <c r="G187" s="93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93"/>
      <c r="T187" s="93"/>
      <c r="U187" s="93"/>
    </row>
    <row r="188" customFormat="false" ht="12.75" hidden="false" customHeight="false" outlineLevel="0" collapsed="false">
      <c r="C188" s="93"/>
      <c r="D188" s="93"/>
      <c r="E188" s="182"/>
      <c r="F188" s="5"/>
      <c r="G188" s="93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93"/>
      <c r="T188" s="93"/>
      <c r="U188" s="93"/>
    </row>
    <row r="189" customFormat="false" ht="12.75" hidden="false" customHeight="false" outlineLevel="0" collapsed="false">
      <c r="C189" s="93"/>
      <c r="D189" s="93"/>
      <c r="E189" s="182"/>
      <c r="F189" s="5"/>
      <c r="G189" s="93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93"/>
      <c r="T189" s="93"/>
      <c r="U189" s="93"/>
    </row>
    <row r="190" customFormat="false" ht="12.75" hidden="false" customHeight="false" outlineLevel="0" collapsed="false">
      <c r="C190" s="93"/>
      <c r="D190" s="93"/>
      <c r="E190" s="182"/>
      <c r="F190" s="5"/>
      <c r="G190" s="93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93"/>
      <c r="T190" s="93"/>
      <c r="U190" s="93"/>
    </row>
    <row r="191" customFormat="false" ht="12.75" hidden="false" customHeight="false" outlineLevel="0" collapsed="false">
      <c r="C191" s="93"/>
      <c r="D191" s="93"/>
      <c r="E191" s="182"/>
      <c r="F191" s="5"/>
      <c r="G191" s="93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93"/>
      <c r="T191" s="93"/>
      <c r="U191" s="93"/>
    </row>
    <row r="192" customFormat="false" ht="12.75" hidden="false" customHeight="false" outlineLevel="0" collapsed="false">
      <c r="C192" s="93"/>
      <c r="D192" s="93"/>
      <c r="E192" s="182"/>
      <c r="F192" s="5"/>
      <c r="G192" s="93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93"/>
      <c r="T192" s="93"/>
      <c r="U192" s="93"/>
    </row>
    <row r="193" customFormat="false" ht="12.75" hidden="false" customHeight="false" outlineLevel="0" collapsed="false">
      <c r="C193" s="93"/>
      <c r="D193" s="93"/>
      <c r="E193" s="182"/>
      <c r="F193" s="5"/>
      <c r="G193" s="93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93"/>
      <c r="T193" s="93"/>
      <c r="U193" s="93"/>
    </row>
    <row r="194" customFormat="false" ht="12.75" hidden="false" customHeight="false" outlineLevel="0" collapsed="false">
      <c r="C194" s="93"/>
      <c r="D194" s="93"/>
      <c r="E194" s="182"/>
      <c r="F194" s="5"/>
      <c r="G194" s="93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93"/>
      <c r="T194" s="93"/>
      <c r="U194" s="93"/>
    </row>
    <row r="195" customFormat="false" ht="12.75" hidden="false" customHeight="false" outlineLevel="0" collapsed="false">
      <c r="C195" s="93"/>
      <c r="D195" s="93"/>
      <c r="E195" s="182"/>
      <c r="F195" s="5"/>
      <c r="G195" s="93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93"/>
      <c r="T195" s="93"/>
      <c r="U195" s="93"/>
    </row>
    <row r="196" customFormat="false" ht="12.75" hidden="false" customHeight="false" outlineLevel="0" collapsed="false">
      <c r="C196" s="93"/>
      <c r="D196" s="93"/>
      <c r="E196" s="182"/>
      <c r="F196" s="5"/>
      <c r="G196" s="93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93"/>
      <c r="T196" s="93"/>
      <c r="U196" s="93"/>
    </row>
    <row r="197" customFormat="false" ht="12.75" hidden="false" customHeight="false" outlineLevel="0" collapsed="false">
      <c r="C197" s="93"/>
      <c r="D197" s="93"/>
      <c r="E197" s="182"/>
      <c r="F197" s="5"/>
      <c r="G197" s="93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93"/>
      <c r="T197" s="93"/>
      <c r="U197" s="93"/>
    </row>
    <row r="198" customFormat="false" ht="12.75" hidden="false" customHeight="false" outlineLevel="0" collapsed="false">
      <c r="C198" s="93"/>
      <c r="D198" s="93"/>
      <c r="E198" s="182"/>
      <c r="F198" s="5"/>
      <c r="G198" s="93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93"/>
      <c r="T198" s="93"/>
      <c r="U198" s="93"/>
    </row>
    <row r="199" customFormat="false" ht="12.75" hidden="false" customHeight="false" outlineLevel="0" collapsed="false">
      <c r="C199" s="93"/>
      <c r="D199" s="93"/>
      <c r="E199" s="182"/>
      <c r="F199" s="5"/>
      <c r="G199" s="93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93"/>
      <c r="T199" s="93"/>
      <c r="U199" s="93"/>
    </row>
    <row r="200" customFormat="false" ht="12.75" hidden="false" customHeight="false" outlineLevel="0" collapsed="false">
      <c r="C200" s="93"/>
      <c r="D200" s="93"/>
      <c r="E200" s="182"/>
      <c r="F200" s="5"/>
      <c r="G200" s="93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93"/>
      <c r="T200" s="93"/>
      <c r="U200" s="93"/>
    </row>
    <row r="201" customFormat="false" ht="12.75" hidden="false" customHeight="false" outlineLevel="0" collapsed="false">
      <c r="C201" s="93"/>
      <c r="D201" s="93"/>
      <c r="E201" s="182"/>
      <c r="F201" s="5"/>
      <c r="G201" s="93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93"/>
      <c r="T201" s="93"/>
      <c r="U201" s="93"/>
    </row>
    <row r="202" customFormat="false" ht="12.75" hidden="false" customHeight="false" outlineLevel="0" collapsed="false">
      <c r="C202" s="93"/>
      <c r="D202" s="93"/>
      <c r="E202" s="182"/>
      <c r="F202" s="5"/>
      <c r="G202" s="93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93"/>
      <c r="T202" s="93"/>
      <c r="U202" s="93"/>
    </row>
    <row r="203" customFormat="false" ht="12.75" hidden="false" customHeight="false" outlineLevel="0" collapsed="false">
      <c r="C203" s="93"/>
      <c r="D203" s="93"/>
      <c r="E203" s="182"/>
      <c r="F203" s="5"/>
      <c r="G203" s="93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93"/>
      <c r="T203" s="93"/>
      <c r="U203" s="93"/>
    </row>
    <row r="204" customFormat="false" ht="12.75" hidden="false" customHeight="false" outlineLevel="0" collapsed="false">
      <c r="C204" s="93"/>
      <c r="D204" s="93"/>
      <c r="E204" s="182"/>
      <c r="F204" s="5"/>
      <c r="G204" s="93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93"/>
      <c r="T204" s="93"/>
      <c r="U204" s="93"/>
    </row>
    <row r="205" customFormat="false" ht="12.75" hidden="false" customHeight="false" outlineLevel="0" collapsed="false">
      <c r="C205" s="93"/>
      <c r="D205" s="93"/>
      <c r="E205" s="182"/>
      <c r="F205" s="5"/>
      <c r="G205" s="93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93"/>
      <c r="T205" s="93"/>
      <c r="U205" s="93"/>
    </row>
    <row r="206" customFormat="false" ht="12.75" hidden="false" customHeight="false" outlineLevel="0" collapsed="false">
      <c r="C206" s="93"/>
      <c r="D206" s="93"/>
      <c r="E206" s="182"/>
      <c r="F206" s="5"/>
      <c r="G206" s="93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93"/>
      <c r="T206" s="93"/>
      <c r="U206" s="93"/>
    </row>
    <row r="207" customFormat="false" ht="12.75" hidden="false" customHeight="false" outlineLevel="0" collapsed="false">
      <c r="C207" s="93"/>
      <c r="D207" s="93"/>
      <c r="E207" s="182"/>
      <c r="F207" s="5"/>
      <c r="G207" s="93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93"/>
      <c r="T207" s="93"/>
      <c r="U207" s="93"/>
    </row>
    <row r="208" customFormat="false" ht="12.75" hidden="false" customHeight="false" outlineLevel="0" collapsed="false">
      <c r="C208" s="93"/>
      <c r="D208" s="93"/>
      <c r="E208" s="182"/>
      <c r="F208" s="5"/>
      <c r="G208" s="93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93"/>
      <c r="T208" s="93"/>
      <c r="U208" s="93"/>
    </row>
    <row r="209" customFormat="false" ht="12.75" hidden="false" customHeight="false" outlineLevel="0" collapsed="false">
      <c r="C209" s="93"/>
      <c r="D209" s="93"/>
      <c r="E209" s="182"/>
      <c r="F209" s="5"/>
      <c r="G209" s="93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93"/>
      <c r="T209" s="93"/>
      <c r="U209" s="93"/>
    </row>
    <row r="210" customFormat="false" ht="12.75" hidden="false" customHeight="false" outlineLevel="0" collapsed="false">
      <c r="C210" s="93"/>
      <c r="D210" s="93"/>
      <c r="E210" s="182"/>
      <c r="F210" s="5"/>
      <c r="G210" s="93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93"/>
      <c r="T210" s="93"/>
      <c r="U210" s="93"/>
    </row>
    <row r="211" customFormat="false" ht="12.75" hidden="false" customHeight="false" outlineLevel="0" collapsed="false">
      <c r="C211" s="93"/>
      <c r="D211" s="93"/>
      <c r="E211" s="182"/>
      <c r="F211" s="5"/>
      <c r="G211" s="93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93"/>
      <c r="T211" s="93"/>
      <c r="U211" s="93"/>
    </row>
    <row r="212" customFormat="false" ht="12.75" hidden="false" customHeight="false" outlineLevel="0" collapsed="false">
      <c r="C212" s="93"/>
      <c r="D212" s="93"/>
      <c r="E212" s="182"/>
      <c r="F212" s="5"/>
      <c r="G212" s="93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93"/>
      <c r="T212" s="93"/>
      <c r="U212" s="93"/>
    </row>
    <row r="213" customFormat="false" ht="12.75" hidden="false" customHeight="false" outlineLevel="0" collapsed="false">
      <c r="C213" s="93"/>
      <c r="D213" s="93"/>
      <c r="E213" s="182"/>
      <c r="F213" s="5"/>
      <c r="G213" s="93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93"/>
      <c r="T213" s="93"/>
      <c r="U213" s="93"/>
    </row>
    <row r="214" customFormat="false" ht="12.75" hidden="false" customHeight="false" outlineLevel="0" collapsed="false">
      <c r="C214" s="93"/>
      <c r="D214" s="93"/>
      <c r="E214" s="182"/>
      <c r="F214" s="5"/>
      <c r="G214" s="93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93"/>
      <c r="T214" s="93"/>
      <c r="U214" s="93"/>
    </row>
    <row r="215" customFormat="false" ht="12.75" hidden="false" customHeight="false" outlineLevel="0" collapsed="false">
      <c r="C215" s="93"/>
      <c r="D215" s="93"/>
      <c r="E215" s="182"/>
      <c r="F215" s="5"/>
      <c r="G215" s="93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93"/>
      <c r="T215" s="93"/>
      <c r="U215" s="93"/>
    </row>
    <row r="216" customFormat="false" ht="12.75" hidden="false" customHeight="false" outlineLevel="0" collapsed="false">
      <c r="C216" s="93"/>
      <c r="D216" s="93"/>
      <c r="E216" s="182"/>
      <c r="F216" s="5"/>
      <c r="G216" s="93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93"/>
      <c r="T216" s="93"/>
      <c r="U216" s="93"/>
    </row>
    <row r="217" customFormat="false" ht="12.75" hidden="false" customHeight="false" outlineLevel="0" collapsed="false">
      <c r="C217" s="93"/>
      <c r="D217" s="93"/>
      <c r="E217" s="182"/>
      <c r="F217" s="5"/>
      <c r="G217" s="93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93"/>
      <c r="T217" s="93"/>
      <c r="U217" s="93"/>
    </row>
    <row r="218" customFormat="false" ht="12.75" hidden="false" customHeight="false" outlineLevel="0" collapsed="false">
      <c r="C218" s="93"/>
      <c r="D218" s="93"/>
      <c r="E218" s="182"/>
      <c r="F218" s="5"/>
      <c r="G218" s="93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93"/>
      <c r="T218" s="93"/>
      <c r="U218" s="93"/>
    </row>
    <row r="219" customFormat="false" ht="12.75" hidden="false" customHeight="false" outlineLevel="0" collapsed="false">
      <c r="C219" s="93"/>
      <c r="D219" s="93"/>
      <c r="E219" s="182"/>
      <c r="F219" s="5"/>
      <c r="G219" s="93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93"/>
      <c r="T219" s="93"/>
      <c r="U219" s="93"/>
    </row>
    <row r="220" customFormat="false" ht="12.75" hidden="false" customHeight="false" outlineLevel="0" collapsed="false">
      <c r="C220" s="93"/>
      <c r="D220" s="93"/>
      <c r="E220" s="182"/>
      <c r="F220" s="5"/>
      <c r="G220" s="93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93"/>
      <c r="T220" s="93"/>
      <c r="U220" s="93"/>
    </row>
    <row r="221" customFormat="false" ht="12.75" hidden="false" customHeight="false" outlineLevel="0" collapsed="false">
      <c r="C221" s="93"/>
      <c r="D221" s="93"/>
      <c r="E221" s="182"/>
      <c r="F221" s="5"/>
      <c r="G221" s="93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93"/>
      <c r="T221" s="93"/>
      <c r="U221" s="93"/>
    </row>
    <row r="222" customFormat="false" ht="12.75" hidden="false" customHeight="false" outlineLevel="0" collapsed="false">
      <c r="C222" s="93"/>
      <c r="D222" s="93"/>
      <c r="E222" s="182"/>
      <c r="F222" s="5"/>
      <c r="G222" s="93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93"/>
      <c r="T222" s="93"/>
      <c r="U222" s="93"/>
    </row>
    <row r="223" customFormat="false" ht="12.75" hidden="false" customHeight="false" outlineLevel="0" collapsed="false">
      <c r="C223" s="93"/>
      <c r="D223" s="93"/>
      <c r="E223" s="182"/>
      <c r="F223" s="5"/>
      <c r="G223" s="93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93"/>
      <c r="T223" s="93"/>
      <c r="U223" s="93"/>
    </row>
    <row r="224" customFormat="false" ht="12.75" hidden="false" customHeight="false" outlineLevel="0" collapsed="false">
      <c r="C224" s="93"/>
      <c r="D224" s="93"/>
      <c r="E224" s="182"/>
      <c r="F224" s="5"/>
      <c r="G224" s="93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93"/>
      <c r="T224" s="93"/>
      <c r="U224" s="93"/>
    </row>
    <row r="225" customFormat="false" ht="12.75" hidden="false" customHeight="false" outlineLevel="0" collapsed="false">
      <c r="C225" s="93"/>
      <c r="D225" s="93"/>
      <c r="E225" s="182"/>
      <c r="F225" s="5"/>
      <c r="G225" s="93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93"/>
      <c r="T225" s="93"/>
      <c r="U225" s="93"/>
    </row>
    <row r="226" customFormat="false" ht="12.75" hidden="false" customHeight="false" outlineLevel="0" collapsed="false">
      <c r="C226" s="93"/>
      <c r="D226" s="93"/>
      <c r="E226" s="182"/>
      <c r="F226" s="5"/>
      <c r="G226" s="93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93"/>
      <c r="T226" s="93"/>
      <c r="U226" s="93"/>
    </row>
    <row r="227" customFormat="false" ht="12.75" hidden="false" customHeight="false" outlineLevel="0" collapsed="false">
      <c r="C227" s="93"/>
      <c r="D227" s="93"/>
      <c r="E227" s="182"/>
      <c r="F227" s="5"/>
      <c r="G227" s="93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93"/>
      <c r="T227" s="93"/>
      <c r="U227" s="93"/>
    </row>
    <row r="228" customFormat="false" ht="12.75" hidden="false" customHeight="false" outlineLevel="0" collapsed="false">
      <c r="C228" s="93"/>
      <c r="D228" s="93"/>
      <c r="E228" s="182"/>
      <c r="F228" s="5"/>
      <c r="G228" s="93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93"/>
      <c r="T228" s="93"/>
      <c r="U228" s="93"/>
    </row>
    <row r="229" customFormat="false" ht="12.75" hidden="false" customHeight="false" outlineLevel="0" collapsed="false">
      <c r="C229" s="93"/>
      <c r="D229" s="93"/>
      <c r="E229" s="5"/>
      <c r="F229" s="5"/>
      <c r="G229" s="93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93"/>
      <c r="T229" s="93"/>
      <c r="U229" s="93"/>
    </row>
    <row r="230" customFormat="false" ht="12.75" hidden="false" customHeight="false" outlineLevel="0" collapsed="false">
      <c r="C230" s="93"/>
      <c r="D230" s="93"/>
      <c r="E230" s="5"/>
      <c r="F230" s="5"/>
      <c r="G230" s="93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93"/>
      <c r="T230" s="93"/>
      <c r="U230" s="93"/>
    </row>
    <row r="231" customFormat="false" ht="12.75" hidden="false" customHeight="false" outlineLevel="0" collapsed="false">
      <c r="C231" s="93"/>
      <c r="D231" s="93"/>
      <c r="E231" s="5"/>
      <c r="F231" s="5"/>
      <c r="G231" s="93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93"/>
      <c r="T231" s="93"/>
      <c r="U231" s="93"/>
    </row>
    <row r="232" customFormat="false" ht="12.75" hidden="false" customHeight="false" outlineLevel="0" collapsed="false">
      <c r="C232" s="93"/>
      <c r="D232" s="93"/>
      <c r="E232" s="5"/>
      <c r="F232" s="5"/>
      <c r="G232" s="93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93"/>
      <c r="T232" s="93"/>
      <c r="U232" s="93"/>
    </row>
    <row r="233" customFormat="false" ht="12.75" hidden="false" customHeight="false" outlineLevel="0" collapsed="false">
      <c r="C233" s="93"/>
      <c r="D233" s="93"/>
      <c r="E233" s="5"/>
      <c r="F233" s="5"/>
      <c r="G233" s="93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93"/>
      <c r="T233" s="93"/>
      <c r="U233" s="93"/>
    </row>
    <row r="234" customFormat="false" ht="12.75" hidden="false" customHeight="false" outlineLevel="0" collapsed="false">
      <c r="C234" s="93"/>
      <c r="D234" s="93"/>
      <c r="E234" s="5"/>
      <c r="F234" s="5"/>
      <c r="G234" s="93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93"/>
      <c r="T234" s="93"/>
      <c r="U234" s="93"/>
    </row>
    <row r="235" customFormat="false" ht="12.75" hidden="false" customHeight="false" outlineLevel="0" collapsed="false">
      <c r="C235" s="93"/>
      <c r="D235" s="93"/>
      <c r="E235" s="5"/>
      <c r="F235" s="5"/>
      <c r="G235" s="93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93"/>
      <c r="T235" s="93"/>
      <c r="U235" s="93"/>
    </row>
    <row r="236" customFormat="false" ht="12.75" hidden="false" customHeight="false" outlineLevel="0" collapsed="false">
      <c r="C236" s="93"/>
      <c r="D236" s="93"/>
      <c r="E236" s="5"/>
      <c r="F236" s="5"/>
      <c r="G236" s="93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93"/>
      <c r="T236" s="93"/>
      <c r="U236" s="93"/>
    </row>
    <row r="237" customFormat="false" ht="12.75" hidden="false" customHeight="false" outlineLevel="0" collapsed="false">
      <c r="C237" s="93"/>
      <c r="D237" s="93"/>
      <c r="E237" s="5"/>
      <c r="F237" s="5"/>
      <c r="G237" s="93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93"/>
      <c r="T237" s="93"/>
      <c r="U237" s="93"/>
    </row>
    <row r="238" customFormat="false" ht="12.75" hidden="false" customHeight="false" outlineLevel="0" collapsed="false">
      <c r="C238" s="93"/>
      <c r="D238" s="93"/>
      <c r="E238" s="5"/>
      <c r="F238" s="5"/>
      <c r="G238" s="93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93"/>
      <c r="T238" s="93"/>
      <c r="U238" s="93"/>
    </row>
    <row r="239" customFormat="false" ht="12.75" hidden="false" customHeight="false" outlineLevel="0" collapsed="false">
      <c r="C239" s="93"/>
      <c r="D239" s="93"/>
      <c r="E239" s="5"/>
      <c r="F239" s="5"/>
      <c r="G239" s="93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93"/>
      <c r="T239" s="93"/>
      <c r="U239" s="93"/>
    </row>
    <row r="240" customFormat="false" ht="12.75" hidden="false" customHeight="false" outlineLevel="0" collapsed="false">
      <c r="C240" s="93"/>
      <c r="D240" s="93"/>
      <c r="E240" s="5"/>
      <c r="F240" s="5"/>
      <c r="G240" s="93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93"/>
      <c r="T240" s="93"/>
      <c r="U240" s="93"/>
    </row>
    <row r="241" customFormat="false" ht="12.75" hidden="false" customHeight="false" outlineLevel="0" collapsed="false">
      <c r="C241" s="93"/>
      <c r="D241" s="93"/>
      <c r="E241" s="5"/>
      <c r="F241" s="5"/>
      <c r="G241" s="93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93"/>
      <c r="T241" s="93"/>
      <c r="U241" s="93"/>
    </row>
    <row r="242" customFormat="false" ht="12.75" hidden="false" customHeight="false" outlineLevel="0" collapsed="false">
      <c r="C242" s="93"/>
      <c r="D242" s="93"/>
      <c r="E242" s="5"/>
      <c r="F242" s="5"/>
      <c r="G242" s="93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93"/>
      <c r="T242" s="93"/>
      <c r="U242" s="93"/>
    </row>
    <row r="243" customFormat="false" ht="12.75" hidden="false" customHeight="false" outlineLevel="0" collapsed="false">
      <c r="C243" s="93"/>
      <c r="D243" s="93"/>
      <c r="E243" s="5"/>
      <c r="F243" s="5"/>
      <c r="G243" s="93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93"/>
      <c r="T243" s="93"/>
      <c r="U243" s="93"/>
    </row>
    <row r="244" customFormat="false" ht="12.75" hidden="false" customHeight="false" outlineLevel="0" collapsed="false">
      <c r="C244" s="93"/>
      <c r="D244" s="93"/>
      <c r="E244" s="5"/>
      <c r="F244" s="5"/>
      <c r="G244" s="93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93"/>
      <c r="T244" s="93"/>
      <c r="U244" s="93"/>
    </row>
    <row r="245" customFormat="false" ht="12.75" hidden="false" customHeight="false" outlineLevel="0" collapsed="false">
      <c r="C245" s="93"/>
      <c r="D245" s="93"/>
      <c r="E245" s="5"/>
      <c r="F245" s="5"/>
      <c r="G245" s="93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93"/>
      <c r="T245" s="93"/>
      <c r="U245" s="93"/>
    </row>
    <row r="246" customFormat="false" ht="12.75" hidden="false" customHeight="false" outlineLevel="0" collapsed="false">
      <c r="C246" s="93"/>
      <c r="D246" s="93"/>
      <c r="E246" s="5"/>
      <c r="F246" s="5"/>
      <c r="G246" s="93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93"/>
      <c r="T246" s="93"/>
      <c r="U246" s="93"/>
    </row>
    <row r="247" customFormat="false" ht="12.75" hidden="false" customHeight="false" outlineLevel="0" collapsed="false">
      <c r="C247" s="93"/>
      <c r="D247" s="93"/>
      <c r="E247" s="5"/>
      <c r="F247" s="5"/>
      <c r="G247" s="93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93"/>
      <c r="T247" s="93"/>
      <c r="U247" s="93"/>
    </row>
    <row r="248" customFormat="false" ht="12.75" hidden="false" customHeight="false" outlineLevel="0" collapsed="false">
      <c r="C248" s="93"/>
      <c r="D248" s="93"/>
      <c r="E248" s="5"/>
      <c r="F248" s="5"/>
      <c r="G248" s="93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93"/>
      <c r="T248" s="93"/>
      <c r="U248" s="93"/>
    </row>
    <row r="249" customFormat="false" ht="12.75" hidden="false" customHeight="false" outlineLevel="0" collapsed="false">
      <c r="C249" s="93"/>
      <c r="D249" s="93"/>
      <c r="E249" s="5"/>
      <c r="F249" s="5"/>
      <c r="G249" s="93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93"/>
      <c r="T249" s="93"/>
      <c r="U249" s="93"/>
    </row>
    <row r="250" customFormat="false" ht="12.75" hidden="false" customHeight="false" outlineLevel="0" collapsed="false">
      <c r="C250" s="93"/>
      <c r="D250" s="93"/>
      <c r="E250" s="5"/>
      <c r="F250" s="5"/>
      <c r="G250" s="93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93"/>
      <c r="T250" s="93"/>
      <c r="U250" s="93"/>
    </row>
    <row r="251" customFormat="false" ht="12.75" hidden="false" customHeight="false" outlineLevel="0" collapsed="false">
      <c r="C251" s="93"/>
      <c r="D251" s="93"/>
      <c r="E251" s="5"/>
      <c r="F251" s="5"/>
      <c r="G251" s="93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93"/>
      <c r="T251" s="93"/>
      <c r="U251" s="93"/>
    </row>
    <row r="252" customFormat="false" ht="12.75" hidden="false" customHeight="false" outlineLevel="0" collapsed="false">
      <c r="C252" s="93"/>
      <c r="D252" s="93"/>
      <c r="E252" s="5"/>
      <c r="F252" s="5"/>
      <c r="G252" s="93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93"/>
      <c r="T252" s="93"/>
      <c r="U252" s="93"/>
    </row>
    <row r="253" customFormat="false" ht="12.75" hidden="false" customHeight="false" outlineLevel="0" collapsed="false">
      <c r="C253" s="93"/>
      <c r="D253" s="93"/>
      <c r="E253" s="5"/>
      <c r="F253" s="5"/>
      <c r="G253" s="93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93"/>
      <c r="T253" s="93"/>
      <c r="U253" s="93"/>
    </row>
    <row r="254" customFormat="false" ht="12.75" hidden="false" customHeight="false" outlineLevel="0" collapsed="false">
      <c r="C254" s="93"/>
      <c r="D254" s="93"/>
      <c r="E254" s="5"/>
      <c r="F254" s="5"/>
      <c r="G254" s="93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93"/>
      <c r="T254" s="93"/>
      <c r="U254" s="93"/>
    </row>
    <row r="255" customFormat="false" ht="12.75" hidden="false" customHeight="false" outlineLevel="0" collapsed="false">
      <c r="C255" s="93"/>
      <c r="D255" s="93"/>
      <c r="E255" s="5"/>
      <c r="F255" s="5"/>
      <c r="G255" s="93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93"/>
      <c r="T255" s="93"/>
      <c r="U255" s="93"/>
    </row>
    <row r="256" customFormat="false" ht="12.75" hidden="false" customHeight="false" outlineLevel="0" collapsed="false">
      <c r="C256" s="93"/>
      <c r="D256" s="93"/>
      <c r="E256" s="5"/>
      <c r="F256" s="5"/>
      <c r="G256" s="93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93"/>
      <c r="T256" s="93"/>
      <c r="U256" s="93"/>
    </row>
    <row r="257" customFormat="false" ht="12.75" hidden="false" customHeight="false" outlineLevel="0" collapsed="false">
      <c r="C257" s="93"/>
      <c r="D257" s="93"/>
      <c r="E257" s="5"/>
      <c r="F257" s="5"/>
      <c r="G257" s="93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93"/>
      <c r="T257" s="93"/>
      <c r="U257" s="93"/>
    </row>
    <row r="258" customFormat="false" ht="12.75" hidden="false" customHeight="false" outlineLevel="0" collapsed="false">
      <c r="C258" s="93"/>
      <c r="D258" s="93"/>
      <c r="E258" s="5"/>
      <c r="F258" s="5"/>
      <c r="G258" s="93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93"/>
      <c r="T258" s="93"/>
      <c r="U258" s="93"/>
    </row>
    <row r="259" customFormat="false" ht="12.75" hidden="false" customHeight="false" outlineLevel="0" collapsed="false">
      <c r="C259" s="93"/>
      <c r="D259" s="93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93"/>
      <c r="T259" s="93"/>
      <c r="U259" s="93"/>
    </row>
    <row r="260" customFormat="false" ht="12.75" hidden="false" customHeight="false" outlineLevel="0" collapsed="false">
      <c r="C260" s="93"/>
      <c r="D260" s="93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93"/>
      <c r="T260" s="93"/>
      <c r="U260" s="93"/>
    </row>
    <row r="261" customFormat="false" ht="12.75" hidden="false" customHeight="false" outlineLevel="0" collapsed="false">
      <c r="C261" s="93"/>
      <c r="D261" s="93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93"/>
      <c r="T261" s="93"/>
      <c r="U261" s="93"/>
    </row>
    <row r="262" customFormat="false" ht="12.75" hidden="false" customHeight="false" outlineLevel="0" collapsed="false">
      <c r="C262" s="93"/>
      <c r="D262" s="93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93"/>
      <c r="T262" s="93"/>
      <c r="U262" s="93"/>
    </row>
    <row r="263" customFormat="false" ht="12.75" hidden="false" customHeight="false" outlineLevel="0" collapsed="false">
      <c r="C263" s="93"/>
      <c r="D263" s="93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93"/>
      <c r="T263" s="93"/>
      <c r="U263" s="93"/>
    </row>
    <row r="264" customFormat="false" ht="12.75" hidden="false" customHeight="false" outlineLevel="0" collapsed="false">
      <c r="C264" s="93"/>
      <c r="D264" s="93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93"/>
      <c r="T264" s="93"/>
      <c r="U264" s="93"/>
    </row>
    <row r="265" customFormat="false" ht="12.75" hidden="false" customHeight="false" outlineLevel="0" collapsed="false">
      <c r="C265" s="93"/>
      <c r="D265" s="93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93"/>
      <c r="T265" s="93"/>
      <c r="U265" s="93"/>
    </row>
    <row r="266" customFormat="false" ht="12.75" hidden="false" customHeight="false" outlineLevel="0" collapsed="false">
      <c r="C266" s="93"/>
      <c r="D266" s="93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93"/>
      <c r="T266" s="93"/>
      <c r="U266" s="93"/>
    </row>
    <row r="267" customFormat="false" ht="12.75" hidden="false" customHeight="false" outlineLevel="0" collapsed="false">
      <c r="C267" s="93"/>
      <c r="D267" s="93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93"/>
      <c r="T267" s="93"/>
      <c r="U267" s="93"/>
    </row>
    <row r="268" customFormat="false" ht="12.75" hidden="false" customHeight="false" outlineLevel="0" collapsed="false">
      <c r="C268" s="93"/>
      <c r="D268" s="93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93"/>
      <c r="T268" s="93"/>
      <c r="U268" s="93"/>
    </row>
    <row r="269" customFormat="false" ht="12.75" hidden="false" customHeight="false" outlineLevel="0" collapsed="false">
      <c r="C269" s="93"/>
      <c r="D269" s="93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93"/>
      <c r="T269" s="93"/>
      <c r="U269" s="93"/>
    </row>
    <row r="270" customFormat="false" ht="12.75" hidden="false" customHeight="false" outlineLevel="0" collapsed="false">
      <c r="C270" s="93"/>
      <c r="D270" s="93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93"/>
      <c r="T270" s="93"/>
      <c r="U270" s="93"/>
    </row>
    <row r="271" customFormat="false" ht="12.75" hidden="false" customHeight="false" outlineLevel="0" collapsed="false">
      <c r="C271" s="93"/>
      <c r="D271" s="93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93"/>
      <c r="T271" s="93"/>
      <c r="U271" s="93"/>
    </row>
    <row r="272" customFormat="false" ht="12.75" hidden="false" customHeight="false" outlineLevel="0" collapsed="false">
      <c r="C272" s="93"/>
      <c r="D272" s="93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93"/>
      <c r="T272" s="93"/>
      <c r="U272" s="93"/>
    </row>
    <row r="273" customFormat="false" ht="12.75" hidden="false" customHeight="false" outlineLevel="0" collapsed="false">
      <c r="C273" s="93"/>
      <c r="D273" s="93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93"/>
      <c r="T273" s="93"/>
      <c r="U273" s="93"/>
    </row>
    <row r="274" customFormat="false" ht="12.75" hidden="false" customHeight="false" outlineLevel="0" collapsed="false">
      <c r="C274" s="93"/>
      <c r="D274" s="93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93"/>
      <c r="T274" s="93"/>
      <c r="U274" s="93"/>
    </row>
    <row r="275" customFormat="false" ht="12.75" hidden="false" customHeight="false" outlineLevel="0" collapsed="false">
      <c r="C275" s="93"/>
      <c r="D275" s="93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93"/>
      <c r="T275" s="93"/>
      <c r="U275" s="93"/>
    </row>
    <row r="276" customFormat="false" ht="12.75" hidden="false" customHeight="false" outlineLevel="0" collapsed="false">
      <c r="C276" s="93"/>
      <c r="D276" s="93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93"/>
      <c r="T276" s="93"/>
      <c r="U276" s="93"/>
    </row>
    <row r="277" customFormat="false" ht="12.75" hidden="false" customHeight="false" outlineLevel="0" collapsed="false">
      <c r="C277" s="93"/>
      <c r="D277" s="93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93"/>
      <c r="T277" s="93"/>
      <c r="U277" s="93"/>
    </row>
    <row r="278" customFormat="false" ht="12.75" hidden="false" customHeight="false" outlineLevel="0" collapsed="false">
      <c r="C278" s="93"/>
      <c r="D278" s="93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93"/>
      <c r="T278" s="93"/>
      <c r="U278" s="93"/>
    </row>
    <row r="279" customFormat="false" ht="12.75" hidden="false" customHeight="false" outlineLevel="0" collapsed="false">
      <c r="C279" s="93"/>
      <c r="D279" s="93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93"/>
      <c r="T279" s="93"/>
      <c r="U279" s="93"/>
    </row>
    <row r="280" customFormat="false" ht="12.75" hidden="false" customHeight="false" outlineLevel="0" collapsed="false">
      <c r="C280" s="93"/>
      <c r="D280" s="93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93"/>
      <c r="T280" s="93"/>
      <c r="U280" s="93"/>
    </row>
    <row r="281" customFormat="false" ht="12.75" hidden="false" customHeight="false" outlineLevel="0" collapsed="false">
      <c r="C281" s="93"/>
      <c r="D281" s="93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93"/>
      <c r="T281" s="93"/>
      <c r="U281" s="93"/>
    </row>
    <row r="282" customFormat="false" ht="12.75" hidden="false" customHeight="false" outlineLevel="0" collapsed="false">
      <c r="C282" s="93"/>
      <c r="D282" s="93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93"/>
      <c r="T282" s="93"/>
      <c r="U282" s="93"/>
    </row>
    <row r="283" customFormat="false" ht="12.75" hidden="false" customHeight="false" outlineLevel="0" collapsed="false">
      <c r="C283" s="93"/>
      <c r="D283" s="93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93"/>
      <c r="T283" s="93"/>
      <c r="U283" s="93"/>
    </row>
    <row r="284" customFormat="false" ht="12.75" hidden="false" customHeight="false" outlineLevel="0" collapsed="false">
      <c r="C284" s="93"/>
      <c r="D284" s="93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93"/>
      <c r="T284" s="93"/>
      <c r="U284" s="93"/>
    </row>
    <row r="285" customFormat="false" ht="12.75" hidden="false" customHeight="false" outlineLevel="0" collapsed="false">
      <c r="C285" s="93"/>
      <c r="D285" s="93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93"/>
      <c r="T285" s="93"/>
      <c r="U285" s="93"/>
    </row>
    <row r="286" customFormat="false" ht="12.75" hidden="false" customHeight="false" outlineLevel="0" collapsed="false">
      <c r="C286" s="93"/>
      <c r="D286" s="93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93"/>
      <c r="T286" s="93"/>
      <c r="U286" s="93"/>
    </row>
    <row r="287" customFormat="false" ht="12.75" hidden="false" customHeight="false" outlineLevel="0" collapsed="false">
      <c r="C287" s="93"/>
      <c r="D287" s="93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93"/>
      <c r="T287" s="93"/>
      <c r="U287" s="93"/>
    </row>
    <row r="288" customFormat="false" ht="12.75" hidden="false" customHeight="false" outlineLevel="0" collapsed="false">
      <c r="C288" s="93"/>
      <c r="D288" s="93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93"/>
      <c r="T288" s="93"/>
      <c r="U288" s="93"/>
    </row>
    <row r="289" customFormat="false" ht="12.75" hidden="false" customHeight="false" outlineLevel="0" collapsed="false">
      <c r="C289" s="93"/>
      <c r="D289" s="93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93"/>
      <c r="T289" s="93"/>
      <c r="U289" s="93"/>
    </row>
    <row r="290" customFormat="false" ht="12.75" hidden="false" customHeight="false" outlineLevel="0" collapsed="false">
      <c r="C290" s="93"/>
      <c r="D290" s="93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93"/>
      <c r="T290" s="93"/>
      <c r="U290" s="93"/>
    </row>
    <row r="291" customFormat="false" ht="12.75" hidden="false" customHeight="false" outlineLevel="0" collapsed="false">
      <c r="C291" s="93"/>
      <c r="D291" s="93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93"/>
      <c r="T291" s="93"/>
      <c r="U291" s="93"/>
    </row>
    <row r="292" customFormat="false" ht="12.75" hidden="false" customHeight="false" outlineLevel="0" collapsed="false">
      <c r="C292" s="93"/>
      <c r="D292" s="93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93"/>
      <c r="T292" s="93"/>
      <c r="U292" s="93"/>
    </row>
    <row r="293" customFormat="false" ht="12.75" hidden="false" customHeight="false" outlineLevel="0" collapsed="false">
      <c r="C293" s="93"/>
      <c r="D293" s="93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93"/>
      <c r="T293" s="93"/>
      <c r="U293" s="93"/>
    </row>
    <row r="294" customFormat="false" ht="12.75" hidden="false" customHeight="false" outlineLevel="0" collapsed="false">
      <c r="C294" s="93"/>
      <c r="D294" s="93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93"/>
      <c r="T294" s="93"/>
      <c r="U294" s="93"/>
    </row>
    <row r="295" customFormat="false" ht="12.75" hidden="false" customHeight="false" outlineLevel="0" collapsed="false">
      <c r="C295" s="93"/>
      <c r="D295" s="93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93"/>
      <c r="T295" s="93"/>
      <c r="U295" s="93"/>
    </row>
    <row r="296" customFormat="false" ht="12.75" hidden="false" customHeight="false" outlineLevel="0" collapsed="false">
      <c r="C296" s="93"/>
      <c r="D296" s="93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93"/>
      <c r="T296" s="93"/>
      <c r="U296" s="93"/>
    </row>
    <row r="297" customFormat="false" ht="12.75" hidden="false" customHeight="false" outlineLevel="0" collapsed="false">
      <c r="C297" s="93"/>
      <c r="D297" s="93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93"/>
      <c r="T297" s="93"/>
      <c r="U297" s="93"/>
    </row>
    <row r="298" customFormat="false" ht="12.75" hidden="false" customHeight="false" outlineLevel="0" collapsed="false">
      <c r="C298" s="93"/>
      <c r="D298" s="93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93"/>
      <c r="T298" s="93"/>
      <c r="U298" s="93"/>
    </row>
    <row r="299" customFormat="false" ht="12.75" hidden="false" customHeight="false" outlineLevel="0" collapsed="false">
      <c r="C299" s="93"/>
      <c r="D299" s="93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93"/>
      <c r="T299" s="93"/>
      <c r="U299" s="93"/>
    </row>
    <row r="300" customFormat="false" ht="12.75" hidden="false" customHeight="false" outlineLevel="0" collapsed="false">
      <c r="C300" s="93"/>
      <c r="D300" s="93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93"/>
      <c r="T300" s="93"/>
      <c r="U300" s="93"/>
    </row>
    <row r="301" customFormat="false" ht="12.75" hidden="false" customHeight="false" outlineLevel="0" collapsed="false">
      <c r="C301" s="93"/>
      <c r="D301" s="93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93"/>
      <c r="T301" s="93"/>
      <c r="U301" s="93"/>
    </row>
    <row r="302" customFormat="false" ht="12.75" hidden="false" customHeight="false" outlineLevel="0" collapsed="false">
      <c r="C302" s="93"/>
      <c r="D302" s="93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93"/>
      <c r="T302" s="93"/>
      <c r="U302" s="93"/>
    </row>
    <row r="303" customFormat="false" ht="12.75" hidden="false" customHeight="false" outlineLevel="0" collapsed="false">
      <c r="C303" s="93"/>
      <c r="D303" s="93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93"/>
      <c r="T303" s="93"/>
      <c r="U303" s="93"/>
    </row>
    <row r="304" customFormat="false" ht="12.75" hidden="false" customHeight="false" outlineLevel="0" collapsed="false">
      <c r="C304" s="93"/>
      <c r="D304" s="93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93"/>
      <c r="T304" s="93"/>
      <c r="U304" s="93"/>
    </row>
    <row r="305" customFormat="false" ht="12.75" hidden="false" customHeight="false" outlineLevel="0" collapsed="false">
      <c r="C305" s="93"/>
      <c r="D305" s="93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93"/>
      <c r="T305" s="93"/>
      <c r="U305" s="93"/>
    </row>
    <row r="306" customFormat="false" ht="12.75" hidden="false" customHeight="false" outlineLevel="0" collapsed="false">
      <c r="C306" s="93"/>
      <c r="D306" s="93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93"/>
      <c r="T306" s="93"/>
      <c r="U306" s="93"/>
    </row>
    <row r="307" customFormat="false" ht="12.75" hidden="false" customHeight="false" outlineLevel="0" collapsed="false">
      <c r="C307" s="93"/>
      <c r="D307" s="93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93"/>
      <c r="T307" s="93"/>
      <c r="U307" s="93"/>
    </row>
    <row r="308" customFormat="false" ht="12.75" hidden="false" customHeight="false" outlineLevel="0" collapsed="false">
      <c r="C308" s="93"/>
      <c r="D308" s="93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93"/>
      <c r="T308" s="93"/>
      <c r="U308" s="93"/>
    </row>
    <row r="309" customFormat="false" ht="12.75" hidden="false" customHeight="false" outlineLevel="0" collapsed="false">
      <c r="C309" s="93"/>
      <c r="D309" s="93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93"/>
      <c r="T309" s="93"/>
      <c r="U309" s="93"/>
    </row>
    <row r="310" customFormat="false" ht="12.75" hidden="false" customHeight="false" outlineLevel="0" collapsed="false">
      <c r="C310" s="93"/>
      <c r="D310" s="93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93"/>
      <c r="T310" s="93"/>
      <c r="U310" s="93"/>
    </row>
    <row r="311" customFormat="false" ht="12.75" hidden="false" customHeight="false" outlineLevel="0" collapsed="false">
      <c r="C311" s="93"/>
      <c r="D311" s="93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93"/>
      <c r="T311" s="93"/>
      <c r="U311" s="93"/>
    </row>
    <row r="312" customFormat="false" ht="12.75" hidden="false" customHeight="false" outlineLevel="0" collapsed="false">
      <c r="C312" s="93"/>
      <c r="D312" s="93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93"/>
      <c r="T312" s="93"/>
      <c r="U312" s="93"/>
    </row>
    <row r="313" customFormat="false" ht="12.75" hidden="false" customHeight="false" outlineLevel="0" collapsed="false">
      <c r="C313" s="93"/>
      <c r="D313" s="93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93"/>
      <c r="T313" s="93"/>
      <c r="U313" s="93"/>
    </row>
    <row r="314" customFormat="false" ht="12.75" hidden="false" customHeight="false" outlineLevel="0" collapsed="false">
      <c r="C314" s="93"/>
      <c r="D314" s="93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93"/>
      <c r="T314" s="93"/>
      <c r="U314" s="93"/>
    </row>
    <row r="315" customFormat="false" ht="12.75" hidden="false" customHeight="false" outlineLevel="0" collapsed="false">
      <c r="C315" s="93"/>
      <c r="D315" s="93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93"/>
      <c r="T315" s="93"/>
      <c r="U315" s="93"/>
    </row>
    <row r="316" customFormat="false" ht="12.75" hidden="false" customHeight="false" outlineLevel="0" collapsed="false">
      <c r="C316" s="93"/>
      <c r="D316" s="93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93"/>
      <c r="T316" s="93"/>
      <c r="U316" s="93"/>
    </row>
    <row r="317" customFormat="false" ht="12.75" hidden="false" customHeight="false" outlineLevel="0" collapsed="false">
      <c r="C317" s="93"/>
      <c r="D317" s="93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93"/>
      <c r="T317" s="93"/>
      <c r="U317" s="93"/>
    </row>
    <row r="318" customFormat="false" ht="12.75" hidden="false" customHeight="false" outlineLevel="0" collapsed="false">
      <c r="C318" s="93"/>
      <c r="D318" s="93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93"/>
      <c r="T318" s="93"/>
      <c r="U318" s="93"/>
    </row>
    <row r="319" customFormat="false" ht="12.75" hidden="false" customHeight="false" outlineLevel="0" collapsed="false">
      <c r="C319" s="93"/>
      <c r="D319" s="93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93"/>
      <c r="T319" s="93"/>
      <c r="U319" s="93"/>
    </row>
    <row r="320" customFormat="false" ht="12.75" hidden="false" customHeight="false" outlineLevel="0" collapsed="false">
      <c r="C320" s="93"/>
      <c r="D320" s="93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93"/>
      <c r="T320" s="93"/>
      <c r="U320" s="93"/>
    </row>
    <row r="321" customFormat="false" ht="12.75" hidden="false" customHeight="false" outlineLevel="0" collapsed="false">
      <c r="C321" s="93"/>
      <c r="D321" s="93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93"/>
      <c r="T321" s="93"/>
      <c r="U321" s="93"/>
    </row>
    <row r="322" customFormat="false" ht="12.75" hidden="false" customHeight="false" outlineLevel="0" collapsed="false">
      <c r="C322" s="93"/>
      <c r="D322" s="93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93"/>
      <c r="T322" s="93"/>
      <c r="U322" s="93"/>
    </row>
    <row r="323" customFormat="false" ht="12.75" hidden="false" customHeight="false" outlineLevel="0" collapsed="false">
      <c r="C323" s="93"/>
      <c r="D323" s="93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93"/>
      <c r="T323" s="93"/>
      <c r="U323" s="93"/>
    </row>
    <row r="324" customFormat="false" ht="12.75" hidden="false" customHeight="false" outlineLevel="0" collapsed="false">
      <c r="C324" s="93"/>
      <c r="D324" s="93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93"/>
      <c r="T324" s="93"/>
      <c r="U324" s="93"/>
    </row>
    <row r="325" customFormat="false" ht="12.75" hidden="false" customHeight="false" outlineLevel="0" collapsed="false">
      <c r="C325" s="93"/>
      <c r="D325" s="93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93"/>
      <c r="T325" s="93"/>
      <c r="U325" s="93"/>
    </row>
    <row r="326" customFormat="false" ht="12.75" hidden="false" customHeight="false" outlineLevel="0" collapsed="false">
      <c r="C326" s="93"/>
      <c r="D326" s="93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93"/>
      <c r="T326" s="93"/>
      <c r="U326" s="93"/>
    </row>
    <row r="327" customFormat="false" ht="12.75" hidden="false" customHeight="false" outlineLevel="0" collapsed="false">
      <c r="C327" s="93"/>
      <c r="D327" s="93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93"/>
      <c r="T327" s="93"/>
      <c r="U327" s="93"/>
    </row>
    <row r="328" customFormat="false" ht="12.75" hidden="false" customHeight="false" outlineLevel="0" collapsed="false">
      <c r="C328" s="93"/>
      <c r="D328" s="93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93"/>
      <c r="T328" s="93"/>
      <c r="U328" s="93"/>
    </row>
    <row r="329" customFormat="false" ht="12.75" hidden="false" customHeight="false" outlineLevel="0" collapsed="false">
      <c r="C329" s="93"/>
      <c r="D329" s="93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93"/>
      <c r="T329" s="93"/>
      <c r="U329" s="93"/>
    </row>
    <row r="330" customFormat="false" ht="12.75" hidden="false" customHeight="false" outlineLevel="0" collapsed="false">
      <c r="C330" s="93"/>
      <c r="D330" s="93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93"/>
      <c r="T330" s="93"/>
      <c r="U330" s="93"/>
    </row>
    <row r="331" customFormat="false" ht="12.75" hidden="false" customHeight="false" outlineLevel="0" collapsed="false">
      <c r="C331" s="93"/>
      <c r="D331" s="93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93"/>
      <c r="T331" s="93"/>
      <c r="U331" s="93"/>
    </row>
    <row r="332" customFormat="false" ht="12.75" hidden="false" customHeight="false" outlineLevel="0" collapsed="false">
      <c r="C332" s="93"/>
      <c r="D332" s="93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93"/>
      <c r="T332" s="93"/>
      <c r="U332" s="93"/>
    </row>
    <row r="333" customFormat="false" ht="12.75" hidden="false" customHeight="false" outlineLevel="0" collapsed="false">
      <c r="C333" s="93"/>
      <c r="D333" s="93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93"/>
      <c r="T333" s="93"/>
      <c r="U333" s="93"/>
    </row>
    <row r="334" customFormat="false" ht="12.75" hidden="false" customHeight="false" outlineLevel="0" collapsed="false">
      <c r="C334" s="93"/>
      <c r="D334" s="93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93"/>
      <c r="T334" s="93"/>
      <c r="U334" s="93"/>
    </row>
    <row r="335" customFormat="false" ht="12.75" hidden="false" customHeight="false" outlineLevel="0" collapsed="false">
      <c r="C335" s="93"/>
      <c r="D335" s="93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93"/>
      <c r="T335" s="93"/>
      <c r="U335" s="93"/>
    </row>
    <row r="336" customFormat="false" ht="12.75" hidden="false" customHeight="false" outlineLevel="0" collapsed="false">
      <c r="C336" s="93"/>
      <c r="D336" s="93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93"/>
      <c r="T336" s="93"/>
      <c r="U336" s="93"/>
    </row>
    <row r="337" customFormat="false" ht="12.75" hidden="false" customHeight="false" outlineLevel="0" collapsed="false">
      <c r="C337" s="93"/>
      <c r="D337" s="93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93"/>
      <c r="T337" s="93"/>
      <c r="U337" s="93"/>
    </row>
    <row r="338" customFormat="false" ht="12.75" hidden="false" customHeight="false" outlineLevel="0" collapsed="false">
      <c r="C338" s="93"/>
      <c r="D338" s="93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93"/>
      <c r="T338" s="93"/>
      <c r="U338" s="93"/>
    </row>
    <row r="339" customFormat="false" ht="12.75" hidden="false" customHeight="false" outlineLevel="0" collapsed="false">
      <c r="C339" s="93"/>
      <c r="D339" s="93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93"/>
      <c r="T339" s="93"/>
      <c r="U339" s="93"/>
    </row>
    <row r="340" customFormat="false" ht="12.75" hidden="false" customHeight="false" outlineLevel="0" collapsed="false">
      <c r="C340" s="93"/>
      <c r="D340" s="93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93"/>
      <c r="T340" s="93"/>
      <c r="U340" s="93"/>
    </row>
    <row r="341" customFormat="false" ht="12.75" hidden="false" customHeight="false" outlineLevel="0" collapsed="false">
      <c r="C341" s="93"/>
      <c r="D341" s="93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93"/>
      <c r="T341" s="93"/>
      <c r="U341" s="93"/>
    </row>
    <row r="342" customFormat="false" ht="12.75" hidden="false" customHeight="false" outlineLevel="0" collapsed="false">
      <c r="C342" s="93"/>
      <c r="D342" s="93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93"/>
      <c r="T342" s="93"/>
      <c r="U342" s="93"/>
    </row>
    <row r="343" customFormat="false" ht="12.75" hidden="false" customHeight="false" outlineLevel="0" collapsed="false">
      <c r="C343" s="93"/>
      <c r="D343" s="93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93"/>
      <c r="T343" s="93"/>
      <c r="U343" s="93"/>
    </row>
    <row r="344" customFormat="false" ht="12.75" hidden="false" customHeight="false" outlineLevel="0" collapsed="false">
      <c r="C344" s="93"/>
      <c r="D344" s="93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93"/>
      <c r="T344" s="93"/>
      <c r="U344" s="93"/>
    </row>
    <row r="345" customFormat="false" ht="12.75" hidden="false" customHeight="false" outlineLevel="0" collapsed="false">
      <c r="C345" s="93"/>
      <c r="D345" s="93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93"/>
      <c r="T345" s="93"/>
      <c r="U345" s="93"/>
    </row>
    <row r="346" customFormat="false" ht="12.75" hidden="false" customHeight="false" outlineLevel="0" collapsed="false">
      <c r="C346" s="93"/>
      <c r="D346" s="93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93"/>
      <c r="T346" s="93"/>
      <c r="U346" s="93"/>
    </row>
    <row r="347" customFormat="false" ht="12.75" hidden="false" customHeight="false" outlineLevel="0" collapsed="false">
      <c r="C347" s="93"/>
      <c r="D347" s="93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93"/>
      <c r="T347" s="93"/>
      <c r="U347" s="93"/>
    </row>
    <row r="348" customFormat="false" ht="12.75" hidden="false" customHeight="false" outlineLevel="0" collapsed="false">
      <c r="C348" s="93"/>
      <c r="D348" s="93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93"/>
      <c r="T348" s="93"/>
      <c r="U348" s="93"/>
    </row>
    <row r="349" customFormat="false" ht="12.75" hidden="false" customHeight="false" outlineLevel="0" collapsed="false">
      <c r="C349" s="93"/>
      <c r="D349" s="93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93"/>
      <c r="T349" s="93"/>
      <c r="U349" s="93"/>
    </row>
    <row r="350" customFormat="false" ht="12.75" hidden="false" customHeight="false" outlineLevel="0" collapsed="false">
      <c r="C350" s="93"/>
      <c r="D350" s="93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93"/>
      <c r="T350" s="93"/>
      <c r="U350" s="93"/>
    </row>
    <row r="351" customFormat="false" ht="12.75" hidden="false" customHeight="false" outlineLevel="0" collapsed="false">
      <c r="C351" s="93"/>
      <c r="D351" s="93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93"/>
      <c r="T351" s="93"/>
      <c r="U351" s="93"/>
    </row>
    <row r="352" customFormat="false" ht="12.75" hidden="false" customHeight="false" outlineLevel="0" collapsed="false">
      <c r="C352" s="93"/>
      <c r="D352" s="93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93"/>
      <c r="T352" s="93"/>
      <c r="U352" s="93"/>
    </row>
    <row r="353" customFormat="false" ht="12.75" hidden="false" customHeight="false" outlineLevel="0" collapsed="false">
      <c r="C353" s="93"/>
      <c r="D353" s="93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93"/>
      <c r="T353" s="93"/>
      <c r="U353" s="93"/>
    </row>
    <row r="354" customFormat="false" ht="12.75" hidden="false" customHeight="false" outlineLevel="0" collapsed="false">
      <c r="C354" s="93"/>
      <c r="D354" s="93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93"/>
      <c r="T354" s="93"/>
      <c r="U354" s="93"/>
    </row>
    <row r="355" customFormat="false" ht="12.75" hidden="false" customHeight="false" outlineLevel="0" collapsed="false">
      <c r="C355" s="93"/>
      <c r="D355" s="93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93"/>
      <c r="T355" s="93"/>
      <c r="U355" s="93"/>
    </row>
    <row r="356" customFormat="false" ht="12.75" hidden="false" customHeight="false" outlineLevel="0" collapsed="false">
      <c r="C356" s="93"/>
      <c r="D356" s="93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93"/>
      <c r="T356" s="93"/>
      <c r="U356" s="93"/>
    </row>
    <row r="357" customFormat="false" ht="12.75" hidden="false" customHeight="false" outlineLevel="0" collapsed="false">
      <c r="C357" s="93"/>
      <c r="D357" s="93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93"/>
      <c r="T357" s="93"/>
      <c r="U357" s="93"/>
    </row>
    <row r="358" customFormat="false" ht="12.75" hidden="false" customHeight="false" outlineLevel="0" collapsed="false">
      <c r="C358" s="93"/>
      <c r="D358" s="93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93"/>
      <c r="T358" s="93"/>
      <c r="U358" s="93"/>
    </row>
    <row r="359" customFormat="false" ht="12.75" hidden="false" customHeight="false" outlineLevel="0" collapsed="false">
      <c r="C359" s="93"/>
      <c r="D359" s="93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93"/>
      <c r="T359" s="93"/>
      <c r="U359" s="93"/>
    </row>
    <row r="360" customFormat="false" ht="12.75" hidden="false" customHeight="false" outlineLevel="0" collapsed="false">
      <c r="C360" s="93"/>
      <c r="D360" s="93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93"/>
      <c r="T360" s="93"/>
      <c r="U360" s="93"/>
    </row>
    <row r="361" customFormat="false" ht="12.75" hidden="false" customHeight="false" outlineLevel="0" collapsed="false">
      <c r="C361" s="93"/>
      <c r="D361" s="93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93"/>
      <c r="T361" s="93"/>
      <c r="U361" s="93"/>
    </row>
    <row r="362" customFormat="false" ht="12.75" hidden="false" customHeight="false" outlineLevel="0" collapsed="false">
      <c r="C362" s="93"/>
      <c r="D362" s="93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93"/>
      <c r="T362" s="93"/>
      <c r="U362" s="93"/>
    </row>
    <row r="363" customFormat="false" ht="12.75" hidden="false" customHeight="false" outlineLevel="0" collapsed="false">
      <c r="C363" s="93"/>
      <c r="D363" s="93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93"/>
      <c r="T363" s="93"/>
      <c r="U363" s="93"/>
    </row>
    <row r="364" customFormat="false" ht="12.75" hidden="false" customHeight="false" outlineLevel="0" collapsed="false">
      <c r="C364" s="93"/>
      <c r="D364" s="93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93"/>
      <c r="T364" s="93"/>
      <c r="U364" s="93"/>
    </row>
    <row r="365" customFormat="false" ht="12.75" hidden="false" customHeight="false" outlineLevel="0" collapsed="false">
      <c r="C365" s="93"/>
      <c r="D365" s="93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93"/>
      <c r="T365" s="93"/>
      <c r="U365" s="93"/>
    </row>
    <row r="366" customFormat="false" ht="12.75" hidden="false" customHeight="false" outlineLevel="0" collapsed="false">
      <c r="C366" s="93"/>
      <c r="D366" s="93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93"/>
      <c r="T366" s="93"/>
      <c r="U366" s="93"/>
    </row>
    <row r="367" customFormat="false" ht="12.75" hidden="false" customHeight="false" outlineLevel="0" collapsed="false">
      <c r="C367" s="93"/>
      <c r="D367" s="93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93"/>
      <c r="T367" s="93"/>
      <c r="U367" s="93"/>
    </row>
    <row r="368" customFormat="false" ht="12.75" hidden="false" customHeight="false" outlineLevel="0" collapsed="false">
      <c r="C368" s="93"/>
      <c r="D368" s="93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93"/>
      <c r="T368" s="93"/>
      <c r="U368" s="93"/>
    </row>
    <row r="369" customFormat="false" ht="12.75" hidden="false" customHeight="false" outlineLevel="0" collapsed="false">
      <c r="C369" s="93"/>
      <c r="D369" s="93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93"/>
      <c r="T369" s="93"/>
      <c r="U369" s="93"/>
    </row>
    <row r="370" customFormat="false" ht="12.75" hidden="false" customHeight="false" outlineLevel="0" collapsed="false">
      <c r="C370" s="93"/>
      <c r="D370" s="93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93"/>
      <c r="T370" s="93"/>
      <c r="U370" s="93"/>
    </row>
    <row r="371" customFormat="false" ht="12.75" hidden="false" customHeight="false" outlineLevel="0" collapsed="false">
      <c r="C371" s="93"/>
      <c r="D371" s="93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93"/>
      <c r="T371" s="93"/>
      <c r="U371" s="93"/>
    </row>
    <row r="372" customFormat="false" ht="12.75" hidden="false" customHeight="false" outlineLevel="0" collapsed="false">
      <c r="C372" s="93"/>
      <c r="D372" s="93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93"/>
      <c r="T372" s="93"/>
      <c r="U372" s="93"/>
    </row>
    <row r="373" customFormat="false" ht="12.75" hidden="false" customHeight="false" outlineLevel="0" collapsed="false">
      <c r="C373" s="93"/>
      <c r="D373" s="93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93"/>
      <c r="T373" s="93"/>
      <c r="U373" s="93"/>
    </row>
    <row r="374" customFormat="false" ht="12.75" hidden="false" customHeight="false" outlineLevel="0" collapsed="false">
      <c r="C374" s="93"/>
      <c r="D374" s="93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93"/>
      <c r="T374" s="93"/>
      <c r="U374" s="93"/>
    </row>
    <row r="375" customFormat="false" ht="12.75" hidden="false" customHeight="false" outlineLevel="0" collapsed="false">
      <c r="C375" s="93"/>
      <c r="D375" s="93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93"/>
      <c r="T375" s="93"/>
      <c r="U375" s="93"/>
    </row>
    <row r="376" customFormat="false" ht="12.75" hidden="false" customHeight="false" outlineLevel="0" collapsed="false">
      <c r="C376" s="93"/>
      <c r="D376" s="93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93"/>
      <c r="T376" s="93"/>
      <c r="U376" s="93"/>
    </row>
    <row r="377" customFormat="false" ht="12.75" hidden="false" customHeight="false" outlineLevel="0" collapsed="false">
      <c r="C377" s="93"/>
      <c r="D377" s="93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93"/>
      <c r="T377" s="93"/>
      <c r="U377" s="93"/>
    </row>
    <row r="378" customFormat="false" ht="12.75" hidden="false" customHeight="false" outlineLevel="0" collapsed="false">
      <c r="C378" s="93"/>
      <c r="D378" s="93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93"/>
      <c r="T378" s="93"/>
      <c r="U378" s="93"/>
    </row>
    <row r="379" customFormat="false" ht="12.75" hidden="false" customHeight="false" outlineLevel="0" collapsed="false">
      <c r="C379" s="93"/>
      <c r="D379" s="93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93"/>
      <c r="T379" s="93"/>
      <c r="U379" s="93"/>
    </row>
    <row r="380" customFormat="false" ht="12.75" hidden="false" customHeight="false" outlineLevel="0" collapsed="false">
      <c r="C380" s="93"/>
      <c r="D380" s="93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93"/>
      <c r="T380" s="93"/>
      <c r="U380" s="93"/>
    </row>
    <row r="381" customFormat="false" ht="12.75" hidden="false" customHeight="false" outlineLevel="0" collapsed="false">
      <c r="C381" s="93"/>
      <c r="D381" s="93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93"/>
      <c r="T381" s="93"/>
      <c r="U381" s="93"/>
    </row>
    <row r="382" customFormat="false" ht="12.75" hidden="false" customHeight="false" outlineLevel="0" collapsed="false">
      <c r="C382" s="93"/>
      <c r="D382" s="93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93"/>
      <c r="T382" s="93"/>
      <c r="U382" s="93"/>
    </row>
    <row r="383" customFormat="false" ht="12.75" hidden="false" customHeight="false" outlineLevel="0" collapsed="false">
      <c r="C383" s="93"/>
      <c r="D383" s="93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93"/>
      <c r="T383" s="93"/>
      <c r="U383" s="93"/>
    </row>
    <row r="384" customFormat="false" ht="12.75" hidden="false" customHeight="false" outlineLevel="0" collapsed="false">
      <c r="C384" s="93"/>
      <c r="D384" s="93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93"/>
      <c r="T384" s="93"/>
      <c r="U384" s="93"/>
    </row>
    <row r="385" customFormat="false" ht="12.75" hidden="false" customHeight="false" outlineLevel="0" collapsed="false">
      <c r="C385" s="93"/>
      <c r="D385" s="93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93"/>
      <c r="T385" s="93"/>
      <c r="U385" s="93"/>
    </row>
    <row r="386" customFormat="false" ht="12.75" hidden="false" customHeight="false" outlineLevel="0" collapsed="false">
      <c r="C386" s="93"/>
      <c r="D386" s="93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93"/>
      <c r="T386" s="93"/>
      <c r="U386" s="93"/>
    </row>
    <row r="387" customFormat="false" ht="12.75" hidden="false" customHeight="false" outlineLevel="0" collapsed="false">
      <c r="C387" s="93"/>
      <c r="D387" s="93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93"/>
      <c r="T387" s="93"/>
      <c r="U387" s="93"/>
    </row>
    <row r="388" customFormat="false" ht="12.75" hidden="false" customHeight="false" outlineLevel="0" collapsed="false">
      <c r="C388" s="93"/>
      <c r="D388" s="93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93"/>
      <c r="T388" s="93"/>
      <c r="U388" s="93"/>
    </row>
    <row r="389" customFormat="false" ht="12.75" hidden="false" customHeight="false" outlineLevel="0" collapsed="false">
      <c r="C389" s="93"/>
      <c r="D389" s="93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93"/>
      <c r="T389" s="93"/>
      <c r="U389" s="93"/>
    </row>
    <row r="390" customFormat="false" ht="12.75" hidden="false" customHeight="false" outlineLevel="0" collapsed="false">
      <c r="C390" s="93"/>
      <c r="D390" s="93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93"/>
      <c r="T390" s="93"/>
      <c r="U390" s="93"/>
    </row>
    <row r="391" customFormat="false" ht="12.75" hidden="false" customHeight="false" outlineLevel="0" collapsed="false">
      <c r="C391" s="93"/>
      <c r="D391" s="93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93"/>
      <c r="T391" s="93"/>
      <c r="U391" s="93"/>
    </row>
    <row r="392" customFormat="false" ht="12.75" hidden="false" customHeight="false" outlineLevel="0" collapsed="false">
      <c r="C392" s="93"/>
      <c r="D392" s="93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93"/>
      <c r="T392" s="93"/>
      <c r="U392" s="93"/>
    </row>
    <row r="393" customFormat="false" ht="12.75" hidden="false" customHeight="false" outlineLevel="0" collapsed="false">
      <c r="C393" s="93"/>
      <c r="D393" s="93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93"/>
      <c r="T393" s="93"/>
      <c r="U393" s="93"/>
    </row>
    <row r="394" customFormat="false" ht="12.75" hidden="false" customHeight="false" outlineLevel="0" collapsed="false">
      <c r="C394" s="93"/>
      <c r="D394" s="93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93"/>
      <c r="T394" s="93"/>
      <c r="U394" s="93"/>
    </row>
    <row r="395" customFormat="false" ht="12.75" hidden="false" customHeight="false" outlineLevel="0" collapsed="false">
      <c r="C395" s="93"/>
      <c r="D395" s="93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93"/>
      <c r="T395" s="93"/>
      <c r="U395" s="93"/>
    </row>
    <row r="396" customFormat="false" ht="12.75" hidden="false" customHeight="false" outlineLevel="0" collapsed="false">
      <c r="C396" s="93"/>
      <c r="D396" s="93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93"/>
      <c r="T396" s="93"/>
      <c r="U396" s="93"/>
    </row>
    <row r="397" customFormat="false" ht="12.75" hidden="false" customHeight="false" outlineLevel="0" collapsed="false">
      <c r="C397" s="93"/>
      <c r="D397" s="93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93"/>
      <c r="T397" s="93"/>
      <c r="U397" s="93"/>
    </row>
    <row r="398" customFormat="false" ht="12.75" hidden="false" customHeight="false" outlineLevel="0" collapsed="false">
      <c r="C398" s="93"/>
      <c r="D398" s="93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93"/>
      <c r="T398" s="93"/>
      <c r="U398" s="93"/>
    </row>
    <row r="399" customFormat="false" ht="12.75" hidden="false" customHeight="false" outlineLevel="0" collapsed="false">
      <c r="C399" s="93"/>
      <c r="D399" s="93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93"/>
      <c r="T399" s="93"/>
      <c r="U399" s="93"/>
    </row>
    <row r="400" customFormat="false" ht="12.75" hidden="false" customHeight="false" outlineLevel="0" collapsed="false">
      <c r="C400" s="93"/>
      <c r="D400" s="93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93"/>
      <c r="T400" s="93"/>
      <c r="U400" s="93"/>
    </row>
    <row r="401" customFormat="false" ht="12.75" hidden="false" customHeight="false" outlineLevel="0" collapsed="false">
      <c r="C401" s="93"/>
      <c r="D401" s="93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93"/>
      <c r="T401" s="93"/>
      <c r="U401" s="93"/>
    </row>
    <row r="402" customFormat="false" ht="12.75" hidden="false" customHeight="false" outlineLevel="0" collapsed="false">
      <c r="C402" s="93"/>
      <c r="D402" s="93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93"/>
      <c r="T402" s="93"/>
      <c r="U402" s="93"/>
    </row>
    <row r="403" customFormat="false" ht="12.75" hidden="false" customHeight="false" outlineLevel="0" collapsed="false">
      <c r="C403" s="93"/>
      <c r="D403" s="93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93"/>
      <c r="T403" s="93"/>
      <c r="U403" s="93"/>
    </row>
    <row r="404" customFormat="false" ht="12.75" hidden="false" customHeight="false" outlineLevel="0" collapsed="false">
      <c r="C404" s="93"/>
      <c r="D404" s="93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93"/>
      <c r="T404" s="93"/>
      <c r="U404" s="93"/>
    </row>
    <row r="405" customFormat="false" ht="12.75" hidden="false" customHeight="false" outlineLevel="0" collapsed="false">
      <c r="C405" s="93"/>
      <c r="D405" s="93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93"/>
      <c r="T405" s="93"/>
      <c r="U405" s="93"/>
    </row>
    <row r="406" customFormat="false" ht="12.75" hidden="false" customHeight="false" outlineLevel="0" collapsed="false">
      <c r="C406" s="93"/>
      <c r="D406" s="93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93"/>
      <c r="T406" s="93"/>
      <c r="U406" s="93"/>
    </row>
    <row r="407" customFormat="false" ht="12.75" hidden="false" customHeight="false" outlineLevel="0" collapsed="false">
      <c r="C407" s="93"/>
      <c r="D407" s="93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93"/>
      <c r="T407" s="93"/>
      <c r="U407" s="93"/>
    </row>
    <row r="408" customFormat="false" ht="12.75" hidden="false" customHeight="false" outlineLevel="0" collapsed="false">
      <c r="C408" s="93"/>
      <c r="D408" s="93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93"/>
      <c r="T408" s="93"/>
      <c r="U408" s="93"/>
    </row>
    <row r="409" customFormat="false" ht="12.75" hidden="false" customHeight="false" outlineLevel="0" collapsed="false">
      <c r="C409" s="93"/>
      <c r="D409" s="93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93"/>
      <c r="T409" s="93"/>
      <c r="U409" s="93"/>
    </row>
    <row r="410" customFormat="false" ht="12.75" hidden="false" customHeight="false" outlineLevel="0" collapsed="false">
      <c r="C410" s="93"/>
      <c r="D410" s="93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93"/>
      <c r="T410" s="93"/>
      <c r="U410" s="93"/>
    </row>
    <row r="411" customFormat="false" ht="12.75" hidden="false" customHeight="false" outlineLevel="0" collapsed="false">
      <c r="C411" s="93"/>
      <c r="D411" s="93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93"/>
      <c r="T411" s="93"/>
      <c r="U411" s="93"/>
    </row>
    <row r="412" customFormat="false" ht="12.75" hidden="false" customHeight="false" outlineLevel="0" collapsed="false">
      <c r="C412" s="93"/>
      <c r="D412" s="93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93"/>
      <c r="T412" s="93"/>
      <c r="U412" s="93"/>
    </row>
    <row r="413" customFormat="false" ht="12.75" hidden="false" customHeight="false" outlineLevel="0" collapsed="false">
      <c r="C413" s="93"/>
      <c r="D413" s="93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93"/>
      <c r="T413" s="93"/>
      <c r="U413" s="93"/>
    </row>
    <row r="414" customFormat="false" ht="12.75" hidden="false" customHeight="false" outlineLevel="0" collapsed="false">
      <c r="C414" s="93"/>
      <c r="D414" s="93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93"/>
      <c r="T414" s="93"/>
      <c r="U414" s="93"/>
    </row>
    <row r="415" customFormat="false" ht="12.75" hidden="false" customHeight="false" outlineLevel="0" collapsed="false">
      <c r="C415" s="93"/>
      <c r="D415" s="93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93"/>
      <c r="T415" s="93"/>
      <c r="U415" s="93"/>
    </row>
    <row r="416" customFormat="false" ht="12.75" hidden="false" customHeight="false" outlineLevel="0" collapsed="false">
      <c r="C416" s="93"/>
      <c r="D416" s="93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93"/>
      <c r="T416" s="93"/>
      <c r="U416" s="93"/>
    </row>
    <row r="417" customFormat="false" ht="12.75" hidden="false" customHeight="false" outlineLevel="0" collapsed="false">
      <c r="C417" s="93"/>
      <c r="D417" s="93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93"/>
      <c r="T417" s="93"/>
      <c r="U417" s="93"/>
    </row>
    <row r="418" customFormat="false" ht="12.75" hidden="false" customHeight="false" outlineLevel="0" collapsed="false">
      <c r="C418" s="93"/>
      <c r="D418" s="93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93"/>
      <c r="T418" s="93"/>
      <c r="U418" s="93"/>
    </row>
    <row r="419" customFormat="false" ht="12.75" hidden="false" customHeight="false" outlineLevel="0" collapsed="false">
      <c r="C419" s="93"/>
      <c r="D419" s="93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93"/>
      <c r="T419" s="93"/>
      <c r="U419" s="93"/>
    </row>
    <row r="420" customFormat="false" ht="12.75" hidden="false" customHeight="false" outlineLevel="0" collapsed="false">
      <c r="C420" s="93"/>
      <c r="D420" s="93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93"/>
      <c r="T420" s="93"/>
      <c r="U420" s="93"/>
    </row>
    <row r="421" customFormat="false" ht="12.75" hidden="false" customHeight="false" outlineLevel="0" collapsed="false">
      <c r="C421" s="93"/>
      <c r="D421" s="93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93"/>
      <c r="T421" s="93"/>
      <c r="U421" s="93"/>
    </row>
    <row r="422" customFormat="false" ht="12.75" hidden="false" customHeight="false" outlineLevel="0" collapsed="false">
      <c r="C422" s="93"/>
      <c r="D422" s="93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93"/>
      <c r="T422" s="93"/>
      <c r="U422" s="93"/>
    </row>
    <row r="423" customFormat="false" ht="12.75" hidden="false" customHeight="false" outlineLevel="0" collapsed="false">
      <c r="C423" s="93"/>
      <c r="D423" s="93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93"/>
      <c r="T423" s="93"/>
      <c r="U423" s="93"/>
    </row>
    <row r="424" customFormat="false" ht="12.75" hidden="false" customHeight="false" outlineLevel="0" collapsed="false">
      <c r="C424" s="93"/>
      <c r="D424" s="93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93"/>
      <c r="T424" s="93"/>
      <c r="U424" s="93"/>
    </row>
    <row r="425" customFormat="false" ht="12.75" hidden="false" customHeight="false" outlineLevel="0" collapsed="false">
      <c r="C425" s="93"/>
      <c r="D425" s="93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93"/>
      <c r="T425" s="93"/>
      <c r="U425" s="93"/>
    </row>
    <row r="426" customFormat="false" ht="12.75" hidden="false" customHeight="false" outlineLevel="0" collapsed="false">
      <c r="C426" s="93"/>
      <c r="D426" s="93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93"/>
      <c r="T426" s="93"/>
      <c r="U426" s="93"/>
    </row>
    <row r="427" customFormat="false" ht="12.75" hidden="false" customHeight="false" outlineLevel="0" collapsed="false">
      <c r="C427" s="93"/>
      <c r="D427" s="93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93"/>
      <c r="T427" s="93"/>
      <c r="U427" s="93"/>
    </row>
    <row r="428" customFormat="false" ht="12.75" hidden="false" customHeight="false" outlineLevel="0" collapsed="false">
      <c r="C428" s="93"/>
      <c r="D428" s="93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93"/>
      <c r="T428" s="93"/>
      <c r="U428" s="93"/>
    </row>
    <row r="429" customFormat="false" ht="12.75" hidden="false" customHeight="false" outlineLevel="0" collapsed="false">
      <c r="C429" s="93"/>
      <c r="D429" s="93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93"/>
      <c r="T429" s="93"/>
      <c r="U429" s="93"/>
    </row>
    <row r="430" customFormat="false" ht="12.75" hidden="false" customHeight="false" outlineLevel="0" collapsed="false">
      <c r="C430" s="93"/>
      <c r="D430" s="93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93"/>
      <c r="T430" s="93"/>
      <c r="U430" s="93"/>
    </row>
    <row r="431" customFormat="false" ht="12.75" hidden="false" customHeight="false" outlineLevel="0" collapsed="false">
      <c r="C431" s="93"/>
      <c r="D431" s="93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93"/>
      <c r="T431" s="93"/>
      <c r="U431" s="93"/>
    </row>
    <row r="432" customFormat="false" ht="12.75" hidden="false" customHeight="false" outlineLevel="0" collapsed="false">
      <c r="C432" s="93"/>
      <c r="D432" s="93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93"/>
      <c r="T432" s="93"/>
      <c r="U432" s="93"/>
    </row>
    <row r="433" customFormat="false" ht="12.75" hidden="false" customHeight="false" outlineLevel="0" collapsed="false">
      <c r="C433" s="93"/>
      <c r="D433" s="93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93"/>
      <c r="T433" s="93"/>
      <c r="U433" s="93"/>
    </row>
    <row r="434" customFormat="false" ht="12.75" hidden="false" customHeight="false" outlineLevel="0" collapsed="false">
      <c r="C434" s="93"/>
      <c r="D434" s="93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93"/>
      <c r="T434" s="93"/>
      <c r="U434" s="93"/>
    </row>
    <row r="435" customFormat="false" ht="12.75" hidden="false" customHeight="false" outlineLevel="0" collapsed="false">
      <c r="C435" s="93"/>
      <c r="D435" s="93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93"/>
      <c r="T435" s="93"/>
      <c r="U435" s="93"/>
    </row>
    <row r="436" customFormat="false" ht="12.75" hidden="false" customHeight="false" outlineLevel="0" collapsed="false">
      <c r="C436" s="93"/>
      <c r="D436" s="93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93"/>
      <c r="T436" s="93"/>
      <c r="U436" s="93"/>
    </row>
    <row r="437" customFormat="false" ht="12.75" hidden="false" customHeight="false" outlineLevel="0" collapsed="false">
      <c r="C437" s="93"/>
      <c r="D437" s="93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93"/>
      <c r="T437" s="93"/>
      <c r="U437" s="93"/>
    </row>
    <row r="438" customFormat="false" ht="12.75" hidden="false" customHeight="false" outlineLevel="0" collapsed="false">
      <c r="C438" s="93"/>
      <c r="D438" s="93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93"/>
      <c r="T438" s="93"/>
      <c r="U438" s="93"/>
    </row>
    <row r="439" customFormat="false" ht="12.75" hidden="false" customHeight="false" outlineLevel="0" collapsed="false">
      <c r="C439" s="93"/>
      <c r="D439" s="93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93"/>
      <c r="T439" s="93"/>
      <c r="U439" s="93"/>
    </row>
    <row r="440" customFormat="false" ht="12.75" hidden="false" customHeight="false" outlineLevel="0" collapsed="false">
      <c r="C440" s="93"/>
      <c r="D440" s="93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93"/>
      <c r="T440" s="93"/>
      <c r="U440" s="93"/>
    </row>
    <row r="441" customFormat="false" ht="12.75" hidden="false" customHeight="false" outlineLevel="0" collapsed="false">
      <c r="C441" s="93"/>
      <c r="D441" s="93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93"/>
      <c r="T441" s="93"/>
      <c r="U441" s="93"/>
    </row>
    <row r="442" customFormat="false" ht="12.75" hidden="false" customHeight="false" outlineLevel="0" collapsed="false">
      <c r="C442" s="93"/>
      <c r="D442" s="93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93"/>
      <c r="T442" s="93"/>
      <c r="U442" s="93"/>
    </row>
    <row r="443" customFormat="false" ht="12.75" hidden="false" customHeight="false" outlineLevel="0" collapsed="false">
      <c r="C443" s="93"/>
      <c r="D443" s="93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93"/>
      <c r="T443" s="93"/>
      <c r="U443" s="93"/>
    </row>
    <row r="444" customFormat="false" ht="12.75" hidden="false" customHeight="false" outlineLevel="0" collapsed="false">
      <c r="C444" s="93"/>
      <c r="D444" s="93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93"/>
      <c r="T444" s="93"/>
      <c r="U444" s="93"/>
    </row>
    <row r="445" customFormat="false" ht="12.75" hidden="false" customHeight="false" outlineLevel="0" collapsed="false">
      <c r="C445" s="93"/>
      <c r="D445" s="93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93"/>
      <c r="T445" s="93"/>
      <c r="U445" s="93"/>
    </row>
    <row r="446" customFormat="false" ht="12.75" hidden="false" customHeight="false" outlineLevel="0" collapsed="false">
      <c r="C446" s="93"/>
      <c r="D446" s="93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93"/>
      <c r="T446" s="93"/>
      <c r="U446" s="93"/>
    </row>
    <row r="447" customFormat="false" ht="12.75" hidden="false" customHeight="false" outlineLevel="0" collapsed="false">
      <c r="C447" s="93"/>
      <c r="D447" s="93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93"/>
      <c r="T447" s="93"/>
      <c r="U447" s="93"/>
    </row>
    <row r="448" customFormat="false" ht="12.75" hidden="false" customHeight="false" outlineLevel="0" collapsed="false">
      <c r="C448" s="93"/>
      <c r="D448" s="93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93"/>
      <c r="T448" s="93"/>
      <c r="U448" s="93"/>
    </row>
    <row r="449" customFormat="false" ht="12.75" hidden="false" customHeight="false" outlineLevel="0" collapsed="false">
      <c r="C449" s="93"/>
      <c r="D449" s="93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93"/>
      <c r="T449" s="93"/>
      <c r="U449" s="93"/>
    </row>
    <row r="450" customFormat="false" ht="12.75" hidden="false" customHeight="false" outlineLevel="0" collapsed="false">
      <c r="C450" s="93"/>
      <c r="D450" s="93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93"/>
      <c r="T450" s="93"/>
      <c r="U450" s="93"/>
    </row>
    <row r="451" customFormat="false" ht="12.75" hidden="false" customHeight="false" outlineLevel="0" collapsed="false">
      <c r="C451" s="93"/>
      <c r="D451" s="93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93"/>
      <c r="T451" s="93"/>
      <c r="U451" s="93"/>
    </row>
    <row r="452" customFormat="false" ht="12.75" hidden="false" customHeight="false" outlineLevel="0" collapsed="false">
      <c r="C452" s="93"/>
      <c r="D452" s="93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93"/>
      <c r="T452" s="93"/>
      <c r="U452" s="93"/>
    </row>
    <row r="453" customFormat="false" ht="12.75" hidden="false" customHeight="false" outlineLevel="0" collapsed="false">
      <c r="C453" s="93"/>
      <c r="D453" s="93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93"/>
      <c r="T453" s="93"/>
      <c r="U453" s="93"/>
    </row>
    <row r="454" customFormat="false" ht="12.75" hidden="false" customHeight="false" outlineLevel="0" collapsed="false">
      <c r="C454" s="93"/>
      <c r="D454" s="93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93"/>
      <c r="T454" s="93"/>
      <c r="U454" s="93"/>
    </row>
    <row r="455" customFormat="false" ht="12.75" hidden="false" customHeight="false" outlineLevel="0" collapsed="false">
      <c r="C455" s="93"/>
      <c r="D455" s="93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93"/>
      <c r="T455" s="93"/>
      <c r="U455" s="93"/>
    </row>
    <row r="456" customFormat="false" ht="12.75" hidden="false" customHeight="false" outlineLevel="0" collapsed="false">
      <c r="C456" s="93"/>
      <c r="D456" s="93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93"/>
      <c r="T456" s="93"/>
      <c r="U456" s="93"/>
    </row>
    <row r="457" customFormat="false" ht="12.75" hidden="false" customHeight="false" outlineLevel="0" collapsed="false">
      <c r="C457" s="93"/>
      <c r="D457" s="93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93"/>
      <c r="T457" s="93"/>
      <c r="U457" s="93"/>
    </row>
    <row r="458" customFormat="false" ht="12.75" hidden="false" customHeight="false" outlineLevel="0" collapsed="false">
      <c r="C458" s="93"/>
      <c r="D458" s="93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93"/>
      <c r="T458" s="93"/>
      <c r="U458" s="93"/>
    </row>
    <row r="459" customFormat="false" ht="12.75" hidden="false" customHeight="false" outlineLevel="0" collapsed="false">
      <c r="C459" s="93"/>
      <c r="D459" s="93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93"/>
      <c r="T459" s="93"/>
      <c r="U459" s="93"/>
    </row>
    <row r="460" customFormat="false" ht="12.75" hidden="false" customHeight="false" outlineLevel="0" collapsed="false">
      <c r="C460" s="93"/>
      <c r="D460" s="93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93"/>
      <c r="T460" s="93"/>
      <c r="U460" s="93"/>
    </row>
    <row r="461" customFormat="false" ht="12.75" hidden="false" customHeight="false" outlineLevel="0" collapsed="false">
      <c r="C461" s="93"/>
      <c r="D461" s="93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93"/>
      <c r="T461" s="93"/>
      <c r="U461" s="93"/>
    </row>
    <row r="462" customFormat="false" ht="12.75" hidden="false" customHeight="false" outlineLevel="0" collapsed="false">
      <c r="C462" s="93"/>
      <c r="D462" s="93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93"/>
      <c r="T462" s="93"/>
      <c r="U462" s="93"/>
    </row>
    <row r="463" customFormat="false" ht="12.75" hidden="false" customHeight="false" outlineLevel="0" collapsed="false">
      <c r="C463" s="93"/>
      <c r="D463" s="93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93"/>
      <c r="T463" s="93"/>
      <c r="U463" s="93"/>
    </row>
    <row r="464" customFormat="false" ht="12.75" hidden="false" customHeight="false" outlineLevel="0" collapsed="false">
      <c r="C464" s="93"/>
      <c r="D464" s="93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93"/>
      <c r="T464" s="93"/>
      <c r="U464" s="93"/>
    </row>
    <row r="465" customFormat="false" ht="12.75" hidden="false" customHeight="false" outlineLevel="0" collapsed="false">
      <c r="C465" s="93"/>
      <c r="D465" s="93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93"/>
      <c r="T465" s="93"/>
      <c r="U465" s="93"/>
    </row>
    <row r="466" customFormat="false" ht="12.75" hidden="false" customHeight="false" outlineLevel="0" collapsed="false">
      <c r="C466" s="93"/>
      <c r="D466" s="93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93"/>
      <c r="T466" s="93"/>
      <c r="U466" s="93"/>
    </row>
    <row r="467" customFormat="false" ht="12.75" hidden="false" customHeight="false" outlineLevel="0" collapsed="false">
      <c r="C467" s="93"/>
      <c r="D467" s="93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93"/>
      <c r="T467" s="93"/>
      <c r="U467" s="93"/>
    </row>
    <row r="468" customFormat="false" ht="12.75" hidden="false" customHeight="false" outlineLevel="0" collapsed="false">
      <c r="C468" s="93"/>
      <c r="D468" s="93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93"/>
      <c r="T468" s="93"/>
      <c r="U468" s="93"/>
    </row>
    <row r="469" customFormat="false" ht="12.75" hidden="false" customHeight="false" outlineLevel="0" collapsed="false">
      <c r="C469" s="93"/>
      <c r="D469" s="93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93"/>
      <c r="T469" s="93"/>
      <c r="U469" s="93"/>
    </row>
    <row r="470" customFormat="false" ht="12.75" hidden="false" customHeight="false" outlineLevel="0" collapsed="false">
      <c r="C470" s="93"/>
      <c r="D470" s="93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93"/>
      <c r="T470" s="93"/>
      <c r="U470" s="93"/>
    </row>
    <row r="471" customFormat="false" ht="12.75" hidden="false" customHeight="false" outlineLevel="0" collapsed="false">
      <c r="C471" s="93"/>
      <c r="D471" s="93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93"/>
      <c r="T471" s="93"/>
      <c r="U471" s="93"/>
    </row>
    <row r="472" customFormat="false" ht="12.75" hidden="false" customHeight="false" outlineLevel="0" collapsed="false">
      <c r="C472" s="93"/>
      <c r="D472" s="93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93"/>
      <c r="T472" s="93"/>
      <c r="U472" s="93"/>
    </row>
    <row r="473" customFormat="false" ht="12.75" hidden="false" customHeight="false" outlineLevel="0" collapsed="false">
      <c r="C473" s="93"/>
      <c r="D473" s="93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93"/>
      <c r="T473" s="93"/>
      <c r="U473" s="93"/>
    </row>
    <row r="474" customFormat="false" ht="12.75" hidden="false" customHeight="false" outlineLevel="0" collapsed="false">
      <c r="C474" s="93"/>
      <c r="D474" s="93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93"/>
      <c r="T474" s="93"/>
      <c r="U474" s="93"/>
    </row>
    <row r="475" customFormat="false" ht="12.75" hidden="false" customHeight="false" outlineLevel="0" collapsed="false">
      <c r="C475" s="93"/>
      <c r="D475" s="93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93"/>
      <c r="T475" s="93"/>
      <c r="U475" s="93"/>
    </row>
    <row r="476" customFormat="false" ht="12.75" hidden="false" customHeight="false" outlineLevel="0" collapsed="false">
      <c r="C476" s="93"/>
      <c r="D476" s="93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93"/>
      <c r="T476" s="93"/>
      <c r="U476" s="93"/>
    </row>
    <row r="477" customFormat="false" ht="12.75" hidden="false" customHeight="false" outlineLevel="0" collapsed="false">
      <c r="C477" s="93"/>
      <c r="D477" s="93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93"/>
      <c r="T477" s="93"/>
      <c r="U477" s="93"/>
    </row>
    <row r="478" customFormat="false" ht="12.75" hidden="false" customHeight="false" outlineLevel="0" collapsed="false">
      <c r="C478" s="93"/>
      <c r="D478" s="93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93"/>
      <c r="T478" s="93"/>
      <c r="U478" s="93"/>
    </row>
    <row r="479" customFormat="false" ht="12.75" hidden="false" customHeight="false" outlineLevel="0" collapsed="false">
      <c r="C479" s="93"/>
      <c r="D479" s="93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93"/>
      <c r="T479" s="93"/>
      <c r="U479" s="93"/>
    </row>
    <row r="480" customFormat="false" ht="12.75" hidden="false" customHeight="false" outlineLevel="0" collapsed="false">
      <c r="C480" s="93"/>
      <c r="D480" s="93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93"/>
      <c r="T480" s="93"/>
      <c r="U480" s="93"/>
    </row>
    <row r="481" customFormat="false" ht="12.75" hidden="false" customHeight="false" outlineLevel="0" collapsed="false">
      <c r="C481" s="93"/>
      <c r="D481" s="93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93"/>
      <c r="T481" s="93"/>
      <c r="U481" s="93"/>
    </row>
    <row r="482" customFormat="false" ht="12.75" hidden="false" customHeight="false" outlineLevel="0" collapsed="false">
      <c r="C482" s="93"/>
      <c r="D482" s="93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93"/>
      <c r="T482" s="93"/>
      <c r="U482" s="93"/>
    </row>
    <row r="483" customFormat="false" ht="12.75" hidden="false" customHeight="false" outlineLevel="0" collapsed="false">
      <c r="C483" s="93"/>
      <c r="D483" s="93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93"/>
      <c r="T483" s="93"/>
      <c r="U483" s="93"/>
    </row>
    <row r="484" customFormat="false" ht="12.75" hidden="false" customHeight="false" outlineLevel="0" collapsed="false">
      <c r="C484" s="93"/>
      <c r="D484" s="93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93"/>
      <c r="T484" s="93"/>
      <c r="U484" s="93"/>
    </row>
    <row r="485" customFormat="false" ht="12.75" hidden="false" customHeight="false" outlineLevel="0" collapsed="false">
      <c r="C485" s="93"/>
      <c r="D485" s="93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93"/>
      <c r="T485" s="93"/>
      <c r="U485" s="93"/>
    </row>
    <row r="486" customFormat="false" ht="12.75" hidden="false" customHeight="false" outlineLevel="0" collapsed="false">
      <c r="C486" s="93"/>
      <c r="D486" s="93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93"/>
      <c r="T486" s="93"/>
      <c r="U486" s="93"/>
    </row>
    <row r="487" customFormat="false" ht="12.75" hidden="false" customHeight="false" outlineLevel="0" collapsed="false">
      <c r="C487" s="93"/>
      <c r="D487" s="93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93"/>
      <c r="T487" s="93"/>
      <c r="U487" s="93"/>
    </row>
    <row r="488" customFormat="false" ht="12.75" hidden="false" customHeight="false" outlineLevel="0" collapsed="false">
      <c r="C488" s="93"/>
      <c r="D488" s="93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93"/>
      <c r="T488" s="93"/>
      <c r="U488" s="93"/>
    </row>
    <row r="489" customFormat="false" ht="12.75" hidden="false" customHeight="false" outlineLevel="0" collapsed="false">
      <c r="C489" s="93"/>
      <c r="D489" s="93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93"/>
      <c r="T489" s="93"/>
      <c r="U489" s="93"/>
    </row>
    <row r="490" customFormat="false" ht="12.75" hidden="false" customHeight="false" outlineLevel="0" collapsed="false">
      <c r="C490" s="93"/>
      <c r="D490" s="93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93"/>
      <c r="T490" s="93"/>
      <c r="U490" s="93"/>
    </row>
    <row r="491" customFormat="false" ht="12.75" hidden="false" customHeight="false" outlineLevel="0" collapsed="false">
      <c r="C491" s="93"/>
      <c r="D491" s="93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93"/>
      <c r="T491" s="93"/>
      <c r="U491" s="93"/>
    </row>
    <row r="492" customFormat="false" ht="12.75" hidden="false" customHeight="false" outlineLevel="0" collapsed="false">
      <c r="C492" s="93"/>
      <c r="D492" s="93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93"/>
      <c r="T492" s="93"/>
      <c r="U492" s="93"/>
    </row>
    <row r="493" customFormat="false" ht="12.75" hidden="false" customHeight="false" outlineLevel="0" collapsed="false">
      <c r="C493" s="93"/>
      <c r="D493" s="93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93"/>
      <c r="T493" s="93"/>
      <c r="U493" s="93"/>
    </row>
    <row r="494" customFormat="false" ht="12.75" hidden="false" customHeight="false" outlineLevel="0" collapsed="false">
      <c r="C494" s="93"/>
      <c r="D494" s="93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93"/>
      <c r="T494" s="93"/>
      <c r="U494" s="93"/>
    </row>
    <row r="495" customFormat="false" ht="12.75" hidden="false" customHeight="false" outlineLevel="0" collapsed="false">
      <c r="C495" s="93"/>
      <c r="D495" s="93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93"/>
      <c r="T495" s="93"/>
      <c r="U495" s="93"/>
    </row>
    <row r="496" customFormat="false" ht="12.75" hidden="false" customHeight="false" outlineLevel="0" collapsed="false">
      <c r="C496" s="93"/>
      <c r="D496" s="93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93"/>
      <c r="T496" s="93"/>
      <c r="U496" s="93"/>
    </row>
    <row r="497" customFormat="false" ht="12.75" hidden="false" customHeight="false" outlineLevel="0" collapsed="false">
      <c r="C497" s="93"/>
      <c r="D497" s="93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93"/>
      <c r="T497" s="93"/>
      <c r="U497" s="93"/>
    </row>
    <row r="498" customFormat="false" ht="12.75" hidden="false" customHeight="false" outlineLevel="0" collapsed="false">
      <c r="C498" s="93"/>
      <c r="D498" s="93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93"/>
      <c r="T498" s="93"/>
      <c r="U498" s="93"/>
    </row>
    <row r="499" customFormat="false" ht="12.75" hidden="false" customHeight="false" outlineLevel="0" collapsed="false">
      <c r="C499" s="93"/>
      <c r="D499" s="93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93"/>
      <c r="T499" s="93"/>
      <c r="U499" s="93"/>
    </row>
    <row r="500" customFormat="false" ht="12.75" hidden="false" customHeight="false" outlineLevel="0" collapsed="false">
      <c r="C500" s="93"/>
      <c r="D500" s="93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93"/>
      <c r="T500" s="93"/>
      <c r="U500" s="93"/>
    </row>
    <row r="501" customFormat="false" ht="12.75" hidden="false" customHeight="false" outlineLevel="0" collapsed="false">
      <c r="C501" s="93"/>
      <c r="D501" s="93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93"/>
      <c r="T501" s="93"/>
      <c r="U501" s="93"/>
    </row>
    <row r="502" customFormat="false" ht="12.75" hidden="false" customHeight="false" outlineLevel="0" collapsed="false">
      <c r="C502" s="93"/>
      <c r="D502" s="93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93"/>
      <c r="T502" s="93"/>
      <c r="U502" s="93"/>
    </row>
    <row r="503" customFormat="false" ht="12.75" hidden="false" customHeight="false" outlineLevel="0" collapsed="false">
      <c r="C503" s="93"/>
      <c r="D503" s="93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93"/>
      <c r="T503" s="93"/>
      <c r="U503" s="93"/>
    </row>
    <row r="504" customFormat="false" ht="12.75" hidden="false" customHeight="false" outlineLevel="0" collapsed="false">
      <c r="C504" s="93"/>
      <c r="D504" s="93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93"/>
      <c r="T504" s="93"/>
      <c r="U504" s="93"/>
    </row>
    <row r="505" customFormat="false" ht="12.75" hidden="false" customHeight="false" outlineLevel="0" collapsed="false">
      <c r="C505" s="93"/>
      <c r="D505" s="93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93"/>
      <c r="T505" s="93"/>
      <c r="U505" s="93"/>
    </row>
    <row r="506" customFormat="false" ht="12.75" hidden="false" customHeight="false" outlineLevel="0" collapsed="false">
      <c r="C506" s="93"/>
      <c r="D506" s="93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93"/>
      <c r="T506" s="93"/>
      <c r="U506" s="93"/>
    </row>
    <row r="507" customFormat="false" ht="12.75" hidden="false" customHeight="false" outlineLevel="0" collapsed="false">
      <c r="C507" s="93"/>
      <c r="D507" s="93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93"/>
      <c r="T507" s="93"/>
      <c r="U507" s="93"/>
    </row>
    <row r="508" customFormat="false" ht="12.75" hidden="false" customHeight="false" outlineLevel="0" collapsed="false">
      <c r="C508" s="93"/>
      <c r="D508" s="93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93"/>
      <c r="T508" s="93"/>
      <c r="U508" s="93"/>
    </row>
    <row r="509" customFormat="false" ht="12.75" hidden="false" customHeight="false" outlineLevel="0" collapsed="false">
      <c r="C509" s="93"/>
      <c r="D509" s="93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93"/>
      <c r="T509" s="93"/>
      <c r="U509" s="93"/>
    </row>
    <row r="510" customFormat="false" ht="12.75" hidden="false" customHeight="false" outlineLevel="0" collapsed="false">
      <c r="C510" s="93"/>
      <c r="D510" s="93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93"/>
      <c r="T510" s="93"/>
      <c r="U510" s="93"/>
    </row>
    <row r="511" customFormat="false" ht="12.75" hidden="false" customHeight="false" outlineLevel="0" collapsed="false">
      <c r="C511" s="93"/>
      <c r="D511" s="93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93"/>
      <c r="T511" s="93"/>
      <c r="U511" s="93"/>
    </row>
    <row r="512" customFormat="false" ht="12.75" hidden="false" customHeight="false" outlineLevel="0" collapsed="false">
      <c r="C512" s="93"/>
      <c r="D512" s="93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93"/>
      <c r="T512" s="93"/>
      <c r="U512" s="93"/>
    </row>
    <row r="513" customFormat="false" ht="12.75" hidden="false" customHeight="false" outlineLevel="0" collapsed="false">
      <c r="C513" s="93"/>
      <c r="D513" s="93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93"/>
      <c r="T513" s="93"/>
      <c r="U513" s="93"/>
    </row>
    <row r="514" customFormat="false" ht="12.75" hidden="false" customHeight="false" outlineLevel="0" collapsed="false">
      <c r="C514" s="93"/>
      <c r="D514" s="93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93"/>
      <c r="T514" s="93"/>
      <c r="U514" s="93"/>
    </row>
    <row r="515" customFormat="false" ht="12.75" hidden="false" customHeight="false" outlineLevel="0" collapsed="false">
      <c r="C515" s="93"/>
      <c r="D515" s="93"/>
      <c r="S515" s="88"/>
      <c r="T515" s="88"/>
      <c r="U515" s="88"/>
    </row>
    <row r="516" customFormat="false" ht="12.75" hidden="false" customHeight="false" outlineLevel="0" collapsed="false">
      <c r="C516" s="93"/>
      <c r="D516" s="93"/>
      <c r="S516" s="88"/>
      <c r="T516" s="88"/>
      <c r="U516" s="88"/>
    </row>
    <row r="517" customFormat="false" ht="12.75" hidden="false" customHeight="false" outlineLevel="0" collapsed="false">
      <c r="C517" s="93"/>
      <c r="D517" s="93"/>
      <c r="S517" s="88"/>
      <c r="T517" s="88"/>
      <c r="U517" s="88"/>
    </row>
    <row r="518" customFormat="false" ht="12.75" hidden="false" customHeight="false" outlineLevel="0" collapsed="false">
      <c r="C518" s="93"/>
      <c r="D518" s="93"/>
    </row>
    <row r="519" customFormat="false" ht="12.75" hidden="false" customHeight="false" outlineLevel="0" collapsed="false">
      <c r="C519" s="93"/>
      <c r="D519" s="93"/>
    </row>
    <row r="520" customFormat="false" ht="12.75" hidden="false" customHeight="false" outlineLevel="0" collapsed="false">
      <c r="C520" s="93"/>
      <c r="D520" s="93"/>
    </row>
    <row r="521" customFormat="false" ht="12.75" hidden="false" customHeight="false" outlineLevel="0" collapsed="false">
      <c r="C521" s="93"/>
      <c r="D521" s="93"/>
    </row>
    <row r="522" customFormat="false" ht="12.75" hidden="false" customHeight="false" outlineLevel="0" collapsed="false">
      <c r="C522" s="93"/>
      <c r="D522" s="93"/>
    </row>
    <row r="523" customFormat="false" ht="12.75" hidden="false" customHeight="false" outlineLevel="0" collapsed="false">
      <c r="C523" s="93"/>
      <c r="D523" s="93"/>
    </row>
    <row r="524" customFormat="false" ht="12.75" hidden="false" customHeight="false" outlineLevel="0" collapsed="false">
      <c r="C524" s="93"/>
      <c r="D524" s="93"/>
    </row>
    <row r="525" customFormat="false" ht="12.75" hidden="false" customHeight="false" outlineLevel="0" collapsed="false">
      <c r="C525" s="93"/>
      <c r="D525" s="93"/>
    </row>
    <row r="526" customFormat="false" ht="12.75" hidden="false" customHeight="false" outlineLevel="0" collapsed="false">
      <c r="C526" s="93"/>
      <c r="D526" s="93"/>
    </row>
    <row r="527" customFormat="false" ht="12.75" hidden="false" customHeight="false" outlineLevel="0" collapsed="false">
      <c r="C527" s="93"/>
      <c r="D527" s="93"/>
    </row>
    <row r="528" customFormat="false" ht="12.75" hidden="false" customHeight="false" outlineLevel="0" collapsed="false">
      <c r="C528" s="93"/>
      <c r="D528" s="93"/>
    </row>
    <row r="529" customFormat="false" ht="12.75" hidden="false" customHeight="false" outlineLevel="0" collapsed="false">
      <c r="C529" s="93"/>
      <c r="D529" s="93"/>
    </row>
    <row r="530" customFormat="false" ht="12.75" hidden="false" customHeight="false" outlineLevel="0" collapsed="false">
      <c r="C530" s="93"/>
      <c r="D530" s="93"/>
    </row>
    <row r="531" customFormat="false" ht="12.75" hidden="false" customHeight="false" outlineLevel="0" collapsed="false">
      <c r="C531" s="93"/>
      <c r="D531" s="93"/>
    </row>
    <row r="532" customFormat="false" ht="12.75" hidden="false" customHeight="false" outlineLevel="0" collapsed="false">
      <c r="C532" s="93"/>
      <c r="D532" s="93"/>
    </row>
    <row r="533" customFormat="false" ht="12.75" hidden="false" customHeight="false" outlineLevel="0" collapsed="false">
      <c r="C533" s="93"/>
      <c r="D533" s="93"/>
    </row>
    <row r="534" customFormat="false" ht="12.75" hidden="false" customHeight="false" outlineLevel="0" collapsed="false">
      <c r="C534" s="93"/>
      <c r="D534" s="93"/>
    </row>
    <row r="535" customFormat="false" ht="12.75" hidden="false" customHeight="false" outlineLevel="0" collapsed="false">
      <c r="C535" s="93"/>
      <c r="D535" s="93"/>
    </row>
    <row r="536" customFormat="false" ht="12.75" hidden="false" customHeight="false" outlineLevel="0" collapsed="false">
      <c r="C536" s="93"/>
      <c r="D536" s="93"/>
    </row>
    <row r="537" customFormat="false" ht="12.75" hidden="false" customHeight="false" outlineLevel="0" collapsed="false">
      <c r="C537" s="93"/>
      <c r="D537" s="93"/>
    </row>
    <row r="538" customFormat="false" ht="12.75" hidden="false" customHeight="false" outlineLevel="0" collapsed="false">
      <c r="C538" s="93"/>
      <c r="D538" s="93"/>
    </row>
    <row r="539" customFormat="false" ht="12.75" hidden="false" customHeight="false" outlineLevel="0" collapsed="false">
      <c r="C539" s="93"/>
      <c r="D539" s="93"/>
    </row>
    <row r="540" customFormat="false" ht="12.75" hidden="false" customHeight="false" outlineLevel="0" collapsed="false">
      <c r="C540" s="93"/>
      <c r="D540" s="93"/>
    </row>
    <row r="541" customFormat="false" ht="12.75" hidden="false" customHeight="false" outlineLevel="0" collapsed="false">
      <c r="C541" s="93"/>
      <c r="D541" s="93"/>
    </row>
    <row r="542" customFormat="false" ht="12.75" hidden="false" customHeight="false" outlineLevel="0" collapsed="false">
      <c r="C542" s="93"/>
      <c r="D542" s="93"/>
    </row>
    <row r="543" customFormat="false" ht="12.75" hidden="false" customHeight="false" outlineLevel="0" collapsed="false">
      <c r="C543" s="93"/>
      <c r="D543" s="93"/>
    </row>
    <row r="544" customFormat="false" ht="12.75" hidden="false" customHeight="false" outlineLevel="0" collapsed="false">
      <c r="C544" s="93"/>
      <c r="D544" s="93"/>
    </row>
    <row r="545" customFormat="false" ht="12.75" hidden="false" customHeight="false" outlineLevel="0" collapsed="false">
      <c r="C545" s="93"/>
      <c r="D545" s="93"/>
    </row>
    <row r="546" customFormat="false" ht="12.75" hidden="false" customHeight="false" outlineLevel="0" collapsed="false">
      <c r="C546" s="93"/>
      <c r="D546" s="93"/>
    </row>
    <row r="547" customFormat="false" ht="12.75" hidden="false" customHeight="false" outlineLevel="0" collapsed="false">
      <c r="C547" s="93"/>
      <c r="D547" s="93"/>
    </row>
    <row r="548" customFormat="false" ht="12.75" hidden="false" customHeight="false" outlineLevel="0" collapsed="false">
      <c r="C548" s="93"/>
      <c r="D548" s="93"/>
    </row>
    <row r="549" customFormat="false" ht="12.75" hidden="false" customHeight="false" outlineLevel="0" collapsed="false">
      <c r="C549" s="93"/>
      <c r="D549" s="93"/>
    </row>
    <row r="550" customFormat="false" ht="12.75" hidden="false" customHeight="false" outlineLevel="0" collapsed="false">
      <c r="C550" s="93"/>
      <c r="D550" s="93"/>
    </row>
    <row r="551" customFormat="false" ht="12.75" hidden="false" customHeight="false" outlineLevel="0" collapsed="false">
      <c r="C551" s="93"/>
      <c r="D551" s="93"/>
    </row>
    <row r="552" customFormat="false" ht="12.75" hidden="false" customHeight="false" outlineLevel="0" collapsed="false">
      <c r="C552" s="93"/>
      <c r="D552" s="93"/>
    </row>
    <row r="553" customFormat="false" ht="12.75" hidden="false" customHeight="false" outlineLevel="0" collapsed="false">
      <c r="C553" s="93"/>
      <c r="D553" s="93"/>
    </row>
    <row r="554" customFormat="false" ht="12.75" hidden="false" customHeight="false" outlineLevel="0" collapsed="false">
      <c r="C554" s="93"/>
      <c r="D554" s="93"/>
    </row>
    <row r="555" customFormat="false" ht="12.75" hidden="false" customHeight="false" outlineLevel="0" collapsed="false">
      <c r="C555" s="93"/>
      <c r="D555" s="93"/>
    </row>
    <row r="556" customFormat="false" ht="12.75" hidden="false" customHeight="false" outlineLevel="0" collapsed="false">
      <c r="C556" s="93"/>
      <c r="D556" s="93"/>
    </row>
    <row r="557" customFormat="false" ht="12.75" hidden="false" customHeight="false" outlineLevel="0" collapsed="false">
      <c r="C557" s="93"/>
      <c r="D557" s="93"/>
    </row>
    <row r="558" customFormat="false" ht="12.75" hidden="false" customHeight="false" outlineLevel="0" collapsed="false">
      <c r="C558" s="93"/>
      <c r="D558" s="93"/>
    </row>
    <row r="559" customFormat="false" ht="12.75" hidden="false" customHeight="false" outlineLevel="0" collapsed="false">
      <c r="C559" s="93"/>
      <c r="D559" s="93"/>
    </row>
    <row r="560" customFormat="false" ht="12.75" hidden="false" customHeight="false" outlineLevel="0" collapsed="false">
      <c r="C560" s="93"/>
      <c r="D560" s="93"/>
    </row>
    <row r="561" customFormat="false" ht="12.75" hidden="false" customHeight="false" outlineLevel="0" collapsed="false">
      <c r="C561" s="93"/>
      <c r="D561" s="93"/>
    </row>
    <row r="562" customFormat="false" ht="12.75" hidden="false" customHeight="false" outlineLevel="0" collapsed="false">
      <c r="C562" s="93"/>
      <c r="D562" s="93"/>
    </row>
    <row r="563" customFormat="false" ht="12.75" hidden="false" customHeight="false" outlineLevel="0" collapsed="false">
      <c r="C563" s="93"/>
      <c r="D563" s="93"/>
    </row>
    <row r="564" customFormat="false" ht="12.75" hidden="false" customHeight="false" outlineLevel="0" collapsed="false">
      <c r="C564" s="93"/>
      <c r="D564" s="93"/>
    </row>
    <row r="565" customFormat="false" ht="12.75" hidden="false" customHeight="false" outlineLevel="0" collapsed="false">
      <c r="C565" s="93"/>
      <c r="D565" s="93"/>
    </row>
    <row r="566" customFormat="false" ht="12.75" hidden="false" customHeight="false" outlineLevel="0" collapsed="false">
      <c r="C566" s="93"/>
      <c r="D566" s="93"/>
    </row>
    <row r="567" customFormat="false" ht="12.75" hidden="false" customHeight="false" outlineLevel="0" collapsed="false">
      <c r="C567" s="93"/>
      <c r="D567" s="93"/>
    </row>
    <row r="568" customFormat="false" ht="12.75" hidden="false" customHeight="false" outlineLevel="0" collapsed="false">
      <c r="C568" s="93"/>
      <c r="D568" s="93"/>
    </row>
    <row r="569" customFormat="false" ht="12.75" hidden="false" customHeight="false" outlineLevel="0" collapsed="false">
      <c r="C569" s="93"/>
      <c r="D569" s="93"/>
    </row>
    <row r="570" customFormat="false" ht="12.75" hidden="false" customHeight="false" outlineLevel="0" collapsed="false">
      <c r="C570" s="93"/>
      <c r="D570" s="93"/>
    </row>
    <row r="571" customFormat="false" ht="12.75" hidden="false" customHeight="false" outlineLevel="0" collapsed="false">
      <c r="C571" s="93"/>
      <c r="D571" s="93"/>
    </row>
    <row r="572" customFormat="false" ht="12.75" hidden="false" customHeight="false" outlineLevel="0" collapsed="false">
      <c r="C572" s="93"/>
      <c r="D572" s="93"/>
    </row>
    <row r="573" customFormat="false" ht="12.75" hidden="false" customHeight="false" outlineLevel="0" collapsed="false">
      <c r="C573" s="93"/>
      <c r="D573" s="93"/>
    </row>
    <row r="574" customFormat="false" ht="12.75" hidden="false" customHeight="false" outlineLevel="0" collapsed="false">
      <c r="C574" s="93"/>
      <c r="D574" s="93"/>
    </row>
    <row r="575" customFormat="false" ht="12.75" hidden="false" customHeight="false" outlineLevel="0" collapsed="false">
      <c r="C575" s="93"/>
      <c r="D575" s="93"/>
    </row>
    <row r="576" customFormat="false" ht="12.75" hidden="false" customHeight="false" outlineLevel="0" collapsed="false">
      <c r="C576" s="93"/>
      <c r="D576" s="93"/>
    </row>
    <row r="577" customFormat="false" ht="12.75" hidden="false" customHeight="false" outlineLevel="0" collapsed="false">
      <c r="C577" s="93"/>
      <c r="D577" s="93"/>
    </row>
    <row r="578" customFormat="false" ht="12.75" hidden="false" customHeight="false" outlineLevel="0" collapsed="false">
      <c r="C578" s="93"/>
      <c r="D578" s="93"/>
    </row>
    <row r="579" customFormat="false" ht="12.75" hidden="false" customHeight="false" outlineLevel="0" collapsed="false">
      <c r="C579" s="93"/>
      <c r="D579" s="93"/>
    </row>
    <row r="580" customFormat="false" ht="12.75" hidden="false" customHeight="false" outlineLevel="0" collapsed="false">
      <c r="C580" s="93"/>
      <c r="D580" s="93"/>
    </row>
    <row r="581" customFormat="false" ht="12.75" hidden="false" customHeight="false" outlineLevel="0" collapsed="false">
      <c r="C581" s="93"/>
      <c r="D581" s="93"/>
    </row>
    <row r="582" customFormat="false" ht="12.75" hidden="false" customHeight="false" outlineLevel="0" collapsed="false">
      <c r="C582" s="93"/>
      <c r="D582" s="93"/>
    </row>
    <row r="583" customFormat="false" ht="12.75" hidden="false" customHeight="false" outlineLevel="0" collapsed="false">
      <c r="C583" s="93"/>
      <c r="D583" s="93"/>
    </row>
    <row r="584" customFormat="false" ht="12.75" hidden="false" customHeight="false" outlineLevel="0" collapsed="false">
      <c r="C584" s="93"/>
      <c r="D584" s="93"/>
    </row>
    <row r="585" customFormat="false" ht="12.75" hidden="false" customHeight="false" outlineLevel="0" collapsed="false">
      <c r="C585" s="93"/>
      <c r="D585" s="93"/>
    </row>
    <row r="586" customFormat="false" ht="12.75" hidden="false" customHeight="false" outlineLevel="0" collapsed="false">
      <c r="C586" s="93"/>
      <c r="D586" s="93"/>
    </row>
    <row r="587" customFormat="false" ht="12.75" hidden="false" customHeight="false" outlineLevel="0" collapsed="false">
      <c r="C587" s="93"/>
      <c r="D587" s="93"/>
    </row>
    <row r="588" customFormat="false" ht="12.75" hidden="false" customHeight="false" outlineLevel="0" collapsed="false">
      <c r="C588" s="93"/>
      <c r="D588" s="93"/>
    </row>
    <row r="589" customFormat="false" ht="12.75" hidden="false" customHeight="false" outlineLevel="0" collapsed="false">
      <c r="C589" s="93"/>
      <c r="D589" s="93"/>
    </row>
    <row r="590" customFormat="false" ht="12.75" hidden="false" customHeight="false" outlineLevel="0" collapsed="false">
      <c r="C590" s="93"/>
      <c r="D590" s="93"/>
    </row>
    <row r="591" customFormat="false" ht="12.75" hidden="false" customHeight="false" outlineLevel="0" collapsed="false">
      <c r="C591" s="93"/>
      <c r="D591" s="93"/>
    </row>
    <row r="592" customFormat="false" ht="12.75" hidden="false" customHeight="false" outlineLevel="0" collapsed="false">
      <c r="C592" s="93"/>
      <c r="D592" s="93"/>
    </row>
    <row r="593" customFormat="false" ht="12.75" hidden="false" customHeight="false" outlineLevel="0" collapsed="false">
      <c r="C593" s="93"/>
      <c r="D593" s="93"/>
    </row>
    <row r="594" customFormat="false" ht="12.75" hidden="false" customHeight="false" outlineLevel="0" collapsed="false">
      <c r="C594" s="93"/>
      <c r="D594" s="93"/>
    </row>
    <row r="595" customFormat="false" ht="12.75" hidden="false" customHeight="false" outlineLevel="0" collapsed="false">
      <c r="C595" s="93"/>
      <c r="D595" s="93"/>
    </row>
    <row r="596" customFormat="false" ht="12.75" hidden="false" customHeight="false" outlineLevel="0" collapsed="false">
      <c r="C596" s="93"/>
      <c r="D596" s="93"/>
    </row>
    <row r="597" customFormat="false" ht="12.75" hidden="false" customHeight="false" outlineLevel="0" collapsed="false">
      <c r="C597" s="93"/>
      <c r="D597" s="93"/>
    </row>
    <row r="598" customFormat="false" ht="12.75" hidden="false" customHeight="false" outlineLevel="0" collapsed="false">
      <c r="C598" s="93"/>
      <c r="D598" s="93"/>
    </row>
    <row r="599" customFormat="false" ht="12.75" hidden="false" customHeight="false" outlineLevel="0" collapsed="false">
      <c r="C599" s="93"/>
      <c r="D599" s="93"/>
    </row>
    <row r="600" customFormat="false" ht="12.75" hidden="false" customHeight="false" outlineLevel="0" collapsed="false">
      <c r="C600" s="93"/>
      <c r="D600" s="93"/>
    </row>
    <row r="601" customFormat="false" ht="12.75" hidden="false" customHeight="false" outlineLevel="0" collapsed="false">
      <c r="C601" s="93"/>
      <c r="D601" s="93"/>
    </row>
    <row r="602" customFormat="false" ht="12.75" hidden="false" customHeight="false" outlineLevel="0" collapsed="false">
      <c r="C602" s="93"/>
      <c r="D602" s="93"/>
    </row>
    <row r="603" customFormat="false" ht="12.75" hidden="false" customHeight="false" outlineLevel="0" collapsed="false">
      <c r="C603" s="93"/>
      <c r="D603" s="93"/>
    </row>
    <row r="604" customFormat="false" ht="12.75" hidden="false" customHeight="false" outlineLevel="0" collapsed="false">
      <c r="C604" s="93"/>
      <c r="D604" s="93"/>
    </row>
    <row r="605" customFormat="false" ht="12.75" hidden="false" customHeight="false" outlineLevel="0" collapsed="false">
      <c r="C605" s="93"/>
      <c r="D605" s="93"/>
    </row>
    <row r="606" customFormat="false" ht="12.75" hidden="false" customHeight="false" outlineLevel="0" collapsed="false">
      <c r="C606" s="93"/>
      <c r="D606" s="93"/>
    </row>
    <row r="607" customFormat="false" ht="12.75" hidden="false" customHeight="false" outlineLevel="0" collapsed="false">
      <c r="C607" s="93"/>
      <c r="D607" s="93"/>
    </row>
    <row r="608" customFormat="false" ht="12.75" hidden="false" customHeight="false" outlineLevel="0" collapsed="false">
      <c r="C608" s="93"/>
      <c r="D608" s="93"/>
    </row>
    <row r="609" customFormat="false" ht="12.75" hidden="false" customHeight="false" outlineLevel="0" collapsed="false">
      <c r="C609" s="93"/>
      <c r="D609" s="93"/>
    </row>
    <row r="610" customFormat="false" ht="12.75" hidden="false" customHeight="false" outlineLevel="0" collapsed="false">
      <c r="C610" s="93"/>
      <c r="D610" s="93"/>
    </row>
    <row r="611" customFormat="false" ht="12.75" hidden="false" customHeight="false" outlineLevel="0" collapsed="false">
      <c r="C611" s="93"/>
      <c r="D611" s="93"/>
    </row>
    <row r="612" customFormat="false" ht="12.75" hidden="false" customHeight="false" outlineLevel="0" collapsed="false">
      <c r="C612" s="93"/>
      <c r="D612" s="93"/>
    </row>
    <row r="613" customFormat="false" ht="12.75" hidden="false" customHeight="false" outlineLevel="0" collapsed="false">
      <c r="C613" s="93"/>
      <c r="D613" s="93"/>
    </row>
    <row r="614" customFormat="false" ht="12.75" hidden="false" customHeight="false" outlineLevel="0" collapsed="false">
      <c r="C614" s="93"/>
      <c r="D614" s="93"/>
    </row>
    <row r="615" customFormat="false" ht="12.75" hidden="false" customHeight="false" outlineLevel="0" collapsed="false">
      <c r="C615" s="93"/>
      <c r="D615" s="93"/>
    </row>
    <row r="616" customFormat="false" ht="12.75" hidden="false" customHeight="false" outlineLevel="0" collapsed="false">
      <c r="C616" s="93"/>
      <c r="D616" s="93"/>
    </row>
    <row r="617" customFormat="false" ht="12.75" hidden="false" customHeight="false" outlineLevel="0" collapsed="false">
      <c r="C617" s="93"/>
      <c r="D617" s="93"/>
    </row>
    <row r="618" customFormat="false" ht="12.75" hidden="false" customHeight="false" outlineLevel="0" collapsed="false">
      <c r="C618" s="93"/>
      <c r="D618" s="93"/>
    </row>
    <row r="619" customFormat="false" ht="12.75" hidden="false" customHeight="false" outlineLevel="0" collapsed="false">
      <c r="C619" s="93"/>
      <c r="D619" s="93"/>
    </row>
    <row r="620" customFormat="false" ht="12.75" hidden="false" customHeight="false" outlineLevel="0" collapsed="false">
      <c r="C620" s="93"/>
      <c r="D620" s="93"/>
    </row>
    <row r="621" customFormat="false" ht="12.75" hidden="false" customHeight="false" outlineLevel="0" collapsed="false">
      <c r="C621" s="93"/>
      <c r="D621" s="93"/>
    </row>
    <row r="622" customFormat="false" ht="12.75" hidden="false" customHeight="false" outlineLevel="0" collapsed="false">
      <c r="C622" s="93"/>
      <c r="D622" s="93"/>
    </row>
    <row r="623" customFormat="false" ht="12.75" hidden="false" customHeight="false" outlineLevel="0" collapsed="false">
      <c r="C623" s="93"/>
      <c r="D623" s="93"/>
    </row>
    <row r="624" customFormat="false" ht="12.75" hidden="false" customHeight="false" outlineLevel="0" collapsed="false">
      <c r="C624" s="93"/>
      <c r="D624" s="93"/>
    </row>
    <row r="625" customFormat="false" ht="12.75" hidden="false" customHeight="false" outlineLevel="0" collapsed="false">
      <c r="C625" s="93"/>
      <c r="D625" s="93"/>
    </row>
    <row r="626" customFormat="false" ht="12.75" hidden="false" customHeight="false" outlineLevel="0" collapsed="false">
      <c r="C626" s="93"/>
      <c r="D626" s="93"/>
    </row>
    <row r="627" customFormat="false" ht="12.75" hidden="false" customHeight="false" outlineLevel="0" collapsed="false">
      <c r="C627" s="93"/>
      <c r="D627" s="93"/>
    </row>
    <row r="628" customFormat="false" ht="12.75" hidden="false" customHeight="false" outlineLevel="0" collapsed="false">
      <c r="C628" s="93"/>
      <c r="D628" s="93"/>
    </row>
    <row r="629" customFormat="false" ht="12.75" hidden="false" customHeight="false" outlineLevel="0" collapsed="false">
      <c r="C629" s="93"/>
      <c r="D629" s="93"/>
    </row>
    <row r="630" customFormat="false" ht="12.75" hidden="false" customHeight="false" outlineLevel="0" collapsed="false">
      <c r="C630" s="93"/>
      <c r="D630" s="93"/>
    </row>
    <row r="631" customFormat="false" ht="12.75" hidden="false" customHeight="false" outlineLevel="0" collapsed="false">
      <c r="C631" s="93"/>
      <c r="D631" s="93"/>
    </row>
    <row r="632" customFormat="false" ht="12.75" hidden="false" customHeight="false" outlineLevel="0" collapsed="false">
      <c r="C632" s="93"/>
      <c r="D632" s="93"/>
    </row>
    <row r="633" customFormat="false" ht="12.75" hidden="false" customHeight="false" outlineLevel="0" collapsed="false">
      <c r="C633" s="93"/>
      <c r="D633" s="93"/>
    </row>
    <row r="634" customFormat="false" ht="12.75" hidden="false" customHeight="false" outlineLevel="0" collapsed="false">
      <c r="C634" s="93"/>
      <c r="D634" s="93"/>
    </row>
    <row r="635" customFormat="false" ht="12.75" hidden="false" customHeight="false" outlineLevel="0" collapsed="false">
      <c r="C635" s="93"/>
      <c r="D635" s="93"/>
    </row>
    <row r="636" customFormat="false" ht="12.75" hidden="false" customHeight="false" outlineLevel="0" collapsed="false">
      <c r="C636" s="93"/>
      <c r="D636" s="93"/>
    </row>
    <row r="637" customFormat="false" ht="12.75" hidden="false" customHeight="false" outlineLevel="0" collapsed="false">
      <c r="C637" s="93"/>
      <c r="D637" s="93"/>
    </row>
    <row r="638" customFormat="false" ht="12.75" hidden="false" customHeight="false" outlineLevel="0" collapsed="false">
      <c r="C638" s="93"/>
      <c r="D638" s="93"/>
    </row>
    <row r="639" customFormat="false" ht="12.75" hidden="false" customHeight="false" outlineLevel="0" collapsed="false">
      <c r="C639" s="93"/>
      <c r="D639" s="93"/>
    </row>
    <row r="640" customFormat="false" ht="12.75" hidden="false" customHeight="false" outlineLevel="0" collapsed="false">
      <c r="C640" s="93"/>
      <c r="D640" s="93"/>
    </row>
    <row r="641" customFormat="false" ht="12.75" hidden="false" customHeight="false" outlineLevel="0" collapsed="false">
      <c r="C641" s="93"/>
      <c r="D641" s="93"/>
    </row>
    <row r="642" customFormat="false" ht="12.75" hidden="false" customHeight="false" outlineLevel="0" collapsed="false">
      <c r="C642" s="93"/>
      <c r="D642" s="93"/>
    </row>
    <row r="643" customFormat="false" ht="12.75" hidden="false" customHeight="false" outlineLevel="0" collapsed="false">
      <c r="C643" s="93"/>
      <c r="D643" s="93"/>
    </row>
    <row r="644" customFormat="false" ht="12.75" hidden="false" customHeight="false" outlineLevel="0" collapsed="false">
      <c r="C644" s="93"/>
      <c r="D644" s="93"/>
    </row>
    <row r="645" customFormat="false" ht="12.75" hidden="false" customHeight="false" outlineLevel="0" collapsed="false">
      <c r="C645" s="93"/>
      <c r="D645" s="93"/>
    </row>
    <row r="646" customFormat="false" ht="12.75" hidden="false" customHeight="false" outlineLevel="0" collapsed="false">
      <c r="C646" s="93"/>
      <c r="D646" s="93"/>
    </row>
    <row r="647" customFormat="false" ht="12.75" hidden="false" customHeight="false" outlineLevel="0" collapsed="false">
      <c r="C647" s="93"/>
      <c r="D647" s="93"/>
    </row>
    <row r="648" customFormat="false" ht="12.75" hidden="false" customHeight="false" outlineLevel="0" collapsed="false">
      <c r="C648" s="93"/>
      <c r="D648" s="93"/>
    </row>
    <row r="649" customFormat="false" ht="12.75" hidden="false" customHeight="false" outlineLevel="0" collapsed="false">
      <c r="C649" s="93"/>
      <c r="D649" s="93"/>
    </row>
    <row r="650" customFormat="false" ht="12.75" hidden="false" customHeight="false" outlineLevel="0" collapsed="false">
      <c r="C650" s="93"/>
      <c r="D650" s="93"/>
    </row>
    <row r="651" customFormat="false" ht="12.75" hidden="false" customHeight="false" outlineLevel="0" collapsed="false">
      <c r="C651" s="93"/>
      <c r="D651" s="93"/>
    </row>
    <row r="652" customFormat="false" ht="12.75" hidden="false" customHeight="false" outlineLevel="0" collapsed="false">
      <c r="C652" s="93"/>
      <c r="D652" s="93"/>
    </row>
    <row r="653" customFormat="false" ht="12.75" hidden="false" customHeight="false" outlineLevel="0" collapsed="false">
      <c r="C653" s="93"/>
      <c r="D653" s="93"/>
    </row>
    <row r="654" customFormat="false" ht="12.75" hidden="false" customHeight="false" outlineLevel="0" collapsed="false">
      <c r="C654" s="93"/>
      <c r="D654" s="93"/>
    </row>
    <row r="655" customFormat="false" ht="12.75" hidden="false" customHeight="false" outlineLevel="0" collapsed="false">
      <c r="C655" s="93"/>
      <c r="D655" s="93"/>
    </row>
    <row r="656" customFormat="false" ht="12.75" hidden="false" customHeight="false" outlineLevel="0" collapsed="false">
      <c r="C656" s="93"/>
      <c r="D656" s="93"/>
    </row>
    <row r="657" customFormat="false" ht="12.75" hidden="false" customHeight="false" outlineLevel="0" collapsed="false">
      <c r="C657" s="93"/>
      <c r="D657" s="93"/>
    </row>
    <row r="658" customFormat="false" ht="12.75" hidden="false" customHeight="false" outlineLevel="0" collapsed="false">
      <c r="C658" s="93"/>
      <c r="D658" s="93"/>
    </row>
    <row r="659" customFormat="false" ht="12.75" hidden="false" customHeight="false" outlineLevel="0" collapsed="false">
      <c r="C659" s="93"/>
      <c r="D659" s="93"/>
    </row>
    <row r="660" customFormat="false" ht="12.75" hidden="false" customHeight="false" outlineLevel="0" collapsed="false">
      <c r="C660" s="93"/>
      <c r="D660" s="93"/>
    </row>
    <row r="661" customFormat="false" ht="12.75" hidden="false" customHeight="false" outlineLevel="0" collapsed="false">
      <c r="C661" s="93"/>
      <c r="D661" s="93"/>
    </row>
    <row r="662" customFormat="false" ht="12.75" hidden="false" customHeight="false" outlineLevel="0" collapsed="false">
      <c r="C662" s="93"/>
      <c r="D662" s="93"/>
    </row>
    <row r="663" customFormat="false" ht="12.75" hidden="false" customHeight="false" outlineLevel="0" collapsed="false">
      <c r="C663" s="93"/>
      <c r="D663" s="93"/>
    </row>
    <row r="664" customFormat="false" ht="12.75" hidden="false" customHeight="false" outlineLevel="0" collapsed="false">
      <c r="C664" s="93"/>
      <c r="D664" s="93"/>
    </row>
    <row r="665" customFormat="false" ht="12.75" hidden="false" customHeight="false" outlineLevel="0" collapsed="false">
      <c r="C665" s="93"/>
      <c r="D665" s="93"/>
    </row>
    <row r="666" customFormat="false" ht="12.75" hidden="false" customHeight="false" outlineLevel="0" collapsed="false">
      <c r="C666" s="93"/>
      <c r="D666" s="93"/>
    </row>
    <row r="667" customFormat="false" ht="12.75" hidden="false" customHeight="false" outlineLevel="0" collapsed="false">
      <c r="C667" s="93"/>
      <c r="D667" s="93"/>
    </row>
    <row r="668" customFormat="false" ht="12.75" hidden="false" customHeight="false" outlineLevel="0" collapsed="false">
      <c r="C668" s="93"/>
      <c r="D668" s="93"/>
    </row>
    <row r="669" customFormat="false" ht="12.75" hidden="false" customHeight="false" outlineLevel="0" collapsed="false">
      <c r="C669" s="93"/>
      <c r="D669" s="93"/>
    </row>
    <row r="670" customFormat="false" ht="12.75" hidden="false" customHeight="false" outlineLevel="0" collapsed="false">
      <c r="C670" s="93"/>
      <c r="D670" s="93"/>
    </row>
    <row r="671" customFormat="false" ht="12.75" hidden="false" customHeight="false" outlineLevel="0" collapsed="false">
      <c r="C671" s="93"/>
      <c r="D671" s="93"/>
    </row>
    <row r="672" customFormat="false" ht="12.75" hidden="false" customHeight="false" outlineLevel="0" collapsed="false">
      <c r="C672" s="93"/>
      <c r="D672" s="93"/>
    </row>
    <row r="673" customFormat="false" ht="12.75" hidden="false" customHeight="false" outlineLevel="0" collapsed="false">
      <c r="C673" s="93"/>
      <c r="D673" s="93"/>
    </row>
    <row r="674" customFormat="false" ht="12.75" hidden="false" customHeight="false" outlineLevel="0" collapsed="false">
      <c r="C674" s="93"/>
      <c r="D674" s="93"/>
    </row>
    <row r="675" customFormat="false" ht="12.75" hidden="false" customHeight="false" outlineLevel="0" collapsed="false">
      <c r="C675" s="93"/>
      <c r="D675" s="93"/>
    </row>
    <row r="676" customFormat="false" ht="12.75" hidden="false" customHeight="false" outlineLevel="0" collapsed="false">
      <c r="C676" s="93"/>
      <c r="D676" s="93"/>
    </row>
    <row r="677" customFormat="false" ht="12.75" hidden="false" customHeight="false" outlineLevel="0" collapsed="false">
      <c r="C677" s="93"/>
      <c r="D677" s="93"/>
    </row>
    <row r="678" customFormat="false" ht="12.75" hidden="false" customHeight="false" outlineLevel="0" collapsed="false">
      <c r="C678" s="93"/>
      <c r="D678" s="93"/>
    </row>
    <row r="679" customFormat="false" ht="12.75" hidden="false" customHeight="false" outlineLevel="0" collapsed="false">
      <c r="C679" s="93"/>
      <c r="D679" s="93"/>
    </row>
    <row r="680" customFormat="false" ht="12.75" hidden="false" customHeight="false" outlineLevel="0" collapsed="false">
      <c r="C680" s="93"/>
      <c r="D680" s="93"/>
    </row>
    <row r="681" customFormat="false" ht="12.75" hidden="false" customHeight="false" outlineLevel="0" collapsed="false">
      <c r="C681" s="93"/>
      <c r="D681" s="93"/>
    </row>
    <row r="682" customFormat="false" ht="12.75" hidden="false" customHeight="false" outlineLevel="0" collapsed="false">
      <c r="C682" s="93"/>
      <c r="D682" s="93"/>
    </row>
    <row r="683" customFormat="false" ht="12.75" hidden="false" customHeight="false" outlineLevel="0" collapsed="false">
      <c r="C683" s="93"/>
      <c r="D683" s="93"/>
    </row>
    <row r="684" customFormat="false" ht="12.75" hidden="false" customHeight="false" outlineLevel="0" collapsed="false">
      <c r="C684" s="93"/>
      <c r="D684" s="93"/>
    </row>
    <row r="685" customFormat="false" ht="12.75" hidden="false" customHeight="false" outlineLevel="0" collapsed="false">
      <c r="C685" s="93"/>
      <c r="D685" s="93"/>
    </row>
    <row r="686" customFormat="false" ht="12.75" hidden="false" customHeight="false" outlineLevel="0" collapsed="false">
      <c r="C686" s="93"/>
      <c r="D686" s="93"/>
    </row>
    <row r="687" customFormat="false" ht="12.75" hidden="false" customHeight="false" outlineLevel="0" collapsed="false">
      <c r="C687" s="93"/>
      <c r="D687" s="93"/>
    </row>
    <row r="688" customFormat="false" ht="12.75" hidden="false" customHeight="false" outlineLevel="0" collapsed="false">
      <c r="C688" s="93"/>
      <c r="D688" s="93"/>
    </row>
    <row r="689" customFormat="false" ht="12.75" hidden="false" customHeight="false" outlineLevel="0" collapsed="false">
      <c r="C689" s="93"/>
      <c r="D689" s="93"/>
    </row>
    <row r="690" customFormat="false" ht="12.75" hidden="false" customHeight="false" outlineLevel="0" collapsed="false">
      <c r="C690" s="93"/>
      <c r="D690" s="93"/>
    </row>
    <row r="691" customFormat="false" ht="12.75" hidden="false" customHeight="false" outlineLevel="0" collapsed="false">
      <c r="C691" s="93"/>
      <c r="D691" s="93"/>
    </row>
    <row r="692" customFormat="false" ht="12.75" hidden="false" customHeight="false" outlineLevel="0" collapsed="false">
      <c r="C692" s="93"/>
      <c r="D692" s="93"/>
    </row>
    <row r="693" customFormat="false" ht="12.75" hidden="false" customHeight="false" outlineLevel="0" collapsed="false">
      <c r="C693" s="93"/>
      <c r="D693" s="93"/>
    </row>
    <row r="694" customFormat="false" ht="12.75" hidden="false" customHeight="false" outlineLevel="0" collapsed="false">
      <c r="C694" s="93"/>
      <c r="D694" s="93"/>
    </row>
    <row r="695" customFormat="false" ht="12.75" hidden="false" customHeight="false" outlineLevel="0" collapsed="false">
      <c r="C695" s="93"/>
      <c r="D695" s="93"/>
    </row>
    <row r="696" customFormat="false" ht="12.75" hidden="false" customHeight="false" outlineLevel="0" collapsed="false">
      <c r="C696" s="93"/>
      <c r="D696" s="93"/>
    </row>
    <row r="697" customFormat="false" ht="12.75" hidden="false" customHeight="false" outlineLevel="0" collapsed="false">
      <c r="C697" s="93"/>
      <c r="D697" s="93"/>
    </row>
    <row r="698" customFormat="false" ht="12.75" hidden="false" customHeight="false" outlineLevel="0" collapsed="false">
      <c r="C698" s="93"/>
      <c r="D698" s="93"/>
    </row>
    <row r="699" customFormat="false" ht="12.75" hidden="false" customHeight="false" outlineLevel="0" collapsed="false">
      <c r="C699" s="93"/>
      <c r="D699" s="93"/>
    </row>
    <row r="700" customFormat="false" ht="12.75" hidden="false" customHeight="false" outlineLevel="0" collapsed="false">
      <c r="C700" s="93"/>
      <c r="D700" s="93"/>
    </row>
    <row r="701" customFormat="false" ht="12.75" hidden="false" customHeight="false" outlineLevel="0" collapsed="false">
      <c r="C701" s="93"/>
      <c r="D701" s="93"/>
    </row>
    <row r="702" customFormat="false" ht="12.75" hidden="false" customHeight="false" outlineLevel="0" collapsed="false">
      <c r="C702" s="93"/>
      <c r="D702" s="93"/>
    </row>
    <row r="703" customFormat="false" ht="12.75" hidden="false" customHeight="false" outlineLevel="0" collapsed="false">
      <c r="C703" s="93"/>
      <c r="D703" s="93"/>
    </row>
    <row r="704" customFormat="false" ht="12.75" hidden="false" customHeight="false" outlineLevel="0" collapsed="false">
      <c r="C704" s="93"/>
      <c r="D704" s="93"/>
    </row>
    <row r="705" customFormat="false" ht="12.75" hidden="false" customHeight="false" outlineLevel="0" collapsed="false">
      <c r="C705" s="93"/>
      <c r="D705" s="93"/>
    </row>
    <row r="706" customFormat="false" ht="12.75" hidden="false" customHeight="false" outlineLevel="0" collapsed="false">
      <c r="C706" s="93"/>
      <c r="D706" s="93"/>
    </row>
    <row r="707" customFormat="false" ht="12.75" hidden="false" customHeight="false" outlineLevel="0" collapsed="false">
      <c r="C707" s="93"/>
      <c r="D707" s="93"/>
    </row>
    <row r="708" customFormat="false" ht="12.75" hidden="false" customHeight="false" outlineLevel="0" collapsed="false">
      <c r="C708" s="93"/>
      <c r="D708" s="93"/>
    </row>
    <row r="709" customFormat="false" ht="12.75" hidden="false" customHeight="false" outlineLevel="0" collapsed="false">
      <c r="C709" s="93"/>
      <c r="D709" s="93"/>
    </row>
    <row r="710" customFormat="false" ht="12.75" hidden="false" customHeight="false" outlineLevel="0" collapsed="false">
      <c r="C710" s="93"/>
      <c r="D710" s="93"/>
    </row>
    <row r="711" customFormat="false" ht="12.75" hidden="false" customHeight="false" outlineLevel="0" collapsed="false">
      <c r="C711" s="93"/>
      <c r="D711" s="93"/>
    </row>
    <row r="712" customFormat="false" ht="12.75" hidden="false" customHeight="false" outlineLevel="0" collapsed="false">
      <c r="C712" s="93"/>
      <c r="D712" s="93"/>
    </row>
    <row r="713" customFormat="false" ht="12.75" hidden="false" customHeight="false" outlineLevel="0" collapsed="false">
      <c r="C713" s="93"/>
      <c r="D713" s="93"/>
    </row>
    <row r="714" customFormat="false" ht="12.75" hidden="false" customHeight="false" outlineLevel="0" collapsed="false">
      <c r="C714" s="93"/>
      <c r="D714" s="93"/>
    </row>
    <row r="715" customFormat="false" ht="12.75" hidden="false" customHeight="false" outlineLevel="0" collapsed="false">
      <c r="C715" s="93"/>
      <c r="D715" s="93"/>
    </row>
    <row r="716" customFormat="false" ht="12.75" hidden="false" customHeight="false" outlineLevel="0" collapsed="false">
      <c r="C716" s="93"/>
      <c r="D716" s="93"/>
    </row>
    <row r="717" customFormat="false" ht="12.75" hidden="false" customHeight="false" outlineLevel="0" collapsed="false">
      <c r="C717" s="93"/>
      <c r="D717" s="93"/>
    </row>
    <row r="718" customFormat="false" ht="12.75" hidden="false" customHeight="false" outlineLevel="0" collapsed="false">
      <c r="C718" s="93"/>
      <c r="D718" s="93"/>
    </row>
    <row r="719" customFormat="false" ht="12.75" hidden="false" customHeight="false" outlineLevel="0" collapsed="false">
      <c r="C719" s="93"/>
      <c r="D719" s="93"/>
    </row>
    <row r="720" customFormat="false" ht="12.75" hidden="false" customHeight="false" outlineLevel="0" collapsed="false">
      <c r="C720" s="93"/>
      <c r="D720" s="93"/>
    </row>
    <row r="721" customFormat="false" ht="12.75" hidden="false" customHeight="false" outlineLevel="0" collapsed="false">
      <c r="C721" s="93"/>
      <c r="D721" s="93"/>
    </row>
    <row r="722" customFormat="false" ht="12.75" hidden="false" customHeight="false" outlineLevel="0" collapsed="false">
      <c r="C722" s="93"/>
      <c r="D722" s="93"/>
    </row>
    <row r="723" customFormat="false" ht="12.75" hidden="false" customHeight="false" outlineLevel="0" collapsed="false">
      <c r="C723" s="93"/>
      <c r="D723" s="93"/>
    </row>
    <row r="724" customFormat="false" ht="12.75" hidden="false" customHeight="false" outlineLevel="0" collapsed="false">
      <c r="C724" s="93"/>
      <c r="D724" s="93"/>
    </row>
    <row r="725" customFormat="false" ht="12.75" hidden="false" customHeight="false" outlineLevel="0" collapsed="false">
      <c r="C725" s="93"/>
      <c r="D725" s="93"/>
    </row>
    <row r="726" customFormat="false" ht="12.75" hidden="false" customHeight="false" outlineLevel="0" collapsed="false">
      <c r="C726" s="93"/>
      <c r="D726" s="93"/>
    </row>
    <row r="727" customFormat="false" ht="12.75" hidden="false" customHeight="false" outlineLevel="0" collapsed="false">
      <c r="C727" s="93"/>
      <c r="D727" s="93"/>
    </row>
    <row r="728" customFormat="false" ht="12.75" hidden="false" customHeight="false" outlineLevel="0" collapsed="false">
      <c r="C728" s="93"/>
      <c r="D728" s="93"/>
    </row>
    <row r="729" customFormat="false" ht="12.75" hidden="false" customHeight="false" outlineLevel="0" collapsed="false">
      <c r="C729" s="93"/>
      <c r="D729" s="93"/>
    </row>
    <row r="730" customFormat="false" ht="12.75" hidden="false" customHeight="false" outlineLevel="0" collapsed="false">
      <c r="C730" s="93"/>
      <c r="D730" s="93"/>
    </row>
    <row r="731" customFormat="false" ht="12.75" hidden="false" customHeight="false" outlineLevel="0" collapsed="false">
      <c r="C731" s="93"/>
      <c r="D731" s="93"/>
    </row>
    <row r="732" customFormat="false" ht="12.75" hidden="false" customHeight="false" outlineLevel="0" collapsed="false">
      <c r="C732" s="93"/>
      <c r="D732" s="93"/>
    </row>
    <row r="733" customFormat="false" ht="12.75" hidden="false" customHeight="false" outlineLevel="0" collapsed="false">
      <c r="C733" s="93"/>
      <c r="D733" s="93"/>
    </row>
    <row r="734" customFormat="false" ht="12.75" hidden="false" customHeight="false" outlineLevel="0" collapsed="false">
      <c r="C734" s="93"/>
      <c r="D734" s="93"/>
    </row>
    <row r="735" customFormat="false" ht="12.75" hidden="false" customHeight="false" outlineLevel="0" collapsed="false">
      <c r="C735" s="93"/>
      <c r="D735" s="93"/>
    </row>
    <row r="736" customFormat="false" ht="12.75" hidden="false" customHeight="false" outlineLevel="0" collapsed="false">
      <c r="C736" s="93"/>
      <c r="D736" s="93"/>
    </row>
    <row r="737" customFormat="false" ht="12.75" hidden="false" customHeight="false" outlineLevel="0" collapsed="false">
      <c r="C737" s="93"/>
      <c r="D737" s="93"/>
    </row>
    <row r="738" customFormat="false" ht="12.75" hidden="false" customHeight="false" outlineLevel="0" collapsed="false">
      <c r="C738" s="93"/>
      <c r="D738" s="93"/>
    </row>
    <row r="739" customFormat="false" ht="12.75" hidden="false" customHeight="false" outlineLevel="0" collapsed="false">
      <c r="C739" s="93"/>
      <c r="D739" s="93"/>
    </row>
    <row r="740" customFormat="false" ht="12.75" hidden="false" customHeight="false" outlineLevel="0" collapsed="false">
      <c r="C740" s="93"/>
      <c r="D740" s="93"/>
    </row>
    <row r="741" customFormat="false" ht="12.75" hidden="false" customHeight="false" outlineLevel="0" collapsed="false">
      <c r="C741" s="93"/>
      <c r="D741" s="93"/>
    </row>
    <row r="742" customFormat="false" ht="12.75" hidden="false" customHeight="false" outlineLevel="0" collapsed="false">
      <c r="C742" s="93"/>
      <c r="D742" s="93"/>
    </row>
    <row r="743" customFormat="false" ht="12.75" hidden="false" customHeight="false" outlineLevel="0" collapsed="false">
      <c r="C743" s="93"/>
      <c r="D743" s="93"/>
    </row>
    <row r="744" customFormat="false" ht="12.75" hidden="false" customHeight="false" outlineLevel="0" collapsed="false">
      <c r="C744" s="93"/>
      <c r="D744" s="93"/>
    </row>
    <row r="745" customFormat="false" ht="12.75" hidden="false" customHeight="false" outlineLevel="0" collapsed="false">
      <c r="C745" s="93"/>
      <c r="D745" s="93"/>
    </row>
    <row r="746" customFormat="false" ht="12.75" hidden="false" customHeight="false" outlineLevel="0" collapsed="false">
      <c r="C746" s="93"/>
      <c r="D746" s="93"/>
    </row>
    <row r="747" customFormat="false" ht="12.75" hidden="false" customHeight="false" outlineLevel="0" collapsed="false">
      <c r="C747" s="93"/>
      <c r="D747" s="93"/>
    </row>
    <row r="748" customFormat="false" ht="12.75" hidden="false" customHeight="false" outlineLevel="0" collapsed="false">
      <c r="C748" s="93"/>
      <c r="D748" s="93"/>
    </row>
    <row r="749" customFormat="false" ht="12.75" hidden="false" customHeight="false" outlineLevel="0" collapsed="false">
      <c r="C749" s="93"/>
      <c r="D749" s="93"/>
    </row>
    <row r="750" customFormat="false" ht="12.75" hidden="false" customHeight="false" outlineLevel="0" collapsed="false">
      <c r="C750" s="93"/>
      <c r="D750" s="93"/>
    </row>
    <row r="751" customFormat="false" ht="12.75" hidden="false" customHeight="false" outlineLevel="0" collapsed="false">
      <c r="C751" s="93"/>
      <c r="D751" s="93"/>
    </row>
    <row r="752" customFormat="false" ht="12.75" hidden="false" customHeight="false" outlineLevel="0" collapsed="false">
      <c r="C752" s="93"/>
      <c r="D752" s="93"/>
    </row>
    <row r="753" customFormat="false" ht="12.75" hidden="false" customHeight="false" outlineLevel="0" collapsed="false">
      <c r="C753" s="93"/>
      <c r="D753" s="93"/>
    </row>
    <row r="754" customFormat="false" ht="12.75" hidden="false" customHeight="false" outlineLevel="0" collapsed="false">
      <c r="C754" s="93"/>
      <c r="D754" s="93"/>
    </row>
    <row r="755" customFormat="false" ht="12.75" hidden="false" customHeight="false" outlineLevel="0" collapsed="false">
      <c r="C755" s="93"/>
      <c r="D755" s="93"/>
    </row>
    <row r="756" customFormat="false" ht="12.75" hidden="false" customHeight="false" outlineLevel="0" collapsed="false">
      <c r="C756" s="93"/>
      <c r="D756" s="93"/>
    </row>
    <row r="757" customFormat="false" ht="12.75" hidden="false" customHeight="false" outlineLevel="0" collapsed="false">
      <c r="C757" s="93"/>
      <c r="D757" s="93"/>
    </row>
    <row r="758" customFormat="false" ht="12.75" hidden="false" customHeight="false" outlineLevel="0" collapsed="false">
      <c r="C758" s="93"/>
      <c r="D758" s="93"/>
    </row>
    <row r="759" customFormat="false" ht="12.75" hidden="false" customHeight="false" outlineLevel="0" collapsed="false">
      <c r="C759" s="93"/>
      <c r="D759" s="93"/>
    </row>
    <row r="760" customFormat="false" ht="12.75" hidden="false" customHeight="false" outlineLevel="0" collapsed="false">
      <c r="C760" s="93"/>
      <c r="D760" s="93"/>
    </row>
    <row r="761" customFormat="false" ht="12.75" hidden="false" customHeight="false" outlineLevel="0" collapsed="false">
      <c r="C761" s="93"/>
      <c r="D761" s="93"/>
    </row>
    <row r="762" customFormat="false" ht="12.75" hidden="false" customHeight="false" outlineLevel="0" collapsed="false">
      <c r="C762" s="93"/>
      <c r="D762" s="93"/>
    </row>
    <row r="763" customFormat="false" ht="12.75" hidden="false" customHeight="false" outlineLevel="0" collapsed="false">
      <c r="C763" s="93"/>
      <c r="D763" s="93"/>
    </row>
    <row r="764" customFormat="false" ht="12.75" hidden="false" customHeight="false" outlineLevel="0" collapsed="false">
      <c r="C764" s="93"/>
      <c r="D764" s="93"/>
    </row>
    <row r="765" customFormat="false" ht="12.75" hidden="false" customHeight="false" outlineLevel="0" collapsed="false">
      <c r="C765" s="93"/>
      <c r="D765" s="93"/>
    </row>
    <row r="766" customFormat="false" ht="12.75" hidden="false" customHeight="false" outlineLevel="0" collapsed="false">
      <c r="C766" s="93"/>
      <c r="D766" s="93"/>
    </row>
    <row r="767" customFormat="false" ht="12.75" hidden="false" customHeight="false" outlineLevel="0" collapsed="false">
      <c r="C767" s="93"/>
      <c r="D767" s="93"/>
    </row>
    <row r="768" customFormat="false" ht="12.75" hidden="false" customHeight="false" outlineLevel="0" collapsed="false">
      <c r="C768" s="93"/>
      <c r="D768" s="93"/>
    </row>
    <row r="769" customFormat="false" ht="12.75" hidden="false" customHeight="false" outlineLevel="0" collapsed="false">
      <c r="C769" s="93"/>
      <c r="D769" s="93"/>
    </row>
    <row r="770" customFormat="false" ht="12.75" hidden="false" customHeight="false" outlineLevel="0" collapsed="false">
      <c r="C770" s="93"/>
      <c r="D770" s="93"/>
    </row>
    <row r="771" customFormat="false" ht="12.75" hidden="false" customHeight="false" outlineLevel="0" collapsed="false">
      <c r="C771" s="93"/>
      <c r="D771" s="93"/>
    </row>
    <row r="772" customFormat="false" ht="12.75" hidden="false" customHeight="false" outlineLevel="0" collapsed="false">
      <c r="C772" s="93"/>
      <c r="D772" s="93"/>
    </row>
    <row r="773" customFormat="false" ht="12.75" hidden="false" customHeight="false" outlineLevel="0" collapsed="false">
      <c r="C773" s="93"/>
      <c r="D773" s="93"/>
    </row>
    <row r="774" customFormat="false" ht="12.75" hidden="false" customHeight="false" outlineLevel="0" collapsed="false">
      <c r="C774" s="93"/>
      <c r="D774" s="93"/>
    </row>
    <row r="775" customFormat="false" ht="12.75" hidden="false" customHeight="false" outlineLevel="0" collapsed="false">
      <c r="C775" s="93"/>
      <c r="D775" s="93"/>
    </row>
    <row r="776" customFormat="false" ht="12.75" hidden="false" customHeight="false" outlineLevel="0" collapsed="false">
      <c r="C776" s="93"/>
      <c r="D776" s="93"/>
    </row>
    <row r="777" customFormat="false" ht="12.75" hidden="false" customHeight="false" outlineLevel="0" collapsed="false">
      <c r="C777" s="93"/>
      <c r="D777" s="93"/>
    </row>
    <row r="778" customFormat="false" ht="12.75" hidden="false" customHeight="false" outlineLevel="0" collapsed="false">
      <c r="C778" s="93"/>
      <c r="D778" s="93"/>
    </row>
    <row r="779" customFormat="false" ht="12.75" hidden="false" customHeight="false" outlineLevel="0" collapsed="false">
      <c r="C779" s="93"/>
      <c r="D779" s="93"/>
    </row>
    <row r="780" customFormat="false" ht="12.75" hidden="false" customHeight="false" outlineLevel="0" collapsed="false">
      <c r="C780" s="93"/>
      <c r="D780" s="93"/>
    </row>
    <row r="781" customFormat="false" ht="12.75" hidden="false" customHeight="false" outlineLevel="0" collapsed="false">
      <c r="C781" s="93"/>
      <c r="D781" s="93"/>
    </row>
    <row r="782" customFormat="false" ht="12.75" hidden="false" customHeight="false" outlineLevel="0" collapsed="false">
      <c r="C782" s="93"/>
      <c r="D782" s="93"/>
    </row>
    <row r="783" customFormat="false" ht="12.75" hidden="false" customHeight="false" outlineLevel="0" collapsed="false">
      <c r="C783" s="93"/>
      <c r="D783" s="93"/>
    </row>
    <row r="784" customFormat="false" ht="12.75" hidden="false" customHeight="false" outlineLevel="0" collapsed="false">
      <c r="C784" s="93"/>
      <c r="D784" s="93"/>
    </row>
    <row r="785" customFormat="false" ht="12.75" hidden="false" customHeight="false" outlineLevel="0" collapsed="false">
      <c r="C785" s="93"/>
      <c r="D785" s="93"/>
    </row>
    <row r="786" customFormat="false" ht="12.75" hidden="false" customHeight="false" outlineLevel="0" collapsed="false">
      <c r="C786" s="93"/>
      <c r="D786" s="93"/>
    </row>
    <row r="787" customFormat="false" ht="12.75" hidden="false" customHeight="false" outlineLevel="0" collapsed="false">
      <c r="C787" s="93"/>
      <c r="D787" s="93"/>
    </row>
    <row r="788" customFormat="false" ht="12.75" hidden="false" customHeight="false" outlineLevel="0" collapsed="false">
      <c r="C788" s="93"/>
      <c r="D788" s="93"/>
    </row>
    <row r="789" customFormat="false" ht="12.75" hidden="false" customHeight="false" outlineLevel="0" collapsed="false">
      <c r="C789" s="93"/>
      <c r="D789" s="93"/>
    </row>
    <row r="790" customFormat="false" ht="12.75" hidden="false" customHeight="false" outlineLevel="0" collapsed="false">
      <c r="C790" s="93"/>
      <c r="D790" s="93"/>
    </row>
    <row r="791" customFormat="false" ht="12.75" hidden="false" customHeight="false" outlineLevel="0" collapsed="false">
      <c r="C791" s="93"/>
      <c r="D791" s="93"/>
    </row>
    <row r="792" customFormat="false" ht="12.75" hidden="false" customHeight="false" outlineLevel="0" collapsed="false">
      <c r="C792" s="93"/>
      <c r="D792" s="93"/>
    </row>
    <row r="793" customFormat="false" ht="12.75" hidden="false" customHeight="false" outlineLevel="0" collapsed="false">
      <c r="C793" s="93"/>
      <c r="D793" s="93"/>
    </row>
    <row r="794" customFormat="false" ht="12.75" hidden="false" customHeight="false" outlineLevel="0" collapsed="false">
      <c r="C794" s="93"/>
      <c r="D794" s="93"/>
    </row>
    <row r="795" customFormat="false" ht="12.75" hidden="false" customHeight="false" outlineLevel="0" collapsed="false">
      <c r="C795" s="93"/>
      <c r="D795" s="93"/>
    </row>
    <row r="796" customFormat="false" ht="12.75" hidden="false" customHeight="false" outlineLevel="0" collapsed="false">
      <c r="C796" s="93"/>
      <c r="D796" s="93"/>
    </row>
    <row r="797" customFormat="false" ht="12.75" hidden="false" customHeight="false" outlineLevel="0" collapsed="false">
      <c r="C797" s="93"/>
      <c r="D797" s="93"/>
    </row>
    <row r="798" customFormat="false" ht="12.75" hidden="false" customHeight="false" outlineLevel="0" collapsed="false">
      <c r="C798" s="93"/>
      <c r="D798" s="93"/>
    </row>
    <row r="799" customFormat="false" ht="12.75" hidden="false" customHeight="false" outlineLevel="0" collapsed="false">
      <c r="C799" s="93"/>
      <c r="D799" s="93"/>
    </row>
    <row r="800" customFormat="false" ht="12.75" hidden="false" customHeight="false" outlineLevel="0" collapsed="false">
      <c r="C800" s="93"/>
      <c r="D800" s="93"/>
    </row>
    <row r="801" customFormat="false" ht="12.75" hidden="false" customHeight="false" outlineLevel="0" collapsed="false">
      <c r="C801" s="93"/>
      <c r="D801" s="93"/>
    </row>
    <row r="802" customFormat="false" ht="12.75" hidden="false" customHeight="false" outlineLevel="0" collapsed="false">
      <c r="C802" s="93"/>
      <c r="D802" s="93"/>
    </row>
    <row r="803" customFormat="false" ht="12.75" hidden="false" customHeight="false" outlineLevel="0" collapsed="false">
      <c r="C803" s="93"/>
      <c r="D803" s="93"/>
    </row>
    <row r="804" customFormat="false" ht="12.75" hidden="false" customHeight="false" outlineLevel="0" collapsed="false">
      <c r="C804" s="93"/>
      <c r="D804" s="93"/>
    </row>
    <row r="805" customFormat="false" ht="12.75" hidden="false" customHeight="false" outlineLevel="0" collapsed="false">
      <c r="C805" s="93"/>
      <c r="D805" s="93"/>
    </row>
    <row r="806" customFormat="false" ht="12.75" hidden="false" customHeight="false" outlineLevel="0" collapsed="false">
      <c r="C806" s="93"/>
      <c r="D806" s="93"/>
    </row>
    <row r="807" customFormat="false" ht="12.75" hidden="false" customHeight="false" outlineLevel="0" collapsed="false">
      <c r="C807" s="93"/>
      <c r="D807" s="93"/>
    </row>
    <row r="808" customFormat="false" ht="12.75" hidden="false" customHeight="false" outlineLevel="0" collapsed="false">
      <c r="C808" s="93"/>
      <c r="D808" s="93"/>
    </row>
    <row r="809" customFormat="false" ht="12.75" hidden="false" customHeight="false" outlineLevel="0" collapsed="false">
      <c r="C809" s="93"/>
      <c r="D809" s="93"/>
    </row>
    <row r="810" customFormat="false" ht="12.75" hidden="false" customHeight="false" outlineLevel="0" collapsed="false">
      <c r="C810" s="93"/>
      <c r="D810" s="93"/>
    </row>
    <row r="811" customFormat="false" ht="12.75" hidden="false" customHeight="false" outlineLevel="0" collapsed="false">
      <c r="C811" s="93"/>
      <c r="D811" s="93"/>
    </row>
    <row r="812" customFormat="false" ht="12.75" hidden="false" customHeight="false" outlineLevel="0" collapsed="false">
      <c r="C812" s="93"/>
      <c r="D812" s="93"/>
    </row>
    <row r="813" customFormat="false" ht="12.75" hidden="false" customHeight="false" outlineLevel="0" collapsed="false">
      <c r="C813" s="93"/>
      <c r="D813" s="93"/>
    </row>
    <row r="814" customFormat="false" ht="12.75" hidden="false" customHeight="false" outlineLevel="0" collapsed="false">
      <c r="C814" s="93"/>
      <c r="D814" s="93"/>
    </row>
    <row r="815" customFormat="false" ht="12.75" hidden="false" customHeight="false" outlineLevel="0" collapsed="false">
      <c r="C815" s="93"/>
      <c r="D815" s="93"/>
    </row>
    <row r="816" customFormat="false" ht="12.75" hidden="false" customHeight="false" outlineLevel="0" collapsed="false">
      <c r="C816" s="93"/>
      <c r="D816" s="93"/>
    </row>
    <row r="817" customFormat="false" ht="12.75" hidden="false" customHeight="false" outlineLevel="0" collapsed="false">
      <c r="C817" s="93"/>
      <c r="D817" s="93"/>
    </row>
    <row r="818" customFormat="false" ht="12.75" hidden="false" customHeight="false" outlineLevel="0" collapsed="false">
      <c r="C818" s="93"/>
      <c r="D818" s="93"/>
    </row>
    <row r="819" customFormat="false" ht="12.75" hidden="false" customHeight="false" outlineLevel="0" collapsed="false">
      <c r="C819" s="93"/>
      <c r="D819" s="93"/>
    </row>
    <row r="820" customFormat="false" ht="12.75" hidden="false" customHeight="false" outlineLevel="0" collapsed="false">
      <c r="C820" s="93"/>
      <c r="D820" s="93"/>
    </row>
    <row r="821" customFormat="false" ht="12.75" hidden="false" customHeight="false" outlineLevel="0" collapsed="false">
      <c r="C821" s="93"/>
      <c r="D821" s="93"/>
    </row>
    <row r="822" customFormat="false" ht="12.75" hidden="false" customHeight="false" outlineLevel="0" collapsed="false">
      <c r="C822" s="93"/>
      <c r="D822" s="93"/>
    </row>
    <row r="823" customFormat="false" ht="12.75" hidden="false" customHeight="false" outlineLevel="0" collapsed="false">
      <c r="C823" s="93"/>
      <c r="D823" s="93"/>
    </row>
    <row r="824" customFormat="false" ht="12.75" hidden="false" customHeight="false" outlineLevel="0" collapsed="false">
      <c r="C824" s="93"/>
      <c r="D824" s="93"/>
    </row>
    <row r="825" customFormat="false" ht="12.75" hidden="false" customHeight="false" outlineLevel="0" collapsed="false">
      <c r="C825" s="93"/>
      <c r="D825" s="93"/>
    </row>
    <row r="826" customFormat="false" ht="12.75" hidden="false" customHeight="false" outlineLevel="0" collapsed="false">
      <c r="C826" s="93"/>
      <c r="D826" s="93"/>
    </row>
    <row r="827" customFormat="false" ht="12.75" hidden="false" customHeight="false" outlineLevel="0" collapsed="false">
      <c r="C827" s="93"/>
      <c r="D827" s="93"/>
    </row>
    <row r="828" customFormat="false" ht="12.75" hidden="false" customHeight="false" outlineLevel="0" collapsed="false">
      <c r="C828" s="93"/>
      <c r="D828" s="93"/>
    </row>
    <row r="829" customFormat="false" ht="12.75" hidden="false" customHeight="false" outlineLevel="0" collapsed="false">
      <c r="C829" s="93"/>
      <c r="D829" s="93"/>
    </row>
    <row r="830" customFormat="false" ht="12.75" hidden="false" customHeight="false" outlineLevel="0" collapsed="false">
      <c r="C830" s="93"/>
      <c r="D830" s="93"/>
    </row>
    <row r="831" customFormat="false" ht="12.75" hidden="false" customHeight="false" outlineLevel="0" collapsed="false">
      <c r="C831" s="93"/>
      <c r="D831" s="93"/>
    </row>
    <row r="832" customFormat="false" ht="12.75" hidden="false" customHeight="false" outlineLevel="0" collapsed="false">
      <c r="C832" s="93"/>
      <c r="D832" s="93"/>
    </row>
    <row r="833" customFormat="false" ht="12.75" hidden="false" customHeight="false" outlineLevel="0" collapsed="false">
      <c r="C833" s="93"/>
      <c r="D833" s="93"/>
    </row>
    <row r="834" customFormat="false" ht="12.75" hidden="false" customHeight="false" outlineLevel="0" collapsed="false">
      <c r="C834" s="93"/>
      <c r="D834" s="93"/>
    </row>
    <row r="835" customFormat="false" ht="12.75" hidden="false" customHeight="false" outlineLevel="0" collapsed="false">
      <c r="C835" s="93"/>
      <c r="D835" s="93"/>
    </row>
    <row r="836" customFormat="false" ht="12.75" hidden="false" customHeight="false" outlineLevel="0" collapsed="false">
      <c r="C836" s="93"/>
      <c r="D836" s="93"/>
    </row>
    <row r="837" customFormat="false" ht="12.75" hidden="false" customHeight="false" outlineLevel="0" collapsed="false">
      <c r="C837" s="93"/>
      <c r="D837" s="93"/>
    </row>
    <row r="838" customFormat="false" ht="12.75" hidden="false" customHeight="false" outlineLevel="0" collapsed="false">
      <c r="C838" s="93"/>
      <c r="D838" s="93"/>
    </row>
    <row r="839" customFormat="false" ht="12.75" hidden="false" customHeight="false" outlineLevel="0" collapsed="false">
      <c r="C839" s="93"/>
      <c r="D839" s="93"/>
    </row>
    <row r="840" customFormat="false" ht="12.75" hidden="false" customHeight="false" outlineLevel="0" collapsed="false">
      <c r="C840" s="93"/>
      <c r="D840" s="93"/>
    </row>
    <row r="841" customFormat="false" ht="12.75" hidden="false" customHeight="false" outlineLevel="0" collapsed="false">
      <c r="C841" s="93"/>
      <c r="D841" s="93"/>
    </row>
    <row r="842" customFormat="false" ht="12.75" hidden="false" customHeight="false" outlineLevel="0" collapsed="false">
      <c r="C842" s="93"/>
      <c r="D842" s="93"/>
    </row>
    <row r="843" customFormat="false" ht="12.75" hidden="false" customHeight="false" outlineLevel="0" collapsed="false">
      <c r="C843" s="93"/>
      <c r="D843" s="93"/>
    </row>
    <row r="844" customFormat="false" ht="12.75" hidden="false" customHeight="false" outlineLevel="0" collapsed="false">
      <c r="C844" s="93"/>
      <c r="D844" s="93"/>
    </row>
    <row r="845" customFormat="false" ht="12.75" hidden="false" customHeight="false" outlineLevel="0" collapsed="false">
      <c r="C845" s="93"/>
      <c r="D845" s="93"/>
    </row>
    <row r="846" customFormat="false" ht="12.75" hidden="false" customHeight="false" outlineLevel="0" collapsed="false">
      <c r="C846" s="93"/>
      <c r="D846" s="93"/>
    </row>
    <row r="847" customFormat="false" ht="12.75" hidden="false" customHeight="false" outlineLevel="0" collapsed="false">
      <c r="C847" s="93"/>
      <c r="D847" s="93"/>
    </row>
    <row r="848" customFormat="false" ht="12.75" hidden="false" customHeight="false" outlineLevel="0" collapsed="false">
      <c r="C848" s="93"/>
      <c r="D848" s="93"/>
    </row>
    <row r="849" customFormat="false" ht="12.75" hidden="false" customHeight="false" outlineLevel="0" collapsed="false">
      <c r="C849" s="93"/>
      <c r="D849" s="93"/>
    </row>
    <row r="850" customFormat="false" ht="12.75" hidden="false" customHeight="false" outlineLevel="0" collapsed="false">
      <c r="C850" s="93"/>
      <c r="D850" s="93"/>
    </row>
    <row r="851" customFormat="false" ht="12.75" hidden="false" customHeight="false" outlineLevel="0" collapsed="false">
      <c r="C851" s="93"/>
      <c r="D851" s="93"/>
    </row>
    <row r="852" customFormat="false" ht="12.75" hidden="false" customHeight="false" outlineLevel="0" collapsed="false">
      <c r="C852" s="93"/>
      <c r="D852" s="93"/>
    </row>
    <row r="853" customFormat="false" ht="12.75" hidden="false" customHeight="false" outlineLevel="0" collapsed="false">
      <c r="C853" s="93"/>
      <c r="D853" s="93"/>
    </row>
    <row r="854" customFormat="false" ht="12.75" hidden="false" customHeight="false" outlineLevel="0" collapsed="false">
      <c r="C854" s="93"/>
      <c r="D854" s="93"/>
    </row>
    <row r="855" customFormat="false" ht="12.75" hidden="false" customHeight="false" outlineLevel="0" collapsed="false">
      <c r="C855" s="93"/>
      <c r="D855" s="93"/>
    </row>
    <row r="856" customFormat="false" ht="12.75" hidden="false" customHeight="false" outlineLevel="0" collapsed="false">
      <c r="C856" s="93"/>
      <c r="D856" s="93"/>
    </row>
    <row r="857" customFormat="false" ht="12.75" hidden="false" customHeight="false" outlineLevel="0" collapsed="false">
      <c r="C857" s="93"/>
      <c r="D857" s="93"/>
    </row>
    <row r="858" customFormat="false" ht="12.75" hidden="false" customHeight="false" outlineLevel="0" collapsed="false">
      <c r="C858" s="93"/>
      <c r="D858" s="93"/>
    </row>
    <row r="859" customFormat="false" ht="12.75" hidden="false" customHeight="false" outlineLevel="0" collapsed="false">
      <c r="C859" s="93"/>
      <c r="D859" s="93"/>
    </row>
    <row r="860" customFormat="false" ht="12.75" hidden="false" customHeight="false" outlineLevel="0" collapsed="false">
      <c r="C860" s="93"/>
      <c r="D860" s="93"/>
    </row>
    <row r="861" customFormat="false" ht="12.75" hidden="false" customHeight="false" outlineLevel="0" collapsed="false">
      <c r="C861" s="93"/>
      <c r="D861" s="93"/>
    </row>
    <row r="862" customFormat="false" ht="12.75" hidden="false" customHeight="false" outlineLevel="0" collapsed="false">
      <c r="C862" s="93"/>
      <c r="D862" s="93"/>
    </row>
    <row r="863" customFormat="false" ht="12.75" hidden="false" customHeight="false" outlineLevel="0" collapsed="false">
      <c r="C863" s="93"/>
      <c r="D863" s="93"/>
    </row>
    <row r="864" customFormat="false" ht="12.75" hidden="false" customHeight="false" outlineLevel="0" collapsed="false">
      <c r="C864" s="93"/>
      <c r="D864" s="93"/>
    </row>
    <row r="865" customFormat="false" ht="12.75" hidden="false" customHeight="false" outlineLevel="0" collapsed="false">
      <c r="C865" s="93"/>
      <c r="D865" s="93"/>
    </row>
    <row r="866" customFormat="false" ht="12.75" hidden="false" customHeight="false" outlineLevel="0" collapsed="false">
      <c r="C866" s="93"/>
      <c r="D866" s="93"/>
    </row>
    <row r="867" customFormat="false" ht="12.75" hidden="false" customHeight="false" outlineLevel="0" collapsed="false">
      <c r="C867" s="93"/>
      <c r="D867" s="93"/>
    </row>
    <row r="868" customFormat="false" ht="12.75" hidden="false" customHeight="false" outlineLevel="0" collapsed="false">
      <c r="C868" s="93"/>
      <c r="D868" s="93"/>
    </row>
    <row r="869" customFormat="false" ht="12.75" hidden="false" customHeight="false" outlineLevel="0" collapsed="false">
      <c r="C869" s="93"/>
      <c r="D869" s="93"/>
    </row>
    <row r="870" customFormat="false" ht="12.75" hidden="false" customHeight="false" outlineLevel="0" collapsed="false">
      <c r="C870" s="93"/>
      <c r="D870" s="93"/>
    </row>
    <row r="871" customFormat="false" ht="12.75" hidden="false" customHeight="false" outlineLevel="0" collapsed="false">
      <c r="C871" s="93"/>
      <c r="D871" s="93"/>
    </row>
    <row r="872" customFormat="false" ht="12.75" hidden="false" customHeight="false" outlineLevel="0" collapsed="false">
      <c r="C872" s="93"/>
      <c r="D872" s="93"/>
    </row>
    <row r="873" customFormat="false" ht="12.75" hidden="false" customHeight="false" outlineLevel="0" collapsed="false">
      <c r="C873" s="93"/>
      <c r="D873" s="93"/>
    </row>
    <row r="874" customFormat="false" ht="12.75" hidden="false" customHeight="false" outlineLevel="0" collapsed="false">
      <c r="C874" s="93"/>
      <c r="D874" s="93"/>
    </row>
    <row r="875" customFormat="false" ht="12.75" hidden="false" customHeight="false" outlineLevel="0" collapsed="false">
      <c r="C875" s="93"/>
      <c r="D875" s="93"/>
    </row>
    <row r="876" customFormat="false" ht="12.75" hidden="false" customHeight="false" outlineLevel="0" collapsed="false">
      <c r="C876" s="93"/>
      <c r="D876" s="93"/>
    </row>
    <row r="877" customFormat="false" ht="12.75" hidden="false" customHeight="false" outlineLevel="0" collapsed="false">
      <c r="C877" s="93"/>
      <c r="D877" s="93"/>
    </row>
    <row r="878" customFormat="false" ht="12.75" hidden="false" customHeight="false" outlineLevel="0" collapsed="false">
      <c r="C878" s="93"/>
      <c r="D878" s="93"/>
    </row>
    <row r="879" customFormat="false" ht="12.75" hidden="false" customHeight="false" outlineLevel="0" collapsed="false">
      <c r="C879" s="93"/>
      <c r="D879" s="93"/>
    </row>
    <row r="880" customFormat="false" ht="12.75" hidden="false" customHeight="false" outlineLevel="0" collapsed="false">
      <c r="C880" s="93"/>
      <c r="D880" s="93"/>
    </row>
    <row r="881" customFormat="false" ht="12.75" hidden="false" customHeight="false" outlineLevel="0" collapsed="false">
      <c r="C881" s="93"/>
      <c r="D881" s="93"/>
    </row>
    <row r="882" customFormat="false" ht="12.75" hidden="false" customHeight="false" outlineLevel="0" collapsed="false">
      <c r="C882" s="93"/>
      <c r="D882" s="93"/>
    </row>
    <row r="883" customFormat="false" ht="12.75" hidden="false" customHeight="false" outlineLevel="0" collapsed="false">
      <c r="C883" s="93"/>
      <c r="D883" s="93"/>
    </row>
    <row r="884" customFormat="false" ht="12.75" hidden="false" customHeight="false" outlineLevel="0" collapsed="false">
      <c r="C884" s="93"/>
      <c r="D884" s="93"/>
    </row>
    <row r="885" customFormat="false" ht="12.75" hidden="false" customHeight="false" outlineLevel="0" collapsed="false">
      <c r="C885" s="93"/>
      <c r="D885" s="93"/>
    </row>
    <row r="886" customFormat="false" ht="12.75" hidden="false" customHeight="false" outlineLevel="0" collapsed="false">
      <c r="C886" s="93"/>
      <c r="D886" s="93"/>
    </row>
    <row r="887" customFormat="false" ht="12.75" hidden="false" customHeight="false" outlineLevel="0" collapsed="false">
      <c r="C887" s="93"/>
      <c r="D887" s="93"/>
    </row>
    <row r="888" customFormat="false" ht="12.75" hidden="false" customHeight="false" outlineLevel="0" collapsed="false">
      <c r="C888" s="93"/>
      <c r="D888" s="93"/>
    </row>
    <row r="889" customFormat="false" ht="12.75" hidden="false" customHeight="false" outlineLevel="0" collapsed="false">
      <c r="C889" s="93"/>
      <c r="D889" s="93"/>
    </row>
    <row r="890" customFormat="false" ht="12.75" hidden="false" customHeight="false" outlineLevel="0" collapsed="false">
      <c r="C890" s="93"/>
      <c r="D890" s="93"/>
    </row>
    <row r="891" customFormat="false" ht="12.75" hidden="false" customHeight="false" outlineLevel="0" collapsed="false">
      <c r="C891" s="93"/>
      <c r="D891" s="93"/>
    </row>
    <row r="892" customFormat="false" ht="12.75" hidden="false" customHeight="false" outlineLevel="0" collapsed="false">
      <c r="C892" s="93"/>
      <c r="D892" s="93"/>
    </row>
    <row r="893" customFormat="false" ht="12.75" hidden="false" customHeight="false" outlineLevel="0" collapsed="false">
      <c r="C893" s="93"/>
      <c r="D893" s="93"/>
    </row>
    <row r="894" customFormat="false" ht="12.75" hidden="false" customHeight="false" outlineLevel="0" collapsed="false">
      <c r="C894" s="93"/>
      <c r="D894" s="93"/>
    </row>
    <row r="895" customFormat="false" ht="12.75" hidden="false" customHeight="false" outlineLevel="0" collapsed="false">
      <c r="C895" s="93"/>
      <c r="D895" s="93"/>
    </row>
    <row r="896" customFormat="false" ht="12.75" hidden="false" customHeight="false" outlineLevel="0" collapsed="false">
      <c r="C896" s="93"/>
      <c r="D896" s="93"/>
    </row>
    <row r="897" customFormat="false" ht="12.75" hidden="false" customHeight="false" outlineLevel="0" collapsed="false">
      <c r="C897" s="93"/>
      <c r="D897" s="93"/>
    </row>
    <row r="898" customFormat="false" ht="12.75" hidden="false" customHeight="false" outlineLevel="0" collapsed="false">
      <c r="C898" s="93"/>
      <c r="D898" s="93"/>
    </row>
    <row r="899" customFormat="false" ht="12.75" hidden="false" customHeight="false" outlineLevel="0" collapsed="false">
      <c r="C899" s="93"/>
      <c r="D899" s="93"/>
    </row>
    <row r="900" customFormat="false" ht="12.75" hidden="false" customHeight="false" outlineLevel="0" collapsed="false">
      <c r="C900" s="93"/>
      <c r="D900" s="93"/>
    </row>
    <row r="901" customFormat="false" ht="12.75" hidden="false" customHeight="false" outlineLevel="0" collapsed="false">
      <c r="C901" s="93"/>
      <c r="D901" s="93"/>
    </row>
    <row r="902" customFormat="false" ht="12.75" hidden="false" customHeight="false" outlineLevel="0" collapsed="false">
      <c r="C902" s="93"/>
      <c r="D902" s="93"/>
    </row>
    <row r="903" customFormat="false" ht="12.75" hidden="false" customHeight="false" outlineLevel="0" collapsed="false">
      <c r="C903" s="93"/>
      <c r="D903" s="93"/>
    </row>
    <row r="904" customFormat="false" ht="12.75" hidden="false" customHeight="false" outlineLevel="0" collapsed="false">
      <c r="C904" s="93"/>
      <c r="D904" s="93"/>
    </row>
    <row r="905" customFormat="false" ht="12.75" hidden="false" customHeight="false" outlineLevel="0" collapsed="false">
      <c r="C905" s="93"/>
      <c r="D905" s="93"/>
    </row>
    <row r="906" customFormat="false" ht="12.75" hidden="false" customHeight="false" outlineLevel="0" collapsed="false">
      <c r="C906" s="93"/>
      <c r="D906" s="93"/>
    </row>
    <row r="907" customFormat="false" ht="12.75" hidden="false" customHeight="false" outlineLevel="0" collapsed="false">
      <c r="C907" s="93"/>
      <c r="D907" s="93"/>
    </row>
    <row r="908" customFormat="false" ht="12.75" hidden="false" customHeight="false" outlineLevel="0" collapsed="false">
      <c r="C908" s="93"/>
      <c r="D908" s="93"/>
    </row>
    <row r="909" customFormat="false" ht="12.75" hidden="false" customHeight="false" outlineLevel="0" collapsed="false">
      <c r="C909" s="93"/>
      <c r="D909" s="93"/>
    </row>
    <row r="910" customFormat="false" ht="12.75" hidden="false" customHeight="false" outlineLevel="0" collapsed="false">
      <c r="C910" s="93"/>
      <c r="D910" s="93"/>
    </row>
    <row r="911" customFormat="false" ht="12.75" hidden="false" customHeight="false" outlineLevel="0" collapsed="false">
      <c r="C911" s="93"/>
      <c r="D911" s="93"/>
    </row>
    <row r="912" customFormat="false" ht="12.75" hidden="false" customHeight="false" outlineLevel="0" collapsed="false">
      <c r="C912" s="93"/>
      <c r="D912" s="93"/>
    </row>
    <row r="913" customFormat="false" ht="12.75" hidden="false" customHeight="false" outlineLevel="0" collapsed="false">
      <c r="C913" s="93"/>
      <c r="D913" s="93"/>
    </row>
    <row r="914" customFormat="false" ht="12.75" hidden="false" customHeight="false" outlineLevel="0" collapsed="false">
      <c r="C914" s="93"/>
      <c r="D914" s="93"/>
    </row>
    <row r="915" customFormat="false" ht="12.75" hidden="false" customHeight="false" outlineLevel="0" collapsed="false">
      <c r="C915" s="93"/>
      <c r="D915" s="93"/>
    </row>
    <row r="916" customFormat="false" ht="12.75" hidden="false" customHeight="false" outlineLevel="0" collapsed="false">
      <c r="C916" s="93"/>
      <c r="D916" s="93"/>
    </row>
    <row r="917" customFormat="false" ht="12.75" hidden="false" customHeight="false" outlineLevel="0" collapsed="false">
      <c r="C917" s="93"/>
      <c r="D917" s="93"/>
    </row>
    <row r="918" customFormat="false" ht="12.75" hidden="false" customHeight="false" outlineLevel="0" collapsed="false">
      <c r="C918" s="93"/>
      <c r="D918" s="93"/>
    </row>
    <row r="919" customFormat="false" ht="12.75" hidden="false" customHeight="false" outlineLevel="0" collapsed="false">
      <c r="C919" s="93"/>
      <c r="D919" s="93"/>
    </row>
    <row r="920" customFormat="false" ht="12.75" hidden="false" customHeight="false" outlineLevel="0" collapsed="false">
      <c r="C920" s="93"/>
      <c r="D920" s="93"/>
    </row>
    <row r="921" customFormat="false" ht="12.75" hidden="false" customHeight="false" outlineLevel="0" collapsed="false">
      <c r="C921" s="93"/>
      <c r="D921" s="93"/>
    </row>
    <row r="922" customFormat="false" ht="12.75" hidden="false" customHeight="false" outlineLevel="0" collapsed="false">
      <c r="C922" s="93"/>
      <c r="D922" s="93"/>
    </row>
    <row r="923" customFormat="false" ht="12.75" hidden="false" customHeight="false" outlineLevel="0" collapsed="false">
      <c r="C923" s="93"/>
      <c r="D923" s="93"/>
    </row>
    <row r="924" customFormat="false" ht="12.75" hidden="false" customHeight="false" outlineLevel="0" collapsed="false">
      <c r="C924" s="93"/>
      <c r="D924" s="93"/>
    </row>
    <row r="925" customFormat="false" ht="12.75" hidden="false" customHeight="false" outlineLevel="0" collapsed="false">
      <c r="C925" s="93"/>
      <c r="D925" s="93"/>
    </row>
    <row r="926" customFormat="false" ht="12.75" hidden="false" customHeight="false" outlineLevel="0" collapsed="false">
      <c r="C926" s="93"/>
      <c r="D926" s="93"/>
    </row>
    <row r="927" customFormat="false" ht="12.75" hidden="false" customHeight="false" outlineLevel="0" collapsed="false">
      <c r="C927" s="93"/>
      <c r="D927" s="93"/>
    </row>
    <row r="928" customFormat="false" ht="12.75" hidden="false" customHeight="false" outlineLevel="0" collapsed="false">
      <c r="C928" s="93"/>
      <c r="D928" s="93"/>
    </row>
    <row r="929" customFormat="false" ht="12.75" hidden="false" customHeight="false" outlineLevel="0" collapsed="false">
      <c r="C929" s="93"/>
      <c r="D929" s="93"/>
    </row>
    <row r="930" customFormat="false" ht="12.75" hidden="false" customHeight="false" outlineLevel="0" collapsed="false">
      <c r="C930" s="93"/>
      <c r="D930" s="93"/>
    </row>
    <row r="931" customFormat="false" ht="12.75" hidden="false" customHeight="false" outlineLevel="0" collapsed="false">
      <c r="C931" s="93"/>
      <c r="D931" s="93"/>
    </row>
    <row r="932" customFormat="false" ht="12.75" hidden="false" customHeight="false" outlineLevel="0" collapsed="false">
      <c r="C932" s="93"/>
      <c r="D932" s="93"/>
    </row>
    <row r="933" customFormat="false" ht="12.75" hidden="false" customHeight="false" outlineLevel="0" collapsed="false">
      <c r="C933" s="93"/>
      <c r="D933" s="93"/>
    </row>
    <row r="934" customFormat="false" ht="12.75" hidden="false" customHeight="false" outlineLevel="0" collapsed="false">
      <c r="C934" s="93"/>
      <c r="D934" s="93"/>
    </row>
    <row r="935" customFormat="false" ht="12.75" hidden="false" customHeight="false" outlineLevel="0" collapsed="false">
      <c r="C935" s="93"/>
      <c r="D935" s="93"/>
    </row>
    <row r="936" customFormat="false" ht="12.75" hidden="false" customHeight="false" outlineLevel="0" collapsed="false">
      <c r="C936" s="93"/>
      <c r="D936" s="93"/>
    </row>
    <row r="937" customFormat="false" ht="12.75" hidden="false" customHeight="false" outlineLevel="0" collapsed="false">
      <c r="C937" s="93"/>
      <c r="D937" s="93"/>
    </row>
    <row r="938" customFormat="false" ht="12.75" hidden="false" customHeight="false" outlineLevel="0" collapsed="false">
      <c r="C938" s="93"/>
      <c r="D938" s="93"/>
    </row>
    <row r="939" customFormat="false" ht="12.75" hidden="false" customHeight="false" outlineLevel="0" collapsed="false">
      <c r="C939" s="93"/>
      <c r="D939" s="93"/>
    </row>
    <row r="940" customFormat="false" ht="12.75" hidden="false" customHeight="false" outlineLevel="0" collapsed="false">
      <c r="C940" s="93"/>
      <c r="D940" s="93"/>
    </row>
    <row r="941" customFormat="false" ht="12.75" hidden="false" customHeight="false" outlineLevel="0" collapsed="false">
      <c r="C941" s="93"/>
      <c r="D941" s="93"/>
    </row>
    <row r="942" customFormat="false" ht="12.75" hidden="false" customHeight="false" outlineLevel="0" collapsed="false">
      <c r="C942" s="93"/>
      <c r="D942" s="93"/>
    </row>
    <row r="943" customFormat="false" ht="12.75" hidden="false" customHeight="false" outlineLevel="0" collapsed="false">
      <c r="C943" s="93"/>
      <c r="D943" s="93"/>
    </row>
    <row r="944" customFormat="false" ht="12.75" hidden="false" customHeight="false" outlineLevel="0" collapsed="false">
      <c r="C944" s="93"/>
      <c r="D944" s="93"/>
    </row>
    <row r="945" customFormat="false" ht="12.75" hidden="false" customHeight="false" outlineLevel="0" collapsed="false">
      <c r="C945" s="93"/>
      <c r="D945" s="93"/>
    </row>
    <row r="946" customFormat="false" ht="12.75" hidden="false" customHeight="false" outlineLevel="0" collapsed="false">
      <c r="C946" s="93"/>
      <c r="D946" s="93"/>
    </row>
    <row r="947" customFormat="false" ht="12.75" hidden="false" customHeight="false" outlineLevel="0" collapsed="false">
      <c r="C947" s="93"/>
      <c r="D947" s="93"/>
    </row>
    <row r="948" customFormat="false" ht="12.75" hidden="false" customHeight="false" outlineLevel="0" collapsed="false">
      <c r="C948" s="93"/>
      <c r="D948" s="93"/>
    </row>
    <row r="949" customFormat="false" ht="12.75" hidden="false" customHeight="false" outlineLevel="0" collapsed="false">
      <c r="C949" s="93"/>
      <c r="D949" s="93"/>
    </row>
    <row r="950" customFormat="false" ht="12.75" hidden="false" customHeight="false" outlineLevel="0" collapsed="false">
      <c r="C950" s="93"/>
      <c r="D950" s="93"/>
    </row>
    <row r="951" customFormat="false" ht="12.75" hidden="false" customHeight="false" outlineLevel="0" collapsed="false">
      <c r="C951" s="93"/>
      <c r="D951" s="93"/>
    </row>
    <row r="952" customFormat="false" ht="12.75" hidden="false" customHeight="false" outlineLevel="0" collapsed="false">
      <c r="C952" s="93"/>
      <c r="D952" s="93"/>
    </row>
    <row r="953" customFormat="false" ht="12.75" hidden="false" customHeight="false" outlineLevel="0" collapsed="false">
      <c r="C953" s="93"/>
      <c r="D953" s="93"/>
    </row>
    <row r="954" customFormat="false" ht="12.75" hidden="false" customHeight="false" outlineLevel="0" collapsed="false">
      <c r="C954" s="93"/>
      <c r="D954" s="93"/>
    </row>
    <row r="955" customFormat="false" ht="12.75" hidden="false" customHeight="false" outlineLevel="0" collapsed="false">
      <c r="C955" s="93"/>
      <c r="D955" s="93"/>
    </row>
    <row r="956" customFormat="false" ht="12.75" hidden="false" customHeight="false" outlineLevel="0" collapsed="false">
      <c r="C956" s="93"/>
      <c r="D956" s="93"/>
    </row>
    <row r="957" customFormat="false" ht="12.75" hidden="false" customHeight="false" outlineLevel="0" collapsed="false">
      <c r="C957" s="93"/>
      <c r="D957" s="93"/>
    </row>
    <row r="958" customFormat="false" ht="12.75" hidden="false" customHeight="false" outlineLevel="0" collapsed="false">
      <c r="C958" s="93"/>
      <c r="D958" s="93"/>
    </row>
    <row r="959" customFormat="false" ht="12.75" hidden="false" customHeight="false" outlineLevel="0" collapsed="false">
      <c r="C959" s="93"/>
      <c r="D959" s="93"/>
    </row>
    <row r="960" customFormat="false" ht="12.75" hidden="false" customHeight="false" outlineLevel="0" collapsed="false">
      <c r="C960" s="93"/>
      <c r="D960" s="93"/>
    </row>
    <row r="961" customFormat="false" ht="12.75" hidden="false" customHeight="false" outlineLevel="0" collapsed="false">
      <c r="C961" s="93"/>
      <c r="D961" s="93"/>
    </row>
    <row r="962" customFormat="false" ht="12.75" hidden="false" customHeight="false" outlineLevel="0" collapsed="false">
      <c r="C962" s="93"/>
      <c r="D962" s="93"/>
    </row>
    <row r="963" customFormat="false" ht="12.75" hidden="false" customHeight="false" outlineLevel="0" collapsed="false">
      <c r="C963" s="93"/>
      <c r="D963" s="93"/>
    </row>
    <row r="964" customFormat="false" ht="12.75" hidden="false" customHeight="false" outlineLevel="0" collapsed="false">
      <c r="C964" s="93"/>
      <c r="D964" s="93"/>
    </row>
    <row r="965" customFormat="false" ht="12.75" hidden="false" customHeight="false" outlineLevel="0" collapsed="false">
      <c r="C965" s="93"/>
      <c r="D965" s="93"/>
    </row>
    <row r="966" customFormat="false" ht="12.75" hidden="false" customHeight="false" outlineLevel="0" collapsed="false">
      <c r="C966" s="93"/>
      <c r="D966" s="93"/>
    </row>
    <row r="967" customFormat="false" ht="12.75" hidden="false" customHeight="false" outlineLevel="0" collapsed="false">
      <c r="C967" s="93"/>
      <c r="D967" s="93"/>
    </row>
    <row r="968" customFormat="false" ht="12.75" hidden="false" customHeight="false" outlineLevel="0" collapsed="false">
      <c r="C968" s="93"/>
      <c r="D968" s="93"/>
    </row>
    <row r="969" customFormat="false" ht="12.75" hidden="false" customHeight="false" outlineLevel="0" collapsed="false">
      <c r="C969" s="93"/>
      <c r="D969" s="93"/>
    </row>
    <row r="970" customFormat="false" ht="12.75" hidden="false" customHeight="false" outlineLevel="0" collapsed="false">
      <c r="C970" s="93"/>
      <c r="D970" s="93"/>
    </row>
    <row r="971" customFormat="false" ht="12.75" hidden="false" customHeight="false" outlineLevel="0" collapsed="false">
      <c r="C971" s="93"/>
      <c r="D971" s="93"/>
    </row>
    <row r="972" customFormat="false" ht="12.75" hidden="false" customHeight="false" outlineLevel="0" collapsed="false">
      <c r="C972" s="93"/>
      <c r="D972" s="93"/>
    </row>
    <row r="973" customFormat="false" ht="12.75" hidden="false" customHeight="false" outlineLevel="0" collapsed="false">
      <c r="C973" s="93"/>
      <c r="D973" s="93"/>
    </row>
    <row r="974" customFormat="false" ht="12.75" hidden="false" customHeight="false" outlineLevel="0" collapsed="false">
      <c r="C974" s="93"/>
      <c r="D974" s="93"/>
    </row>
    <row r="975" customFormat="false" ht="12.75" hidden="false" customHeight="false" outlineLevel="0" collapsed="false">
      <c r="C975" s="93"/>
      <c r="D975" s="93"/>
    </row>
    <row r="976" customFormat="false" ht="12.75" hidden="false" customHeight="false" outlineLevel="0" collapsed="false">
      <c r="C976" s="93"/>
      <c r="D976" s="93"/>
    </row>
    <row r="977" customFormat="false" ht="12.75" hidden="false" customHeight="false" outlineLevel="0" collapsed="false">
      <c r="C977" s="93"/>
      <c r="D977" s="93"/>
    </row>
    <row r="978" customFormat="false" ht="12.75" hidden="false" customHeight="false" outlineLevel="0" collapsed="false">
      <c r="C978" s="93"/>
      <c r="D978" s="93"/>
    </row>
    <row r="979" customFormat="false" ht="12.75" hidden="false" customHeight="false" outlineLevel="0" collapsed="false">
      <c r="C979" s="93"/>
      <c r="D979" s="93"/>
    </row>
    <row r="980" customFormat="false" ht="12.75" hidden="false" customHeight="false" outlineLevel="0" collapsed="false">
      <c r="C980" s="93"/>
      <c r="D980" s="93"/>
    </row>
    <row r="981" customFormat="false" ht="12.75" hidden="false" customHeight="false" outlineLevel="0" collapsed="false">
      <c r="C981" s="93"/>
      <c r="D981" s="93"/>
    </row>
    <row r="982" customFormat="false" ht="12.75" hidden="false" customHeight="false" outlineLevel="0" collapsed="false">
      <c r="C982" s="93"/>
      <c r="D982" s="93"/>
    </row>
    <row r="983" customFormat="false" ht="12.75" hidden="false" customHeight="false" outlineLevel="0" collapsed="false">
      <c r="C983" s="93"/>
      <c r="D983" s="93"/>
    </row>
    <row r="984" customFormat="false" ht="12.75" hidden="false" customHeight="false" outlineLevel="0" collapsed="false">
      <c r="C984" s="93"/>
      <c r="D984" s="93"/>
    </row>
    <row r="985" customFormat="false" ht="12.75" hidden="false" customHeight="false" outlineLevel="0" collapsed="false">
      <c r="C985" s="93"/>
      <c r="D985" s="93"/>
    </row>
    <row r="986" customFormat="false" ht="12.75" hidden="false" customHeight="false" outlineLevel="0" collapsed="false">
      <c r="C986" s="93"/>
      <c r="D986" s="93"/>
    </row>
    <row r="987" customFormat="false" ht="12.75" hidden="false" customHeight="false" outlineLevel="0" collapsed="false">
      <c r="C987" s="93"/>
      <c r="D987" s="93"/>
    </row>
    <row r="988" customFormat="false" ht="12.75" hidden="false" customHeight="false" outlineLevel="0" collapsed="false">
      <c r="C988" s="93"/>
      <c r="D988" s="93"/>
    </row>
    <row r="989" customFormat="false" ht="12.75" hidden="false" customHeight="false" outlineLevel="0" collapsed="false">
      <c r="C989" s="93"/>
      <c r="D989" s="93"/>
    </row>
    <row r="990" customFormat="false" ht="12.75" hidden="false" customHeight="false" outlineLevel="0" collapsed="false">
      <c r="C990" s="93"/>
      <c r="D990" s="93"/>
    </row>
    <row r="991" customFormat="false" ht="12.75" hidden="false" customHeight="false" outlineLevel="0" collapsed="false">
      <c r="C991" s="93"/>
      <c r="D991" s="93"/>
    </row>
    <row r="992" customFormat="false" ht="12.75" hidden="false" customHeight="false" outlineLevel="0" collapsed="false">
      <c r="C992" s="93"/>
      <c r="D992" s="93"/>
    </row>
    <row r="993" customFormat="false" ht="12.75" hidden="false" customHeight="false" outlineLevel="0" collapsed="false">
      <c r="C993" s="93"/>
      <c r="D993" s="93"/>
    </row>
    <row r="994" customFormat="false" ht="12.75" hidden="false" customHeight="false" outlineLevel="0" collapsed="false">
      <c r="C994" s="93"/>
      <c r="D994" s="93"/>
    </row>
    <row r="995" customFormat="false" ht="12.75" hidden="false" customHeight="false" outlineLevel="0" collapsed="false">
      <c r="C995" s="93"/>
      <c r="D995" s="93"/>
    </row>
    <row r="996" customFormat="false" ht="12.75" hidden="false" customHeight="false" outlineLevel="0" collapsed="false">
      <c r="C996" s="93"/>
      <c r="D996" s="93"/>
    </row>
    <row r="997" customFormat="false" ht="12.75" hidden="false" customHeight="false" outlineLevel="0" collapsed="false">
      <c r="C997" s="93"/>
      <c r="D997" s="93"/>
    </row>
    <row r="998" customFormat="false" ht="12.75" hidden="false" customHeight="false" outlineLevel="0" collapsed="false">
      <c r="C998" s="93"/>
      <c r="D998" s="93"/>
    </row>
    <row r="999" customFormat="false" ht="12.75" hidden="false" customHeight="false" outlineLevel="0" collapsed="false">
      <c r="C999" s="93"/>
      <c r="D999" s="93"/>
    </row>
    <row r="1000" customFormat="false" ht="12.75" hidden="false" customHeight="false" outlineLevel="0" collapsed="false">
      <c r="C1000" s="93"/>
      <c r="D1000" s="93"/>
    </row>
    <row r="1001" customFormat="false" ht="12.75" hidden="false" customHeight="false" outlineLevel="0" collapsed="false">
      <c r="C1001" s="93"/>
      <c r="D1001" s="93"/>
    </row>
    <row r="1002" customFormat="false" ht="12.75" hidden="false" customHeight="false" outlineLevel="0" collapsed="false">
      <c r="C1002" s="93"/>
      <c r="D1002" s="93"/>
    </row>
    <row r="1003" customFormat="false" ht="12.75" hidden="false" customHeight="false" outlineLevel="0" collapsed="false">
      <c r="C1003" s="93"/>
      <c r="D1003" s="93"/>
    </row>
    <row r="1004" customFormat="false" ht="12.75" hidden="false" customHeight="false" outlineLevel="0" collapsed="false">
      <c r="C1004" s="93"/>
      <c r="D1004" s="93"/>
    </row>
    <row r="1005" customFormat="false" ht="12.75" hidden="false" customHeight="false" outlineLevel="0" collapsed="false">
      <c r="C1005" s="93"/>
      <c r="D1005" s="93"/>
    </row>
    <row r="1006" customFormat="false" ht="12.75" hidden="false" customHeight="false" outlineLevel="0" collapsed="false">
      <c r="C1006" s="93"/>
      <c r="D1006" s="93"/>
    </row>
    <row r="1007" customFormat="false" ht="12.75" hidden="false" customHeight="false" outlineLevel="0" collapsed="false">
      <c r="C1007" s="93"/>
      <c r="D1007" s="93"/>
    </row>
    <row r="1008" customFormat="false" ht="12.75" hidden="false" customHeight="false" outlineLevel="0" collapsed="false">
      <c r="C1008" s="93"/>
      <c r="D1008" s="93"/>
    </row>
    <row r="1009" customFormat="false" ht="12.75" hidden="false" customHeight="false" outlineLevel="0" collapsed="false">
      <c r="C1009" s="93"/>
      <c r="D1009" s="93"/>
    </row>
    <row r="1010" customFormat="false" ht="12.75" hidden="false" customHeight="false" outlineLevel="0" collapsed="false">
      <c r="C1010" s="93"/>
      <c r="D1010" s="93"/>
    </row>
    <row r="1011" customFormat="false" ht="12.75" hidden="false" customHeight="false" outlineLevel="0" collapsed="false">
      <c r="C1011" s="93"/>
      <c r="D1011" s="93"/>
    </row>
    <row r="1012" customFormat="false" ht="12.75" hidden="false" customHeight="false" outlineLevel="0" collapsed="false">
      <c r="C1012" s="93"/>
      <c r="D1012" s="93"/>
    </row>
    <row r="1013" customFormat="false" ht="12.75" hidden="false" customHeight="false" outlineLevel="0" collapsed="false">
      <c r="C1013" s="93"/>
      <c r="D1013" s="93"/>
    </row>
    <row r="1014" customFormat="false" ht="12.75" hidden="false" customHeight="false" outlineLevel="0" collapsed="false">
      <c r="C1014" s="93"/>
      <c r="D1014" s="93"/>
    </row>
    <row r="1015" customFormat="false" ht="12.75" hidden="false" customHeight="false" outlineLevel="0" collapsed="false">
      <c r="C1015" s="93"/>
      <c r="D1015" s="93"/>
    </row>
    <row r="1016" customFormat="false" ht="12.75" hidden="false" customHeight="false" outlineLevel="0" collapsed="false">
      <c r="C1016" s="93"/>
      <c r="D1016" s="93"/>
    </row>
    <row r="1017" customFormat="false" ht="12.75" hidden="false" customHeight="false" outlineLevel="0" collapsed="false">
      <c r="C1017" s="93"/>
      <c r="D1017" s="93"/>
    </row>
    <row r="1018" customFormat="false" ht="12.75" hidden="false" customHeight="false" outlineLevel="0" collapsed="false">
      <c r="C1018" s="93"/>
      <c r="D1018" s="93"/>
    </row>
    <row r="1019" customFormat="false" ht="12.75" hidden="false" customHeight="false" outlineLevel="0" collapsed="false">
      <c r="C1019" s="93"/>
      <c r="D1019" s="93"/>
    </row>
    <row r="1020" customFormat="false" ht="12.75" hidden="false" customHeight="false" outlineLevel="0" collapsed="false">
      <c r="C1020" s="93"/>
      <c r="D1020" s="93"/>
    </row>
    <row r="1021" customFormat="false" ht="12.75" hidden="false" customHeight="false" outlineLevel="0" collapsed="false">
      <c r="C1021" s="93"/>
      <c r="D1021" s="93"/>
    </row>
    <row r="1022" customFormat="false" ht="12.75" hidden="false" customHeight="false" outlineLevel="0" collapsed="false">
      <c r="C1022" s="93"/>
      <c r="D1022" s="93"/>
    </row>
    <row r="1023" customFormat="false" ht="12.75" hidden="false" customHeight="false" outlineLevel="0" collapsed="false">
      <c r="C1023" s="93"/>
      <c r="D1023" s="93"/>
    </row>
    <row r="1024" customFormat="false" ht="12.75" hidden="false" customHeight="false" outlineLevel="0" collapsed="false">
      <c r="C1024" s="93"/>
      <c r="D1024" s="93"/>
    </row>
    <row r="1025" customFormat="false" ht="12.75" hidden="false" customHeight="false" outlineLevel="0" collapsed="false">
      <c r="C1025" s="93"/>
      <c r="D1025" s="93"/>
    </row>
    <row r="1026" customFormat="false" ht="12.75" hidden="false" customHeight="false" outlineLevel="0" collapsed="false">
      <c r="C1026" s="93"/>
      <c r="D1026" s="93"/>
    </row>
    <row r="1027" customFormat="false" ht="12.75" hidden="false" customHeight="false" outlineLevel="0" collapsed="false">
      <c r="C1027" s="93"/>
      <c r="D1027" s="93"/>
    </row>
    <row r="1028" customFormat="false" ht="12.75" hidden="false" customHeight="false" outlineLevel="0" collapsed="false">
      <c r="C1028" s="93"/>
      <c r="D1028" s="93"/>
    </row>
    <row r="1029" customFormat="false" ht="12.75" hidden="false" customHeight="false" outlineLevel="0" collapsed="false">
      <c r="C1029" s="93"/>
      <c r="D1029" s="93"/>
    </row>
    <row r="1030" customFormat="false" ht="12.75" hidden="false" customHeight="false" outlineLevel="0" collapsed="false">
      <c r="C1030" s="93"/>
      <c r="D1030" s="93"/>
    </row>
    <row r="1031" customFormat="false" ht="12.75" hidden="false" customHeight="false" outlineLevel="0" collapsed="false">
      <c r="C1031" s="93"/>
      <c r="D1031" s="93"/>
    </row>
    <row r="1032" customFormat="false" ht="12.75" hidden="false" customHeight="false" outlineLevel="0" collapsed="false">
      <c r="C1032" s="93"/>
      <c r="D1032" s="93"/>
    </row>
    <row r="1033" customFormat="false" ht="12.75" hidden="false" customHeight="false" outlineLevel="0" collapsed="false">
      <c r="C1033" s="93"/>
      <c r="D1033" s="93"/>
    </row>
    <row r="1034" customFormat="false" ht="12.75" hidden="false" customHeight="false" outlineLevel="0" collapsed="false">
      <c r="C1034" s="93"/>
      <c r="D1034" s="93"/>
    </row>
    <row r="1035" customFormat="false" ht="12.75" hidden="false" customHeight="false" outlineLevel="0" collapsed="false">
      <c r="C1035" s="93"/>
      <c r="D1035" s="93"/>
    </row>
    <row r="1036" customFormat="false" ht="12.75" hidden="false" customHeight="false" outlineLevel="0" collapsed="false">
      <c r="C1036" s="93"/>
      <c r="D1036" s="93"/>
    </row>
    <row r="1037" customFormat="false" ht="12.75" hidden="false" customHeight="false" outlineLevel="0" collapsed="false">
      <c r="C1037" s="93"/>
      <c r="D1037" s="93"/>
    </row>
    <row r="1038" customFormat="false" ht="12.75" hidden="false" customHeight="false" outlineLevel="0" collapsed="false">
      <c r="C1038" s="93"/>
      <c r="D1038" s="93"/>
    </row>
    <row r="1039" customFormat="false" ht="12.75" hidden="false" customHeight="false" outlineLevel="0" collapsed="false">
      <c r="C1039" s="93"/>
      <c r="D1039" s="93"/>
    </row>
    <row r="1040" customFormat="false" ht="12.75" hidden="false" customHeight="false" outlineLevel="0" collapsed="false">
      <c r="C1040" s="93"/>
      <c r="D1040" s="93"/>
    </row>
    <row r="1041" customFormat="false" ht="12.75" hidden="false" customHeight="false" outlineLevel="0" collapsed="false">
      <c r="C1041" s="93"/>
      <c r="D1041" s="93"/>
    </row>
    <row r="1042" customFormat="false" ht="12.75" hidden="false" customHeight="false" outlineLevel="0" collapsed="false">
      <c r="C1042" s="93"/>
      <c r="D1042" s="93"/>
    </row>
    <row r="1043" customFormat="false" ht="12.75" hidden="false" customHeight="false" outlineLevel="0" collapsed="false">
      <c r="C1043" s="93"/>
      <c r="D1043" s="93"/>
    </row>
  </sheetData>
  <mergeCells count="2">
    <mergeCell ref="B1:G1"/>
    <mergeCell ref="D3:D4"/>
  </mergeCells>
  <conditionalFormatting sqref="C67 C73:C75 C33 C96">
    <cfRule type="cellIs" priority="2" operator="greaterThan" aboveAverage="0" equalAverage="0" bottom="0" percent="0" rank="0" text="" dxfId="15">
      <formula>F67</formula>
    </cfRule>
    <cfRule type="cellIs" priority="3" operator="lessThan" aboveAverage="0" equalAverage="0" bottom="0" percent="0" rank="0" text="" dxfId="16">
      <formula>F67</formula>
    </cfRule>
    <cfRule type="cellIs" priority="4" operator="equal" aboveAverage="0" equalAverage="0" bottom="0" percent="0" rank="0" text="" dxfId="17">
      <formula>F67</formula>
    </cfRule>
  </conditionalFormatting>
  <conditionalFormatting sqref="C95 C46">
    <cfRule type="cellIs" priority="5" operator="greaterThan" aboveAverage="0" equalAverage="0" bottom="0" percent="0" rank="0" text="" dxfId="18">
      <formula>D95</formula>
    </cfRule>
    <cfRule type="cellIs" priority="6" operator="lessThan" aboveAverage="0" equalAverage="0" bottom="0" percent="0" rank="0" text="" dxfId="19">
      <formula>D95</formula>
    </cfRule>
    <cfRule type="cellIs" priority="7" operator="equal" aboveAverage="0" equalAverage="0" bottom="0" percent="0" rank="0" text="" dxfId="20">
      <formula>D95</formula>
    </cfRule>
  </conditionalFormatting>
  <printOptions headings="false" gridLines="false" gridLinesSet="true" horizontalCentered="false" verticalCentered="false"/>
  <pageMargins left="0.179861111111111" right="0.159722222222222" top="0.279861111111111" bottom="0.40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3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1998-02-02T19:45:54Z</dcterms:created>
  <dc:creator>J. Row</dc:creator>
  <dc:description/>
  <dc:language>en-US</dc:language>
  <cp:lastModifiedBy>David B. Gorte</cp:lastModifiedBy>
  <cp:lastPrinted>2001-06-28T16:33:42Z</cp:lastPrinted>
  <dcterms:modified xsi:type="dcterms:W3CDTF">2001-08-23T16:16:15Z</dcterms:modified>
  <cp:revision>0</cp:revision>
  <dc:subject>Ratings</dc:subject>
  <dc:title>Latin American Country Ratings</dc:title>
</cp:coreProperties>
</file>