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 SHEET" sheetId="1" state="visible" r:id="rId3"/>
    <sheet name="Sheet4" sheetId="2" state="visible" r:id="rId4"/>
    <sheet name="Sheet2" sheetId="3" state="visible" r:id="rId5"/>
    <sheet name="Sheet3" sheetId="4" state="visible" r:id="rId6"/>
    <sheet name="agaupdates" sheetId="5" state="visible" r:id="rId7"/>
    <sheet name="REGIONS" sheetId="6" state="visible" r:id="rId8"/>
  </sheets>
  <definedNames>
    <definedName function="false" hidden="false" localSheetId="0" name="_xlnm.Print_Area" vbProcedure="false">'BALANCE SHEET'!$A$1:$N$195</definedName>
    <definedName function="false" hidden="false" localSheetId="0" name="_xlnm.Print_Titles" vbProcedure="false">'BALANCE SHEET'!$1:$12</definedName>
    <definedName function="false" hidden="false" name="agaupdate" vbProcedure="false">agaupdates!$A$2:$E$18</definedName>
    <definedName function="false" hidden="false" name="CALCIE" vbProcedure="false">#REF!</definedName>
    <definedName function="false" hidden="false" name="condec" vbProcedure="false">#REF!</definedName>
    <definedName function="false" hidden="false" name="confeb" vbProcedure="false">#REF!</definedName>
    <definedName function="false" hidden="false" name="conjan" vbProcedure="false">#REF!</definedName>
    <definedName function="false" hidden="false" name="conmar" vbProcedure="false">'BALANCE SHEET'!$E$9</definedName>
    <definedName function="false" hidden="false" name="connov" vbProcedure="false">#REF!</definedName>
    <definedName function="false" hidden="false" name="CONSESC" vbProcedure="false">'BALANCE SHEET'!$C$9</definedName>
    <definedName function="false" hidden="false" name="CONSUMPTIONCOMM" vbProcedure="false">#REF!</definedName>
    <definedName function="false" hidden="false" name="CONSUMPTIONDATA" vbProcedure="false">#REF!</definedName>
    <definedName function="false" hidden="false" name="CONSUMPTIONELECTRIC" vbProcedure="false">#REF!</definedName>
    <definedName function="false" hidden="false" name="CONSUMPTIONINDUST" vbProcedure="false">#REF!</definedName>
    <definedName function="false" hidden="false" name="CONSUMPTIONRES" vbProcedure="false">#REF!</definedName>
    <definedName function="false" hidden="false" name="DWNLDRNG" vbProcedure="false">#REF!</definedName>
    <definedName function="false" hidden="false" name="iedec" vbProcedure="false">#REF!</definedName>
    <definedName function="false" hidden="false" name="iefeb" vbProcedure="false">#REF!</definedName>
    <definedName function="false" hidden="false" name="iejan" vbProcedure="false">#REF!</definedName>
    <definedName function="false" hidden="false" name="iemar" vbProcedure="false">'BALANCE SHEET'!$E$6</definedName>
    <definedName function="false" hidden="false" name="ienov" vbProcedure="false">#REF!</definedName>
    <definedName function="false" hidden="false" name="importexportdata" vbProcedure="false">#REF!</definedName>
    <definedName function="false" hidden="false" name="injwthdata" vbProcedure="false">#REF!</definedName>
    <definedName function="false" hidden="false" name="INJWTHMETHOD" vbProcedure="false">#REF!</definedName>
    <definedName function="false" hidden="false" name="NAME3" vbProcedure="false">#REF!</definedName>
    <definedName function="false" hidden="false" name="names1" vbProcedure="false">#REF!</definedName>
    <definedName function="false" hidden="false" name="NAMES4" vbProcedure="false">#REF!</definedName>
    <definedName function="false" hidden="false" name="PRODUCTIONDATA" vbProcedure="false">#REF!</definedName>
    <definedName function="false" hidden="false" name="PROESC" vbProcedure="false">'BALANCE SHEET'!$C$5</definedName>
    <definedName function="false" hidden="false" name="REGIONLIST" vbProcedure="false">REGIONS!$A$4:$B$77</definedName>
    <definedName function="false" hidden="false" name="SCENARIO" vbProcedure="false">#REF!</definedName>
    <definedName function="false" hidden="false" name="STATES" vbProcedure="false">Sheet3!$A$1:$B$49</definedName>
    <definedName function="false" hidden="false" name="STORAGEDATA" vbProcedure="false">#REF!</definedName>
    <definedName function="false" hidden="false" name="SUPPLEMENTALDATA" vbProcedure="false">#REF!</definedName>
    <definedName function="false" hidden="false" localSheetId="0" name="Z_64EF93EE_8448_11D2_AFE3_00104B021966__wvu_PrintArea" vbProcedure="false">'BALANCE SHEET'!$A$13:$N$138</definedName>
    <definedName function="false" hidden="false" localSheetId="0" name="Z_64EF93EE_8448_11D2_AFE3_00104B021966__wvu_PrintTitles" vbProcedure="false">'BALANCE SHEET'!$1:$12</definedName>
    <definedName function="false" hidden="false" localSheetId="0" name="Z_64EF93EE_8448_11D2_AFE3_00104B021966__wvu_Rows" vbProcedure="false">'BALANCE SHEET'!$42:$54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<sst xmlns="http://schemas.openxmlformats.org/spreadsheetml/2006/main" count="1039" uniqueCount="232">
  <si>
    <t xml:space="preserve">REGION</t>
  </si>
  <si>
    <t xml:space="preserve">pira case</t>
  </si>
  <si>
    <t xml:space="preserve">RED=CALCULATED FROM ESCALATORS</t>
  </si>
  <si>
    <t xml:space="preserve">rbs0415a  impexp derived from calculators</t>
  </si>
  <si>
    <t xml:space="preserve">all</t>
  </si>
  <si>
    <t xml:space="preserve">BLUE = DERIVED ALGERBRAICALLY</t>
  </si>
  <si>
    <t xml:space="preserve">BLACK = FROM DATA</t>
  </si>
  <si>
    <t xml:space="preserve">ESCALATORS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</si>
  <si>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</si>
  <si>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</si>
  <si>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</si>
  <si>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</si>
  <si>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</si>
  <si>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</si>
  <si>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</si>
  <si>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</si>
  <si>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 </t>
  </si>
  <si>
    <t xml:space="preserve">JUL</t>
  </si>
  <si>
    <t xml:space="preserve">AUG</t>
  </si>
  <si>
    <t xml:space="preserve">SEP</t>
  </si>
  <si>
    <t xml:space="preserve">PRODUCTION</t>
  </si>
  <si>
    <t xml:space="preserve">imp/exp</t>
  </si>
  <si>
    <t xml:space="preserve">NORMAL CURVE</t>
  </si>
  <si>
    <t xml:space="preserve">ADJUSTMENT</t>
  </si>
  <si>
    <t xml:space="preserve">CONSUMPTION ESCALATOR</t>
  </si>
  <si>
    <t xml:space="preserve">Fundamental</t>
  </si>
  <si>
    <t xml:space="preserve">Year</t>
  </si>
  <si>
    <t xml:space="preserve">Apr-Oct</t>
  </si>
  <si>
    <t xml:space="preserve">Nov-Mar</t>
  </si>
  <si>
    <t xml:space="preserve">01.DryProduction</t>
  </si>
  <si>
    <t xml:space="preserve">ESCALATOR</t>
  </si>
  <si>
    <t xml:space="preserve">historical max</t>
  </si>
  <si>
    <t xml:space="preserve">avg</t>
  </si>
  <si>
    <t xml:space="preserve">min</t>
  </si>
  <si>
    <t xml:space="preserve">04.NetImp/Exp</t>
  </si>
  <si>
    <t xml:space="preserve">DERIVED</t>
  </si>
  <si>
    <t xml:space="preserve">05.Supplemental</t>
  </si>
  <si>
    <t xml:space="preserve">07.WorkGas</t>
  </si>
  <si>
    <t xml:space="preserve">DERIVED FROM</t>
  </si>
  <si>
    <t xml:space="preserve">INJWTH</t>
  </si>
  <si>
    <t xml:space="preserve">09.NetInj/With</t>
  </si>
  <si>
    <t xml:space="preserve">10.Cons.Actual</t>
  </si>
  <si>
    <t xml:space="preserve">11.Demand(DOE)</t>
  </si>
  <si>
    <t xml:space="preserve">12.BalanceItem</t>
  </si>
  <si>
    <t xml:space="preserve">13.DaysSupply</t>
  </si>
  <si>
    <t xml:space="preserve"> </t>
  </si>
  <si>
    <t xml:space="preserve">(w/DemandActual)</t>
  </si>
  <si>
    <t xml:space="preserve">CONSUMPTIONRES</t>
  </si>
  <si>
    <t xml:space="preserve">CONSUMPTIONCOM</t>
  </si>
  <si>
    <t xml:space="preserve">CONSUMPTIONINDUST</t>
  </si>
  <si>
    <t xml:space="preserve">CONSUMPTIONELECTRIC</t>
  </si>
  <si>
    <t xml:space="preserve">JAN-91</t>
  </si>
  <si>
    <t xml:space="preserve">FEB-91</t>
  </si>
  <si>
    <t xml:space="preserve">MAR-91</t>
  </si>
  <si>
    <t xml:space="preserve">APR-91</t>
  </si>
  <si>
    <t xml:space="preserve">MAY-91</t>
  </si>
  <si>
    <t xml:space="preserve">JUN-91</t>
  </si>
  <si>
    <t xml:space="preserve">JUL-91</t>
  </si>
  <si>
    <t xml:space="preserve">AUG-91</t>
  </si>
  <si>
    <t xml:space="preserve">SEP-91</t>
  </si>
  <si>
    <t xml:space="preserve">OCT-91</t>
  </si>
  <si>
    <t xml:space="preserve">NOV-91</t>
  </si>
  <si>
    <t xml:space="preserve">DEC-91</t>
  </si>
  <si>
    <t xml:space="preserve">JAN-92</t>
  </si>
  <si>
    <t xml:space="preserve">FEB-92</t>
  </si>
  <si>
    <t xml:space="preserve">MAR-92</t>
  </si>
  <si>
    <t xml:space="preserve">APR-92</t>
  </si>
  <si>
    <t xml:space="preserve">MAY-92</t>
  </si>
  <si>
    <t xml:space="preserve">JUN-92</t>
  </si>
  <si>
    <t xml:space="preserve">JUL-92</t>
  </si>
  <si>
    <t xml:space="preserve">AUG-92</t>
  </si>
  <si>
    <t xml:space="preserve">SEP-92</t>
  </si>
  <si>
    <t xml:space="preserve">OCT-92</t>
  </si>
  <si>
    <t xml:space="preserve">NOV-92</t>
  </si>
  <si>
    <t xml:space="preserve">DEC-92</t>
  </si>
  <si>
    <t xml:space="preserve">JAN-93</t>
  </si>
  <si>
    <t xml:space="preserve">FEB-93</t>
  </si>
  <si>
    <t xml:space="preserve">MAR-93</t>
  </si>
  <si>
    <t xml:space="preserve">APR-93</t>
  </si>
  <si>
    <t xml:space="preserve">MAY-93</t>
  </si>
  <si>
    <t xml:space="preserve">JUN-93</t>
  </si>
  <si>
    <t xml:space="preserve">JUL-93</t>
  </si>
  <si>
    <t xml:space="preserve">AUG-93</t>
  </si>
  <si>
    <t xml:space="preserve">SEP-93</t>
  </si>
  <si>
    <t xml:space="preserve">OCT-93</t>
  </si>
  <si>
    <t xml:space="preserve">NOV-93</t>
  </si>
  <si>
    <t xml:space="preserve">DEC-93</t>
  </si>
  <si>
    <t xml:space="preserve">JAN-94</t>
  </si>
  <si>
    <t xml:space="preserve">FEB-94</t>
  </si>
  <si>
    <t xml:space="preserve">MAR-94</t>
  </si>
  <si>
    <t xml:space="preserve">APR-94</t>
  </si>
  <si>
    <t xml:space="preserve">MAY-94</t>
  </si>
  <si>
    <t xml:space="preserve">JUN-94</t>
  </si>
  <si>
    <t xml:space="preserve">JUL-94</t>
  </si>
  <si>
    <t xml:space="preserve">AUG-94</t>
  </si>
  <si>
    <t xml:space="preserve">SEP-94</t>
  </si>
  <si>
    <t xml:space="preserve">OCT-94</t>
  </si>
  <si>
    <t xml:space="preserve">NOV-94</t>
  </si>
  <si>
    <t xml:space="preserve">DEC-94</t>
  </si>
  <si>
    <t xml:space="preserve">JAN-95</t>
  </si>
  <si>
    <t xml:space="preserve">FEB-95</t>
  </si>
  <si>
    <t xml:space="preserve">MAR-95</t>
  </si>
  <si>
    <t xml:space="preserve">APR-95</t>
  </si>
  <si>
    <t xml:space="preserve">MAY-95</t>
  </si>
  <si>
    <t xml:space="preserve">JUN-95</t>
  </si>
  <si>
    <t xml:space="preserve">JUL-95</t>
  </si>
  <si>
    <t xml:space="preserve">AUG-95</t>
  </si>
  <si>
    <t xml:space="preserve">SEP-95</t>
  </si>
  <si>
    <t xml:space="preserve">OCT-95</t>
  </si>
  <si>
    <t xml:space="preserve">NOV-95</t>
  </si>
  <si>
    <t xml:space="preserve">DEC-95</t>
  </si>
  <si>
    <t xml:space="preserve">JAN-96</t>
  </si>
  <si>
    <t xml:space="preserve">FEB-96</t>
  </si>
  <si>
    <t xml:space="preserve">MAR-96</t>
  </si>
  <si>
    <t xml:space="preserve">APR-96</t>
  </si>
  <si>
    <t xml:space="preserve">MAY-96</t>
  </si>
  <si>
    <t xml:space="preserve">JUN-96</t>
  </si>
  <si>
    <t xml:space="preserve">JUL-96</t>
  </si>
  <si>
    <t xml:space="preserve">AUG-96</t>
  </si>
  <si>
    <t xml:space="preserve">SEP-96</t>
  </si>
  <si>
    <t xml:space="preserve">OCT-96</t>
  </si>
  <si>
    <t xml:space="preserve">NOV-96</t>
  </si>
  <si>
    <t xml:space="preserve">DEC-96</t>
  </si>
  <si>
    <t xml:space="preserve">JAN-97</t>
  </si>
  <si>
    <t xml:space="preserve">FEB-97</t>
  </si>
  <si>
    <t xml:space="preserve">MAR-97</t>
  </si>
  <si>
    <t xml:space="preserve">APR-97</t>
  </si>
  <si>
    <t xml:space="preserve">MAY-97</t>
  </si>
  <si>
    <t xml:space="preserve">JUN-97</t>
  </si>
  <si>
    <t xml:space="preserve">JUL-97</t>
  </si>
  <si>
    <t xml:space="preserve">AUG-97</t>
  </si>
  <si>
    <t xml:space="preserve">SEP-97</t>
  </si>
  <si>
    <t xml:space="preserve">OCT-97</t>
  </si>
  <si>
    <t xml:space="preserve">NOV-97</t>
  </si>
  <si>
    <t xml:space="preserve">DEC-97</t>
  </si>
  <si>
    <t xml:space="preserve">JAN-98</t>
  </si>
  <si>
    <t xml:space="preserve">FEB-98</t>
  </si>
  <si>
    <t xml:space="preserve">MAR-98</t>
  </si>
  <si>
    <t xml:space="preserve">APR-98</t>
  </si>
  <si>
    <t xml:space="preserve">MAY-98</t>
  </si>
  <si>
    <t xml:space="preserve">JUN-98</t>
  </si>
  <si>
    <t xml:space="preserve">JUL-98</t>
  </si>
  <si>
    <t xml:space="preserve">AUG-98</t>
  </si>
  <si>
    <t xml:space="preserve">SEP-98</t>
  </si>
  <si>
    <t xml:space="preserve">OCT-98</t>
  </si>
  <si>
    <t xml:space="preserve">NOV-98</t>
  </si>
  <si>
    <t xml:space="preserve">DEC-98</t>
  </si>
  <si>
    <t xml:space="preserve">JAN-99</t>
  </si>
  <si>
    <t xml:space="preserve">FEB-99</t>
  </si>
  <si>
    <t xml:space="preserve">MAR-99</t>
  </si>
  <si>
    <t xml:space="preserve">APR-99</t>
  </si>
  <si>
    <t xml:space="preserve">MAY-99</t>
  </si>
  <si>
    <t xml:space="preserve">JUN-99</t>
  </si>
  <si>
    <t xml:space="preserve">JUL-99</t>
  </si>
  <si>
    <t xml:space="preserve">AUG-99</t>
  </si>
  <si>
    <t xml:space="preserve">SEP-99</t>
  </si>
  <si>
    <t xml:space="preserve">OCT-99</t>
  </si>
  <si>
    <t xml:space="preserve">NOV-99</t>
  </si>
  <si>
    <t xml:space="preserve">DEC-99</t>
  </si>
  <si>
    <t xml:space="preserve">Alabama</t>
  </si>
  <si>
    <t xml:space="preserve">Arizona</t>
  </si>
  <si>
    <t xml:space="preserve">Arkansas</t>
  </si>
  <si>
    <t xml:space="preserve">California</t>
  </si>
  <si>
    <t xml:space="preserve">Colorado</t>
  </si>
  <si>
    <t xml:space="preserve">Connecticut</t>
  </si>
  <si>
    <t xml:space="preserve">D.C.</t>
  </si>
  <si>
    <t xml:space="preserve">Delaware</t>
  </si>
  <si>
    <t xml:space="preserve">Florida</t>
  </si>
  <si>
    <t xml:space="preserve">Georgia</t>
  </si>
  <si>
    <t xml:space="preserve">Idaho</t>
  </si>
  <si>
    <t xml:space="preserve">Illinois</t>
  </si>
  <si>
    <t xml:space="preserve">Indiana</t>
  </si>
  <si>
    <t xml:space="preserve">Iowa</t>
  </si>
  <si>
    <t xml:space="preserve">Kansas</t>
  </si>
  <si>
    <t xml:space="preserve">Kentucky</t>
  </si>
  <si>
    <t xml:space="preserve">Louisiana</t>
  </si>
  <si>
    <t xml:space="preserve">Maine</t>
  </si>
  <si>
    <t xml:space="preserve">Maryland</t>
  </si>
  <si>
    <t xml:space="preserve">Massachusetts</t>
  </si>
  <si>
    <t xml:space="preserve">Michigan</t>
  </si>
  <si>
    <t xml:space="preserve">Minnesota</t>
  </si>
  <si>
    <t xml:space="preserve">Mississippi</t>
  </si>
  <si>
    <t xml:space="preserve">Missouri</t>
  </si>
  <si>
    <t xml:space="preserve">Montana</t>
  </si>
  <si>
    <t xml:space="preserve">Nebraska</t>
  </si>
  <si>
    <t xml:space="preserve">Nevada</t>
  </si>
  <si>
    <t xml:space="preserve">New Hampshire</t>
  </si>
  <si>
    <t xml:space="preserve">New Jersy</t>
  </si>
  <si>
    <t xml:space="preserve">New Mexico</t>
  </si>
  <si>
    <t xml:space="preserve">New York</t>
  </si>
  <si>
    <t xml:space="preserve">North Carolina</t>
  </si>
  <si>
    <t xml:space="preserve">North Dakota</t>
  </si>
  <si>
    <t xml:space="preserve">Ohio</t>
  </si>
  <si>
    <t xml:space="preserve">Oklahoma</t>
  </si>
  <si>
    <t xml:space="preserve">Oregon</t>
  </si>
  <si>
    <t xml:space="preserve">Pennsylvania</t>
  </si>
  <si>
    <t xml:space="preserve">Rhode Island</t>
  </si>
  <si>
    <t xml:space="preserve">South Carolina</t>
  </si>
  <si>
    <t xml:space="preserve">South Dakota</t>
  </si>
  <si>
    <t xml:space="preserve">Tennessee</t>
  </si>
  <si>
    <t xml:space="preserve">Texas</t>
  </si>
  <si>
    <t xml:space="preserve">Utah</t>
  </si>
  <si>
    <t xml:space="preserve">Vermont</t>
  </si>
  <si>
    <t xml:space="preserve">Virginia</t>
  </si>
  <si>
    <t xml:space="preserve">Washington</t>
  </si>
  <si>
    <t xml:space="preserve">West Virginia</t>
  </si>
  <si>
    <t xml:space="preserve">Wisconsin</t>
  </si>
  <si>
    <t xml:space="preserve">Wyoming</t>
  </si>
  <si>
    <t xml:space="preserve">Canada</t>
  </si>
  <si>
    <t xml:space="preserve">old</t>
  </si>
  <si>
    <t xml:space="preserve">CONSUMPTION</t>
  </si>
  <si>
    <t xml:space="preserve">LAKES</t>
  </si>
  <si>
    <t xml:space="preserve">NORTHEAST</t>
  </si>
  <si>
    <t xml:space="preserve">GULFCOAST</t>
  </si>
  <si>
    <t xml:space="preserve">SOUTHEAST</t>
  </si>
  <si>
    <t xml:space="preserve">MOUNTAIN</t>
  </si>
  <si>
    <t xml:space="preserve">PACIFICNW</t>
  </si>
  <si>
    <t xml:space="preserve">SOUTHCENTRAL</t>
  </si>
  <si>
    <t xml:space="preserve">CALIFORNIA</t>
  </si>
  <si>
    <t xml:space="preserve">new</t>
  </si>
  <si>
    <t xml:space="preserve">pira</t>
  </si>
  <si>
    <t xml:space="preserve">producing</t>
  </si>
  <si>
    <t xml:space="preserve">east</t>
  </si>
  <si>
    <t xml:space="preserve">west</t>
  </si>
  <si>
    <t xml:space="preserve">AGA</t>
  </si>
  <si>
    <t xml:space="preserve">ADJ</t>
  </si>
  <si>
    <t xml:space="preserve">CONSUMING REGION EAST</t>
  </si>
  <si>
    <t xml:space="preserve">EIA</t>
  </si>
  <si>
    <t xml:space="preserve">STATE</t>
  </si>
  <si>
    <t xml:space="preserve">GULF COAST</t>
  </si>
  <si>
    <t xml:space="preserve">PACIFIC-NW</t>
  </si>
  <si>
    <t xml:space="preserve">SOUTH-CENTRAL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</si>
</sst>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"/>
    <numFmt numFmtId="166" formatCode="0.00"/>
    <numFmt numFmtId="167" formatCode="[$-409]#,##0_);\(#,##0\)"/>
    <numFmt numFmtId="168" formatCode="_(* #,##0_);_(* \(#,##0\);_(* \-_);_(@_)"/>
    <numFmt numFmtId="169" formatCode="0"/>
    <numFmt numFmtId="170" formatCode="0_);[RED]\(0\)"/>
    <numFmt numFmtId="171" formatCode="_(* #,##0_);_(* \(#,##0\);_(* \-??_);_(@_)"/>
    <numFmt numFmtId="172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color rgb="FF000000"/>
      <name val="Small Fonts"/>
      <family val="0"/>
    </font>
    <font>
      <sz val="7"/>
      <color rgb="FF000000"/>
      <name val="Small Fonts"/>
      <family val="2"/>
    </font>
    <font>
      <b val="true"/>
      <sz val="7"/>
      <color rgb="FF000000"/>
      <name val="Small Fonts"/>
      <family val="2"/>
    </font>
    <font>
      <b val="true"/>
      <sz val="8"/>
      <name val="Arial"/>
      <family val="2"/>
    </font>
    <font>
      <b val="true"/>
      <sz val="7"/>
      <color rgb="FFFF0000"/>
      <name val="Small Fonts"/>
      <family val="2"/>
    </font>
    <font>
      <sz val="7"/>
      <color rgb="FF000000"/>
      <name val="Small Fonts"/>
      <family val="0"/>
    </font>
    <font>
      <b val="true"/>
      <sz val="6"/>
      <color rgb="FF000000"/>
      <name val="Small Fonts"/>
      <family val="2"/>
    </font>
    <font>
      <sz val="8"/>
      <name val="Arial"/>
      <family val="0"/>
    </font>
    <font>
      <b val="true"/>
      <sz val="8"/>
      <color rgb="FFFF00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8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Q3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1" width="4.41"/>
    <col collapsed="false" customWidth="true" hidden="false" outlineLevel="0" max="3" min="3" style="2" width="7.7"/>
    <col collapsed="false" customWidth="true" hidden="false" outlineLevel="0" max="8" min="4" style="2" width="6.7"/>
    <col collapsed="false" customWidth="true" hidden="false" outlineLevel="0" max="9" min="9" style="2" width="7.7"/>
    <col collapsed="false" customWidth="true" hidden="false" outlineLevel="0" max="10" min="10" style="2" width="8.14"/>
    <col collapsed="false" customWidth="true" hidden="false" outlineLevel="0" max="14" min="11" style="2" width="6.7"/>
    <col collapsed="false" customWidth="true" hidden="false" outlineLevel="0" max="18" min="15" style="2" width="4.28"/>
    <col collapsed="false" customWidth="true" hidden="false" outlineLevel="0" max="19" min="19" style="2" width="6.99"/>
    <col collapsed="false" customWidth="true" hidden="false" outlineLevel="0" max="20" min="20" style="2" width="7.7"/>
    <col collapsed="false" customWidth="true" hidden="false" outlineLevel="0" max="21" min="21" style="2" width="6.28"/>
    <col collapsed="false" customWidth="true" hidden="false" outlineLevel="0" max="69" min="22" style="2" width="15.7"/>
  </cols>
  <sheetData>
    <row r="1" customFormat="false" ht="12.75" hidden="false" customHeight="false" outlineLevel="0" collapsed="false">
      <c r="A1" s="1" t="s">
        <v>0</v>
      </c>
      <c r="C1" s="2" t="s">
        <v>1</v>
      </c>
      <c r="F1" s="3" t="s">
        <v>2</v>
      </c>
      <c r="K1" s="2" t="s">
        <v>3</v>
      </c>
    </row>
    <row r="2" customFormat="false" ht="13.5" hidden="false" customHeight="false" outlineLevel="0" collapsed="false">
      <c r="A2" s="4" t="s">
        <v>4</v>
      </c>
      <c r="F2" s="3" t="s">
        <v>5</v>
      </c>
    </row>
    <row r="3" customFormat="false" ht="14.25" hidden="false" customHeight="false" outlineLevel="0" collapsed="false">
      <c r="A3" s="5"/>
      <c r="F3" s="3" t="s">
        <v>6</v>
      </c>
    </row>
    <row r="4" customFormat="false" ht="14.25" hidden="false" customHeight="false" outlineLevel="0" collapsed="false">
      <c r="A4" s="6" t="s">
        <v>7</v>
      </c>
      <c r="B4" s="2"/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</row>
    <row r="5" customFormat="false" ht="13.5" hidden="false" customHeight="false" outlineLevel="0" collapsed="false">
      <c r="A5" s="1" t="s">
        <v>20</v>
      </c>
      <c r="B5" s="8"/>
      <c r="C5" s="9" t="n">
        <v>0.9975</v>
      </c>
      <c r="D5" s="10" t="n">
        <v>0.9975</v>
      </c>
      <c r="E5" s="10" t="n">
        <v>0.9975</v>
      </c>
      <c r="F5" s="10" t="n">
        <v>0.9975</v>
      </c>
      <c r="G5" s="10" t="n">
        <v>0.9975</v>
      </c>
      <c r="H5" s="10" t="n">
        <v>0.9975</v>
      </c>
      <c r="I5" s="10" t="n">
        <v>0.9975</v>
      </c>
      <c r="J5" s="10" t="n">
        <v>0.9975</v>
      </c>
      <c r="K5" s="10" t="n">
        <v>0.9975</v>
      </c>
      <c r="L5" s="10" t="n">
        <v>0.9975</v>
      </c>
      <c r="M5" s="10" t="n">
        <v>0.9975</v>
      </c>
      <c r="N5" s="11" t="n">
        <v>0.9975</v>
      </c>
    </row>
    <row r="6" customFormat="false" ht="12.75" hidden="false" customHeight="false" outlineLevel="0" collapsed="false">
      <c r="A6" s="1" t="s">
        <v>21</v>
      </c>
      <c r="C6" s="12" t="n">
        <v>1</v>
      </c>
      <c r="D6" s="12" t="n">
        <v>1</v>
      </c>
      <c r="E6" s="12" t="n">
        <v>1</v>
      </c>
      <c r="F6" s="12" t="n">
        <v>1</v>
      </c>
      <c r="G6" s="12" t="n">
        <v>1</v>
      </c>
      <c r="H6" s="12" t="n">
        <v>1</v>
      </c>
      <c r="I6" s="12" t="n">
        <v>1</v>
      </c>
      <c r="J6" s="12" t="n">
        <v>1</v>
      </c>
      <c r="K6" s="12" t="n">
        <v>1</v>
      </c>
      <c r="L6" s="12" t="n">
        <v>1</v>
      </c>
      <c r="M6" s="12" t="n">
        <v>1</v>
      </c>
      <c r="N6" s="13" t="n">
        <v>1</v>
      </c>
    </row>
    <row r="7" customFormat="false" ht="12.75" hidden="false" customHeight="false" outlineLevel="0" collapsed="false">
      <c r="A7" s="1" t="s">
        <v>22</v>
      </c>
      <c r="C7" s="14" t="n">
        <v>0.988500252329533</v>
      </c>
      <c r="D7" s="12" t="n">
        <v>1.01317191250178</v>
      </c>
      <c r="E7" s="12" t="n">
        <v>1.00408723929821</v>
      </c>
      <c r="F7" s="12" t="n">
        <v>0.971685904250723</v>
      </c>
      <c r="G7" s="12" t="n">
        <v>0.989306682591162</v>
      </c>
      <c r="H7" s="12" t="n">
        <v>1.01281605625097</v>
      </c>
      <c r="I7" s="12" t="n">
        <v>1.02037010030682</v>
      </c>
      <c r="J7" s="12" t="n">
        <v>1.03135894570451</v>
      </c>
      <c r="K7" s="12" t="n">
        <v>1.03799403600329</v>
      </c>
      <c r="L7" s="12" t="n">
        <v>1.03797822762993</v>
      </c>
      <c r="M7" s="12" t="n">
        <v>1.02735071208994</v>
      </c>
      <c r="N7" s="13" t="n">
        <v>1.04818602258621</v>
      </c>
      <c r="O7" s="2" t="n">
        <v>1.03234437367983</v>
      </c>
    </row>
    <row r="8" customFormat="false" ht="12.75" hidden="false" customHeight="false" outlineLevel="0" collapsed="false">
      <c r="A8" s="1" t="s">
        <v>23</v>
      </c>
      <c r="C8" s="14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-0.0350412435436509</v>
      </c>
      <c r="J8" s="12" t="n">
        <v>-0.0512990236637432</v>
      </c>
      <c r="K8" s="12" t="n">
        <v>-0.0571292549393002</v>
      </c>
      <c r="L8" s="12" t="n">
        <v>0.0399845221204695</v>
      </c>
      <c r="M8" s="12" t="n">
        <v>0.0488263946038959</v>
      </c>
      <c r="N8" s="13" t="n">
        <v>-0.0250301404608049</v>
      </c>
    </row>
    <row r="9" customFormat="false" ht="13.5" hidden="false" customHeight="false" outlineLevel="0" collapsed="false">
      <c r="A9" s="1" t="s">
        <v>24</v>
      </c>
      <c r="C9" s="15" t="n">
        <f aca="false">C7+C8</f>
        <v>0.988500252329533</v>
      </c>
      <c r="D9" s="16" t="n">
        <f aca="false">D7+D8</f>
        <v>1.01317191250178</v>
      </c>
      <c r="E9" s="16" t="n">
        <f aca="false">E7+E8</f>
        <v>1.00408723929821</v>
      </c>
      <c r="F9" s="16" t="n">
        <f aca="false">F7+F8</f>
        <v>0.971685904250723</v>
      </c>
      <c r="G9" s="16" t="n">
        <f aca="false">G7+G8</f>
        <v>0.989306682591162</v>
      </c>
      <c r="H9" s="16" t="n">
        <f aca="false">H7+H8</f>
        <v>1.01281605625097</v>
      </c>
      <c r="I9" s="16" t="n">
        <f aca="false">I7+I8</f>
        <v>0.985328856763171</v>
      </c>
      <c r="J9" s="16" t="n">
        <f aca="false">J7+J8</f>
        <v>0.980059922040763</v>
      </c>
      <c r="K9" s="16" t="n">
        <f aca="false">K7+K8</f>
        <v>0.980864781063987</v>
      </c>
      <c r="L9" s="16" t="n">
        <f aca="false">L7+L8</f>
        <v>1.0779627497504</v>
      </c>
      <c r="M9" s="16" t="n">
        <f aca="false">M7+M8</f>
        <v>1.07617710669384</v>
      </c>
      <c r="N9" s="17" t="n">
        <f aca="false">N7+N8</f>
        <v>1.02315588212541</v>
      </c>
    </row>
    <row r="10" customFormat="false" ht="13.5" hidden="false" customHeight="false" outlineLevel="0" collapsed="false">
      <c r="A10" s="0"/>
      <c r="B10" s="2"/>
      <c r="D10" s="1"/>
      <c r="H10" s="18"/>
      <c r="I10" s="2" t="n">
        <v>-0.0350412435436509</v>
      </c>
      <c r="J10" s="2" t="n">
        <v>-0.0512990236637432</v>
      </c>
      <c r="K10" s="2" t="n">
        <v>-0.0571292549393002</v>
      </c>
      <c r="L10" s="2" t="n">
        <v>0.0399845221204695</v>
      </c>
      <c r="M10" s="2" t="n">
        <v>0.0488263946038959</v>
      </c>
      <c r="N10" s="2" t="n">
        <v>-0.0250301404608049</v>
      </c>
    </row>
    <row r="11" customFormat="false" ht="12.75" hidden="false" customHeight="false" outlineLevel="0" collapsed="false">
      <c r="A11" s="7" t="s">
        <v>25</v>
      </c>
      <c r="B11" s="7" t="s">
        <v>26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 t="s">
        <v>16</v>
      </c>
      <c r="I11" s="7" t="s">
        <v>17</v>
      </c>
      <c r="J11" s="7" t="s">
        <v>18</v>
      </c>
      <c r="K11" s="7" t="s">
        <v>19</v>
      </c>
      <c r="L11" s="7" t="s">
        <v>8</v>
      </c>
      <c r="M11" s="7" t="s">
        <v>9</v>
      </c>
      <c r="N11" s="7" t="s">
        <v>10</v>
      </c>
      <c r="O11" s="1"/>
      <c r="P11" s="1"/>
      <c r="Q11" s="1"/>
      <c r="R11" s="1"/>
      <c r="S11" s="1" t="s">
        <v>27</v>
      </c>
      <c r="T11" s="1" t="s">
        <v>28</v>
      </c>
      <c r="U11" s="1" t="s">
        <v>26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customFormat="false" ht="12.7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customFormat="false" ht="12.75" hidden="false" customHeight="false" outlineLevel="0" collapsed="false">
      <c r="A13" s="19" t="s">
        <v>29</v>
      </c>
      <c r="B13" s="20" t="n">
        <v>1992</v>
      </c>
      <c r="C13" s="21" t="n">
        <v>1622.321</v>
      </c>
      <c r="D13" s="21" t="n">
        <v>1429.422</v>
      </c>
      <c r="E13" s="21" t="n">
        <v>1508.853</v>
      </c>
      <c r="F13" s="21" t="n">
        <v>1480.978</v>
      </c>
      <c r="G13" s="21" t="n">
        <v>1520.137</v>
      </c>
      <c r="H13" s="21" t="n">
        <v>1480.761</v>
      </c>
      <c r="I13" s="21" t="n">
        <v>1528.68</v>
      </c>
      <c r="J13" s="21" t="n">
        <v>1489.45</v>
      </c>
      <c r="K13" s="21" t="n">
        <v>1475.126</v>
      </c>
      <c r="L13" s="21" t="n">
        <v>1568.333</v>
      </c>
      <c r="M13" s="21" t="n">
        <v>1549.1</v>
      </c>
      <c r="N13" s="21" t="n">
        <v>1614.746</v>
      </c>
      <c r="O13" s="3"/>
      <c r="P13" s="3"/>
      <c r="Q13" s="3"/>
      <c r="R13" s="3"/>
      <c r="S13" s="22" t="n">
        <f aca="false">AVERAGE(F13:L13)</f>
        <v>1506.20928571429</v>
      </c>
      <c r="T13" s="22" t="n">
        <f aca="false">AVERAGE(M13:N13,C14:E14)</f>
        <v>1557.4718</v>
      </c>
      <c r="U13" s="22" t="n">
        <f aca="false">AVERAGE(C13:N13)</f>
        <v>1522.32558333333</v>
      </c>
    </row>
    <row r="14" customFormat="false" ht="12.75" hidden="false" customHeight="false" outlineLevel="0" collapsed="false">
      <c r="A14" s="19" t="s">
        <v>30</v>
      </c>
      <c r="B14" s="20" t="n">
        <v>1993</v>
      </c>
      <c r="C14" s="21" t="n">
        <v>1594.998</v>
      </c>
      <c r="D14" s="21" t="n">
        <v>1449.705</v>
      </c>
      <c r="E14" s="21" t="n">
        <v>1578.81</v>
      </c>
      <c r="F14" s="21" t="n">
        <v>1516.324</v>
      </c>
      <c r="G14" s="21" t="n">
        <v>1552.11</v>
      </c>
      <c r="H14" s="21" t="n">
        <v>1504.857</v>
      </c>
      <c r="I14" s="21" t="n">
        <v>1555.524</v>
      </c>
      <c r="J14" s="21" t="n">
        <v>1573.15</v>
      </c>
      <c r="K14" s="21" t="n">
        <v>1519.154</v>
      </c>
      <c r="L14" s="21" t="n">
        <v>1569.714</v>
      </c>
      <c r="M14" s="21" t="n">
        <v>1583.805</v>
      </c>
      <c r="N14" s="21" t="n">
        <v>1662.409</v>
      </c>
      <c r="O14" s="3"/>
      <c r="P14" s="3"/>
      <c r="Q14" s="3"/>
      <c r="R14" s="3"/>
      <c r="S14" s="22" t="n">
        <f aca="false">AVERAGE(F14:L14)</f>
        <v>1541.54757142857</v>
      </c>
      <c r="T14" s="22" t="n">
        <f aca="false">AVERAGE(M14:N14,C15:E15)</f>
        <v>1642.9706</v>
      </c>
      <c r="U14" s="22" t="n">
        <f aca="false">AVERAGE(C14:N14)</f>
        <v>1555.04666666667</v>
      </c>
    </row>
    <row r="15" customFormat="false" ht="12.75" hidden="false" customHeight="false" outlineLevel="0" collapsed="false">
      <c r="A15" s="19"/>
      <c r="B15" s="20" t="n">
        <v>1994</v>
      </c>
      <c r="C15" s="21" t="n">
        <v>1711.72</v>
      </c>
      <c r="D15" s="21" t="n">
        <v>1588.867</v>
      </c>
      <c r="E15" s="21" t="n">
        <v>1668.052</v>
      </c>
      <c r="F15" s="21" t="n">
        <v>1591.23</v>
      </c>
      <c r="G15" s="21" t="n">
        <v>1627.825</v>
      </c>
      <c r="H15" s="21" t="n">
        <v>1569.018</v>
      </c>
      <c r="I15" s="21" t="n">
        <v>1592.973</v>
      </c>
      <c r="J15" s="21" t="n">
        <v>1613.973</v>
      </c>
      <c r="K15" s="21" t="n">
        <v>1528.801</v>
      </c>
      <c r="L15" s="21" t="n">
        <v>1569.36</v>
      </c>
      <c r="M15" s="21" t="n">
        <v>1546.429</v>
      </c>
      <c r="N15" s="21" t="n">
        <v>1623.826</v>
      </c>
      <c r="O15" s="3"/>
      <c r="P15" s="3"/>
      <c r="Q15" s="3"/>
      <c r="R15" s="3"/>
      <c r="S15" s="22" t="n">
        <f aca="false">AVERAGE(F15:L15)</f>
        <v>1584.74</v>
      </c>
      <c r="T15" s="22" t="n">
        <f aca="false">AVERAGE(M15:N15,C16:E16)</f>
        <v>1516.31682393</v>
      </c>
      <c r="U15" s="22" t="n">
        <f aca="false">AVERAGE(C15:N15)</f>
        <v>1602.67283333333</v>
      </c>
    </row>
    <row r="16" customFormat="false" ht="12.75" hidden="false" customHeight="false" outlineLevel="0" collapsed="false">
      <c r="A16" s="19"/>
      <c r="B16" s="20" t="n">
        <v>1995</v>
      </c>
      <c r="C16" s="21" t="n">
        <v>1531.084433</v>
      </c>
      <c r="D16" s="21" t="n">
        <v>1364.76167945</v>
      </c>
      <c r="E16" s="21" t="n">
        <v>1515.4830072</v>
      </c>
      <c r="F16" s="21" t="n">
        <v>1466.16219505</v>
      </c>
      <c r="G16" s="21" t="n">
        <v>1508.16215135</v>
      </c>
      <c r="H16" s="21" t="n">
        <v>1453.8441608</v>
      </c>
      <c r="I16" s="21" t="n">
        <v>1502.45937385</v>
      </c>
      <c r="J16" s="21" t="n">
        <v>1492.3992675</v>
      </c>
      <c r="K16" s="21" t="n">
        <v>1447.09591995</v>
      </c>
      <c r="L16" s="21" t="n">
        <v>1472.22171405</v>
      </c>
      <c r="M16" s="21" t="n">
        <v>1516.14932525</v>
      </c>
      <c r="N16" s="21" t="n">
        <v>1571.91287115</v>
      </c>
      <c r="O16" s="3"/>
      <c r="P16" s="3"/>
      <c r="Q16" s="3"/>
      <c r="R16" s="3"/>
      <c r="S16" s="22" t="n">
        <f aca="false">AVERAGE(F16:L16)</f>
        <v>1477.47782607857</v>
      </c>
      <c r="T16" s="22" t="n">
        <f aca="false">AVERAGE(M16:N16,C17:E17)</f>
        <v>1577.18423928</v>
      </c>
      <c r="U16" s="22" t="n">
        <f aca="false">AVERAGE(C16:N16)</f>
        <v>1486.81134155</v>
      </c>
    </row>
    <row r="17" customFormat="false" ht="12.75" hidden="false" customHeight="false" outlineLevel="0" collapsed="false">
      <c r="A17" s="19"/>
      <c r="B17" s="20" t="n">
        <v>1996</v>
      </c>
      <c r="C17" s="21" t="n">
        <v>1627.967</v>
      </c>
      <c r="D17" s="21" t="n">
        <v>1540.036</v>
      </c>
      <c r="E17" s="21" t="n">
        <v>1629.856</v>
      </c>
      <c r="F17" s="21" t="n">
        <v>1609.856</v>
      </c>
      <c r="G17" s="21" t="n">
        <v>1642.827</v>
      </c>
      <c r="H17" s="21" t="n">
        <v>1596.997</v>
      </c>
      <c r="I17" s="21" t="n">
        <v>1634.471</v>
      </c>
      <c r="J17" s="21" t="n">
        <v>1633.75</v>
      </c>
      <c r="K17" s="21" t="n">
        <v>1571.099</v>
      </c>
      <c r="L17" s="21" t="n">
        <v>1596.586</v>
      </c>
      <c r="M17" s="21" t="n">
        <v>1574.655</v>
      </c>
      <c r="N17" s="21" t="n">
        <v>1611.842</v>
      </c>
      <c r="O17" s="3"/>
      <c r="P17" s="3"/>
      <c r="Q17" s="3"/>
      <c r="R17" s="3"/>
      <c r="S17" s="22" t="n">
        <f aca="false">AVERAGE(F17:L17)</f>
        <v>1612.22657142857</v>
      </c>
      <c r="T17" s="22" t="n">
        <f aca="false">AVERAGE(M17:N17,C18:E18)</f>
        <v>1607.7176</v>
      </c>
      <c r="U17" s="22" t="n">
        <f aca="false">AVERAGE(C17:N17)</f>
        <v>1605.8285</v>
      </c>
    </row>
    <row r="18" customFormat="false" ht="12.75" hidden="false" customHeight="false" outlineLevel="0" collapsed="false">
      <c r="A18" s="19"/>
      <c r="B18" s="20" t="n">
        <v>1997</v>
      </c>
      <c r="C18" s="21" t="n">
        <v>1665.77</v>
      </c>
      <c r="D18" s="21" t="n">
        <v>1509.387</v>
      </c>
      <c r="E18" s="21" t="n">
        <v>1676.934</v>
      </c>
      <c r="F18" s="21" t="n">
        <v>1600.316</v>
      </c>
      <c r="G18" s="21" t="n">
        <v>1666.106</v>
      </c>
      <c r="H18" s="21" t="n">
        <v>1575.463</v>
      </c>
      <c r="I18" s="21" t="n">
        <v>1637.434</v>
      </c>
      <c r="J18" s="21" t="n">
        <v>1634.39</v>
      </c>
      <c r="K18" s="21" t="n">
        <v>1595.225</v>
      </c>
      <c r="L18" s="21" t="n">
        <v>1638.207</v>
      </c>
      <c r="M18" s="21" t="n">
        <v>1586.091</v>
      </c>
      <c r="N18" s="21" t="n">
        <v>1612.461</v>
      </c>
      <c r="O18" s="3"/>
      <c r="P18" s="3"/>
      <c r="Q18" s="3"/>
      <c r="R18" s="3"/>
      <c r="S18" s="22" t="n">
        <f aca="false">AVERAGE(F18:L18)</f>
        <v>1621.02014285714</v>
      </c>
      <c r="T18" s="22" t="n">
        <f aca="false">AVERAGE(M18:N18,C19:E19)</f>
        <v>1606.3438</v>
      </c>
      <c r="U18" s="22" t="n">
        <f aca="false">AVERAGE(C18:N18)</f>
        <v>1616.482</v>
      </c>
    </row>
    <row r="19" customFormat="false" ht="12.75" hidden="false" customHeight="false" outlineLevel="0" collapsed="false">
      <c r="A19" s="19"/>
      <c r="B19" s="20" t="n">
        <v>1998</v>
      </c>
      <c r="C19" s="23" t="n">
        <v>1653.474</v>
      </c>
      <c r="D19" s="23" t="n">
        <v>1521.582</v>
      </c>
      <c r="E19" s="23" t="n">
        <v>1658.111</v>
      </c>
      <c r="F19" s="23" t="n">
        <v>1589.802</v>
      </c>
      <c r="G19" s="23" t="n">
        <v>1645.352</v>
      </c>
      <c r="H19" s="23" t="n">
        <v>1600.552</v>
      </c>
      <c r="I19" s="23" t="n">
        <v>1628.849</v>
      </c>
      <c r="J19" s="23" t="n">
        <v>1647.947</v>
      </c>
      <c r="K19" s="23" t="n">
        <v>1647.947</v>
      </c>
      <c r="L19" s="24" t="n">
        <f aca="false">L18*$C$5</f>
        <v>1634.1114825</v>
      </c>
      <c r="M19" s="24" t="n">
        <f aca="false">M18*$D$5</f>
        <v>1582.1257725</v>
      </c>
      <c r="N19" s="24" t="n">
        <f aca="false">N18*$E$5</f>
        <v>1608.4298475</v>
      </c>
      <c r="O19" s="3"/>
      <c r="P19" s="3"/>
      <c r="Q19" s="3"/>
      <c r="R19" s="3"/>
      <c r="S19" s="25" t="n">
        <f aca="false">AVERAGE(F19:L19)</f>
        <v>1627.79435464286</v>
      </c>
      <c r="T19" s="25" t="n">
        <f aca="false">AVERAGE(M19:N19,C22:E22)</f>
        <v>1595.27781</v>
      </c>
      <c r="U19" s="25" t="n">
        <f aca="false">AVERAGE(C19:N19)</f>
        <v>1618.19025854167</v>
      </c>
    </row>
    <row r="20" customFormat="false" ht="12.75" hidden="false" customHeight="false" outlineLevel="0" collapsed="false">
      <c r="A20" s="19"/>
      <c r="B20" s="20" t="n">
        <v>1999</v>
      </c>
      <c r="C20" s="24" t="n">
        <f aca="false">C19*$F$5</f>
        <v>1649.340315</v>
      </c>
      <c r="D20" s="24" t="n">
        <f aca="false">D19*$G$5</f>
        <v>1517.778045</v>
      </c>
      <c r="E20" s="24" t="n">
        <f aca="false">E19*$H$5</f>
        <v>1653.9657225</v>
      </c>
      <c r="F20" s="24" t="n">
        <f aca="false">F19*$I$5</f>
        <v>1585.827495</v>
      </c>
      <c r="G20" s="24" t="n">
        <f aca="false">G19*$J$5</f>
        <v>1641.23862</v>
      </c>
      <c r="H20" s="24" t="n">
        <f aca="false">H19*$K$5</f>
        <v>1596.55062</v>
      </c>
      <c r="I20" s="24" t="n">
        <f aca="false">I19*$L$5</f>
        <v>1624.7768775</v>
      </c>
      <c r="J20" s="24" t="n">
        <f aca="false">J19*$M$5</f>
        <v>1643.8271325</v>
      </c>
      <c r="K20" s="24" t="n">
        <f aca="false">K19*$N$5</f>
        <v>1643.8271325</v>
      </c>
      <c r="L20" s="24" t="n">
        <f aca="false">L19*$C$5</f>
        <v>1630.02620379375</v>
      </c>
      <c r="M20" s="24" t="n">
        <f aca="false">M19*$D$5</f>
        <v>1578.17045806875</v>
      </c>
      <c r="N20" s="24" t="n">
        <f aca="false">N19*$E$5</f>
        <v>1604.40877288125</v>
      </c>
      <c r="O20" s="3"/>
      <c r="P20" s="3"/>
      <c r="Q20" s="3"/>
      <c r="R20" s="3"/>
      <c r="S20" s="25" t="n">
        <f aca="false">AVERAGE(F20:L20)</f>
        <v>1623.72486875625</v>
      </c>
      <c r="T20" s="25" t="n">
        <f aca="false">AVERAGE(M20:N20,C23:E23)</f>
        <v>1632.02004619</v>
      </c>
      <c r="U20" s="25" t="n">
        <f aca="false">AVERAGE(C20:N20)</f>
        <v>1614.14478289531</v>
      </c>
    </row>
    <row r="21" customFormat="false" ht="12.75" hidden="false" customHeight="false" outlineLevel="0" collapsed="false">
      <c r="A21" s="19"/>
      <c r="B21" s="20" t="n">
        <v>2000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"/>
      <c r="P21" s="3"/>
      <c r="Q21" s="3"/>
      <c r="R21" s="3"/>
      <c r="S21" s="25"/>
      <c r="T21" s="25"/>
      <c r="U21" s="25"/>
    </row>
    <row r="22" customFormat="false" ht="12.75" hidden="false" customHeight="false" outlineLevel="0" collapsed="false">
      <c r="A22" s="19"/>
      <c r="B22" s="20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"/>
      <c r="P22" s="3"/>
      <c r="Q22" s="3"/>
      <c r="R22" s="3"/>
      <c r="S22" s="3"/>
      <c r="T22" s="3"/>
      <c r="U22" s="3"/>
    </row>
    <row r="23" customFormat="false" ht="12.75" hidden="false" customHeight="false" outlineLevel="0" collapsed="false">
      <c r="A23" s="27" t="s">
        <v>31</v>
      </c>
      <c r="B23" s="28"/>
      <c r="C23" s="26" t="n">
        <f aca="false">MAX(C13:C19)</f>
        <v>1711.72</v>
      </c>
      <c r="D23" s="26" t="n">
        <f aca="false">MAX(D13:D19)</f>
        <v>1588.867</v>
      </c>
      <c r="E23" s="26" t="n">
        <f aca="false">MAX(E13:E19)</f>
        <v>1676.934</v>
      </c>
      <c r="F23" s="26" t="n">
        <f aca="false">MAX(F13:F19)</f>
        <v>1609.856</v>
      </c>
      <c r="G23" s="26" t="n">
        <f aca="false">MAX(G13:G19)</f>
        <v>1666.106</v>
      </c>
      <c r="H23" s="26" t="n">
        <f aca="false">MAX(H13:H19)</f>
        <v>1600.552</v>
      </c>
      <c r="I23" s="26" t="n">
        <f aca="false">MAX(I13:I19)</f>
        <v>1637.434</v>
      </c>
      <c r="J23" s="26" t="n">
        <f aca="false">MAX(J13:J19)</f>
        <v>1647.947</v>
      </c>
      <c r="K23" s="26" t="n">
        <f aca="false">MAX(K13:K19)</f>
        <v>1647.947</v>
      </c>
      <c r="L23" s="26" t="n">
        <f aca="false">MAX(L13:L19)</f>
        <v>1638.207</v>
      </c>
      <c r="M23" s="26" t="n">
        <f aca="false">MAX(M13:M19)</f>
        <v>1586.091</v>
      </c>
      <c r="N23" s="26" t="n">
        <f aca="false">MAX(N13:N19)</f>
        <v>1662.409</v>
      </c>
      <c r="O23" s="3"/>
      <c r="P23" s="3"/>
      <c r="Q23" s="3"/>
      <c r="R23" s="3"/>
      <c r="S23" s="26" t="n">
        <f aca="false">MAX(S13:S18)</f>
        <v>1621.02014285714</v>
      </c>
      <c r="T23" s="26" t="n">
        <f aca="false">MAX(T13:T18)</f>
        <v>1642.9706</v>
      </c>
      <c r="U23" s="26" t="n">
        <f aca="false">MAX(U13:U18)</f>
        <v>1616.482</v>
      </c>
    </row>
    <row r="24" customFormat="false" ht="12.75" hidden="false" customHeight="false" outlineLevel="0" collapsed="false">
      <c r="A24" s="27" t="s">
        <v>32</v>
      </c>
      <c r="B24" s="20"/>
      <c r="C24" s="26" t="n">
        <f aca="false">AVERAGE(C13:C19)</f>
        <v>1629.61920471429</v>
      </c>
      <c r="D24" s="26" t="n">
        <f aca="false">AVERAGE(D13:D19)</f>
        <v>1486.25152563571</v>
      </c>
      <c r="E24" s="26" t="n">
        <f aca="false">AVERAGE(E13:E19)</f>
        <v>1605.15700102857</v>
      </c>
      <c r="F24" s="26" t="n">
        <f aca="false">AVERAGE(F13:F19)</f>
        <v>1550.66688500714</v>
      </c>
      <c r="G24" s="26" t="n">
        <f aca="false">AVERAGE(G13:G19)</f>
        <v>1594.64559305</v>
      </c>
      <c r="H24" s="26" t="n">
        <f aca="false">AVERAGE(H13:H19)</f>
        <v>1540.21316582857</v>
      </c>
      <c r="I24" s="26" t="n">
        <f aca="false">AVERAGE(I13:I19)</f>
        <v>1582.91291055</v>
      </c>
      <c r="J24" s="26" t="n">
        <f aca="false">AVERAGE(J13:J19)</f>
        <v>1583.57989535714</v>
      </c>
      <c r="K24" s="26" t="n">
        <f aca="false">AVERAGE(K13:K19)</f>
        <v>1540.63541713571</v>
      </c>
      <c r="L24" s="26" t="n">
        <f aca="false">AVERAGE(L13:L19)</f>
        <v>1578.36188522143</v>
      </c>
      <c r="M24" s="26" t="n">
        <f aca="false">AVERAGE(M13:M19)</f>
        <v>1562.62215682143</v>
      </c>
      <c r="N24" s="26" t="n">
        <f aca="false">AVERAGE(N13:N19)</f>
        <v>1615.08953123571</v>
      </c>
      <c r="O24" s="3"/>
      <c r="P24" s="3"/>
      <c r="Q24" s="3"/>
      <c r="R24" s="3"/>
      <c r="S24" s="26" t="n">
        <f aca="false">AVERAGE(S13:S18)</f>
        <v>1557.20356625119</v>
      </c>
      <c r="T24" s="26" t="n">
        <f aca="false">AVERAGE(T13:T18)</f>
        <v>1584.66747720167</v>
      </c>
      <c r="U24" s="26" t="n">
        <f aca="false">AVERAGE(U13:U18)</f>
        <v>1564.86115414722</v>
      </c>
    </row>
    <row r="25" customFormat="false" ht="12.75" hidden="false" customHeight="false" outlineLevel="0" collapsed="false">
      <c r="A25" s="27" t="s">
        <v>33</v>
      </c>
      <c r="B25" s="20"/>
      <c r="C25" s="26" t="n">
        <f aca="false">MIN(C13:C19)</f>
        <v>1531.084433</v>
      </c>
      <c r="D25" s="26" t="n">
        <f aca="false">MIN(D13:D19)</f>
        <v>1364.76167945</v>
      </c>
      <c r="E25" s="26" t="n">
        <f aca="false">MIN(E13:E19)</f>
        <v>1508.853</v>
      </c>
      <c r="F25" s="26" t="n">
        <f aca="false">MIN(F13:F19)</f>
        <v>1466.16219505</v>
      </c>
      <c r="G25" s="26" t="n">
        <f aca="false">MIN(G13:G19)</f>
        <v>1508.16215135</v>
      </c>
      <c r="H25" s="26" t="n">
        <f aca="false">MIN(H13:H19)</f>
        <v>1453.8441608</v>
      </c>
      <c r="I25" s="26" t="n">
        <f aca="false">MIN(I13:I19)</f>
        <v>1502.45937385</v>
      </c>
      <c r="J25" s="26" t="n">
        <f aca="false">MIN(J13:J19)</f>
        <v>1489.45</v>
      </c>
      <c r="K25" s="26" t="n">
        <f aca="false">MIN(K13:K19)</f>
        <v>1447.09591995</v>
      </c>
      <c r="L25" s="26" t="n">
        <f aca="false">MIN(L13:L19)</f>
        <v>1472.22171405</v>
      </c>
      <c r="M25" s="26" t="n">
        <f aca="false">MIN(M13:M19)</f>
        <v>1516.14932525</v>
      </c>
      <c r="N25" s="26" t="n">
        <f aca="false">MIN(N13:N19)</f>
        <v>1571.91287115</v>
      </c>
      <c r="O25" s="3"/>
      <c r="P25" s="3"/>
      <c r="Q25" s="3"/>
      <c r="R25" s="3"/>
      <c r="S25" s="26" t="n">
        <f aca="false">MIN(S13:S18)</f>
        <v>1477.47782607857</v>
      </c>
      <c r="T25" s="26" t="n">
        <f aca="false">MIN(T13:T18)</f>
        <v>1516.31682393</v>
      </c>
      <c r="U25" s="26" t="n">
        <f aca="false">MIN(U13:U18)</f>
        <v>1486.81134155</v>
      </c>
    </row>
    <row r="26" customFormat="false" ht="12.75" hidden="false" customHeight="false" outlineLevel="0" collapsed="false">
      <c r="A26" s="19"/>
      <c r="B26" s="2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customFormat="false" ht="12.75" hidden="false" customHeight="false" outlineLevel="0" collapsed="false">
      <c r="A27" s="19"/>
      <c r="B27" s="2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customFormat="false" ht="12.75" hidden="false" customHeight="false" outlineLevel="0" collapsed="false">
      <c r="A28" s="19" t="s">
        <v>34</v>
      </c>
      <c r="B28" s="20" t="n">
        <v>1992</v>
      </c>
      <c r="C28" s="30" t="n">
        <v>-80.4299310804803</v>
      </c>
      <c r="D28" s="30" t="n">
        <v>142.250849388753</v>
      </c>
      <c r="E28" s="30" t="n">
        <v>-237.356056265985</v>
      </c>
      <c r="F28" s="30" t="n">
        <v>-45.1920714285714</v>
      </c>
      <c r="G28" s="30" t="n">
        <v>-54.438404447533</v>
      </c>
      <c r="H28" s="30" t="n">
        <v>-29.6795521568627</v>
      </c>
      <c r="I28" s="30" t="n">
        <v>-76.8529043674699</v>
      </c>
      <c r="J28" s="30" t="n">
        <v>-44.8828303362002</v>
      </c>
      <c r="K28" s="30" t="n">
        <v>-60.344751968504</v>
      </c>
      <c r="L28" s="30" t="n">
        <v>-66.8126859205777</v>
      </c>
      <c r="M28" s="30" t="n">
        <v>-15.0101066350711</v>
      </c>
      <c r="N28" s="30" t="n">
        <v>-42.2978814117646</v>
      </c>
      <c r="O28" s="3"/>
      <c r="P28" s="3"/>
      <c r="Q28" s="3"/>
      <c r="R28" s="3"/>
      <c r="S28" s="22" t="n">
        <f aca="false">AVERAGE(F28:L28)</f>
        <v>-54.029028660817</v>
      </c>
      <c r="T28" s="22" t="n">
        <f aca="false">AVERAGE(M28:N28,C29:E29)</f>
        <v>-19.030877171655</v>
      </c>
      <c r="U28" s="22" t="n">
        <f aca="false">AVERAGE(C28:N28)</f>
        <v>-50.9205272191889</v>
      </c>
    </row>
    <row r="29" customFormat="false" ht="12.75" hidden="false" customHeight="false" outlineLevel="0" collapsed="false">
      <c r="A29" s="19" t="s">
        <v>35</v>
      </c>
      <c r="B29" s="20" t="n">
        <v>1993</v>
      </c>
      <c r="C29" s="30" t="n">
        <v>-16.5915150589264</v>
      </c>
      <c r="D29" s="30" t="n">
        <v>-17.9751895124196</v>
      </c>
      <c r="E29" s="30" t="n">
        <v>-3.27969324009329</v>
      </c>
      <c r="F29" s="30" t="n">
        <v>5.0710998217469</v>
      </c>
      <c r="G29" s="30" t="n">
        <v>-15.9158324365872</v>
      </c>
      <c r="H29" s="30" t="n">
        <v>-25.6736965944272</v>
      </c>
      <c r="I29" s="30" t="n">
        <v>-26.5442851851851</v>
      </c>
      <c r="J29" s="30" t="n">
        <v>-31.9452178362575</v>
      </c>
      <c r="K29" s="30" t="n">
        <v>17.9939781078968</v>
      </c>
      <c r="L29" s="30" t="n">
        <v>1.20268632707795</v>
      </c>
      <c r="M29" s="30" t="n">
        <v>-14.8783644067798</v>
      </c>
      <c r="N29" s="30" t="n">
        <v>-15.7884020618556</v>
      </c>
      <c r="O29" s="3"/>
      <c r="P29" s="3"/>
      <c r="Q29" s="3"/>
      <c r="R29" s="3"/>
      <c r="S29" s="22" t="n">
        <f aca="false">AVERAGE(F29:L29)</f>
        <v>-10.8301811136765</v>
      </c>
      <c r="T29" s="22" t="n">
        <f aca="false">AVERAGE(M29:N29,C30:E30)</f>
        <v>-69.4546509221546</v>
      </c>
      <c r="U29" s="22" t="n">
        <f aca="false">AVERAGE(C29:N29)</f>
        <v>-12.0270360063175</v>
      </c>
    </row>
    <row r="30" customFormat="false" ht="12.75" hidden="false" customHeight="false" outlineLevel="0" collapsed="false">
      <c r="A30" s="19"/>
      <c r="B30" s="20" t="n">
        <v>1994</v>
      </c>
      <c r="C30" s="30" t="n">
        <v>-131.794506503745</v>
      </c>
      <c r="D30" s="30" t="n">
        <v>-163.370990924806</v>
      </c>
      <c r="E30" s="30" t="n">
        <v>-21.4409907135874</v>
      </c>
      <c r="F30" s="30" t="n">
        <v>13.7394865689864</v>
      </c>
      <c r="G30" s="30" t="n">
        <v>47.4359628040058</v>
      </c>
      <c r="H30" s="30" t="n">
        <v>4.58472214182352</v>
      </c>
      <c r="I30" s="30" t="n">
        <v>57.900834422658</v>
      </c>
      <c r="J30" s="30" t="n">
        <v>27.6357905982907</v>
      </c>
      <c r="K30" s="30" t="n">
        <v>55.5073688888888</v>
      </c>
      <c r="L30" s="30" t="n">
        <v>58.6655699658704</v>
      </c>
      <c r="M30" s="30" t="n">
        <v>55.4497899356348</v>
      </c>
      <c r="N30" s="30" t="n">
        <v>65.8980411877395</v>
      </c>
      <c r="O30" s="3"/>
      <c r="P30" s="3"/>
      <c r="Q30" s="3"/>
      <c r="R30" s="3"/>
      <c r="S30" s="22" t="n">
        <f aca="false">AVERAGE(F30:L30)</f>
        <v>37.9242479129319</v>
      </c>
      <c r="T30" s="22" t="n">
        <f aca="false">AVERAGE(M30:N30,C31:E31)</f>
        <v>87.816825487152</v>
      </c>
      <c r="U30" s="22" t="n">
        <f aca="false">AVERAGE(C30:N30)</f>
        <v>5.85092319764671</v>
      </c>
    </row>
    <row r="31" customFormat="false" ht="12.75" hidden="false" customHeight="false" outlineLevel="0" collapsed="false">
      <c r="A31" s="19"/>
      <c r="B31" s="20" t="n">
        <v>1995</v>
      </c>
      <c r="C31" s="30" t="n">
        <v>105.128415106534</v>
      </c>
      <c r="D31" s="30" t="n">
        <v>134.443032829112</v>
      </c>
      <c r="E31" s="30" t="n">
        <v>78.1648483767399</v>
      </c>
      <c r="F31" s="30" t="n">
        <v>75.4216195567417</v>
      </c>
      <c r="G31" s="30" t="n">
        <v>186.33493097291</v>
      </c>
      <c r="H31" s="30" t="n">
        <v>66.8789044329749</v>
      </c>
      <c r="I31" s="30" t="n">
        <v>103.596883999031</v>
      </c>
      <c r="J31" s="30" t="n">
        <v>95.4961582105942</v>
      </c>
      <c r="K31" s="30" t="n">
        <v>95.7694504735463</v>
      </c>
      <c r="L31" s="30" t="n">
        <v>95.781735478937</v>
      </c>
      <c r="M31" s="30" t="n">
        <v>158.785021515641</v>
      </c>
      <c r="N31" s="30" t="n">
        <v>107.708873356678</v>
      </c>
      <c r="O31" s="3"/>
      <c r="P31" s="3"/>
      <c r="Q31" s="3"/>
      <c r="R31" s="3"/>
      <c r="S31" s="22" t="n">
        <f aca="false">AVERAGE(F31:L31)</f>
        <v>102.754240446391</v>
      </c>
      <c r="T31" s="22" t="n">
        <f aca="false">AVERAGE(M31:N31,C32:E32)</f>
        <v>41.8424806000222</v>
      </c>
      <c r="U31" s="22" t="n">
        <f aca="false">AVERAGE(C31:N31)</f>
        <v>108.62582285912</v>
      </c>
    </row>
    <row r="32" customFormat="false" ht="12.75" hidden="false" customHeight="false" outlineLevel="0" collapsed="false">
      <c r="A32" s="19"/>
      <c r="B32" s="20" t="n">
        <v>1996</v>
      </c>
      <c r="C32" s="30" t="n">
        <v>9.74010920436808</v>
      </c>
      <c r="D32" s="30" t="n">
        <v>59.8022760171308</v>
      </c>
      <c r="E32" s="30" t="n">
        <v>-126.823877093708</v>
      </c>
      <c r="F32" s="30" t="n">
        <v>4.051538882804</v>
      </c>
      <c r="G32" s="30" t="n">
        <v>19.709296319797</v>
      </c>
      <c r="H32" s="30" t="n">
        <v>3.07448280605228</v>
      </c>
      <c r="I32" s="30" t="n">
        <v>23.7955487465181</v>
      </c>
      <c r="J32" s="30" t="n">
        <v>24.7087249146757</v>
      </c>
      <c r="K32" s="30" t="n">
        <v>14.5954653323803</v>
      </c>
      <c r="L32" s="30" t="n">
        <v>13.9441201828869</v>
      </c>
      <c r="M32" s="30" t="n">
        <v>4.71625316455704</v>
      </c>
      <c r="N32" s="30" t="n">
        <v>-6.40585348631949</v>
      </c>
      <c r="O32" s="3"/>
      <c r="P32" s="3"/>
      <c r="Q32" s="3"/>
      <c r="R32" s="3"/>
      <c r="S32" s="22" t="n">
        <f aca="false">AVERAGE(F32:L32)</f>
        <v>14.8398824550163</v>
      </c>
      <c r="T32" s="22" t="n">
        <f aca="false">AVERAGE(M32:N32,C33:E33)</f>
        <v>6.64280027294253</v>
      </c>
      <c r="U32" s="22" t="n">
        <f aca="false">AVERAGE(C32:N32)</f>
        <v>3.7423404159286</v>
      </c>
    </row>
    <row r="33" customFormat="false" ht="12.75" hidden="false" customHeight="false" outlineLevel="0" collapsed="false">
      <c r="A33" s="19"/>
      <c r="B33" s="20" t="n">
        <v>1997</v>
      </c>
      <c r="C33" s="30" t="n">
        <v>15.9300516693165</v>
      </c>
      <c r="D33" s="30" t="n">
        <v>65.4460984042554</v>
      </c>
      <c r="E33" s="30" t="n">
        <v>-46.4725483870968</v>
      </c>
      <c r="F33" s="30" t="n">
        <v>4.79294425863972</v>
      </c>
      <c r="G33" s="30" t="n">
        <v>3.90545721424093</v>
      </c>
      <c r="H33" s="30" t="n">
        <v>48.0063772290809</v>
      </c>
      <c r="I33" s="30" t="n">
        <v>9.97868369987062</v>
      </c>
      <c r="J33" s="30" t="n">
        <v>3.33750328515113</v>
      </c>
      <c r="K33" s="30" t="n">
        <v>48.914680968858</v>
      </c>
      <c r="L33" s="30" t="n">
        <v>103.702684931507</v>
      </c>
      <c r="M33" s="30" t="n">
        <v>-9.57610981432357</v>
      </c>
      <c r="N33" s="30" t="n">
        <v>54.3855129533679</v>
      </c>
      <c r="O33" s="3"/>
      <c r="P33" s="3"/>
      <c r="Q33" s="3"/>
      <c r="R33" s="3"/>
      <c r="S33" s="22" t="n">
        <f aca="false">AVERAGE(F33:L33)</f>
        <v>31.8054759410497</v>
      </c>
      <c r="T33" s="22" t="n">
        <f aca="false">AVERAGE(M33:N33,C34:E34)</f>
        <v>22.2556467273148</v>
      </c>
      <c r="U33" s="22" t="n">
        <f aca="false">AVERAGE(C33:N33)</f>
        <v>25.1959447010723</v>
      </c>
    </row>
    <row r="34" customFormat="false" ht="12.75" hidden="false" customHeight="false" outlineLevel="0" collapsed="false">
      <c r="A34" s="19"/>
      <c r="B34" s="20" t="n">
        <v>1998</v>
      </c>
      <c r="C34" s="30" t="n">
        <v>29.0564655244464</v>
      </c>
      <c r="D34" s="30" t="n">
        <v>11.6796736441486</v>
      </c>
      <c r="E34" s="30" t="n">
        <v>25.7326913289349</v>
      </c>
      <c r="F34" s="30" t="n">
        <v>59.3292112202905</v>
      </c>
      <c r="G34" s="30" t="n">
        <v>-22.8187637051039</v>
      </c>
      <c r="H34" s="30" t="n">
        <v>43.2773130968622</v>
      </c>
      <c r="I34" s="30" t="n">
        <v>86.2932490272373</v>
      </c>
      <c r="J34" s="30" t="n">
        <v>54.076</v>
      </c>
      <c r="K34" s="30" t="n">
        <v>-73.186</v>
      </c>
      <c r="L34" s="31" t="n">
        <f aca="false">L33*$C$6</f>
        <v>103.702684931507</v>
      </c>
      <c r="M34" s="31" t="n">
        <f aca="false">M33*$D$6</f>
        <v>-9.57610981432357</v>
      </c>
      <c r="N34" s="31" t="n">
        <f aca="false">N33*$E$6</f>
        <v>54.3855129533679</v>
      </c>
      <c r="O34" s="3"/>
      <c r="P34" s="3"/>
      <c r="Q34" s="3"/>
      <c r="R34" s="3"/>
      <c r="S34" s="25" t="n">
        <f aca="false">AVERAGE(F34:L34)</f>
        <v>35.8105277958276</v>
      </c>
      <c r="T34" s="25" t="n">
        <f aca="false">AVERAGE(M34:N34,C37:E37)</f>
        <v>22.4047015695222</v>
      </c>
      <c r="U34" s="25" t="n">
        <f aca="false">AVERAGE(C34:N34)</f>
        <v>30.1626606839472</v>
      </c>
    </row>
    <row r="35" customFormat="false" ht="12.75" hidden="false" customHeight="false" outlineLevel="0" collapsed="false">
      <c r="A35" s="19"/>
      <c r="B35" s="20" t="n">
        <v>1999</v>
      </c>
      <c r="C35" s="31" t="n">
        <f aca="false">C34*$F$6</f>
        <v>29.0564655244464</v>
      </c>
      <c r="D35" s="31" t="n">
        <f aca="false">D34*$G$6</f>
        <v>11.6796736441486</v>
      </c>
      <c r="E35" s="31" t="n">
        <f aca="false">E34*$H$6</f>
        <v>25.7326913289349</v>
      </c>
      <c r="F35" s="31" t="n">
        <f aca="false">F34*$I$6</f>
        <v>59.3292112202905</v>
      </c>
      <c r="G35" s="31" t="n">
        <f aca="false">G34*$J$6</f>
        <v>-22.8187637051039</v>
      </c>
      <c r="H35" s="31" t="n">
        <f aca="false">H34*$K$6</f>
        <v>43.2773130968622</v>
      </c>
      <c r="I35" s="31" t="n">
        <f aca="false">I34*$L$6</f>
        <v>86.2932490272373</v>
      </c>
      <c r="J35" s="31" t="n">
        <f aca="false">J34*$M$6</f>
        <v>54.076</v>
      </c>
      <c r="K35" s="31" t="n">
        <f aca="false">K34*$N$6</f>
        <v>-73.186</v>
      </c>
      <c r="L35" s="31" t="n">
        <f aca="false">L34*$C$6</f>
        <v>103.702684931507</v>
      </c>
      <c r="M35" s="31" t="n">
        <f aca="false">M34*$D$6</f>
        <v>-9.57610981432357</v>
      </c>
      <c r="N35" s="31" t="n">
        <f aca="false">N34*$E$6</f>
        <v>54.3855129533679</v>
      </c>
      <c r="O35" s="3"/>
      <c r="P35" s="3"/>
      <c r="Q35" s="3"/>
      <c r="R35" s="3"/>
      <c r="S35" s="25" t="n">
        <f aca="false">AVERAGE(F35:L35)</f>
        <v>35.8105277958276</v>
      </c>
      <c r="T35" s="25" t="n">
        <f aca="false">AVERAGE(M35:N35,C38:E38)</f>
        <v>74.0707032022142</v>
      </c>
      <c r="U35" s="25" t="n">
        <f aca="false">AVERAGE(C35:N35)</f>
        <v>30.1626606839472</v>
      </c>
    </row>
    <row r="36" customFormat="false" ht="12.75" hidden="false" customHeight="false" outlineLevel="0" collapsed="false">
      <c r="A36" s="19"/>
      <c r="B36" s="20" t="n">
        <v>2000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"/>
      <c r="P36" s="3"/>
      <c r="Q36" s="3"/>
      <c r="R36" s="3"/>
      <c r="S36" s="25"/>
      <c r="T36" s="25"/>
      <c r="U36" s="25"/>
    </row>
    <row r="37" customFormat="false" ht="12.75" hidden="false" customHeight="false" outlineLevel="0" collapsed="false">
      <c r="A37" s="19"/>
      <c r="B37" s="20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3"/>
      <c r="P37" s="3"/>
      <c r="Q37" s="3"/>
      <c r="R37" s="3"/>
      <c r="S37" s="3"/>
      <c r="T37" s="3"/>
      <c r="U37" s="3"/>
    </row>
    <row r="38" customFormat="false" ht="12.75" hidden="false" customHeight="false" outlineLevel="0" collapsed="false">
      <c r="A38" s="27" t="s">
        <v>31</v>
      </c>
      <c r="B38" s="28"/>
      <c r="C38" s="26" t="n">
        <f aca="false">MAX(C28:C34)</f>
        <v>105.128415106534</v>
      </c>
      <c r="D38" s="26" t="n">
        <f aca="false">MAX(D28:D34)</f>
        <v>142.250849388753</v>
      </c>
      <c r="E38" s="26" t="n">
        <f aca="false">MAX(E28:E34)</f>
        <v>78.1648483767399</v>
      </c>
      <c r="F38" s="26" t="n">
        <f aca="false">MAX(F28:F34)</f>
        <v>75.4216195567417</v>
      </c>
      <c r="G38" s="26" t="n">
        <f aca="false">MAX(G28:G34)</f>
        <v>186.33493097291</v>
      </c>
      <c r="H38" s="26" t="n">
        <f aca="false">MAX(H28:H34)</f>
        <v>66.8789044329749</v>
      </c>
      <c r="I38" s="26" t="n">
        <f aca="false">MAX(I28:I34)</f>
        <v>103.596883999031</v>
      </c>
      <c r="J38" s="26" t="n">
        <f aca="false">MAX(J28:J34)</f>
        <v>95.4961582105942</v>
      </c>
      <c r="K38" s="26" t="n">
        <f aca="false">MAX(K28:K34)</f>
        <v>95.7694504735463</v>
      </c>
      <c r="L38" s="26" t="n">
        <f aca="false">MAX(L28:L34)</f>
        <v>103.702684931507</v>
      </c>
      <c r="M38" s="26" t="n">
        <f aca="false">MAX(M28:M34)</f>
        <v>158.785021515641</v>
      </c>
      <c r="N38" s="26" t="n">
        <f aca="false">MAX(N28:N34)</f>
        <v>107.708873356678</v>
      </c>
      <c r="O38" s="3"/>
      <c r="P38" s="3"/>
      <c r="Q38" s="3"/>
      <c r="R38" s="3"/>
      <c r="S38" s="26" t="n">
        <f aca="false">MAX(S28:S33)</f>
        <v>102.754240446391</v>
      </c>
      <c r="T38" s="26" t="n">
        <f aca="false">MAX(T28:T33)</f>
        <v>87.816825487152</v>
      </c>
      <c r="U38" s="26" t="n">
        <f aca="false">MAX(U28:U33)</f>
        <v>108.62582285912</v>
      </c>
    </row>
    <row r="39" customFormat="false" ht="12.75" hidden="false" customHeight="false" outlineLevel="0" collapsed="false">
      <c r="A39" s="27" t="s">
        <v>32</v>
      </c>
      <c r="B39" s="20"/>
      <c r="C39" s="26" t="n">
        <f aca="false">AVERAGE(C28:C34)</f>
        <v>-9.8515587340695</v>
      </c>
      <c r="D39" s="26" t="n">
        <f aca="false">AVERAGE(D28:D34)</f>
        <v>33.1822499780249</v>
      </c>
      <c r="E39" s="26" t="n">
        <f aca="false">AVERAGE(E28:E34)</f>
        <v>-47.3536608563993</v>
      </c>
      <c r="F39" s="26" t="n">
        <f aca="false">AVERAGE(F28:F34)</f>
        <v>16.744832697234</v>
      </c>
      <c r="G39" s="26" t="n">
        <f aca="false">AVERAGE(G28:G34)</f>
        <v>23.4589495316757</v>
      </c>
      <c r="H39" s="26" t="n">
        <f aca="false">AVERAGE(H28:H34)</f>
        <v>15.781221565072</v>
      </c>
      <c r="I39" s="26" t="n">
        <f aca="false">AVERAGE(I28:I34)</f>
        <v>25.4525729060943</v>
      </c>
      <c r="J39" s="26" t="n">
        <f aca="false">AVERAGE(J28:J34)</f>
        <v>18.3465898337506</v>
      </c>
      <c r="K39" s="26" t="n">
        <f aca="false">AVERAGE(K28:K34)</f>
        <v>14.1785988290095</v>
      </c>
      <c r="L39" s="26" t="n">
        <f aca="false">AVERAGE(L28:L34)</f>
        <v>44.3123994138869</v>
      </c>
      <c r="M39" s="26" t="n">
        <f aca="false">AVERAGE(M28:M34)</f>
        <v>24.2729105636193</v>
      </c>
      <c r="N39" s="26" t="n">
        <f aca="false">AVERAGE(N28:N34)</f>
        <v>31.1265433558877</v>
      </c>
      <c r="O39" s="3"/>
      <c r="P39" s="3"/>
      <c r="Q39" s="3"/>
      <c r="R39" s="3"/>
      <c r="S39" s="26" t="n">
        <f aca="false">AVERAGE(S28:S33)</f>
        <v>20.4107728301492</v>
      </c>
      <c r="T39" s="26" t="n">
        <f aca="false">AVERAGE(T28:T33)</f>
        <v>11.6787041656037</v>
      </c>
      <c r="U39" s="26" t="n">
        <f aca="false">AVERAGE(U28:U33)</f>
        <v>13.4112446580435</v>
      </c>
    </row>
    <row r="40" customFormat="false" ht="12.75" hidden="false" customHeight="false" outlineLevel="0" collapsed="false">
      <c r="A40" s="27" t="s">
        <v>33</v>
      </c>
      <c r="B40" s="20"/>
      <c r="C40" s="26" t="n">
        <f aca="false">MIN(C28:C34)</f>
        <v>-131.794506503745</v>
      </c>
      <c r="D40" s="26" t="n">
        <f aca="false">MIN(D28:D34)</f>
        <v>-163.370990924806</v>
      </c>
      <c r="E40" s="26" t="n">
        <f aca="false">MIN(E28:E34)</f>
        <v>-237.356056265985</v>
      </c>
      <c r="F40" s="26" t="n">
        <f aca="false">MIN(F28:F34)</f>
        <v>-45.1920714285714</v>
      </c>
      <c r="G40" s="26" t="n">
        <f aca="false">MIN(G28:G34)</f>
        <v>-54.438404447533</v>
      </c>
      <c r="H40" s="26" t="n">
        <f aca="false">MIN(H28:H34)</f>
        <v>-29.6795521568627</v>
      </c>
      <c r="I40" s="26" t="n">
        <f aca="false">MIN(I28:I34)</f>
        <v>-76.8529043674699</v>
      </c>
      <c r="J40" s="26" t="n">
        <f aca="false">MIN(J28:J34)</f>
        <v>-44.8828303362002</v>
      </c>
      <c r="K40" s="26" t="n">
        <f aca="false">MIN(K28:K34)</f>
        <v>-73.186</v>
      </c>
      <c r="L40" s="26" t="n">
        <f aca="false">MIN(L28:L34)</f>
        <v>-66.8126859205777</v>
      </c>
      <c r="M40" s="26" t="n">
        <f aca="false">MIN(M28:M34)</f>
        <v>-15.0101066350711</v>
      </c>
      <c r="N40" s="26" t="n">
        <f aca="false">MIN(N28:N34)</f>
        <v>-42.2978814117646</v>
      </c>
      <c r="O40" s="3"/>
      <c r="P40" s="3"/>
      <c r="Q40" s="3"/>
      <c r="R40" s="3"/>
      <c r="S40" s="26" t="n">
        <f aca="false">MIN(S28:S33)</f>
        <v>-54.029028660817</v>
      </c>
      <c r="T40" s="26" t="n">
        <f aca="false">MIN(T28:T33)</f>
        <v>-69.4546509221546</v>
      </c>
      <c r="U40" s="26" t="n">
        <f aca="false">MIN(U28:U33)</f>
        <v>-50.9205272191889</v>
      </c>
    </row>
    <row r="41" customFormat="false" ht="12.75" hidden="false" customHeight="false" outlineLevel="0" collapsed="false">
      <c r="A41" s="19"/>
      <c r="B41" s="2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customFormat="false" ht="12.75" hidden="false" customHeight="false" outlineLevel="0" collapsed="false">
      <c r="A42" s="19" t="s">
        <v>36</v>
      </c>
      <c r="B42" s="20" t="n">
        <v>1992</v>
      </c>
      <c r="C42" s="21" t="e">
        <f aca="false">DSUM(SUPPLEMENTALDATA,'BALANCE SHEET'!C211,'BALANCE SHEET'!$A$1:$A$2)/1000</f>
        <v>#REF!</v>
      </c>
      <c r="D42" s="21" t="e">
        <f aca="false">DSUM(SUPPLEMENTALDATA,'BALANCE SHEET'!D211,'BALANCE SHEET'!$A$1:$A$2)/1000</f>
        <v>#REF!</v>
      </c>
      <c r="E42" s="21" t="e">
        <f aca="false">DSUM(SUPPLEMENTALDATA,'BALANCE SHEET'!E211,'BALANCE SHEET'!$A$1:$A$2)/1000</f>
        <v>#REF!</v>
      </c>
      <c r="F42" s="21" t="e">
        <f aca="false">DSUM(SUPPLEMENTALDATA,'BALANCE SHEET'!F211,'BALANCE SHEET'!$A$1:$A$2)/1000</f>
        <v>#REF!</v>
      </c>
      <c r="G42" s="21" t="e">
        <f aca="false">DSUM(SUPPLEMENTALDATA,'BALANCE SHEET'!G211,'BALANCE SHEET'!$A$1:$A$2)/1000</f>
        <v>#REF!</v>
      </c>
      <c r="H42" s="21" t="e">
        <f aca="false">DSUM(SUPPLEMENTALDATA,'BALANCE SHEET'!H211,'BALANCE SHEET'!$A$1:$A$2)/1000</f>
        <v>#REF!</v>
      </c>
      <c r="I42" s="21" t="e">
        <f aca="false">DSUM(SUPPLEMENTALDATA,'BALANCE SHEET'!I211,'BALANCE SHEET'!$A$1:$A$2)/1000</f>
        <v>#REF!</v>
      </c>
      <c r="J42" s="21" t="e">
        <f aca="false">DSUM(SUPPLEMENTALDATA,'BALANCE SHEET'!J211,'BALANCE SHEET'!$A$1:$A$2)/1000</f>
        <v>#REF!</v>
      </c>
      <c r="K42" s="21" t="e">
        <f aca="false">DSUM(SUPPLEMENTALDATA,'BALANCE SHEET'!K211,'BALANCE SHEET'!$A$1:$A$2)/1000</f>
        <v>#REF!</v>
      </c>
      <c r="L42" s="21" t="e">
        <f aca="false">DSUM(SUPPLEMENTALDATA,'BALANCE SHEET'!L211,'BALANCE SHEET'!$A$1:$A$2)/1000</f>
        <v>#REF!</v>
      </c>
      <c r="M42" s="21" t="e">
        <f aca="false">DSUM(SUPPLEMENTALDATA,'BALANCE SHEET'!M211,'BALANCE SHEET'!$A$1:$A$2)/1000</f>
        <v>#REF!</v>
      </c>
      <c r="N42" s="21" t="e">
        <f aca="false">DSUM(SUPPLEMENTALDATA,'BALANCE SHEET'!N211,'BALANCE SHEET'!$A$1:$A$2)/1000</f>
        <v>#REF!</v>
      </c>
      <c r="O42" s="3"/>
      <c r="P42" s="3"/>
      <c r="Q42" s="3"/>
      <c r="R42" s="3"/>
      <c r="S42" s="22" t="e">
        <f aca="false">AVERAGE(F42:L42)</f>
        <v>#REF!</v>
      </c>
      <c r="T42" s="22" t="e">
        <f aca="false">AVERAGE(M42:N42,C43:E43)</f>
        <v>#REF!</v>
      </c>
      <c r="U42" s="22" t="e">
        <f aca="false">AVERAGE(C42:N42)</f>
        <v>#REF!</v>
      </c>
    </row>
    <row r="43" customFormat="false" ht="12.75" hidden="false" customHeight="false" outlineLevel="0" collapsed="false">
      <c r="A43" s="19"/>
      <c r="B43" s="20" t="n">
        <v>1993</v>
      </c>
      <c r="C43" s="21" t="e">
        <f aca="false">DSUM(SUPPLEMENTALDATA,'BALANCE SHEET'!C212,'BALANCE SHEET'!$A$1:$A$2)/1000</f>
        <v>#REF!</v>
      </c>
      <c r="D43" s="21" t="e">
        <f aca="false">DSUM(SUPPLEMENTALDATA,'BALANCE SHEET'!D212,'BALANCE SHEET'!$A$1:$A$2)/1000</f>
        <v>#REF!</v>
      </c>
      <c r="E43" s="21" t="e">
        <f aca="false">DSUM(SUPPLEMENTALDATA,'BALANCE SHEET'!E212,'BALANCE SHEET'!$A$1:$A$2)/1000</f>
        <v>#REF!</v>
      </c>
      <c r="F43" s="21" t="e">
        <f aca="false">DSUM(SUPPLEMENTALDATA,'BALANCE SHEET'!F212,'BALANCE SHEET'!$A$1:$A$2)/1000</f>
        <v>#REF!</v>
      </c>
      <c r="G43" s="21" t="e">
        <f aca="false">DSUM(SUPPLEMENTALDATA,'BALANCE SHEET'!G212,'BALANCE SHEET'!$A$1:$A$2)/1000</f>
        <v>#REF!</v>
      </c>
      <c r="H43" s="21" t="e">
        <f aca="false">DSUM(SUPPLEMENTALDATA,'BALANCE SHEET'!H212,'BALANCE SHEET'!$A$1:$A$2)/1000</f>
        <v>#REF!</v>
      </c>
      <c r="I43" s="21" t="e">
        <f aca="false">DSUM(SUPPLEMENTALDATA,'BALANCE SHEET'!I212,'BALANCE SHEET'!$A$1:$A$2)/1000</f>
        <v>#REF!</v>
      </c>
      <c r="J43" s="21" t="e">
        <f aca="false">DSUM(SUPPLEMENTALDATA,'BALANCE SHEET'!J212,'BALANCE SHEET'!$A$1:$A$2)/1000</f>
        <v>#REF!</v>
      </c>
      <c r="K43" s="21" t="e">
        <f aca="false">DSUM(SUPPLEMENTALDATA,'BALANCE SHEET'!K212,'BALANCE SHEET'!$A$1:$A$2)/1000</f>
        <v>#REF!</v>
      </c>
      <c r="L43" s="21" t="e">
        <f aca="false">DSUM(SUPPLEMENTALDATA,'BALANCE SHEET'!L212,'BALANCE SHEET'!$A$1:$A$2)/1000</f>
        <v>#REF!</v>
      </c>
      <c r="M43" s="21" t="e">
        <f aca="false">DSUM(SUPPLEMENTALDATA,'BALANCE SHEET'!M212,'BALANCE SHEET'!$A$1:$A$2)/1000</f>
        <v>#REF!</v>
      </c>
      <c r="N43" s="21" t="e">
        <f aca="false">DSUM(SUPPLEMENTALDATA,'BALANCE SHEET'!N212,'BALANCE SHEET'!$A$1:$A$2)/1000</f>
        <v>#REF!</v>
      </c>
      <c r="O43" s="3"/>
      <c r="P43" s="3"/>
      <c r="Q43" s="3"/>
      <c r="R43" s="3"/>
      <c r="S43" s="22" t="e">
        <f aca="false">AVERAGE(F43:L43)</f>
        <v>#REF!</v>
      </c>
      <c r="T43" s="22" t="e">
        <f aca="false">AVERAGE(M43:N43,C44:E44)</f>
        <v>#REF!</v>
      </c>
      <c r="U43" s="22" t="e">
        <f aca="false">AVERAGE(C43:N43)</f>
        <v>#REF!</v>
      </c>
    </row>
    <row r="44" customFormat="false" ht="12.75" hidden="false" customHeight="false" outlineLevel="0" collapsed="false">
      <c r="A44" s="19"/>
      <c r="B44" s="20" t="n">
        <v>1994</v>
      </c>
      <c r="C44" s="21" t="e">
        <f aca="false">DSUM(SUPPLEMENTALDATA,'BALANCE SHEET'!C213,'BALANCE SHEET'!$A$1:$A$2)/1000</f>
        <v>#REF!</v>
      </c>
      <c r="D44" s="21" t="e">
        <f aca="false">DSUM(SUPPLEMENTALDATA,'BALANCE SHEET'!D213,'BALANCE SHEET'!$A$1:$A$2)/1000</f>
        <v>#REF!</v>
      </c>
      <c r="E44" s="21" t="e">
        <f aca="false">DSUM(SUPPLEMENTALDATA,'BALANCE SHEET'!E213,'BALANCE SHEET'!$A$1:$A$2)/1000</f>
        <v>#REF!</v>
      </c>
      <c r="F44" s="21" t="e">
        <f aca="false">DSUM(SUPPLEMENTALDATA,'BALANCE SHEET'!F213,'BALANCE SHEET'!$A$1:$A$2)/1000</f>
        <v>#REF!</v>
      </c>
      <c r="G44" s="21" t="e">
        <f aca="false">DSUM(SUPPLEMENTALDATA,'BALANCE SHEET'!G213,'BALANCE SHEET'!$A$1:$A$2)/1000</f>
        <v>#REF!</v>
      </c>
      <c r="H44" s="21" t="e">
        <f aca="false">DSUM(SUPPLEMENTALDATA,'BALANCE SHEET'!H213,'BALANCE SHEET'!$A$1:$A$2)/1000</f>
        <v>#REF!</v>
      </c>
      <c r="I44" s="21" t="e">
        <f aca="false">DSUM(SUPPLEMENTALDATA,'BALANCE SHEET'!I213,'BALANCE SHEET'!$A$1:$A$2)/1000</f>
        <v>#REF!</v>
      </c>
      <c r="J44" s="21" t="e">
        <f aca="false">DSUM(SUPPLEMENTALDATA,'BALANCE SHEET'!J213,'BALANCE SHEET'!$A$1:$A$2)/1000</f>
        <v>#REF!</v>
      </c>
      <c r="K44" s="21" t="e">
        <f aca="false">DSUM(SUPPLEMENTALDATA,'BALANCE SHEET'!K213,'BALANCE SHEET'!$A$1:$A$2)/1000</f>
        <v>#REF!</v>
      </c>
      <c r="L44" s="21" t="e">
        <f aca="false">DSUM(SUPPLEMENTALDATA,'BALANCE SHEET'!L213,'BALANCE SHEET'!$A$1:$A$2)/1000</f>
        <v>#REF!</v>
      </c>
      <c r="M44" s="21" t="e">
        <f aca="false">DSUM(SUPPLEMENTALDATA,'BALANCE SHEET'!M213,'BALANCE SHEET'!$A$1:$A$2)/1000</f>
        <v>#REF!</v>
      </c>
      <c r="N44" s="21" t="e">
        <f aca="false">DSUM(SUPPLEMENTALDATA,'BALANCE SHEET'!N213,'BALANCE SHEET'!$A$1:$A$2)/1000</f>
        <v>#REF!</v>
      </c>
      <c r="O44" s="3"/>
      <c r="P44" s="3"/>
      <c r="Q44" s="3"/>
      <c r="R44" s="3"/>
      <c r="S44" s="22" t="e">
        <f aca="false">AVERAGE(F44:L44)</f>
        <v>#REF!</v>
      </c>
      <c r="T44" s="22" t="e">
        <f aca="false">AVERAGE(M44:N44,C45:E45)</f>
        <v>#REF!</v>
      </c>
      <c r="U44" s="22" t="e">
        <f aca="false">AVERAGE(C44:N44)</f>
        <v>#REF!</v>
      </c>
    </row>
    <row r="45" customFormat="false" ht="12.75" hidden="false" customHeight="false" outlineLevel="0" collapsed="false">
      <c r="A45" s="19"/>
      <c r="B45" s="20" t="n">
        <v>1995</v>
      </c>
      <c r="C45" s="21" t="e">
        <f aca="false">DSUM(SUPPLEMENTALDATA,'BALANCE SHEET'!C214,'BALANCE SHEET'!$A$1:$A$2)/1000</f>
        <v>#REF!</v>
      </c>
      <c r="D45" s="21" t="e">
        <f aca="false">DSUM(SUPPLEMENTALDATA,'BALANCE SHEET'!D214,'BALANCE SHEET'!$A$1:$A$2)/1000</f>
        <v>#REF!</v>
      </c>
      <c r="E45" s="21" t="e">
        <f aca="false">DSUM(SUPPLEMENTALDATA,'BALANCE SHEET'!E214,'BALANCE SHEET'!$A$1:$A$2)/1000</f>
        <v>#REF!</v>
      </c>
      <c r="F45" s="21" t="e">
        <f aca="false">DSUM(SUPPLEMENTALDATA,'BALANCE SHEET'!F214,'BALANCE SHEET'!$A$1:$A$2)/1000</f>
        <v>#REF!</v>
      </c>
      <c r="G45" s="21" t="e">
        <f aca="false">DSUM(SUPPLEMENTALDATA,'BALANCE SHEET'!G214,'BALANCE SHEET'!$A$1:$A$2)/1000</f>
        <v>#REF!</v>
      </c>
      <c r="H45" s="21" t="e">
        <f aca="false">DSUM(SUPPLEMENTALDATA,'BALANCE SHEET'!H214,'BALANCE SHEET'!$A$1:$A$2)/1000</f>
        <v>#REF!</v>
      </c>
      <c r="I45" s="21" t="e">
        <f aca="false">DSUM(SUPPLEMENTALDATA,'BALANCE SHEET'!I214,'BALANCE SHEET'!$A$1:$A$2)/1000</f>
        <v>#REF!</v>
      </c>
      <c r="J45" s="21" t="e">
        <f aca="false">DSUM(SUPPLEMENTALDATA,'BALANCE SHEET'!J214,'BALANCE SHEET'!$A$1:$A$2)/1000</f>
        <v>#REF!</v>
      </c>
      <c r="K45" s="21" t="e">
        <f aca="false">DSUM(SUPPLEMENTALDATA,'BALANCE SHEET'!K214,'BALANCE SHEET'!$A$1:$A$2)/1000</f>
        <v>#REF!</v>
      </c>
      <c r="L45" s="21" t="e">
        <f aca="false">DSUM(SUPPLEMENTALDATA,'BALANCE SHEET'!L214,'BALANCE SHEET'!$A$1:$A$2)/1000</f>
        <v>#REF!</v>
      </c>
      <c r="M45" s="21" t="e">
        <f aca="false">DSUM(SUPPLEMENTALDATA,'BALANCE SHEET'!M214,'BALANCE SHEET'!$A$1:$A$2)/1000</f>
        <v>#REF!</v>
      </c>
      <c r="N45" s="21" t="e">
        <f aca="false">DSUM(SUPPLEMENTALDATA,'BALANCE SHEET'!N214,'BALANCE SHEET'!$A$1:$A$2)/1000</f>
        <v>#REF!</v>
      </c>
      <c r="O45" s="3"/>
      <c r="P45" s="3"/>
      <c r="Q45" s="3"/>
      <c r="R45" s="3"/>
      <c r="S45" s="22" t="e">
        <f aca="false">AVERAGE(F45:L45)</f>
        <v>#REF!</v>
      </c>
      <c r="T45" s="22" t="e">
        <f aca="false">AVERAGE(M45:N45,C46:E46)</f>
        <v>#REF!</v>
      </c>
      <c r="U45" s="22" t="e">
        <f aca="false">AVERAGE(C45:N45)</f>
        <v>#REF!</v>
      </c>
    </row>
    <row r="46" customFormat="false" ht="12.75" hidden="false" customHeight="false" outlineLevel="0" collapsed="false">
      <c r="A46" s="19"/>
      <c r="B46" s="20" t="n">
        <v>1996</v>
      </c>
      <c r="C46" s="21" t="e">
        <f aca="false">DSUM(SUPPLEMENTALDATA,'BALANCE SHEET'!C215,'BALANCE SHEET'!$A$1:$A$2)/1000</f>
        <v>#REF!</v>
      </c>
      <c r="D46" s="21" t="e">
        <f aca="false">DSUM(SUPPLEMENTALDATA,'BALANCE SHEET'!D215,'BALANCE SHEET'!$A$1:$A$2)/1000</f>
        <v>#REF!</v>
      </c>
      <c r="E46" s="21" t="e">
        <f aca="false">DSUM(SUPPLEMENTALDATA,'BALANCE SHEET'!E215,'BALANCE SHEET'!$A$1:$A$2)/1000</f>
        <v>#REF!</v>
      </c>
      <c r="F46" s="21" t="e">
        <f aca="false">DSUM(SUPPLEMENTALDATA,'BALANCE SHEET'!F215,'BALANCE SHEET'!$A$1:$A$2)/1000</f>
        <v>#REF!</v>
      </c>
      <c r="G46" s="21" t="e">
        <f aca="false">DSUM(SUPPLEMENTALDATA,'BALANCE SHEET'!G215,'BALANCE SHEET'!$A$1:$A$2)/1000</f>
        <v>#REF!</v>
      </c>
      <c r="H46" s="21" t="e">
        <f aca="false">DSUM(SUPPLEMENTALDATA,'BALANCE SHEET'!H215,'BALANCE SHEET'!$A$1:$A$2)/1000</f>
        <v>#REF!</v>
      </c>
      <c r="I46" s="21" t="e">
        <f aca="false">DSUM(SUPPLEMENTALDATA,'BALANCE SHEET'!I215,'BALANCE SHEET'!$A$1:$A$2)/1000</f>
        <v>#REF!</v>
      </c>
      <c r="J46" s="21" t="e">
        <f aca="false">DSUM(SUPPLEMENTALDATA,'BALANCE SHEET'!J215,'BALANCE SHEET'!$A$1:$A$2)/1000</f>
        <v>#REF!</v>
      </c>
      <c r="K46" s="21" t="e">
        <f aca="false">DSUM(SUPPLEMENTALDATA,'BALANCE SHEET'!K215,'BALANCE SHEET'!$A$1:$A$2)/1000</f>
        <v>#REF!</v>
      </c>
      <c r="L46" s="21" t="e">
        <f aca="false">DSUM(SUPPLEMENTALDATA,'BALANCE SHEET'!L215,'BALANCE SHEET'!$A$1:$A$2)/1000</f>
        <v>#REF!</v>
      </c>
      <c r="M46" s="21" t="e">
        <f aca="false">DSUM(SUPPLEMENTALDATA,'BALANCE SHEET'!M215,'BALANCE SHEET'!$A$1:$A$2)/1000</f>
        <v>#REF!</v>
      </c>
      <c r="N46" s="21" t="e">
        <f aca="false">DSUM(SUPPLEMENTALDATA,'BALANCE SHEET'!N215,'BALANCE SHEET'!$A$1:$A$2)/1000</f>
        <v>#REF!</v>
      </c>
      <c r="O46" s="3"/>
      <c r="P46" s="3"/>
      <c r="Q46" s="3"/>
      <c r="R46" s="3"/>
      <c r="S46" s="22" t="e">
        <f aca="false">AVERAGE(F46:L46)</f>
        <v>#REF!</v>
      </c>
      <c r="T46" s="22" t="e">
        <f aca="false">AVERAGE(M46:N46,C47:E47)</f>
        <v>#REF!</v>
      </c>
      <c r="U46" s="22" t="e">
        <f aca="false">AVERAGE(C46:N46)</f>
        <v>#REF!</v>
      </c>
    </row>
    <row r="47" customFormat="false" ht="12.75" hidden="false" customHeight="false" outlineLevel="0" collapsed="false">
      <c r="A47" s="19"/>
      <c r="B47" s="20" t="n">
        <v>1997</v>
      </c>
      <c r="C47" s="21" t="e">
        <f aca="false">DSUM(SUPPLEMENTALDATA,'BALANCE SHEET'!C216,'BALANCE SHEET'!$A$1:$A$2)/1000</f>
        <v>#REF!</v>
      </c>
      <c r="D47" s="21" t="e">
        <f aca="false">DSUM(SUPPLEMENTALDATA,'BALANCE SHEET'!D216,'BALANCE SHEET'!$A$1:$A$2)/1000</f>
        <v>#REF!</v>
      </c>
      <c r="E47" s="21" t="e">
        <f aca="false">DSUM(SUPPLEMENTALDATA,'BALANCE SHEET'!E216,'BALANCE SHEET'!$A$1:$A$2)/1000</f>
        <v>#REF!</v>
      </c>
      <c r="F47" s="21" t="e">
        <f aca="false">DSUM(SUPPLEMENTALDATA,'BALANCE SHEET'!F216,'BALANCE SHEET'!$A$1:$A$2)/1000</f>
        <v>#REF!</v>
      </c>
      <c r="G47" s="21" t="e">
        <f aca="false">DSUM(SUPPLEMENTALDATA,'BALANCE SHEET'!G216,'BALANCE SHEET'!$A$1:$A$2)/1000</f>
        <v>#REF!</v>
      </c>
      <c r="H47" s="21" t="e">
        <f aca="false">DSUM(SUPPLEMENTALDATA,'BALANCE SHEET'!H216,'BALANCE SHEET'!$A$1:$A$2)/1000</f>
        <v>#REF!</v>
      </c>
      <c r="I47" s="21" t="e">
        <f aca="false">DSUM(SUPPLEMENTALDATA,'BALANCE SHEET'!I216,'BALANCE SHEET'!$A$1:$A$2)/1000</f>
        <v>#REF!</v>
      </c>
      <c r="J47" s="21" t="e">
        <f aca="false">DSUM(SUPPLEMENTALDATA,'BALANCE SHEET'!J216,'BALANCE SHEET'!$A$1:$A$2)/1000</f>
        <v>#REF!</v>
      </c>
      <c r="K47" s="21" t="e">
        <f aca="false">DSUM(SUPPLEMENTALDATA,'BALANCE SHEET'!K216,'BALANCE SHEET'!$A$1:$A$2)/1000</f>
        <v>#REF!</v>
      </c>
      <c r="L47" s="21" t="e">
        <f aca="false">DSUM(SUPPLEMENTALDATA,'BALANCE SHEET'!L216,'BALANCE SHEET'!$A$1:$A$2)/1000</f>
        <v>#REF!</v>
      </c>
      <c r="M47" s="21" t="e">
        <f aca="false">DSUM(SUPPLEMENTALDATA,'BALANCE SHEET'!M216,'BALANCE SHEET'!$A$1:$A$2)/1000</f>
        <v>#REF!</v>
      </c>
      <c r="N47" s="21" t="e">
        <f aca="false">DSUM(SUPPLEMENTALDATA,'BALANCE SHEET'!N216,'BALANCE SHEET'!$A$1:$A$2)/1000</f>
        <v>#REF!</v>
      </c>
      <c r="O47" s="3"/>
      <c r="P47" s="3"/>
      <c r="Q47" s="3"/>
      <c r="R47" s="3"/>
      <c r="S47" s="22" t="e">
        <f aca="false">AVERAGE(F47:L47)</f>
        <v>#REF!</v>
      </c>
      <c r="T47" s="22" t="e">
        <f aca="false">AVERAGE(M47:N47,C48:E48)</f>
        <v>#REF!</v>
      </c>
      <c r="U47" s="22" t="e">
        <f aca="false">AVERAGE(C47:N47)</f>
        <v>#REF!</v>
      </c>
    </row>
    <row r="48" customFormat="false" ht="12.75" hidden="false" customHeight="false" outlineLevel="0" collapsed="false">
      <c r="A48" s="19"/>
      <c r="B48" s="20" t="n">
        <v>1998</v>
      </c>
      <c r="C48" s="21" t="e">
        <f aca="false">DSUM(SUPPLEMENTALDATA,'BALANCE SHEET'!C217,'BALANCE SHEET'!$A$1:$A$2)/1000</f>
        <v>#REF!</v>
      </c>
      <c r="D48" s="21" t="e">
        <f aca="false">DSUM(SUPPLEMENTALDATA,'BALANCE SHEET'!D217,'BALANCE SHEET'!$A$1:$A$2)/1000</f>
        <v>#REF!</v>
      </c>
      <c r="E48" s="21" t="e">
        <f aca="false">DSUM(SUPPLEMENTALDATA,'BALANCE SHEET'!E217,'BALANCE SHEET'!$A$1:$A$2)/1000</f>
        <v>#REF!</v>
      </c>
      <c r="F48" s="31" t="e">
        <f aca="false">F47*PROESC</f>
        <v>#REF!</v>
      </c>
      <c r="G48" s="31" t="e">
        <f aca="false">G47*PROESC</f>
        <v>#REF!</v>
      </c>
      <c r="H48" s="31" t="e">
        <f aca="false">H47*PROESC</f>
        <v>#REF!</v>
      </c>
      <c r="I48" s="31" t="e">
        <f aca="false">I47*PROESC</f>
        <v>#REF!</v>
      </c>
      <c r="J48" s="31" t="e">
        <f aca="false">J47*PROESC</f>
        <v>#REF!</v>
      </c>
      <c r="K48" s="31" t="e">
        <f aca="false">K47*PROESC</f>
        <v>#REF!</v>
      </c>
      <c r="L48" s="31" t="e">
        <f aca="false">L47*PROESC</f>
        <v>#REF!</v>
      </c>
      <c r="M48" s="31" t="e">
        <f aca="false">M47*PROESC</f>
        <v>#REF!</v>
      </c>
      <c r="N48" s="31" t="e">
        <f aca="false">N47*PROESC</f>
        <v>#REF!</v>
      </c>
      <c r="O48" s="3"/>
      <c r="P48" s="3"/>
      <c r="Q48" s="3"/>
      <c r="R48" s="3"/>
      <c r="S48" s="25" t="e">
        <f aca="false">AVERAGE(F48:L48)</f>
        <v>#REF!</v>
      </c>
      <c r="T48" s="25" t="e">
        <f aca="false">AVERAGE(M48:N48,C50:E50)</f>
        <v>#REF!</v>
      </c>
      <c r="U48" s="25" t="e">
        <f aca="false">AVERAGE(C48:N48)</f>
        <v>#REF!</v>
      </c>
    </row>
    <row r="49" customFormat="false" ht="12.75" hidden="false" customHeight="false" outlineLevel="0" collapsed="false">
      <c r="A49" s="19"/>
      <c r="B49" s="20" t="n">
        <v>1999</v>
      </c>
      <c r="C49" s="31" t="e">
        <f aca="false">C48*PROESC</f>
        <v>#REF!</v>
      </c>
      <c r="D49" s="31" t="e">
        <f aca="false">D48*PROESC</f>
        <v>#REF!</v>
      </c>
      <c r="E49" s="31" t="e">
        <f aca="false">E48*PROESC</f>
        <v>#REF!</v>
      </c>
      <c r="F49" s="31" t="e">
        <f aca="false">F48*PROESC</f>
        <v>#REF!</v>
      </c>
      <c r="G49" s="31" t="e">
        <f aca="false">G48*PROESC</f>
        <v>#REF!</v>
      </c>
      <c r="H49" s="31" t="e">
        <f aca="false">H48*PROESC</f>
        <v>#REF!</v>
      </c>
      <c r="I49" s="31" t="e">
        <f aca="false">I48*PROESC</f>
        <v>#REF!</v>
      </c>
      <c r="J49" s="31" t="e">
        <f aca="false">J48*PROESC</f>
        <v>#REF!</v>
      </c>
      <c r="K49" s="31" t="e">
        <f aca="false">K48*PROESC</f>
        <v>#REF!</v>
      </c>
      <c r="L49" s="31" t="e">
        <f aca="false">L48*PROESC</f>
        <v>#REF!</v>
      </c>
      <c r="M49" s="31" t="e">
        <f aca="false">M48*PROESC</f>
        <v>#REF!</v>
      </c>
      <c r="N49" s="31" t="e">
        <f aca="false">N48*PROESC</f>
        <v>#REF!</v>
      </c>
      <c r="O49" s="3"/>
      <c r="P49" s="3"/>
      <c r="Q49" s="3"/>
      <c r="R49" s="3"/>
      <c r="S49" s="25"/>
      <c r="T49" s="25"/>
      <c r="U49" s="25"/>
    </row>
    <row r="50" customFormat="false" ht="12.75" hidden="false" customHeight="false" outlineLevel="0" collapsed="false">
      <c r="A50" s="19"/>
      <c r="B50" s="20" t="n">
        <v>2000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3"/>
      <c r="P50" s="3"/>
      <c r="Q50" s="3"/>
      <c r="R50" s="3"/>
      <c r="S50" s="3"/>
      <c r="T50" s="3"/>
      <c r="U50" s="3"/>
    </row>
    <row r="51" customFormat="false" ht="12.75" hidden="false" customHeight="false" outlineLevel="0" collapsed="false">
      <c r="A51" s="27" t="s">
        <v>31</v>
      </c>
      <c r="B51" s="28"/>
      <c r="C51" s="26" t="e">
        <f aca="false">MAX(C42:C48)</f>
        <v>#REF!</v>
      </c>
      <c r="D51" s="26" t="e">
        <f aca="false">MAX(D42:D48)</f>
        <v>#REF!</v>
      </c>
      <c r="E51" s="26" t="e">
        <f aca="false">MAX(E42:E48)</f>
        <v>#REF!</v>
      </c>
      <c r="F51" s="26" t="e">
        <f aca="false">MAX(F42:F47)</f>
        <v>#REF!</v>
      </c>
      <c r="G51" s="26" t="e">
        <f aca="false">MAX(G42:G47)</f>
        <v>#REF!</v>
      </c>
      <c r="H51" s="26" t="e">
        <f aca="false">MAX(H42:H47)</f>
        <v>#REF!</v>
      </c>
      <c r="I51" s="26" t="e">
        <f aca="false">MAX(I42:I47)</f>
        <v>#REF!</v>
      </c>
      <c r="J51" s="26" t="e">
        <f aca="false">MAX(J42:J47)</f>
        <v>#REF!</v>
      </c>
      <c r="K51" s="26" t="e">
        <f aca="false">MAX(K42:K47)</f>
        <v>#REF!</v>
      </c>
      <c r="L51" s="26" t="e">
        <f aca="false">MAX(L42:L47)</f>
        <v>#REF!</v>
      </c>
      <c r="M51" s="26" t="e">
        <f aca="false">MAX(M42:M47)</f>
        <v>#REF!</v>
      </c>
      <c r="N51" s="26" t="e">
        <f aca="false">MAX(N42:N47)</f>
        <v>#REF!</v>
      </c>
      <c r="O51" s="3"/>
      <c r="P51" s="3"/>
      <c r="Q51" s="3"/>
      <c r="R51" s="3"/>
      <c r="S51" s="26" t="e">
        <f aca="false">MAX(S42:S47)</f>
        <v>#REF!</v>
      </c>
      <c r="T51" s="26" t="e">
        <f aca="false">MAX(T42:T47)</f>
        <v>#REF!</v>
      </c>
      <c r="U51" s="26" t="e">
        <f aca="false">MAX(U42:U47)</f>
        <v>#REF!</v>
      </c>
    </row>
    <row r="52" customFormat="false" ht="12.75" hidden="false" customHeight="false" outlineLevel="0" collapsed="false">
      <c r="A52" s="27" t="s">
        <v>32</v>
      </c>
      <c r="B52" s="20"/>
      <c r="C52" s="26" t="e">
        <f aca="false">AVERAGE(C42:C48)</f>
        <v>#REF!</v>
      </c>
      <c r="D52" s="26" t="e">
        <f aca="false">AVERAGE(D42:D48)</f>
        <v>#REF!</v>
      </c>
      <c r="E52" s="26" t="e">
        <f aca="false">AVERAGE(E42:E48)</f>
        <v>#REF!</v>
      </c>
      <c r="F52" s="26" t="e">
        <f aca="false">AVERAGE(F42:F47)</f>
        <v>#REF!</v>
      </c>
      <c r="G52" s="26" t="e">
        <f aca="false">AVERAGE(G42:G47)</f>
        <v>#REF!</v>
      </c>
      <c r="H52" s="26" t="e">
        <f aca="false">AVERAGE(H42:H47)</f>
        <v>#REF!</v>
      </c>
      <c r="I52" s="26" t="e">
        <f aca="false">AVERAGE(I42:I47)</f>
        <v>#REF!</v>
      </c>
      <c r="J52" s="26" t="e">
        <f aca="false">AVERAGE(J42:J47)</f>
        <v>#REF!</v>
      </c>
      <c r="K52" s="26" t="e">
        <f aca="false">AVERAGE(K42:K47)</f>
        <v>#REF!</v>
      </c>
      <c r="L52" s="26" t="e">
        <f aca="false">AVERAGE(L42:L47)</f>
        <v>#REF!</v>
      </c>
      <c r="M52" s="26" t="e">
        <f aca="false">AVERAGE(M42:M47)</f>
        <v>#REF!</v>
      </c>
      <c r="N52" s="26" t="e">
        <f aca="false">AVERAGE(N42:N47)</f>
        <v>#REF!</v>
      </c>
      <c r="O52" s="3"/>
      <c r="P52" s="3"/>
      <c r="Q52" s="3"/>
      <c r="R52" s="3"/>
      <c r="S52" s="26" t="e">
        <f aca="false">AVERAGE(S42:S47)</f>
        <v>#REF!</v>
      </c>
      <c r="T52" s="26" t="e">
        <f aca="false">AVERAGE(T42:T47)</f>
        <v>#REF!</v>
      </c>
      <c r="U52" s="26" t="e">
        <f aca="false">AVERAGE(U42:U47)</f>
        <v>#REF!</v>
      </c>
    </row>
    <row r="53" customFormat="false" ht="12.75" hidden="false" customHeight="false" outlineLevel="0" collapsed="false">
      <c r="A53" s="27" t="s">
        <v>33</v>
      </c>
      <c r="B53" s="20"/>
      <c r="C53" s="26" t="e">
        <f aca="false">MIN(C42:C48)</f>
        <v>#REF!</v>
      </c>
      <c r="D53" s="26" t="e">
        <f aca="false">MIN(D42:D48)</f>
        <v>#REF!</v>
      </c>
      <c r="E53" s="26" t="e">
        <f aca="false">MIN(E42:E48)</f>
        <v>#REF!</v>
      </c>
      <c r="F53" s="26" t="e">
        <f aca="false">MIN(F42:F47)</f>
        <v>#REF!</v>
      </c>
      <c r="G53" s="26" t="e">
        <f aca="false">MIN(G42:G47)</f>
        <v>#REF!</v>
      </c>
      <c r="H53" s="26" t="e">
        <f aca="false">MIN(H42:H47)</f>
        <v>#REF!</v>
      </c>
      <c r="I53" s="26" t="e">
        <f aca="false">MIN(I42:I47)</f>
        <v>#REF!</v>
      </c>
      <c r="J53" s="26" t="e">
        <f aca="false">MIN(J42:J47)</f>
        <v>#REF!</v>
      </c>
      <c r="K53" s="26" t="e">
        <f aca="false">MIN(K42:K47)</f>
        <v>#REF!</v>
      </c>
      <c r="L53" s="26" t="e">
        <f aca="false">MIN(L42:L47)</f>
        <v>#REF!</v>
      </c>
      <c r="M53" s="26" t="e">
        <f aca="false">MIN(M42:M47)</f>
        <v>#REF!</v>
      </c>
      <c r="N53" s="26" t="e">
        <f aca="false">MIN(N42:N47)</f>
        <v>#REF!</v>
      </c>
      <c r="O53" s="3"/>
      <c r="P53" s="3"/>
      <c r="Q53" s="3"/>
      <c r="R53" s="3"/>
      <c r="S53" s="26" t="e">
        <f aca="false">MIN(S42:S47)</f>
        <v>#REF!</v>
      </c>
      <c r="T53" s="26" t="e">
        <f aca="false">MIN(T42:T47)</f>
        <v>#REF!</v>
      </c>
      <c r="U53" s="26" t="e">
        <f aca="false">MIN(U42:U47)</f>
        <v>#REF!</v>
      </c>
    </row>
    <row r="54" customFormat="false" ht="12.75" hidden="false" customHeight="false" outlineLevel="0" collapsed="false">
      <c r="A54" s="19"/>
      <c r="B54" s="2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customFormat="false" ht="12.75" hidden="false" customHeight="false" outlineLevel="0" collapsed="false">
      <c r="A55" s="19"/>
      <c r="B55" s="2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customFormat="false" ht="12.75" hidden="false" customHeight="false" outlineLevel="0" collapsed="false">
      <c r="A56" s="19" t="s">
        <v>37</v>
      </c>
      <c r="B56" s="20" t="n">
        <v>1992</v>
      </c>
      <c r="C56" s="21" t="n">
        <v>1937.447</v>
      </c>
      <c r="D56" s="21" t="n">
        <v>1554.542</v>
      </c>
      <c r="E56" s="21" t="n">
        <v>1257.915</v>
      </c>
      <c r="F56" s="21" t="n">
        <v>1276.674</v>
      </c>
      <c r="G56" s="21" t="n">
        <v>1547.527</v>
      </c>
      <c r="H56" s="21" t="n">
        <v>1865.26</v>
      </c>
      <c r="I56" s="21" t="n">
        <v>2164.651</v>
      </c>
      <c r="J56" s="21" t="n">
        <v>2460.341</v>
      </c>
      <c r="K56" s="21" t="n">
        <v>2745.196</v>
      </c>
      <c r="L56" s="21" t="n">
        <v>2926.971</v>
      </c>
      <c r="M56" s="21" t="n">
        <v>2753.496</v>
      </c>
      <c r="N56" s="21" t="n">
        <v>2274.636</v>
      </c>
      <c r="O56" s="3"/>
      <c r="P56" s="3"/>
      <c r="Q56" s="3"/>
      <c r="R56" s="3"/>
      <c r="S56" s="22" t="n">
        <f aca="false">AVERAGE(F56:L56)</f>
        <v>2140.94571428571</v>
      </c>
      <c r="T56" s="22" t="n">
        <f aca="false">AVERAGE(M56:N56,C57:E57)</f>
        <v>1755.4534</v>
      </c>
      <c r="U56" s="22" t="n">
        <f aca="false">AVERAGE(C56:N56)</f>
        <v>2063.72133333333</v>
      </c>
    </row>
    <row r="57" customFormat="false" ht="12.75" hidden="false" customHeight="false" outlineLevel="0" collapsed="false">
      <c r="A57" s="19" t="s">
        <v>38</v>
      </c>
      <c r="B57" s="20" t="n">
        <v>1993</v>
      </c>
      <c r="C57" s="21" t="n">
        <v>1718.28</v>
      </c>
      <c r="D57" s="21" t="n">
        <v>1167.017</v>
      </c>
      <c r="E57" s="21" t="n">
        <v>863.838</v>
      </c>
      <c r="F57" s="21" t="n">
        <v>975.497</v>
      </c>
      <c r="G57" s="21" t="n">
        <v>1407.509</v>
      </c>
      <c r="H57" s="21" t="n">
        <v>1781.136</v>
      </c>
      <c r="I57" s="21" t="n">
        <v>2131.133</v>
      </c>
      <c r="J57" s="21" t="n">
        <v>2452.351</v>
      </c>
      <c r="K57" s="21" t="n">
        <v>2805.993</v>
      </c>
      <c r="L57" s="21" t="n">
        <v>2959.516</v>
      </c>
      <c r="M57" s="21" t="n">
        <v>2755.059</v>
      </c>
      <c r="N57" s="21" t="n">
        <v>2314.045</v>
      </c>
      <c r="O57" s="3"/>
      <c r="P57" s="3"/>
      <c r="Q57" s="3"/>
      <c r="R57" s="3"/>
      <c r="S57" s="22" t="n">
        <f aca="false">AVERAGE(F57:L57)</f>
        <v>2073.305</v>
      </c>
      <c r="T57" s="22" t="n">
        <f aca="false">AVERAGE(M57:N57,C58:E58)</f>
        <v>1713.7344</v>
      </c>
      <c r="U57" s="22" t="n">
        <f aca="false">AVERAGE(C57:N57)</f>
        <v>1944.28116666667</v>
      </c>
    </row>
    <row r="58" customFormat="false" ht="12.75" hidden="false" customHeight="false" outlineLevel="0" collapsed="false">
      <c r="A58" s="19" t="s">
        <v>39</v>
      </c>
      <c r="B58" s="20" t="n">
        <v>1994</v>
      </c>
      <c r="C58" s="21" t="n">
        <v>1556.342</v>
      </c>
      <c r="D58" s="21" t="n">
        <v>1038.96</v>
      </c>
      <c r="E58" s="21" t="n">
        <v>904.266</v>
      </c>
      <c r="F58" s="21" t="n">
        <v>1122.108</v>
      </c>
      <c r="G58" s="21" t="n">
        <v>1524.682</v>
      </c>
      <c r="H58" s="21" t="n">
        <v>1868.507</v>
      </c>
      <c r="I58" s="21" t="n">
        <v>2252.793</v>
      </c>
      <c r="J58" s="21" t="n">
        <v>2595.45</v>
      </c>
      <c r="K58" s="21" t="n">
        <v>2919.535</v>
      </c>
      <c r="L58" s="21" t="n">
        <v>3089.737</v>
      </c>
      <c r="M58" s="21" t="n">
        <v>2990.617</v>
      </c>
      <c r="N58" s="21" t="n">
        <v>2601.538</v>
      </c>
      <c r="O58" s="3"/>
      <c r="P58" s="3"/>
      <c r="Q58" s="3"/>
      <c r="R58" s="3"/>
      <c r="S58" s="22" t="n">
        <f aca="false">AVERAGE(F58:L58)</f>
        <v>2196.116</v>
      </c>
      <c r="T58" s="22" t="n">
        <f aca="false">AVERAGE(M58:N58,C59:E59)</f>
        <v>2104.1052</v>
      </c>
      <c r="U58" s="22" t="n">
        <f aca="false">AVERAGE(C58:N58)</f>
        <v>2038.71125</v>
      </c>
    </row>
    <row r="59" customFormat="false" ht="12.75" hidden="false" customHeight="false" outlineLevel="0" collapsed="false">
      <c r="A59" s="19"/>
      <c r="B59" s="20" t="n">
        <v>1995</v>
      </c>
      <c r="C59" s="21" t="n">
        <v>2036.855</v>
      </c>
      <c r="D59" s="21" t="n">
        <v>1565.503</v>
      </c>
      <c r="E59" s="21" t="n">
        <v>1326.013</v>
      </c>
      <c r="F59" s="21" t="n">
        <v>1339.805</v>
      </c>
      <c r="G59" s="21" t="n">
        <v>1702.945</v>
      </c>
      <c r="H59" s="21" t="n">
        <v>2010.765</v>
      </c>
      <c r="I59" s="21" t="n">
        <v>2301.551</v>
      </c>
      <c r="J59" s="21" t="n">
        <v>2499.52</v>
      </c>
      <c r="K59" s="21" t="n">
        <v>2790.213</v>
      </c>
      <c r="L59" s="21" t="n">
        <v>2951.589</v>
      </c>
      <c r="M59" s="21" t="n">
        <v>2723.141</v>
      </c>
      <c r="N59" s="21" t="n">
        <v>2149.604</v>
      </c>
      <c r="O59" s="3"/>
      <c r="P59" s="3"/>
      <c r="Q59" s="3"/>
      <c r="R59" s="3"/>
      <c r="S59" s="22" t="n">
        <f aca="false">AVERAGE(F59:L59)</f>
        <v>2228.05542857143</v>
      </c>
      <c r="T59" s="22" t="n">
        <f aca="false">AVERAGE(M59:N59,C60:E60)</f>
        <v>1644.3167</v>
      </c>
      <c r="U59" s="22" t="n">
        <f aca="false">AVERAGE(C59:N59)</f>
        <v>2116.45866666667</v>
      </c>
    </row>
    <row r="60" customFormat="false" ht="12.75" hidden="false" customHeight="false" outlineLevel="0" collapsed="false">
      <c r="A60" s="19"/>
      <c r="B60" s="20" t="n">
        <v>1996</v>
      </c>
      <c r="C60" s="21" t="n">
        <v>1480.553</v>
      </c>
      <c r="D60" s="21" t="n">
        <v>1116.2795</v>
      </c>
      <c r="E60" s="21" t="n">
        <v>752.006</v>
      </c>
      <c r="F60" s="21" t="n">
        <v>843.137</v>
      </c>
      <c r="G60" s="21" t="n">
        <v>1145.996</v>
      </c>
      <c r="H60" s="21" t="n">
        <v>1498.97</v>
      </c>
      <c r="I60" s="21" t="n">
        <v>1877.524</v>
      </c>
      <c r="J60" s="21" t="n">
        <v>2235.844</v>
      </c>
      <c r="K60" s="21" t="n">
        <v>2595.413</v>
      </c>
      <c r="L60" s="21" t="n">
        <v>2799.581</v>
      </c>
      <c r="M60" s="21" t="n">
        <v>2548.188</v>
      </c>
      <c r="N60" s="21" t="n">
        <v>2170.206</v>
      </c>
      <c r="O60" s="3"/>
      <c r="P60" s="3"/>
      <c r="Q60" s="3"/>
      <c r="R60" s="3"/>
      <c r="S60" s="22" t="n">
        <f aca="false">AVERAGE(F60:L60)</f>
        <v>1856.63785714286</v>
      </c>
      <c r="T60" s="22" t="n">
        <f aca="false">AVERAGE(M60:N60,C61:E61)</f>
        <v>1670.8486</v>
      </c>
      <c r="U60" s="22" t="n">
        <f aca="false">AVERAGE(C60:N60)</f>
        <v>1755.308125</v>
      </c>
    </row>
    <row r="61" customFormat="false" ht="12.75" hidden="false" customHeight="false" outlineLevel="0" collapsed="false">
      <c r="A61" s="19"/>
      <c r="B61" s="20" t="n">
        <v>1997</v>
      </c>
      <c r="C61" s="21" t="n">
        <v>1496.693</v>
      </c>
      <c r="D61" s="21" t="n">
        <v>1154.444</v>
      </c>
      <c r="E61" s="21" t="n">
        <v>984.712</v>
      </c>
      <c r="F61" s="21" t="n">
        <v>1050.931</v>
      </c>
      <c r="G61" s="21" t="n">
        <v>1327.254</v>
      </c>
      <c r="H61" s="21" t="n">
        <v>1725.51</v>
      </c>
      <c r="I61" s="21" t="n">
        <v>2018.006</v>
      </c>
      <c r="J61" s="21" t="n">
        <v>2334.104</v>
      </c>
      <c r="K61" s="21" t="n">
        <v>2667.048</v>
      </c>
      <c r="L61" s="21" t="n">
        <v>2965.031</v>
      </c>
      <c r="M61" s="21" t="n">
        <v>2698.399</v>
      </c>
      <c r="N61" s="21" t="n">
        <v>2170.286</v>
      </c>
      <c r="O61" s="3"/>
      <c r="P61" s="3"/>
      <c r="Q61" s="3"/>
      <c r="R61" s="3"/>
      <c r="S61" s="22" t="n">
        <f aca="false">AVERAGE(F61:L61)</f>
        <v>2012.55485714286</v>
      </c>
      <c r="T61" s="22" t="n">
        <f aca="false">AVERAGE(M61:N61,C62:E62)</f>
        <v>1837.0228</v>
      </c>
      <c r="U61" s="22" t="n">
        <f aca="false">AVERAGE(C61:N61)</f>
        <v>1882.7015</v>
      </c>
    </row>
    <row r="62" customFormat="false" ht="12.75" hidden="false" customHeight="false" outlineLevel="0" collapsed="false">
      <c r="A62" s="19"/>
      <c r="B62" s="20" t="n">
        <v>1998</v>
      </c>
      <c r="C62" s="21" t="n">
        <v>1714.48</v>
      </c>
      <c r="D62" s="21" t="n">
        <v>1418.119</v>
      </c>
      <c r="E62" s="21" t="n">
        <v>1183.83</v>
      </c>
      <c r="F62" s="21" t="n">
        <v>1382.214</v>
      </c>
      <c r="G62" s="21" t="n">
        <v>1775.372</v>
      </c>
      <c r="H62" s="21" t="n">
        <v>2098.265</v>
      </c>
      <c r="I62" s="21" t="n">
        <v>2415.529</v>
      </c>
      <c r="J62" s="21" t="n">
        <v>2694.953</v>
      </c>
      <c r="K62" s="21" t="n">
        <v>2946.153</v>
      </c>
      <c r="L62" s="21" t="n">
        <v>3172.494</v>
      </c>
      <c r="M62" s="21" t="n">
        <v>3077.01042135225</v>
      </c>
      <c r="N62" s="21" t="n">
        <v>2803.00974269907</v>
      </c>
      <c r="O62" s="3"/>
      <c r="P62" s="3"/>
      <c r="Q62" s="3"/>
      <c r="R62" s="3"/>
      <c r="S62" s="25" t="n">
        <f aca="false">AVERAGE(F62:L62)</f>
        <v>2354.99714285714</v>
      </c>
      <c r="T62" s="25" t="n">
        <f aca="false">AVERAGE(M62:N62,C65:E65)</f>
        <v>2940.01008202566</v>
      </c>
      <c r="U62" s="25" t="n">
        <f aca="false">AVERAGE(C62:N62)</f>
        <v>2223.45243033761</v>
      </c>
    </row>
    <row r="63" customFormat="false" ht="12.75" hidden="false" customHeight="false" outlineLevel="0" collapsed="false">
      <c r="A63" s="19"/>
      <c r="B63" s="20" t="n">
        <v>1999</v>
      </c>
      <c r="C63" s="21" t="n">
        <v>2095.00708559932</v>
      </c>
      <c r="D63" s="21" t="n">
        <v>1745.00661399287</v>
      </c>
      <c r="E63" s="21" t="n">
        <v>1460.00598135008</v>
      </c>
      <c r="F63" s="21" t="n">
        <v>1569.00651046951</v>
      </c>
      <c r="G63" s="32" t="n">
        <f aca="false">F63+G77</f>
        <v>1982.56496852238</v>
      </c>
      <c r="H63" s="32" t="n">
        <f aca="false">G63+H77</f>
        <v>2326.73299407402</v>
      </c>
      <c r="I63" s="32" t="n">
        <f aca="false">H63+I77</f>
        <v>2530.94243946358</v>
      </c>
      <c r="J63" s="32" t="n">
        <f aca="false">I63+J77</f>
        <v>2697.87709615803</v>
      </c>
      <c r="K63" s="32" t="n">
        <f aca="false">J63+K77</f>
        <v>2914.30900615625</v>
      </c>
      <c r="L63" s="32" t="n">
        <f aca="false">K63+L77</f>
        <v>3153.94628748614</v>
      </c>
      <c r="M63" s="32" t="n">
        <f aca="false">L63+M77</f>
        <v>3032.53620650224</v>
      </c>
      <c r="N63" s="32" t="n">
        <f aca="false">M63+N77</f>
        <v>2746.59822260187</v>
      </c>
      <c r="O63" s="3"/>
      <c r="P63" s="3"/>
      <c r="Q63" s="3"/>
      <c r="R63" s="3"/>
      <c r="S63" s="25" t="n">
        <f aca="false">AVERAGE(F63:L63)</f>
        <v>2453.62561461856</v>
      </c>
      <c r="T63" s="25" t="n">
        <f aca="false">AVERAGE(M63:N63,C66:E66)</f>
        <v>2141.50108582082</v>
      </c>
      <c r="U63" s="25" t="n">
        <f aca="false">AVERAGE(C63:N63)</f>
        <v>2354.54445103136</v>
      </c>
    </row>
    <row r="64" customFormat="false" ht="12.75" hidden="false" customHeight="false" outlineLevel="0" collapsed="false">
      <c r="A64" s="19"/>
      <c r="B64" s="20" t="n">
        <v>2000</v>
      </c>
      <c r="C64" s="21"/>
      <c r="D64" s="21"/>
      <c r="E64" s="21"/>
      <c r="F64" s="21"/>
      <c r="G64" s="32"/>
      <c r="H64" s="32"/>
      <c r="I64" s="32"/>
      <c r="J64" s="32"/>
      <c r="K64" s="32"/>
      <c r="L64" s="32"/>
      <c r="M64" s="32"/>
      <c r="N64" s="32"/>
      <c r="O64" s="3"/>
      <c r="P64" s="3"/>
      <c r="Q64" s="3"/>
      <c r="R64" s="3"/>
      <c r="S64" s="25"/>
      <c r="T64" s="25"/>
      <c r="U64" s="25"/>
    </row>
    <row r="65" customFormat="false" ht="12.75" hidden="false" customHeight="false" outlineLevel="0" collapsed="false">
      <c r="A65" s="19"/>
      <c r="B65" s="2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3"/>
      <c r="P65" s="3"/>
      <c r="Q65" s="3"/>
      <c r="R65" s="3"/>
      <c r="S65" s="3"/>
      <c r="T65" s="3"/>
      <c r="U65" s="3"/>
    </row>
    <row r="66" customFormat="false" ht="12.75" hidden="false" customHeight="false" outlineLevel="0" collapsed="false">
      <c r="A66" s="27" t="s">
        <v>31</v>
      </c>
      <c r="B66" s="28"/>
      <c r="C66" s="26" t="n">
        <f aca="false">MAX(C56:C62)</f>
        <v>2036.855</v>
      </c>
      <c r="D66" s="26" t="n">
        <f aca="false">MAX(D56:D62)</f>
        <v>1565.503</v>
      </c>
      <c r="E66" s="26" t="n">
        <f aca="false">MAX(E56:E62)</f>
        <v>1326.013</v>
      </c>
      <c r="F66" s="26" t="n">
        <f aca="false">MAX(F56:F62)</f>
        <v>1382.214</v>
      </c>
      <c r="G66" s="26" t="n">
        <f aca="false">MAX(G56:G62)</f>
        <v>1775.372</v>
      </c>
      <c r="H66" s="26" t="n">
        <f aca="false">MAX(H56:H62)</f>
        <v>2098.265</v>
      </c>
      <c r="I66" s="26" t="n">
        <f aca="false">MAX(I56:I62)</f>
        <v>2415.529</v>
      </c>
      <c r="J66" s="26" t="n">
        <f aca="false">MAX(J56:J62)</f>
        <v>2694.953</v>
      </c>
      <c r="K66" s="26" t="n">
        <f aca="false">MAX(K56:K62)</f>
        <v>2946.153</v>
      </c>
      <c r="L66" s="26" t="n">
        <f aca="false">MAX(L56:L62)</f>
        <v>3172.494</v>
      </c>
      <c r="M66" s="26" t="n">
        <f aca="false">MAX(M56:M62)</f>
        <v>3077.01042135225</v>
      </c>
      <c r="N66" s="26" t="n">
        <f aca="false">MAX(N56:N62)</f>
        <v>2803.00974269907</v>
      </c>
      <c r="O66" s="3"/>
      <c r="P66" s="3"/>
      <c r="Q66" s="3"/>
      <c r="R66" s="3"/>
      <c r="S66" s="26" t="n">
        <f aca="false">MAX(S56:S61)</f>
        <v>2228.05542857143</v>
      </c>
      <c r="T66" s="26" t="n">
        <f aca="false">MAX(T56:T61)</f>
        <v>2104.1052</v>
      </c>
      <c r="U66" s="26" t="n">
        <f aca="false">MAX(U56:U61)</f>
        <v>2116.45866666667</v>
      </c>
    </row>
    <row r="67" customFormat="false" ht="12.75" hidden="false" customHeight="false" outlineLevel="0" collapsed="false">
      <c r="A67" s="27" t="s">
        <v>32</v>
      </c>
      <c r="B67" s="20"/>
      <c r="C67" s="26" t="n">
        <f aca="false">AVERAGE(C56:C62)</f>
        <v>1705.80714285714</v>
      </c>
      <c r="D67" s="26" t="n">
        <f aca="false">AVERAGE(D56:D62)</f>
        <v>1287.83778571429</v>
      </c>
      <c r="E67" s="26" t="n">
        <f aca="false">AVERAGE(E56:E62)</f>
        <v>1038.94</v>
      </c>
      <c r="F67" s="26" t="n">
        <f aca="false">AVERAGE(F56:F62)</f>
        <v>1141.48085714286</v>
      </c>
      <c r="G67" s="26" t="n">
        <f aca="false">AVERAGE(G56:G62)</f>
        <v>1490.18357142857</v>
      </c>
      <c r="H67" s="26" t="n">
        <f aca="false">AVERAGE(H56:H62)</f>
        <v>1835.48757142857</v>
      </c>
      <c r="I67" s="26" t="n">
        <f aca="false">AVERAGE(I56:I62)</f>
        <v>2165.88385714286</v>
      </c>
      <c r="J67" s="26" t="n">
        <f aca="false">AVERAGE(J56:J62)</f>
        <v>2467.509</v>
      </c>
      <c r="K67" s="26" t="n">
        <f aca="false">AVERAGE(K56:K62)</f>
        <v>2781.36442857143</v>
      </c>
      <c r="L67" s="26" t="n">
        <f aca="false">AVERAGE(L56:L62)</f>
        <v>2980.70271428571</v>
      </c>
      <c r="M67" s="26" t="n">
        <f aca="false">AVERAGE(M56:M62)</f>
        <v>2792.27291733604</v>
      </c>
      <c r="N67" s="26" t="n">
        <f aca="false">AVERAGE(N56:N62)</f>
        <v>2354.76067752844</v>
      </c>
      <c r="O67" s="3"/>
      <c r="P67" s="3"/>
      <c r="Q67" s="3"/>
      <c r="R67" s="3"/>
      <c r="S67" s="26" t="n">
        <f aca="false">AVERAGE(S56:S61)</f>
        <v>2084.60247619048</v>
      </c>
      <c r="T67" s="26" t="n">
        <f aca="false">AVERAGE(T56:T61)</f>
        <v>1787.58018333333</v>
      </c>
      <c r="U67" s="26" t="n">
        <f aca="false">AVERAGE(U56:U61)</f>
        <v>1966.86367361111</v>
      </c>
    </row>
    <row r="68" customFormat="false" ht="12.75" hidden="false" customHeight="false" outlineLevel="0" collapsed="false">
      <c r="A68" s="27" t="s">
        <v>33</v>
      </c>
      <c r="B68" s="20"/>
      <c r="C68" s="26" t="n">
        <f aca="false">MIN(C56:C62)</f>
        <v>1480.553</v>
      </c>
      <c r="D68" s="26" t="n">
        <f aca="false">MIN(D56:D62)</f>
        <v>1038.96</v>
      </c>
      <c r="E68" s="26" t="n">
        <f aca="false">MIN(E56:E62)</f>
        <v>752.006</v>
      </c>
      <c r="F68" s="26" t="n">
        <f aca="false">MIN(F56:F62)</f>
        <v>843.137</v>
      </c>
      <c r="G68" s="26" t="n">
        <f aca="false">MIN(G56:G62)</f>
        <v>1145.996</v>
      </c>
      <c r="H68" s="26" t="n">
        <f aca="false">MIN(H56:H62)</f>
        <v>1498.97</v>
      </c>
      <c r="I68" s="26" t="n">
        <f aca="false">MIN(I56:I62)</f>
        <v>1877.524</v>
      </c>
      <c r="J68" s="26" t="n">
        <f aca="false">MIN(J56:J62)</f>
        <v>2235.844</v>
      </c>
      <c r="K68" s="26" t="n">
        <f aca="false">MIN(K56:K62)</f>
        <v>2595.413</v>
      </c>
      <c r="L68" s="26" t="n">
        <f aca="false">MIN(L56:L62)</f>
        <v>2799.581</v>
      </c>
      <c r="M68" s="26" t="n">
        <f aca="false">MIN(M56:M62)</f>
        <v>2548.188</v>
      </c>
      <c r="N68" s="26" t="n">
        <f aca="false">MIN(N56:N62)</f>
        <v>2149.604</v>
      </c>
      <c r="O68" s="3"/>
      <c r="P68" s="3"/>
      <c r="Q68" s="3"/>
      <c r="R68" s="3"/>
      <c r="S68" s="26" t="n">
        <f aca="false">MIN(S56:S61)</f>
        <v>1856.63785714286</v>
      </c>
      <c r="T68" s="26" t="n">
        <f aca="false">MIN(T56:T61)</f>
        <v>1644.3167</v>
      </c>
      <c r="U68" s="26" t="n">
        <f aca="false">MIN(U56:U61)</f>
        <v>1755.308125</v>
      </c>
    </row>
    <row r="69" customFormat="false" ht="12.75" hidden="false" customHeight="false" outlineLevel="0" collapsed="false">
      <c r="A69" s="19"/>
      <c r="B69" s="2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customFormat="false" ht="12.75" hidden="false" customHeight="false" outlineLevel="0" collapsed="false">
      <c r="A70" s="19" t="s">
        <v>40</v>
      </c>
      <c r="B70" s="20" t="n">
        <v>1992</v>
      </c>
      <c r="C70" s="21" t="n">
        <v>-504.072</v>
      </c>
      <c r="D70" s="21" t="n">
        <v>-382.905</v>
      </c>
      <c r="E70" s="21" t="n">
        <v>-296.627</v>
      </c>
      <c r="F70" s="21" t="n">
        <v>18.759</v>
      </c>
      <c r="G70" s="21" t="n">
        <v>270.853</v>
      </c>
      <c r="H70" s="21" t="n">
        <v>317.733</v>
      </c>
      <c r="I70" s="21" t="n">
        <v>299.391</v>
      </c>
      <c r="J70" s="21" t="n">
        <v>295.69</v>
      </c>
      <c r="K70" s="21" t="n">
        <v>284.855</v>
      </c>
      <c r="L70" s="21" t="n">
        <v>181.775</v>
      </c>
      <c r="M70" s="21" t="n">
        <v>-173.475</v>
      </c>
      <c r="N70" s="21" t="n">
        <v>-478.86</v>
      </c>
      <c r="O70" s="3"/>
      <c r="P70" s="3"/>
      <c r="Q70" s="3"/>
      <c r="R70" s="3"/>
      <c r="S70" s="22" t="n">
        <f aca="false">AVERAGE(F70:L70)</f>
        <v>238.436571428571</v>
      </c>
      <c r="T70" s="22" t="n">
        <f aca="false">AVERAGE(M70:N70,C71:E71)</f>
        <v>-412.6266</v>
      </c>
      <c r="U70" s="22" t="n">
        <f aca="false">AVERAGE(C70:N70)</f>
        <v>-13.9069166666667</v>
      </c>
    </row>
    <row r="71" customFormat="false" ht="12.75" hidden="false" customHeight="false" outlineLevel="0" collapsed="false">
      <c r="A71" s="19"/>
      <c r="B71" s="20" t="n">
        <v>1993</v>
      </c>
      <c r="C71" s="21" t="n">
        <v>-556.356</v>
      </c>
      <c r="D71" s="21" t="n">
        <v>-551.263</v>
      </c>
      <c r="E71" s="21" t="n">
        <v>-303.179</v>
      </c>
      <c r="F71" s="21" t="n">
        <v>111.659</v>
      </c>
      <c r="G71" s="21" t="n">
        <v>432.012</v>
      </c>
      <c r="H71" s="21" t="n">
        <v>373.627</v>
      </c>
      <c r="I71" s="21" t="n">
        <v>349.997</v>
      </c>
      <c r="J71" s="21" t="n">
        <v>321.218</v>
      </c>
      <c r="K71" s="21" t="n">
        <v>353.642</v>
      </c>
      <c r="L71" s="21" t="n">
        <v>153.523</v>
      </c>
      <c r="M71" s="21" t="n">
        <v>-204.457</v>
      </c>
      <c r="N71" s="21" t="n">
        <v>-441.014</v>
      </c>
      <c r="O71" s="3"/>
      <c r="P71" s="3"/>
      <c r="Q71" s="3"/>
      <c r="R71" s="3"/>
      <c r="S71" s="22" t="n">
        <f aca="false">AVERAGE(F71:L71)</f>
        <v>299.382571428571</v>
      </c>
      <c r="T71" s="22" t="n">
        <f aca="false">AVERAGE(M71:N71,C72:E72)</f>
        <v>-411.05</v>
      </c>
      <c r="U71" s="22" t="n">
        <f aca="false">AVERAGE(C71:N71)</f>
        <v>3.28408333333334</v>
      </c>
    </row>
    <row r="72" customFormat="false" ht="12.75" hidden="false" customHeight="false" outlineLevel="0" collapsed="false">
      <c r="A72" s="19"/>
      <c r="B72" s="20" t="n">
        <v>1994</v>
      </c>
      <c r="C72" s="21" t="n">
        <v>-757.703</v>
      </c>
      <c r="D72" s="21" t="n">
        <v>-517.382</v>
      </c>
      <c r="E72" s="21" t="n">
        <v>-134.694</v>
      </c>
      <c r="F72" s="21" t="n">
        <v>217.842</v>
      </c>
      <c r="G72" s="21" t="n">
        <v>402.574</v>
      </c>
      <c r="H72" s="21" t="n">
        <v>343.825</v>
      </c>
      <c r="I72" s="21" t="n">
        <v>384.286</v>
      </c>
      <c r="J72" s="21" t="n">
        <v>342.657</v>
      </c>
      <c r="K72" s="21" t="n">
        <v>324.085</v>
      </c>
      <c r="L72" s="21" t="n">
        <v>170.202</v>
      </c>
      <c r="M72" s="21" t="n">
        <v>-99.12</v>
      </c>
      <c r="N72" s="21" t="n">
        <v>-389.079</v>
      </c>
      <c r="O72" s="3"/>
      <c r="P72" s="3"/>
      <c r="Q72" s="3"/>
      <c r="R72" s="3"/>
      <c r="S72" s="22" t="n">
        <f aca="false">AVERAGE(F72:L72)</f>
        <v>312.210142857143</v>
      </c>
      <c r="T72" s="22" t="n">
        <f aca="false">AVERAGE(M72:N72,C73:E73)</f>
        <v>-352.7448</v>
      </c>
      <c r="U72" s="22" t="n">
        <f aca="false">AVERAGE(C72:N72)</f>
        <v>23.95775</v>
      </c>
    </row>
    <row r="73" customFormat="false" ht="12.75" hidden="false" customHeight="false" outlineLevel="0" collapsed="false">
      <c r="A73" s="19"/>
      <c r="B73" s="20" t="n">
        <v>1995</v>
      </c>
      <c r="C73" s="21" t="n">
        <v>-564.683</v>
      </c>
      <c r="D73" s="21" t="n">
        <v>-471.352</v>
      </c>
      <c r="E73" s="21" t="n">
        <v>-239.49</v>
      </c>
      <c r="F73" s="21" t="n">
        <v>13.792</v>
      </c>
      <c r="G73" s="21" t="n">
        <v>363.14</v>
      </c>
      <c r="H73" s="21" t="n">
        <v>307.82</v>
      </c>
      <c r="I73" s="21" t="n">
        <v>290.786</v>
      </c>
      <c r="J73" s="21" t="n">
        <v>197.969</v>
      </c>
      <c r="K73" s="21" t="n">
        <v>290.693</v>
      </c>
      <c r="L73" s="21" t="n">
        <v>161.376</v>
      </c>
      <c r="M73" s="21" t="n">
        <v>-228.448</v>
      </c>
      <c r="N73" s="21" t="n">
        <v>-573.537</v>
      </c>
      <c r="O73" s="3"/>
      <c r="P73" s="3"/>
      <c r="Q73" s="3"/>
      <c r="R73" s="3"/>
      <c r="S73" s="22" t="n">
        <f aca="false">AVERAGE(F73:L73)</f>
        <v>232.225142857143</v>
      </c>
      <c r="T73" s="22" t="n">
        <f aca="false">AVERAGE(M73:N73,C74:E74)</f>
        <v>-439.9166</v>
      </c>
      <c r="U73" s="22" t="n">
        <f aca="false">AVERAGE(C73:N73)</f>
        <v>-37.6611666666667</v>
      </c>
    </row>
    <row r="74" customFormat="false" ht="12.75" hidden="false" customHeight="false" outlineLevel="0" collapsed="false">
      <c r="A74" s="19"/>
      <c r="B74" s="20" t="n">
        <v>1996</v>
      </c>
      <c r="C74" s="21" t="n">
        <v>-669.051</v>
      </c>
      <c r="D74" s="21" t="n">
        <v>-364.2735</v>
      </c>
      <c r="E74" s="21" t="n">
        <v>-364.2735</v>
      </c>
      <c r="F74" s="21" t="n">
        <v>91.131</v>
      </c>
      <c r="G74" s="21" t="n">
        <v>302.859</v>
      </c>
      <c r="H74" s="21" t="n">
        <v>352.974</v>
      </c>
      <c r="I74" s="21" t="n">
        <v>378.554</v>
      </c>
      <c r="J74" s="21" t="n">
        <v>358.32</v>
      </c>
      <c r="K74" s="21" t="n">
        <v>359.569</v>
      </c>
      <c r="L74" s="21" t="n">
        <v>204.168</v>
      </c>
      <c r="M74" s="21" t="n">
        <v>-251.393</v>
      </c>
      <c r="N74" s="21" t="n">
        <v>-377.982</v>
      </c>
      <c r="O74" s="3"/>
      <c r="P74" s="3"/>
      <c r="Q74" s="3"/>
      <c r="R74" s="3"/>
      <c r="S74" s="22" t="n">
        <f aca="false">AVERAGE(F74:L74)</f>
        <v>292.510714285714</v>
      </c>
      <c r="T74" s="22" t="n">
        <f aca="false">AVERAGE(M74:N74,C75:E75)</f>
        <v>-362.9738</v>
      </c>
      <c r="U74" s="22" t="n">
        <f aca="false">AVERAGE(C74:N74)</f>
        <v>1.71683333333332</v>
      </c>
    </row>
    <row r="75" customFormat="false" ht="12.75" hidden="false" customHeight="false" outlineLevel="0" collapsed="false">
      <c r="A75" s="19"/>
      <c r="B75" s="20" t="n">
        <v>1997</v>
      </c>
      <c r="C75" s="21" t="n">
        <v>-673.513</v>
      </c>
      <c r="D75" s="21" t="n">
        <v>-342.249</v>
      </c>
      <c r="E75" s="21" t="n">
        <v>-169.732</v>
      </c>
      <c r="F75" s="21" t="n">
        <v>66.219</v>
      </c>
      <c r="G75" s="21" t="n">
        <v>276.323</v>
      </c>
      <c r="H75" s="21" t="n">
        <v>398.256</v>
      </c>
      <c r="I75" s="21" t="n">
        <v>292.496</v>
      </c>
      <c r="J75" s="21" t="n">
        <v>316.098</v>
      </c>
      <c r="K75" s="21" t="n">
        <v>332.944</v>
      </c>
      <c r="L75" s="21" t="n">
        <v>297.983</v>
      </c>
      <c r="M75" s="21" t="n">
        <v>-266.632</v>
      </c>
      <c r="N75" s="21" t="n">
        <v>-528.113</v>
      </c>
      <c r="O75" s="3"/>
      <c r="P75" s="3"/>
      <c r="Q75" s="3"/>
      <c r="R75" s="3"/>
      <c r="S75" s="22" t="n">
        <f aca="false">AVERAGE(F75:L75)</f>
        <v>282.902714285714</v>
      </c>
      <c r="T75" s="22" t="n">
        <f aca="false">AVERAGE(M75:N75,C76:E76)</f>
        <v>-356.2402</v>
      </c>
      <c r="U75" s="22" t="n">
        <f aca="false">AVERAGE(C75:N75)</f>
        <v>0.0066666666666535</v>
      </c>
    </row>
    <row r="76" customFormat="false" ht="12.75" hidden="false" customHeight="false" outlineLevel="0" collapsed="false">
      <c r="A76" s="19"/>
      <c r="B76" s="20" t="n">
        <v>1998</v>
      </c>
      <c r="C76" s="21" t="n">
        <v>-455.806</v>
      </c>
      <c r="D76" s="21" t="n">
        <v>-296.361</v>
      </c>
      <c r="E76" s="21" t="n">
        <v>-234.289</v>
      </c>
      <c r="F76" s="21" t="n">
        <v>198.384</v>
      </c>
      <c r="G76" s="21" t="n">
        <v>393.158</v>
      </c>
      <c r="H76" s="21" t="n">
        <v>322.893</v>
      </c>
      <c r="I76" s="21" t="n">
        <v>317.264</v>
      </c>
      <c r="J76" s="21" t="n">
        <v>279.424</v>
      </c>
      <c r="K76" s="21" t="n">
        <v>251.2</v>
      </c>
      <c r="L76" s="21" t="n">
        <v>226.341</v>
      </c>
      <c r="M76" s="21" t="n">
        <v>-95.4835786477521</v>
      </c>
      <c r="N76" s="21" t="n">
        <v>-274.000678653182</v>
      </c>
      <c r="O76" s="3"/>
      <c r="P76" s="3"/>
      <c r="Q76" s="3"/>
      <c r="R76" s="3"/>
      <c r="S76" s="25" t="n">
        <f aca="false">AVERAGE(F76:L76)</f>
        <v>284.094857142857</v>
      </c>
      <c r="T76" s="25" t="n">
        <f aca="false">AVERAGE(M76:N76,C79:E79)</f>
        <v>-184.742128650467</v>
      </c>
      <c r="U76" s="25" t="n">
        <f aca="false">AVERAGE(C76:N76)</f>
        <v>52.7269785582555</v>
      </c>
    </row>
    <row r="77" customFormat="false" ht="12.75" hidden="false" customHeight="false" outlineLevel="0" collapsed="false">
      <c r="A77" s="19"/>
      <c r="B77" s="20" t="n">
        <v>1999</v>
      </c>
      <c r="C77" s="21" t="n">
        <v>-708.002657099745</v>
      </c>
      <c r="D77" s="21" t="n">
        <v>-350.000471606448</v>
      </c>
      <c r="E77" s="21" t="n">
        <v>-285.000632642797</v>
      </c>
      <c r="F77" s="21" t="n">
        <v>109.00052911943</v>
      </c>
      <c r="G77" s="33" t="n">
        <f aca="false">G20+G35-G91</f>
        <v>413.558458052875</v>
      </c>
      <c r="H77" s="33" t="n">
        <f aca="false">H20+H35-H91</f>
        <v>344.168025551638</v>
      </c>
      <c r="I77" s="33" t="n">
        <f aca="false">I20+I35-I91</f>
        <v>204.20944538956</v>
      </c>
      <c r="J77" s="33" t="n">
        <f aca="false">J20+J35-J91</f>
        <v>166.934656694452</v>
      </c>
      <c r="K77" s="33" t="n">
        <f aca="false">K20+K35-K91</f>
        <v>216.431909998215</v>
      </c>
      <c r="L77" s="33" t="n">
        <f aca="false">L20+L35-L91</f>
        <v>239.637281329894</v>
      </c>
      <c r="M77" s="33" t="n">
        <f aca="false">M20+M35-M91</f>
        <v>-121.410080983905</v>
      </c>
      <c r="N77" s="33" t="n">
        <f aca="false">N20+N35-N91</f>
        <v>-285.937983900363</v>
      </c>
      <c r="O77" s="3"/>
      <c r="P77" s="3"/>
      <c r="Q77" s="3"/>
      <c r="R77" s="3"/>
      <c r="S77" s="25" t="n">
        <f aca="false">AVERAGE(F77:L77)</f>
        <v>241.991472305152</v>
      </c>
      <c r="T77" s="25" t="n">
        <f aca="false">AVERAGE(M77:N77,C80:E80)</f>
        <v>-258.841812976854</v>
      </c>
      <c r="U77" s="25" t="n">
        <f aca="false">AVERAGE(C77:N77)</f>
        <v>-4.7009600080994</v>
      </c>
    </row>
    <row r="78" customFormat="false" ht="12.75" hidden="false" customHeight="false" outlineLevel="0" collapsed="false">
      <c r="A78" s="19"/>
      <c r="B78" s="20" t="n">
        <v>2000</v>
      </c>
      <c r="C78" s="21"/>
      <c r="D78" s="21"/>
      <c r="E78" s="21"/>
      <c r="F78" s="21"/>
      <c r="G78" s="33"/>
      <c r="H78" s="33"/>
      <c r="I78" s="33"/>
      <c r="J78" s="33"/>
      <c r="K78" s="33"/>
      <c r="L78" s="33"/>
      <c r="M78" s="33"/>
      <c r="N78" s="33"/>
      <c r="O78" s="3"/>
      <c r="P78" s="3"/>
      <c r="Q78" s="3"/>
      <c r="R78" s="3"/>
      <c r="S78" s="25"/>
      <c r="T78" s="25"/>
      <c r="U78" s="25"/>
    </row>
    <row r="79" customFormat="false" ht="12.75" hidden="false" customHeight="false" outlineLevel="0" collapsed="false">
      <c r="A79" s="19"/>
      <c r="B79" s="2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3"/>
      <c r="P79" s="3"/>
      <c r="Q79" s="3"/>
      <c r="R79" s="3"/>
      <c r="S79" s="3"/>
      <c r="T79" s="3"/>
      <c r="U79" s="3"/>
    </row>
    <row r="80" customFormat="false" ht="12.75" hidden="false" customHeight="false" outlineLevel="0" collapsed="false">
      <c r="A80" s="27" t="s">
        <v>31</v>
      </c>
      <c r="B80" s="28"/>
      <c r="C80" s="26" t="n">
        <f aca="false">MAX(C70:C76)</f>
        <v>-455.806</v>
      </c>
      <c r="D80" s="26" t="n">
        <f aca="false">MAX(D70:D76)</f>
        <v>-296.361</v>
      </c>
      <c r="E80" s="26" t="n">
        <f aca="false">MAX(E70:E76)</f>
        <v>-134.694</v>
      </c>
      <c r="F80" s="26" t="n">
        <f aca="false">MAX(F70:F76)</f>
        <v>217.842</v>
      </c>
      <c r="G80" s="26" t="n">
        <f aca="false">MAX(G70:G76)</f>
        <v>432.012</v>
      </c>
      <c r="H80" s="26" t="n">
        <f aca="false">MAX(H70:H76)</f>
        <v>398.256</v>
      </c>
      <c r="I80" s="26" t="n">
        <f aca="false">MAX(I70:I76)</f>
        <v>384.286</v>
      </c>
      <c r="J80" s="26" t="n">
        <f aca="false">MAX(J70:J76)</f>
        <v>358.32</v>
      </c>
      <c r="K80" s="26" t="n">
        <f aca="false">MAX(K70:K76)</f>
        <v>359.569</v>
      </c>
      <c r="L80" s="26" t="n">
        <f aca="false">MAX(L70:L76)</f>
        <v>297.983</v>
      </c>
      <c r="M80" s="26" t="n">
        <f aca="false">MAX(M70:M76)</f>
        <v>-95.4835786477521</v>
      </c>
      <c r="N80" s="26" t="n">
        <f aca="false">MAX(N70:N76)</f>
        <v>-274.000678653182</v>
      </c>
      <c r="O80" s="3"/>
      <c r="P80" s="3"/>
      <c r="Q80" s="3"/>
      <c r="R80" s="3"/>
      <c r="S80" s="26" t="n">
        <f aca="false">MAX(S70:S75)</f>
        <v>312.210142857143</v>
      </c>
      <c r="T80" s="26" t="n">
        <f aca="false">MAX(T70:T75)</f>
        <v>-352.7448</v>
      </c>
      <c r="U80" s="26" t="n">
        <f aca="false">MAX(U70:U75)</f>
        <v>23.95775</v>
      </c>
    </row>
    <row r="81" customFormat="false" ht="12.75" hidden="false" customHeight="false" outlineLevel="0" collapsed="false">
      <c r="A81" s="27" t="s">
        <v>32</v>
      </c>
      <c r="B81" s="20"/>
      <c r="C81" s="26" t="n">
        <f aca="false">AVERAGE(C70:C76)</f>
        <v>-597.312</v>
      </c>
      <c r="D81" s="26" t="n">
        <f aca="false">AVERAGE(D70:D76)</f>
        <v>-417.969357142857</v>
      </c>
      <c r="E81" s="26" t="n">
        <f aca="false">AVERAGE(E70:E76)</f>
        <v>-248.897785714286</v>
      </c>
      <c r="F81" s="26" t="n">
        <f aca="false">AVERAGE(F70:F76)</f>
        <v>102.540857142857</v>
      </c>
      <c r="G81" s="26" t="n">
        <f aca="false">AVERAGE(G70:G76)</f>
        <v>348.702714285714</v>
      </c>
      <c r="H81" s="26" t="n">
        <f aca="false">AVERAGE(H70:H76)</f>
        <v>345.304</v>
      </c>
      <c r="I81" s="26" t="n">
        <f aca="false">AVERAGE(I70:I76)</f>
        <v>330.396285714286</v>
      </c>
      <c r="J81" s="26" t="n">
        <f aca="false">AVERAGE(J70:J76)</f>
        <v>301.625142857143</v>
      </c>
      <c r="K81" s="26" t="n">
        <f aca="false">AVERAGE(K70:K76)</f>
        <v>313.855428571429</v>
      </c>
      <c r="L81" s="26" t="n">
        <f aca="false">AVERAGE(L70:L76)</f>
        <v>199.338285714286</v>
      </c>
      <c r="M81" s="26" t="n">
        <f aca="false">AVERAGE(M70:M76)</f>
        <v>-188.429796949679</v>
      </c>
      <c r="N81" s="26" t="n">
        <f aca="false">AVERAGE(N70:N76)</f>
        <v>-437.512239807597</v>
      </c>
      <c r="O81" s="3"/>
      <c r="P81" s="3"/>
      <c r="Q81" s="3"/>
      <c r="R81" s="3"/>
      <c r="S81" s="26" t="n">
        <f aca="false">AVERAGE(S70:S75)</f>
        <v>276.277976190476</v>
      </c>
      <c r="T81" s="26" t="n">
        <f aca="false">AVERAGE(T70:T75)</f>
        <v>-389.258666666667</v>
      </c>
      <c r="U81" s="26" t="n">
        <f aca="false">AVERAGE(U70:U75)</f>
        <v>-3.767125</v>
      </c>
    </row>
    <row r="82" customFormat="false" ht="12.75" hidden="false" customHeight="false" outlineLevel="0" collapsed="false">
      <c r="A82" s="27" t="s">
        <v>33</v>
      </c>
      <c r="B82" s="20"/>
      <c r="C82" s="26" t="n">
        <f aca="false">MIN(C70:C76)</f>
        <v>-757.703</v>
      </c>
      <c r="D82" s="26" t="n">
        <f aca="false">MIN(D70:D76)</f>
        <v>-551.263</v>
      </c>
      <c r="E82" s="26" t="n">
        <f aca="false">MIN(E70:E76)</f>
        <v>-364.2735</v>
      </c>
      <c r="F82" s="26" t="n">
        <f aca="false">MIN(F70:F76)</f>
        <v>13.792</v>
      </c>
      <c r="G82" s="26" t="n">
        <f aca="false">MIN(G70:G76)</f>
        <v>270.853</v>
      </c>
      <c r="H82" s="26" t="n">
        <f aca="false">MIN(H70:H76)</f>
        <v>307.82</v>
      </c>
      <c r="I82" s="26" t="n">
        <f aca="false">MIN(I70:I76)</f>
        <v>290.786</v>
      </c>
      <c r="J82" s="26" t="n">
        <f aca="false">MIN(J70:J76)</f>
        <v>197.969</v>
      </c>
      <c r="K82" s="26" t="n">
        <f aca="false">MIN(K70:K76)</f>
        <v>251.2</v>
      </c>
      <c r="L82" s="26" t="n">
        <f aca="false">MIN(L70:L76)</f>
        <v>153.523</v>
      </c>
      <c r="M82" s="26" t="n">
        <f aca="false">MIN(M70:M76)</f>
        <v>-266.632</v>
      </c>
      <c r="N82" s="26" t="n">
        <f aca="false">MIN(N70:N76)</f>
        <v>-573.537</v>
      </c>
      <c r="O82" s="3"/>
      <c r="P82" s="3"/>
      <c r="Q82" s="3"/>
      <c r="R82" s="3"/>
      <c r="S82" s="26" t="n">
        <f aca="false">MIN(S70:S75)</f>
        <v>232.225142857143</v>
      </c>
      <c r="T82" s="26" t="n">
        <f aca="false">MIN(T70:T75)</f>
        <v>-439.9166</v>
      </c>
      <c r="U82" s="26" t="n">
        <f aca="false">MIN(U70:U75)</f>
        <v>-37.6611666666667</v>
      </c>
    </row>
    <row r="83" customFormat="false" ht="12.75" hidden="false" customHeight="false" outlineLevel="0" collapsed="false">
      <c r="A83" s="19"/>
      <c r="B83" s="2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customFormat="false" ht="12.75" hidden="false" customHeight="false" outlineLevel="0" collapsed="false">
      <c r="A84" s="19" t="s">
        <v>41</v>
      </c>
      <c r="B84" s="20" t="n">
        <v>1992</v>
      </c>
      <c r="C84" s="32" t="n">
        <f aca="false">C13+C28-C70</f>
        <v>2045.96306891952</v>
      </c>
      <c r="D84" s="32" t="n">
        <f aca="false">D13+D28-D70</f>
        <v>1954.57784938875</v>
      </c>
      <c r="E84" s="32" t="n">
        <f aca="false">E13+E28-E70</f>
        <v>1568.12394373402</v>
      </c>
      <c r="F84" s="32" t="n">
        <f aca="false">F13+F28-F70</f>
        <v>1417.02692857143</v>
      </c>
      <c r="G84" s="32" t="n">
        <f aca="false">G13+G28-G70</f>
        <v>1194.84559555247</v>
      </c>
      <c r="H84" s="32" t="n">
        <f aca="false">H13+H28-H70</f>
        <v>1133.34844784314</v>
      </c>
      <c r="I84" s="32" t="n">
        <f aca="false">I13+I28-I70</f>
        <v>1152.43609563253</v>
      </c>
      <c r="J84" s="32" t="n">
        <f aca="false">J13+J28-J70</f>
        <v>1148.8771696638</v>
      </c>
      <c r="K84" s="32" t="n">
        <f aca="false">K13+K28-K70</f>
        <v>1129.9262480315</v>
      </c>
      <c r="L84" s="32" t="n">
        <f aca="false">L13+L28-L70</f>
        <v>1319.74531407942</v>
      </c>
      <c r="M84" s="32" t="n">
        <f aca="false">M13+M28-M70</f>
        <v>1707.56489336493</v>
      </c>
      <c r="N84" s="32" t="n">
        <f aca="false">N13+N28-N70</f>
        <v>2051.30811858824</v>
      </c>
      <c r="O84" s="3"/>
      <c r="P84" s="3"/>
      <c r="Q84" s="3"/>
      <c r="R84" s="3"/>
      <c r="S84" s="22" t="n">
        <f aca="false">AVERAGE(F84:L84)</f>
        <v>1213.7436856249</v>
      </c>
      <c r="T84" s="22" t="n">
        <f aca="false">AVERAGE(M84:N84,C85:E85)</f>
        <v>1951.06752282834</v>
      </c>
      <c r="U84" s="22" t="n">
        <f aca="false">AVERAGE(C84:N84)</f>
        <v>1485.31197278081</v>
      </c>
      <c r="V84" s="2" t="e">
        <f aca="false">S84/#REF!</f>
        <v>#REF!</v>
      </c>
    </row>
    <row r="85" customFormat="false" ht="12.75" hidden="false" customHeight="false" outlineLevel="0" collapsed="false">
      <c r="A85" s="19" t="s">
        <v>30</v>
      </c>
      <c r="B85" s="20" t="n">
        <v>1993</v>
      </c>
      <c r="C85" s="32" t="n">
        <f aca="false">C14+C29-C71</f>
        <v>2134.76248494107</v>
      </c>
      <c r="D85" s="32" t="n">
        <f aca="false">D14+D29-D71</f>
        <v>1982.99281048758</v>
      </c>
      <c r="E85" s="32" t="n">
        <f aca="false">E14+E29-E71</f>
        <v>1878.70930675991</v>
      </c>
      <c r="F85" s="32" t="n">
        <f aca="false">F14+F29-F71</f>
        <v>1409.73609982175</v>
      </c>
      <c r="G85" s="32" t="n">
        <f aca="false">G14+G29-G71</f>
        <v>1104.18216756341</v>
      </c>
      <c r="H85" s="32" t="n">
        <f aca="false">H14+H29-H71</f>
        <v>1105.55630340557</v>
      </c>
      <c r="I85" s="32" t="n">
        <f aca="false">I14+I29-I71</f>
        <v>1178.98271481481</v>
      </c>
      <c r="J85" s="32" t="n">
        <f aca="false">J14+J29-J71</f>
        <v>1219.98678216374</v>
      </c>
      <c r="K85" s="32" t="n">
        <f aca="false">K14+K29-K71</f>
        <v>1183.5059781079</v>
      </c>
      <c r="L85" s="32" t="n">
        <f aca="false">L14+L29-L71</f>
        <v>1417.39368632708</v>
      </c>
      <c r="M85" s="32" t="n">
        <f aca="false">M14+M29-M71</f>
        <v>1773.38363559322</v>
      </c>
      <c r="N85" s="32" t="n">
        <f aca="false">N14+N29-N71</f>
        <v>2087.63459793814</v>
      </c>
      <c r="O85" s="3"/>
      <c r="P85" s="3"/>
      <c r="Q85" s="3"/>
      <c r="R85" s="3"/>
      <c r="S85" s="22" t="n">
        <f aca="false">AVERAGE(F85:L85)</f>
        <v>1231.33481888632</v>
      </c>
      <c r="T85" s="22" t="n">
        <f aca="false">AVERAGE(M85:N85,C86:E86)</f>
        <v>1984.56594907785</v>
      </c>
      <c r="U85" s="22" t="n">
        <f aca="false">AVERAGE(C85:N85)</f>
        <v>1539.73554732702</v>
      </c>
      <c r="V85" s="2" t="n">
        <f aca="false">S85/S84</f>
        <v>1.01449328508957</v>
      </c>
    </row>
    <row r="86" customFormat="false" ht="12.75" hidden="false" customHeight="false" outlineLevel="0" collapsed="false">
      <c r="A86" s="19"/>
      <c r="B86" s="20" t="n">
        <v>1994</v>
      </c>
      <c r="C86" s="32" t="n">
        <f aca="false">C15+C30-C72</f>
        <v>2337.62849349626</v>
      </c>
      <c r="D86" s="32" t="n">
        <f aca="false">D15+D30-D72</f>
        <v>1942.87800907519</v>
      </c>
      <c r="E86" s="32" t="n">
        <f aca="false">E15+E30-E72</f>
        <v>1781.30500928641</v>
      </c>
      <c r="F86" s="32" t="n">
        <f aca="false">F15+F30-F72</f>
        <v>1387.12748656899</v>
      </c>
      <c r="G86" s="32" t="n">
        <f aca="false">G15+G30-G72</f>
        <v>1272.68696280401</v>
      </c>
      <c r="H86" s="32" t="n">
        <f aca="false">H15+H30-H72</f>
        <v>1229.77772214182</v>
      </c>
      <c r="I86" s="32" t="n">
        <f aca="false">I15+I30-I72</f>
        <v>1266.58783442266</v>
      </c>
      <c r="J86" s="32" t="n">
        <f aca="false">J15+J30-J72</f>
        <v>1298.95179059829</v>
      </c>
      <c r="K86" s="32" t="n">
        <f aca="false">K15+K30-K72</f>
        <v>1260.22336888889</v>
      </c>
      <c r="L86" s="32" t="n">
        <f aca="false">L15+L30-L72</f>
        <v>1457.82356996587</v>
      </c>
      <c r="M86" s="32" t="n">
        <f aca="false">M15+M30-M72</f>
        <v>1700.99878993563</v>
      </c>
      <c r="N86" s="32" t="n">
        <f aca="false">N15+N30-N72</f>
        <v>2078.80304118774</v>
      </c>
      <c r="O86" s="3"/>
      <c r="P86" s="3"/>
      <c r="Q86" s="3"/>
      <c r="R86" s="3"/>
      <c r="S86" s="22" t="n">
        <f aca="false">AVERAGE(F86:L86)</f>
        <v>1310.45410505579</v>
      </c>
      <c r="T86" s="22" t="n">
        <f aca="false">AVERAGE(M86:N86,C87:E87)</f>
        <v>1956.87844941715</v>
      </c>
      <c r="U86" s="22" t="n">
        <f aca="false">AVERAGE(C86:N86)</f>
        <v>1584.56600653098</v>
      </c>
      <c r="V86" s="2" t="n">
        <f aca="false">S86/S85</f>
        <v>1.06425489229731</v>
      </c>
    </row>
    <row r="87" customFormat="false" ht="12.75" hidden="false" customHeight="false" outlineLevel="0" collapsed="false">
      <c r="A87" s="19"/>
      <c r="B87" s="20" t="n">
        <v>1995</v>
      </c>
      <c r="C87" s="32" t="n">
        <f aca="false">C16+C31-C73</f>
        <v>2200.89584810653</v>
      </c>
      <c r="D87" s="32" t="n">
        <f aca="false">D16+D31-D73</f>
        <v>1970.55671227911</v>
      </c>
      <c r="E87" s="32" t="n">
        <f aca="false">E16+E31-E73</f>
        <v>1833.13785557674</v>
      </c>
      <c r="F87" s="32" t="n">
        <f aca="false">F16+F31-F73</f>
        <v>1527.79181460674</v>
      </c>
      <c r="G87" s="32" t="n">
        <f aca="false">G16+G31-G73</f>
        <v>1331.35708232291</v>
      </c>
      <c r="H87" s="32" t="n">
        <f aca="false">H16+H31-H73</f>
        <v>1212.90306523297</v>
      </c>
      <c r="I87" s="32" t="n">
        <f aca="false">I16+I31-I73</f>
        <v>1315.27025784903</v>
      </c>
      <c r="J87" s="32" t="n">
        <f aca="false">J16+J31-J73</f>
        <v>1389.92642571059</v>
      </c>
      <c r="K87" s="32" t="n">
        <f aca="false">K16+K31-K73</f>
        <v>1252.17237042355</v>
      </c>
      <c r="L87" s="32" t="n">
        <f aca="false">L16+L31-L73</f>
        <v>1406.62744952894</v>
      </c>
      <c r="M87" s="32" t="n">
        <f aca="false">M16+M31-M73</f>
        <v>1903.38234676564</v>
      </c>
      <c r="N87" s="32" t="n">
        <f aca="false">N16+N31-N73</f>
        <v>2253.15874450668</v>
      </c>
      <c r="O87" s="3"/>
      <c r="P87" s="3"/>
      <c r="Q87" s="3"/>
      <c r="R87" s="3"/>
      <c r="S87" s="22" t="n">
        <f aca="false">AVERAGE(F87:L87)</f>
        <v>1348.00692366782</v>
      </c>
      <c r="T87" s="22" t="n">
        <f aca="false">AVERAGE(M87:N87,C88:E88)</f>
        <v>2058.94331988002</v>
      </c>
      <c r="U87" s="22" t="n">
        <f aca="false">AVERAGE(C87:N87)</f>
        <v>1633.09833107579</v>
      </c>
      <c r="V87" s="2" t="n">
        <f aca="false">S87/S86</f>
        <v>1.02865634017029</v>
      </c>
    </row>
    <row r="88" customFormat="false" ht="12.75" hidden="false" customHeight="false" outlineLevel="0" collapsed="false">
      <c r="A88" s="19"/>
      <c r="B88" s="20" t="n">
        <v>1996</v>
      </c>
      <c r="C88" s="32" t="n">
        <f aca="false">C17+C32-C74</f>
        <v>2306.75810920437</v>
      </c>
      <c r="D88" s="32" t="n">
        <f aca="false">D17+D32-D74</f>
        <v>1964.11177601713</v>
      </c>
      <c r="E88" s="32" t="n">
        <f aca="false">E17+E32-E74</f>
        <v>1867.30562290629</v>
      </c>
      <c r="F88" s="32" t="n">
        <f aca="false">F17+F32-F74</f>
        <v>1522.7765388828</v>
      </c>
      <c r="G88" s="32" t="n">
        <f aca="false">G17+G32-G74</f>
        <v>1359.6772963198</v>
      </c>
      <c r="H88" s="32" t="n">
        <f aca="false">H17+H32-H74</f>
        <v>1247.09748280605</v>
      </c>
      <c r="I88" s="32" t="n">
        <f aca="false">I17+I32-I74</f>
        <v>1279.71254874652</v>
      </c>
      <c r="J88" s="32" t="n">
        <f aca="false">J17+J32-J74</f>
        <v>1300.13872491468</v>
      </c>
      <c r="K88" s="32" t="n">
        <f aca="false">K17+K32-K74</f>
        <v>1226.12546533238</v>
      </c>
      <c r="L88" s="32" t="n">
        <f aca="false">L17+L32-L74</f>
        <v>1406.36212018289</v>
      </c>
      <c r="M88" s="32" t="n">
        <f aca="false">M17+M32-M74</f>
        <v>1830.76425316456</v>
      </c>
      <c r="N88" s="32" t="n">
        <f aca="false">N17+N32-N74</f>
        <v>1983.41814651368</v>
      </c>
      <c r="O88" s="3"/>
      <c r="P88" s="3"/>
      <c r="Q88" s="3"/>
      <c r="R88" s="3"/>
      <c r="S88" s="22" t="n">
        <f aca="false">AVERAGE(F88:L88)</f>
        <v>1334.55573959787</v>
      </c>
      <c r="T88" s="22" t="n">
        <f aca="false">AVERAGE(M88:N88,C89:E89)</f>
        <v>1977.33420027294</v>
      </c>
      <c r="U88" s="22" t="n">
        <f aca="false">AVERAGE(C88:N88)</f>
        <v>1607.8540070826</v>
      </c>
      <c r="V88" s="2" t="n">
        <f aca="false">S88/S87</f>
        <v>0.990021428055172</v>
      </c>
    </row>
    <row r="89" customFormat="false" ht="12.75" hidden="false" customHeight="false" outlineLevel="0" collapsed="false">
      <c r="A89" s="19"/>
      <c r="B89" s="20" t="n">
        <v>1997</v>
      </c>
      <c r="C89" s="32" t="n">
        <f aca="false">C18+C33-C75</f>
        <v>2355.21305166932</v>
      </c>
      <c r="D89" s="32" t="n">
        <f aca="false">D18+D33-D75</f>
        <v>1917.08209840426</v>
      </c>
      <c r="E89" s="32" t="n">
        <f aca="false">E18+E33-E75</f>
        <v>1800.1934516129</v>
      </c>
      <c r="F89" s="32" t="n">
        <f aca="false">F18+F33-F75</f>
        <v>1538.88994425864</v>
      </c>
      <c r="G89" s="32" t="n">
        <f aca="false">G18+G33-G75</f>
        <v>1393.68845721424</v>
      </c>
      <c r="H89" s="32" t="n">
        <f aca="false">H18+H33-H75</f>
        <v>1225.21337722908</v>
      </c>
      <c r="I89" s="32" t="n">
        <f aca="false">I18+I33-I75</f>
        <v>1354.91668369987</v>
      </c>
      <c r="J89" s="32" t="n">
        <f aca="false">J18+J33-J75</f>
        <v>1321.62950328515</v>
      </c>
      <c r="K89" s="32" t="n">
        <f aca="false">K18+K33-K75</f>
        <v>1311.19568096886</v>
      </c>
      <c r="L89" s="32" t="n">
        <f aca="false">L18+L33-L75</f>
        <v>1443.92668493151</v>
      </c>
      <c r="M89" s="32" t="n">
        <f aca="false">M18+M33-M75</f>
        <v>1843.14689018568</v>
      </c>
      <c r="N89" s="32" t="n">
        <f aca="false">N18+N33-N75</f>
        <v>2194.95951295337</v>
      </c>
      <c r="O89" s="3"/>
      <c r="P89" s="3"/>
      <c r="Q89" s="3"/>
      <c r="R89" s="3"/>
      <c r="S89" s="22" t="n">
        <f aca="false">AVERAGE(F89:L89)</f>
        <v>1369.92290451248</v>
      </c>
      <c r="T89" s="22" t="n">
        <f aca="false">AVERAGE(M89:N89,C90:E90)</f>
        <v>1984.83964672731</v>
      </c>
      <c r="U89" s="22" t="n">
        <f aca="false">AVERAGE(C89:N89)</f>
        <v>1641.67127803441</v>
      </c>
      <c r="V89" s="2" t="e">
        <f aca="false">AVERAGE(V84:V88)</f>
        <v>#REF!</v>
      </c>
    </row>
    <row r="90" customFormat="false" ht="12.75" hidden="false" customHeight="false" outlineLevel="0" collapsed="false">
      <c r="A90" s="19"/>
      <c r="B90" s="20" t="n">
        <v>1998</v>
      </c>
      <c r="C90" s="32" t="n">
        <f aca="false">C19+C34-C76</f>
        <v>2138.33646552445</v>
      </c>
      <c r="D90" s="32" t="n">
        <f aca="false">D19+D34-D76</f>
        <v>1829.62267364415</v>
      </c>
      <c r="E90" s="32" t="n">
        <f aca="false">E19+E34-E76</f>
        <v>1918.13269132894</v>
      </c>
      <c r="F90" s="32" t="n">
        <f aca="false">F19+F34-F76</f>
        <v>1450.74721122029</v>
      </c>
      <c r="G90" s="32" t="n">
        <f aca="false">G19+G34-G76</f>
        <v>1229.3752362949</v>
      </c>
      <c r="H90" s="32" t="n">
        <f aca="false">H19+H34-H76</f>
        <v>1320.93631309686</v>
      </c>
      <c r="I90" s="32" t="n">
        <f aca="false">I19+I34-I76</f>
        <v>1397.87824902724</v>
      </c>
      <c r="J90" s="32" t="n">
        <f aca="false">J19+J34-J76</f>
        <v>1422.599</v>
      </c>
      <c r="K90" s="32" t="n">
        <f aca="false">K19+K34-K76</f>
        <v>1323.561</v>
      </c>
      <c r="L90" s="32" t="n">
        <f aca="false">L19+L34-L76</f>
        <v>1511.47316743151</v>
      </c>
      <c r="M90" s="32" t="n">
        <f aca="false">M19+M34-M76</f>
        <v>1668.03324133343</v>
      </c>
      <c r="N90" s="32" t="n">
        <f aca="false">N19+N34-N76</f>
        <v>1936.81603910655</v>
      </c>
      <c r="O90" s="3"/>
      <c r="P90" s="3"/>
      <c r="Q90" s="3"/>
      <c r="R90" s="3"/>
      <c r="S90" s="25" t="n">
        <f aca="false">AVERAGE(F90:L90)</f>
        <v>1379.51002529583</v>
      </c>
      <c r="T90" s="25" t="n">
        <f aca="false">AVERAGE(M90:N90,C93:E93)</f>
        <v>1802.42464021999</v>
      </c>
      <c r="U90" s="25" t="n">
        <f aca="false">AVERAGE(C90:N90)</f>
        <v>1595.62594066736</v>
      </c>
    </row>
    <row r="91" customFormat="false" ht="12.75" hidden="false" customHeight="false" outlineLevel="0" collapsed="false">
      <c r="A91" s="19"/>
      <c r="B91" s="20" t="n">
        <v>1999</v>
      </c>
      <c r="C91" s="32" t="n">
        <f aca="false">C20+C35-C77</f>
        <v>2386.39943762419</v>
      </c>
      <c r="D91" s="32" t="n">
        <f aca="false">D20+D35-D77</f>
        <v>1879.4581902506</v>
      </c>
      <c r="E91" s="32" t="n">
        <f aca="false">E20+E35-E77</f>
        <v>1964.69904647173</v>
      </c>
      <c r="F91" s="32" t="n">
        <f aca="false">F20+F35-F77</f>
        <v>1536.15617710086</v>
      </c>
      <c r="G91" s="31" t="n">
        <f aca="false">G90*$J$9</f>
        <v>1204.86139824202</v>
      </c>
      <c r="H91" s="31" t="n">
        <f aca="false">H90*$K$9</f>
        <v>1295.65990754522</v>
      </c>
      <c r="I91" s="31" t="n">
        <f aca="false">I90*$L$9</f>
        <v>1506.86068113768</v>
      </c>
      <c r="J91" s="31" t="n">
        <f aca="false">J90*$M$9</f>
        <v>1530.96847580555</v>
      </c>
      <c r="K91" s="31" t="n">
        <f aca="false">K90*$N$9</f>
        <v>1354.20922250178</v>
      </c>
      <c r="L91" s="31" t="n">
        <f aca="false">L90*$C$9</f>
        <v>1494.09160739536</v>
      </c>
      <c r="M91" s="34" t="n">
        <f aca="false">M90*$D$9</f>
        <v>1690.00442923833</v>
      </c>
      <c r="N91" s="34" t="n">
        <f aca="false">N90*$E$9</f>
        <v>1944.73226973498</v>
      </c>
      <c r="O91" s="3"/>
      <c r="P91" s="3"/>
      <c r="Q91" s="3"/>
      <c r="R91" s="3"/>
      <c r="S91" s="25" t="n">
        <f aca="false">AVERAGE(F91:L91)</f>
        <v>1417.54392424693</v>
      </c>
      <c r="T91" s="25" t="n">
        <f aca="false">AVERAGE(M91:N91,C94:E94)</f>
        <v>1978.21505049183</v>
      </c>
      <c r="U91" s="25" t="n">
        <f aca="false">AVERAGE(C91:N91)</f>
        <v>1649.00840358736</v>
      </c>
    </row>
    <row r="92" customFormat="false" ht="12.75" hidden="false" customHeight="false" outlineLevel="0" collapsed="false">
      <c r="A92" s="19"/>
      <c r="B92" s="20" t="n">
        <v>2000</v>
      </c>
      <c r="C92" s="32"/>
      <c r="D92" s="32"/>
      <c r="E92" s="32"/>
      <c r="F92" s="32"/>
      <c r="G92" s="31"/>
      <c r="H92" s="31"/>
      <c r="I92" s="31"/>
      <c r="J92" s="31"/>
      <c r="K92" s="31"/>
      <c r="L92" s="31"/>
      <c r="M92" s="34"/>
      <c r="N92" s="34"/>
      <c r="O92" s="3"/>
      <c r="P92" s="3"/>
      <c r="Q92" s="3"/>
      <c r="R92" s="3"/>
      <c r="S92" s="25"/>
      <c r="T92" s="25"/>
      <c r="U92" s="25"/>
    </row>
    <row r="93" customFormat="false" ht="12.75" hidden="false" customHeight="false" outlineLevel="0" collapsed="false">
      <c r="A93" s="19"/>
      <c r="B93" s="2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3"/>
      <c r="P93" s="3"/>
      <c r="Q93" s="3"/>
      <c r="R93" s="3"/>
      <c r="S93" s="3"/>
      <c r="T93" s="3"/>
      <c r="U93" s="3"/>
    </row>
    <row r="94" customFormat="false" ht="12.75" hidden="false" customHeight="false" outlineLevel="0" collapsed="false">
      <c r="A94" s="27" t="s">
        <v>31</v>
      </c>
      <c r="B94" s="28"/>
      <c r="C94" s="26" t="n">
        <f aca="false">MAX(C84:C90)</f>
        <v>2355.21305166932</v>
      </c>
      <c r="D94" s="26" t="n">
        <f aca="false">MAX(D84:D90)</f>
        <v>1982.99281048758</v>
      </c>
      <c r="E94" s="26" t="n">
        <f aca="false">MAX(E84:E90)</f>
        <v>1918.13269132894</v>
      </c>
      <c r="F94" s="26" t="n">
        <f aca="false">MAX(F84:F90)</f>
        <v>1538.88994425864</v>
      </c>
      <c r="G94" s="26" t="n">
        <f aca="false">MAX(G84:G90)</f>
        <v>1393.68845721424</v>
      </c>
      <c r="H94" s="26" t="n">
        <f aca="false">MAX(H84:H90)</f>
        <v>1320.93631309686</v>
      </c>
      <c r="I94" s="26" t="n">
        <f aca="false">MAX(I84:I90)</f>
        <v>1397.87824902724</v>
      </c>
      <c r="J94" s="26" t="n">
        <f aca="false">MAX(J84:J90)</f>
        <v>1422.599</v>
      </c>
      <c r="K94" s="26" t="n">
        <f aca="false">MAX(K84:K90)</f>
        <v>1323.561</v>
      </c>
      <c r="L94" s="26" t="n">
        <f aca="false">MAX(L84:L90)</f>
        <v>1511.47316743151</v>
      </c>
      <c r="M94" s="26" t="n">
        <f aca="false">MAX(M84:M90)</f>
        <v>1903.38234676564</v>
      </c>
      <c r="N94" s="26" t="n">
        <f aca="false">MAX(N84:N90)</f>
        <v>2253.15874450668</v>
      </c>
      <c r="O94" s="3"/>
      <c r="P94" s="3"/>
      <c r="Q94" s="3"/>
      <c r="R94" s="3"/>
      <c r="S94" s="26" t="n">
        <f aca="false">MAX(S84:S89)</f>
        <v>1369.92290451248</v>
      </c>
      <c r="T94" s="26" t="n">
        <f aca="false">MAX(T84:T89)</f>
        <v>2058.94331988002</v>
      </c>
      <c r="U94" s="26" t="n">
        <f aca="false">MAX(U84:U89)</f>
        <v>1641.67127803441</v>
      </c>
    </row>
    <row r="95" customFormat="false" ht="12.75" hidden="false" customHeight="false" outlineLevel="0" collapsed="false">
      <c r="A95" s="27" t="s">
        <v>32</v>
      </c>
      <c r="B95" s="20"/>
      <c r="C95" s="26" t="n">
        <f aca="false">AVERAGE(C84:C90)</f>
        <v>2217.07964598022</v>
      </c>
      <c r="D95" s="26" t="n">
        <f aca="false">AVERAGE(D84:D90)</f>
        <v>1937.4031327566</v>
      </c>
      <c r="E95" s="26" t="n">
        <f aca="false">AVERAGE(E84:E90)</f>
        <v>1806.70112588646</v>
      </c>
      <c r="F95" s="26" t="n">
        <f aca="false">AVERAGE(F84:F90)</f>
        <v>1464.87086056152</v>
      </c>
      <c r="G95" s="26" t="n">
        <f aca="false">AVERAGE(G84:G90)</f>
        <v>1269.40182829596</v>
      </c>
      <c r="H95" s="26" t="n">
        <f aca="false">AVERAGE(H84:H90)</f>
        <v>1210.69038739364</v>
      </c>
      <c r="I95" s="26" t="n">
        <f aca="false">AVERAGE(I84:I90)</f>
        <v>1277.96919774181</v>
      </c>
      <c r="J95" s="26" t="n">
        <f aca="false">AVERAGE(J84:J90)</f>
        <v>1300.30134233375</v>
      </c>
      <c r="K95" s="26" t="n">
        <f aca="false">AVERAGE(K84:K90)</f>
        <v>1240.9585873933</v>
      </c>
      <c r="L95" s="26" t="n">
        <f aca="false">AVERAGE(L84:L90)</f>
        <v>1423.33599892103</v>
      </c>
      <c r="M95" s="26" t="n">
        <f aca="false">AVERAGE(M84:M90)</f>
        <v>1775.32486433473</v>
      </c>
      <c r="N95" s="26" t="n">
        <f aca="false">AVERAGE(N84:N90)</f>
        <v>2083.7283143992</v>
      </c>
      <c r="O95" s="3"/>
      <c r="P95" s="3"/>
      <c r="Q95" s="3"/>
      <c r="R95" s="3"/>
      <c r="S95" s="26" t="n">
        <f aca="false">AVERAGE(S84:S89)</f>
        <v>1301.33636289086</v>
      </c>
      <c r="T95" s="26" t="n">
        <f aca="false">AVERAGE(T84:T89)</f>
        <v>1985.60484803394</v>
      </c>
      <c r="U95" s="26" t="n">
        <f aca="false">AVERAGE(U84:U89)</f>
        <v>1582.03952380527</v>
      </c>
    </row>
    <row r="96" customFormat="false" ht="12.75" hidden="false" customHeight="false" outlineLevel="0" collapsed="false">
      <c r="A96" s="27" t="s">
        <v>33</v>
      </c>
      <c r="B96" s="20"/>
      <c r="C96" s="26" t="n">
        <f aca="false">MIN(C84:C90)</f>
        <v>2045.96306891952</v>
      </c>
      <c r="D96" s="26" t="n">
        <f aca="false">MIN(D84:D90)</f>
        <v>1829.62267364415</v>
      </c>
      <c r="E96" s="26" t="n">
        <f aca="false">MIN(E84:E90)</f>
        <v>1568.12394373402</v>
      </c>
      <c r="F96" s="26" t="n">
        <f aca="false">MIN(F84:F90)</f>
        <v>1387.12748656899</v>
      </c>
      <c r="G96" s="26" t="n">
        <f aca="false">MIN(G84:G90)</f>
        <v>1104.18216756341</v>
      </c>
      <c r="H96" s="26" t="n">
        <f aca="false">MIN(H84:H90)</f>
        <v>1105.55630340557</v>
      </c>
      <c r="I96" s="26" t="n">
        <f aca="false">MIN(I84:I90)</f>
        <v>1152.43609563253</v>
      </c>
      <c r="J96" s="26" t="n">
        <f aca="false">MIN(J84:J90)</f>
        <v>1148.8771696638</v>
      </c>
      <c r="K96" s="26" t="n">
        <f aca="false">MIN(K84:K90)</f>
        <v>1129.9262480315</v>
      </c>
      <c r="L96" s="26" t="n">
        <f aca="false">MIN(L84:L90)</f>
        <v>1319.74531407942</v>
      </c>
      <c r="M96" s="26" t="n">
        <f aca="false">MIN(M84:M90)</f>
        <v>1668.03324133343</v>
      </c>
      <c r="N96" s="26" t="n">
        <f aca="false">MIN(N84:N90)</f>
        <v>1936.81603910655</v>
      </c>
      <c r="O96" s="3"/>
      <c r="P96" s="3"/>
      <c r="Q96" s="3"/>
      <c r="R96" s="3"/>
      <c r="S96" s="26" t="n">
        <f aca="false">MIN(S84:S89)</f>
        <v>1213.7436856249</v>
      </c>
      <c r="T96" s="26" t="n">
        <f aca="false">MIN(T84:T89)</f>
        <v>1951.06752282834</v>
      </c>
      <c r="U96" s="26" t="n">
        <f aca="false">MIN(U84:U89)</f>
        <v>1485.31197278081</v>
      </c>
    </row>
    <row r="97" customFormat="false" ht="12.75" hidden="false" customHeight="false" outlineLevel="0" collapsed="false">
      <c r="A97" s="19"/>
      <c r="B97" s="2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customFormat="false" ht="12.75" hidden="false" customHeight="false" outlineLevel="0" collapsed="false">
      <c r="A98" s="19" t="s">
        <v>42</v>
      </c>
      <c r="B98" s="20" t="n">
        <v>1992</v>
      </c>
      <c r="C98" s="21" t="n">
        <v>2052.351</v>
      </c>
      <c r="D98" s="21" t="n">
        <v>1862.587</v>
      </c>
      <c r="E98" s="21" t="n">
        <v>1756.838</v>
      </c>
      <c r="F98" s="21" t="n">
        <v>1526.029</v>
      </c>
      <c r="G98" s="21" t="n">
        <v>1266.114</v>
      </c>
      <c r="H98" s="21" t="n">
        <v>1121.039</v>
      </c>
      <c r="I98" s="21" t="n">
        <v>1163.829</v>
      </c>
      <c r="J98" s="21" t="n">
        <v>1121.69</v>
      </c>
      <c r="K98" s="21" t="n">
        <v>1108.113</v>
      </c>
      <c r="L98" s="21" t="n">
        <v>1213.71</v>
      </c>
      <c r="M98" s="21" t="n">
        <v>1509.094</v>
      </c>
      <c r="N98" s="21" t="n">
        <v>1935.626</v>
      </c>
      <c r="O98" s="3"/>
      <c r="P98" s="3"/>
      <c r="Q98" s="3"/>
      <c r="R98" s="3"/>
      <c r="S98" s="22" t="n">
        <f aca="false">AVERAGE(F98:L98)</f>
        <v>1217.21771428571</v>
      </c>
      <c r="T98" s="22" t="n">
        <f aca="false">AVERAGE(M98:N98,C99:E99)</f>
        <v>1903.985</v>
      </c>
      <c r="U98" s="22" t="n">
        <f aca="false">AVERAGE(C98:N98)</f>
        <v>1469.75166666667</v>
      </c>
    </row>
    <row r="99" customFormat="false" ht="12.75" hidden="false" customHeight="false" outlineLevel="0" collapsed="false">
      <c r="A99" s="19" t="s">
        <v>30</v>
      </c>
      <c r="B99" s="20" t="n">
        <v>1993</v>
      </c>
      <c r="C99" s="21" t="n">
        <v>2108.987</v>
      </c>
      <c r="D99" s="21" t="n">
        <v>2001.405</v>
      </c>
      <c r="E99" s="21" t="n">
        <v>1964.813</v>
      </c>
      <c r="F99" s="21" t="n">
        <v>1528.728</v>
      </c>
      <c r="G99" s="21" t="n">
        <v>1162.25</v>
      </c>
      <c r="H99" s="21" t="n">
        <v>1154.712</v>
      </c>
      <c r="I99" s="21" t="n">
        <v>1204.865</v>
      </c>
      <c r="J99" s="21" t="n">
        <v>1221.773</v>
      </c>
      <c r="K99" s="21" t="n">
        <v>1135.562</v>
      </c>
      <c r="L99" s="21" t="n">
        <v>1334.228</v>
      </c>
      <c r="M99" s="21" t="n">
        <v>1597.399</v>
      </c>
      <c r="N99" s="21" t="n">
        <v>1942.028</v>
      </c>
      <c r="O99" s="3"/>
      <c r="P99" s="3"/>
      <c r="Q99" s="3"/>
      <c r="R99" s="3"/>
      <c r="S99" s="22" t="n">
        <f aca="false">AVERAGE(F99:L99)</f>
        <v>1248.874</v>
      </c>
      <c r="T99" s="22" t="n">
        <f aca="false">AVERAGE(M99:N99,C100:E100)</f>
        <v>1960.6682</v>
      </c>
      <c r="U99" s="22" t="n">
        <f aca="false">AVERAGE(C99:N99)</f>
        <v>1529.72916666667</v>
      </c>
    </row>
    <row r="100" customFormat="false" ht="12.75" hidden="false" customHeight="false" outlineLevel="0" collapsed="false">
      <c r="A100" s="19"/>
      <c r="B100" s="20" t="n">
        <v>1994</v>
      </c>
      <c r="C100" s="21" t="n">
        <v>2301.344</v>
      </c>
      <c r="D100" s="21" t="n">
        <v>2109.723</v>
      </c>
      <c r="E100" s="21" t="n">
        <v>1852.847</v>
      </c>
      <c r="F100" s="21" t="n">
        <v>1478.279</v>
      </c>
      <c r="G100" s="21" t="n">
        <v>1255.622</v>
      </c>
      <c r="H100" s="21" t="n">
        <v>1236.938</v>
      </c>
      <c r="I100" s="21" t="n">
        <v>1231.703</v>
      </c>
      <c r="J100" s="21" t="n">
        <v>1248.274</v>
      </c>
      <c r="K100" s="21" t="n">
        <v>1214.348</v>
      </c>
      <c r="L100" s="21" t="n">
        <v>1322.422</v>
      </c>
      <c r="M100" s="21" t="n">
        <v>1517.227</v>
      </c>
      <c r="N100" s="21" t="n">
        <v>1907.93</v>
      </c>
      <c r="O100" s="3"/>
      <c r="P100" s="3"/>
      <c r="Q100" s="3"/>
      <c r="R100" s="3"/>
      <c r="S100" s="22" t="n">
        <f aca="false">AVERAGE(F100:L100)</f>
        <v>1283.94085714286</v>
      </c>
      <c r="T100" s="22" t="n">
        <f aca="false">AVERAGE(M100:N100,C101:E101)</f>
        <v>1903.671</v>
      </c>
      <c r="U100" s="22" t="n">
        <f aca="false">AVERAGE(C100:N100)</f>
        <v>1556.38808333333</v>
      </c>
    </row>
    <row r="101" customFormat="false" ht="12.75" hidden="false" customHeight="false" outlineLevel="0" collapsed="false">
      <c r="A101" s="19"/>
      <c r="B101" s="20" t="n">
        <v>1995</v>
      </c>
      <c r="C101" s="21" t="n">
        <v>2193.593</v>
      </c>
      <c r="D101" s="21" t="n">
        <v>2011.572</v>
      </c>
      <c r="E101" s="21" t="n">
        <v>1888.033</v>
      </c>
      <c r="F101" s="21" t="n">
        <v>1590.333</v>
      </c>
      <c r="G101" s="21" t="n">
        <v>1384.364</v>
      </c>
      <c r="H101" s="21" t="n">
        <v>1229.651</v>
      </c>
      <c r="I101" s="21" t="n">
        <v>1319.678</v>
      </c>
      <c r="J101" s="21" t="n">
        <v>1354.063</v>
      </c>
      <c r="K101" s="21" t="n">
        <v>1224.913</v>
      </c>
      <c r="L101" s="21" t="n">
        <v>1327.985</v>
      </c>
      <c r="M101" s="21" t="n">
        <v>1725.026</v>
      </c>
      <c r="N101" s="21" t="n">
        <v>2107.003</v>
      </c>
      <c r="O101" s="3"/>
      <c r="P101" s="3"/>
      <c r="Q101" s="3"/>
      <c r="R101" s="3"/>
      <c r="S101" s="22" t="n">
        <f aca="false">AVERAGE(F101:L101)</f>
        <v>1347.28385714286</v>
      </c>
      <c r="T101" s="22" t="n">
        <f aca="false">AVERAGE(M101:N101,C102:E102)</f>
        <v>2046.876</v>
      </c>
      <c r="U101" s="22" t="n">
        <f aca="false">AVERAGE(C101:N101)</f>
        <v>1613.01783333333</v>
      </c>
    </row>
    <row r="102" customFormat="false" ht="12.75" hidden="false" customHeight="false" outlineLevel="0" collapsed="false">
      <c r="A102" s="19"/>
      <c r="B102" s="20" t="n">
        <v>1996</v>
      </c>
      <c r="C102" s="21" t="n">
        <v>2324.893</v>
      </c>
      <c r="D102" s="21" t="n">
        <v>2106.661</v>
      </c>
      <c r="E102" s="21" t="n">
        <v>1970.797</v>
      </c>
      <c r="F102" s="21" t="n">
        <v>1626.076</v>
      </c>
      <c r="G102" s="21" t="n">
        <v>1390.559</v>
      </c>
      <c r="H102" s="21" t="n">
        <v>1286.014</v>
      </c>
      <c r="I102" s="21" t="n">
        <v>1264.74</v>
      </c>
      <c r="J102" s="21" t="n">
        <v>1293.956</v>
      </c>
      <c r="K102" s="21" t="n">
        <v>1220.021</v>
      </c>
      <c r="L102" s="21" t="n">
        <v>1347.397</v>
      </c>
      <c r="M102" s="21" t="n">
        <v>1696.544</v>
      </c>
      <c r="N102" s="21" t="n">
        <v>2024.516</v>
      </c>
      <c r="O102" s="3"/>
      <c r="P102" s="3"/>
      <c r="Q102" s="3"/>
      <c r="R102" s="3"/>
      <c r="S102" s="22" t="n">
        <f aca="false">AVERAGE(F102:L102)</f>
        <v>1346.96614285714</v>
      </c>
      <c r="T102" s="22" t="n">
        <f aca="false">AVERAGE(M102:N102,C103:E103)</f>
        <v>1995.4312</v>
      </c>
      <c r="U102" s="22" t="n">
        <f aca="false">AVERAGE(C102:N102)</f>
        <v>1629.34783333333</v>
      </c>
    </row>
    <row r="103" customFormat="false" ht="12.75" hidden="false" customHeight="false" outlineLevel="0" collapsed="false">
      <c r="A103" s="19"/>
      <c r="B103" s="20" t="n">
        <v>1997</v>
      </c>
      <c r="C103" s="21" t="n">
        <v>2298.571</v>
      </c>
      <c r="D103" s="21" t="n">
        <v>2086.318</v>
      </c>
      <c r="E103" s="21" t="n">
        <v>1871.207</v>
      </c>
      <c r="F103" s="21" t="n">
        <v>1605.098</v>
      </c>
      <c r="G103" s="21" t="n">
        <v>1448.893</v>
      </c>
      <c r="H103" s="21" t="n">
        <v>1274.152</v>
      </c>
      <c r="I103" s="21" t="n">
        <v>1357.551</v>
      </c>
      <c r="J103" s="21" t="n">
        <v>1344.599</v>
      </c>
      <c r="K103" s="21" t="n">
        <v>1313.013</v>
      </c>
      <c r="L103" s="21" t="n">
        <v>1363.017</v>
      </c>
      <c r="M103" s="21" t="n">
        <v>1709.809</v>
      </c>
      <c r="N103" s="21" t="n">
        <v>2111.976</v>
      </c>
      <c r="O103" s="3"/>
      <c r="P103" s="3"/>
      <c r="Q103" s="3"/>
      <c r="R103" s="3"/>
      <c r="S103" s="22"/>
      <c r="T103" s="22"/>
      <c r="U103" s="22"/>
    </row>
    <row r="104" customFormat="false" ht="12.75" hidden="false" customHeight="false" outlineLevel="0" collapsed="false">
      <c r="A104" s="19"/>
      <c r="B104" s="20" t="n">
        <v>1998</v>
      </c>
      <c r="C104" s="21" t="n">
        <v>2166.401</v>
      </c>
      <c r="D104" s="21" t="n">
        <v>1890.79</v>
      </c>
      <c r="E104" s="21" t="n">
        <v>1922.663</v>
      </c>
      <c r="F104" s="21" t="n">
        <v>1539.302</v>
      </c>
      <c r="G104" s="21" t="n">
        <v>1345.53</v>
      </c>
      <c r="H104" s="21" t="n">
        <v>1323.645</v>
      </c>
      <c r="I104" s="21" t="n">
        <v>1408.842</v>
      </c>
      <c r="J104" s="21" t="n">
        <v>1422.599</v>
      </c>
      <c r="K104" s="21" t="n">
        <v>1323.561</v>
      </c>
      <c r="L104" s="31" t="n">
        <f aca="false">L103*$C$9</f>
        <v>1347.34264842944</v>
      </c>
      <c r="M104" s="31" t="n">
        <f aca="false">M103*$D$9</f>
        <v>1732.33045454275</v>
      </c>
      <c r="N104" s="31" t="n">
        <f aca="false">N103*$E$9</f>
        <v>2120.60815130407</v>
      </c>
      <c r="O104" s="3"/>
      <c r="P104" s="3"/>
      <c r="Q104" s="3"/>
      <c r="R104" s="3"/>
      <c r="S104" s="25"/>
      <c r="T104" s="25"/>
      <c r="U104" s="25"/>
    </row>
    <row r="105" customFormat="false" ht="12.75" hidden="false" customHeight="false" outlineLevel="0" collapsed="false">
      <c r="A105" s="19"/>
      <c r="B105" s="20" t="n">
        <v>1999</v>
      </c>
      <c r="C105" s="31" t="n">
        <f aca="false">C104*$F$9</f>
        <v>2105.06131465467</v>
      </c>
      <c r="D105" s="31" t="n">
        <f aca="false">D104*$G$9</f>
        <v>1870.57118237654</v>
      </c>
      <c r="E105" s="31" t="n">
        <f aca="false">E104*$H$9</f>
        <v>1947.30395715966</v>
      </c>
      <c r="F105" s="31" t="n">
        <f aca="false">F104*$I$9</f>
        <v>1516.71867987326</v>
      </c>
      <c r="G105" s="31" t="n">
        <f aca="false">G104*$J$9</f>
        <v>1318.70002690351</v>
      </c>
      <c r="H105" s="31" t="n">
        <f aca="false">H104*$K$9</f>
        <v>1298.31676313144</v>
      </c>
      <c r="I105" s="31" t="n">
        <f aca="false">I104*$L$9</f>
        <v>1518.67919628385</v>
      </c>
      <c r="J105" s="31" t="n">
        <f aca="false">J104*$M$9</f>
        <v>1530.96847580555</v>
      </c>
      <c r="K105" s="31" t="n">
        <f aca="false">K104*$N$9</f>
        <v>1354.20922250178</v>
      </c>
      <c r="L105" s="31" t="n">
        <f aca="false">L104*$C$9</f>
        <v>1331.84854794685</v>
      </c>
      <c r="M105" s="34" t="n">
        <f aca="false">M104*$D$9</f>
        <v>1755.14855971416</v>
      </c>
      <c r="N105" s="34" t="n">
        <f aca="false">N104*$E$9</f>
        <v>2129.27558427617</v>
      </c>
      <c r="O105" s="3"/>
      <c r="P105" s="3"/>
      <c r="Q105" s="3"/>
      <c r="R105" s="3"/>
      <c r="S105" s="25"/>
      <c r="T105" s="25"/>
      <c r="U105" s="25"/>
    </row>
    <row r="106" customFormat="false" ht="12.75" hidden="false" customHeight="false" outlineLevel="0" collapsed="false">
      <c r="A106" s="19"/>
      <c r="B106" s="20" t="n">
        <v>2000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4"/>
      <c r="N106" s="34"/>
      <c r="O106" s="3"/>
      <c r="P106" s="3"/>
      <c r="Q106" s="3"/>
      <c r="R106" s="3"/>
      <c r="S106" s="25"/>
      <c r="T106" s="25"/>
      <c r="U106" s="25"/>
    </row>
    <row r="107" customFormat="false" ht="12.75" hidden="false" customHeight="false" outlineLevel="0" collapsed="false">
      <c r="A107" s="19"/>
      <c r="B107" s="2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3"/>
      <c r="P107" s="3"/>
      <c r="Q107" s="3"/>
      <c r="R107" s="3"/>
      <c r="S107" s="3"/>
      <c r="T107" s="3"/>
      <c r="U107" s="3"/>
    </row>
    <row r="108" customFormat="false" ht="12.75" hidden="false" customHeight="false" outlineLevel="0" collapsed="false">
      <c r="A108" s="27" t="s">
        <v>31</v>
      </c>
      <c r="B108" s="28"/>
      <c r="C108" s="26" t="n">
        <f aca="false">MAX(C98:C104)</f>
        <v>2324.893</v>
      </c>
      <c r="D108" s="26" t="n">
        <f aca="false">MAX(D98:D104)</f>
        <v>2109.723</v>
      </c>
      <c r="E108" s="26" t="n">
        <f aca="false">MAX(E98:E104)</f>
        <v>1970.797</v>
      </c>
      <c r="F108" s="26" t="n">
        <f aca="false">MAX(F98:F104)</f>
        <v>1626.076</v>
      </c>
      <c r="G108" s="26" t="n">
        <f aca="false">MAX(G98:G104)</f>
        <v>1448.893</v>
      </c>
      <c r="H108" s="26" t="n">
        <f aca="false">MAX(H98:H104)</f>
        <v>1323.645</v>
      </c>
      <c r="I108" s="26" t="n">
        <f aca="false">MAX(I98:I104)</f>
        <v>1408.842</v>
      </c>
      <c r="J108" s="26" t="n">
        <f aca="false">MAX(J98:J104)</f>
        <v>1422.599</v>
      </c>
      <c r="K108" s="26" t="n">
        <f aca="false">MAX(K98:K104)</f>
        <v>1323.561</v>
      </c>
      <c r="L108" s="26" t="n">
        <f aca="false">MAX(L98:L104)</f>
        <v>1363.017</v>
      </c>
      <c r="M108" s="26" t="n">
        <f aca="false">MAX(M98:M104)</f>
        <v>1732.33045454275</v>
      </c>
      <c r="N108" s="26" t="n">
        <f aca="false">MAX(N98:N104)</f>
        <v>2120.60815130407</v>
      </c>
      <c r="O108" s="3"/>
      <c r="P108" s="3"/>
      <c r="Q108" s="3"/>
      <c r="R108" s="3"/>
      <c r="S108" s="26" t="n">
        <f aca="false">MAX(S98:S103)</f>
        <v>1347.28385714286</v>
      </c>
      <c r="T108" s="26" t="n">
        <f aca="false">MAX(T98:T103)</f>
        <v>2046.876</v>
      </c>
      <c r="U108" s="26" t="n">
        <f aca="false">MAX(U98:U103)</f>
        <v>1629.34783333333</v>
      </c>
    </row>
    <row r="109" customFormat="false" ht="12.75" hidden="false" customHeight="false" outlineLevel="0" collapsed="false">
      <c r="A109" s="27" t="s">
        <v>32</v>
      </c>
      <c r="B109" s="20"/>
      <c r="C109" s="26" t="n">
        <f aca="false">AVERAGE(C98:C104)</f>
        <v>2206.59142857143</v>
      </c>
      <c r="D109" s="26" t="n">
        <f aca="false">AVERAGE(D98:D104)</f>
        <v>2009.86514285714</v>
      </c>
      <c r="E109" s="26" t="n">
        <f aca="false">AVERAGE(E98:E104)</f>
        <v>1889.59971428571</v>
      </c>
      <c r="F109" s="26" t="n">
        <f aca="false">AVERAGE(F98:F104)</f>
        <v>1556.26357142857</v>
      </c>
      <c r="G109" s="26" t="n">
        <f aca="false">AVERAGE(G98:G104)</f>
        <v>1321.90457142857</v>
      </c>
      <c r="H109" s="26" t="n">
        <f aca="false">AVERAGE(H98:H104)</f>
        <v>1232.30728571429</v>
      </c>
      <c r="I109" s="26" t="n">
        <f aca="false">AVERAGE(I98:I104)</f>
        <v>1278.744</v>
      </c>
      <c r="J109" s="26" t="n">
        <f aca="false">AVERAGE(J98:J104)</f>
        <v>1286.70771428571</v>
      </c>
      <c r="K109" s="26" t="n">
        <f aca="false">AVERAGE(K98:K104)</f>
        <v>1219.933</v>
      </c>
      <c r="L109" s="26" t="n">
        <f aca="false">AVERAGE(L98:L104)</f>
        <v>1322.30023548992</v>
      </c>
      <c r="M109" s="26" t="n">
        <f aca="false">AVERAGE(M98:M104)</f>
        <v>1641.06135064897</v>
      </c>
      <c r="N109" s="26" t="n">
        <f aca="false">AVERAGE(N98:N104)</f>
        <v>2021.38387875772</v>
      </c>
      <c r="O109" s="3"/>
      <c r="P109" s="3"/>
      <c r="Q109" s="3"/>
      <c r="R109" s="3"/>
      <c r="S109" s="26" t="n">
        <f aca="false">AVERAGE(S98:S103)</f>
        <v>1288.85651428571</v>
      </c>
      <c r="T109" s="26" t="n">
        <f aca="false">AVERAGE(T98:T103)</f>
        <v>1962.12628</v>
      </c>
      <c r="U109" s="26" t="n">
        <f aca="false">AVERAGE(U98:U103)</f>
        <v>1559.64691666667</v>
      </c>
    </row>
    <row r="110" customFormat="false" ht="12.75" hidden="false" customHeight="false" outlineLevel="0" collapsed="false">
      <c r="A110" s="27" t="s">
        <v>33</v>
      </c>
      <c r="B110" s="20"/>
      <c r="C110" s="26" t="n">
        <f aca="false">MIN(C98:C104)</f>
        <v>2052.351</v>
      </c>
      <c r="D110" s="26" t="n">
        <f aca="false">MIN(D98:D104)</f>
        <v>1862.587</v>
      </c>
      <c r="E110" s="26" t="n">
        <f aca="false">MIN(E98:E104)</f>
        <v>1756.838</v>
      </c>
      <c r="F110" s="26" t="n">
        <f aca="false">MIN(F98:F104)</f>
        <v>1478.279</v>
      </c>
      <c r="G110" s="26" t="n">
        <f aca="false">MIN(G98:G104)</f>
        <v>1162.25</v>
      </c>
      <c r="H110" s="26" t="n">
        <f aca="false">MIN(H98:H104)</f>
        <v>1121.039</v>
      </c>
      <c r="I110" s="26" t="n">
        <f aca="false">MIN(I98:I104)</f>
        <v>1163.829</v>
      </c>
      <c r="J110" s="26" t="n">
        <f aca="false">MIN(J98:J104)</f>
        <v>1121.69</v>
      </c>
      <c r="K110" s="26" t="n">
        <f aca="false">MIN(K98:K104)</f>
        <v>1108.113</v>
      </c>
      <c r="L110" s="26" t="n">
        <f aca="false">MIN(L98:L104)</f>
        <v>1213.71</v>
      </c>
      <c r="M110" s="26" t="n">
        <f aca="false">MIN(M98:M104)</f>
        <v>1509.094</v>
      </c>
      <c r="N110" s="26" t="n">
        <f aca="false">MIN(N98:N104)</f>
        <v>1907.93</v>
      </c>
      <c r="O110" s="3"/>
      <c r="P110" s="3"/>
      <c r="Q110" s="3"/>
      <c r="R110" s="3"/>
      <c r="S110" s="26" t="n">
        <f aca="false">MIN(S98:S103)</f>
        <v>1217.21771428571</v>
      </c>
      <c r="T110" s="26" t="n">
        <f aca="false">MIN(T98:T103)</f>
        <v>1903.671</v>
      </c>
      <c r="U110" s="26" t="n">
        <f aca="false">MIN(U98:U103)</f>
        <v>1469.75166666667</v>
      </c>
    </row>
    <row r="111" customFormat="false" ht="12.75" hidden="false" customHeight="false" outlineLevel="0" collapsed="false">
      <c r="A111" s="19"/>
      <c r="B111" s="2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customFormat="false" ht="12.75" hidden="false" customHeight="false" outlineLevel="0" collapsed="false">
      <c r="A112" s="19" t="s">
        <v>43</v>
      </c>
      <c r="B112" s="20" t="n">
        <v>1992</v>
      </c>
      <c r="C112" s="21" t="n">
        <f aca="false">C98-C84</f>
        <v>6.38793108048048</v>
      </c>
      <c r="D112" s="21" t="n">
        <f aca="false">D98-D84</f>
        <v>-91.9908493887529</v>
      </c>
      <c r="E112" s="21" t="n">
        <f aca="false">E98-E84</f>
        <v>188.714056265984</v>
      </c>
      <c r="F112" s="21" t="n">
        <f aca="false">F98-F84</f>
        <v>109.002071428571</v>
      </c>
      <c r="G112" s="21" t="n">
        <f aca="false">G98-G84</f>
        <v>71.2684044475332</v>
      </c>
      <c r="H112" s="21" t="n">
        <f aca="false">H98-H84</f>
        <v>-12.3094478431374</v>
      </c>
      <c r="I112" s="21" t="n">
        <f aca="false">I98-I84</f>
        <v>11.3929043674698</v>
      </c>
      <c r="J112" s="21" t="n">
        <f aca="false">J98-J84</f>
        <v>-27.1871696637998</v>
      </c>
      <c r="K112" s="21" t="n">
        <f aca="false">K98-K84</f>
        <v>-21.813248031496</v>
      </c>
      <c r="L112" s="21" t="n">
        <f aca="false">L98-L84</f>
        <v>-106.035314079422</v>
      </c>
      <c r="M112" s="21" t="n">
        <f aca="false">M98-M84</f>
        <v>-198.470893364929</v>
      </c>
      <c r="N112" s="21" t="n">
        <f aca="false">N98-N84</f>
        <v>-115.682118588236</v>
      </c>
      <c r="O112" s="3"/>
      <c r="P112" s="3"/>
      <c r="Q112" s="3"/>
      <c r="R112" s="3"/>
      <c r="S112" s="22" t="n">
        <f aca="false">AVERAGE(F112:L112)</f>
        <v>3.47402866081698</v>
      </c>
      <c r="T112" s="22" t="n">
        <f aca="false">AVERAGE(M112:N112,C113:E113)</f>
        <v>-47.082522828345</v>
      </c>
      <c r="U112" s="22" t="n">
        <f aca="false">AVERAGE(C112:N112)</f>
        <v>-15.5603061141445</v>
      </c>
    </row>
    <row r="113" customFormat="false" ht="12.75" hidden="false" customHeight="false" outlineLevel="0" collapsed="false">
      <c r="A113" s="19"/>
      <c r="B113" s="20" t="n">
        <v>1993</v>
      </c>
      <c r="C113" s="21" t="n">
        <f aca="false">C99-C85</f>
        <v>-25.7754849410735</v>
      </c>
      <c r="D113" s="21" t="n">
        <f aca="false">D99-D85</f>
        <v>18.4121895124197</v>
      </c>
      <c r="E113" s="21" t="n">
        <f aca="false">E99-E85</f>
        <v>86.1036932400934</v>
      </c>
      <c r="F113" s="21" t="n">
        <f aca="false">F99-F85</f>
        <v>118.991900178253</v>
      </c>
      <c r="G113" s="21" t="n">
        <f aca="false">G99-G85</f>
        <v>58.0678324365872</v>
      </c>
      <c r="H113" s="21" t="n">
        <f aca="false">H99-H85</f>
        <v>49.1556965944271</v>
      </c>
      <c r="I113" s="21" t="n">
        <f aca="false">I99-I85</f>
        <v>25.8822851851853</v>
      </c>
      <c r="J113" s="21" t="n">
        <f aca="false">J99-J85</f>
        <v>1.78621783625749</v>
      </c>
      <c r="K113" s="21" t="n">
        <f aca="false">K99-K85</f>
        <v>-47.9439781078968</v>
      </c>
      <c r="L113" s="21" t="n">
        <f aca="false">L99-L85</f>
        <v>-83.165686327078</v>
      </c>
      <c r="M113" s="21" t="n">
        <f aca="false">M99-M85</f>
        <v>-175.98463559322</v>
      </c>
      <c r="N113" s="21" t="n">
        <f aca="false">N99-N85</f>
        <v>-145.606597938144</v>
      </c>
      <c r="O113" s="3"/>
      <c r="P113" s="3"/>
      <c r="Q113" s="3"/>
      <c r="R113" s="3"/>
      <c r="S113" s="22" t="n">
        <f aca="false">AVERAGE(F113:L113)</f>
        <v>17.5391811136765</v>
      </c>
      <c r="T113" s="22" t="n">
        <f aca="false">AVERAGE(M113:N113,C114:E114)</f>
        <v>-23.8977490778454</v>
      </c>
      <c r="U113" s="22" t="n">
        <f aca="false">AVERAGE(C113:N113)</f>
        <v>-10.0063806603491</v>
      </c>
    </row>
    <row r="114" customFormat="false" ht="12.75" hidden="false" customHeight="false" outlineLevel="0" collapsed="false">
      <c r="A114" s="19"/>
      <c r="B114" s="20" t="n">
        <v>1994</v>
      </c>
      <c r="C114" s="21" t="n">
        <f aca="false">C100-C86</f>
        <v>-36.2844934962554</v>
      </c>
      <c r="D114" s="21" t="n">
        <f aca="false">D100-D86</f>
        <v>166.844990924806</v>
      </c>
      <c r="E114" s="21" t="n">
        <f aca="false">E100-E86</f>
        <v>71.5419907135874</v>
      </c>
      <c r="F114" s="21" t="n">
        <f aca="false">F100-F86</f>
        <v>91.1515134310137</v>
      </c>
      <c r="G114" s="21" t="n">
        <f aca="false">G100-G86</f>
        <v>-17.0649628040057</v>
      </c>
      <c r="H114" s="21" t="n">
        <f aca="false">H100-H86</f>
        <v>7.16027785817664</v>
      </c>
      <c r="I114" s="21" t="n">
        <f aca="false">I100-I86</f>
        <v>-34.8848344226581</v>
      </c>
      <c r="J114" s="21" t="n">
        <f aca="false">J100-J86</f>
        <v>-50.6777905982908</v>
      </c>
      <c r="K114" s="21" t="n">
        <f aca="false">K100-K86</f>
        <v>-45.8753688888887</v>
      </c>
      <c r="L114" s="21" t="n">
        <f aca="false">L100-L86</f>
        <v>-135.40156996587</v>
      </c>
      <c r="M114" s="21" t="n">
        <f aca="false">M100-M86</f>
        <v>-183.771789935635</v>
      </c>
      <c r="N114" s="21" t="n">
        <f aca="false">N100-N86</f>
        <v>-170.87304118774</v>
      </c>
      <c r="O114" s="3"/>
      <c r="P114" s="3"/>
      <c r="Q114" s="3"/>
      <c r="R114" s="3"/>
      <c r="S114" s="22" t="n">
        <f aca="false">AVERAGE(F114:L114)</f>
        <v>-26.5132479129319</v>
      </c>
      <c r="T114" s="22" t="n">
        <f aca="false">AVERAGE(M114:N114,C115:E115)</f>
        <v>-53.2074494171522</v>
      </c>
      <c r="U114" s="22" t="n">
        <f aca="false">AVERAGE(C114:N114)</f>
        <v>-28.1779231976467</v>
      </c>
    </row>
    <row r="115" customFormat="false" ht="12.75" hidden="false" customHeight="false" outlineLevel="0" collapsed="false">
      <c r="A115" s="19"/>
      <c r="B115" s="20" t="n">
        <v>1995</v>
      </c>
      <c r="C115" s="21" t="n">
        <f aca="false">C101-C87</f>
        <v>-7.30284810653393</v>
      </c>
      <c r="D115" s="21" t="n">
        <f aca="false">D101-D87</f>
        <v>41.0152877208877</v>
      </c>
      <c r="E115" s="21" t="n">
        <f aca="false">E101-E87</f>
        <v>54.8951444232596</v>
      </c>
      <c r="F115" s="21" t="n">
        <f aca="false">F101-F87</f>
        <v>62.5411853932581</v>
      </c>
      <c r="G115" s="21" t="n">
        <f aca="false">G101-G87</f>
        <v>53.0069176770899</v>
      </c>
      <c r="H115" s="21" t="n">
        <f aca="false">H101-H87</f>
        <v>16.7479347670253</v>
      </c>
      <c r="I115" s="21" t="n">
        <f aca="false">I101-I87</f>
        <v>4.40774215096872</v>
      </c>
      <c r="J115" s="21" t="n">
        <f aca="false">J101-J87</f>
        <v>-35.8634257105939</v>
      </c>
      <c r="K115" s="21" t="n">
        <f aca="false">K101-K87</f>
        <v>-27.2593704235464</v>
      </c>
      <c r="L115" s="21" t="n">
        <f aca="false">L101-L87</f>
        <v>-78.6424495289373</v>
      </c>
      <c r="M115" s="21" t="n">
        <f aca="false">M101-M87</f>
        <v>-178.356346765641</v>
      </c>
      <c r="N115" s="21" t="n">
        <f aca="false">N101-N87</f>
        <v>-146.155744506678</v>
      </c>
      <c r="O115" s="3"/>
      <c r="P115" s="3"/>
      <c r="Q115" s="3"/>
      <c r="R115" s="3"/>
      <c r="S115" s="22" t="n">
        <f aca="false">AVERAGE(F115:L115)</f>
        <v>-0.723066524962243</v>
      </c>
      <c r="T115" s="22" t="n">
        <f aca="false">AVERAGE(M115:N115,C116:E116)</f>
        <v>-12.0673198800221</v>
      </c>
      <c r="U115" s="22" t="n">
        <f aca="false">AVERAGE(C115:N115)</f>
        <v>-20.0804977424534</v>
      </c>
    </row>
    <row r="116" customFormat="false" ht="12.75" hidden="false" customHeight="false" outlineLevel="0" collapsed="false">
      <c r="A116" s="19"/>
      <c r="B116" s="20" t="n">
        <v>1996</v>
      </c>
      <c r="C116" s="21" t="n">
        <f aca="false">C102-C88</f>
        <v>18.1348907956317</v>
      </c>
      <c r="D116" s="21" t="n">
        <f aca="false">D102-D88</f>
        <v>142.549223982869</v>
      </c>
      <c r="E116" s="21" t="n">
        <f aca="false">E102-E88</f>
        <v>103.491377093708</v>
      </c>
      <c r="F116" s="21" t="n">
        <f aca="false">F102-F88</f>
        <v>103.299461117196</v>
      </c>
      <c r="G116" s="21" t="n">
        <f aca="false">G102-G88</f>
        <v>30.8817036802029</v>
      </c>
      <c r="H116" s="21" t="n">
        <f aca="false">H102-H88</f>
        <v>38.9165171939476</v>
      </c>
      <c r="I116" s="21" t="n">
        <f aca="false">I102-I88</f>
        <v>-14.9725487465182</v>
      </c>
      <c r="J116" s="21" t="n">
        <f aca="false">J102-J88</f>
        <v>-6.18272491467587</v>
      </c>
      <c r="K116" s="21" t="n">
        <f aca="false">K102-K88</f>
        <v>-6.10446533238019</v>
      </c>
      <c r="L116" s="21" t="n">
        <f aca="false">L102-L88</f>
        <v>-58.965120182887</v>
      </c>
      <c r="M116" s="21" t="n">
        <f aca="false">M102-M88</f>
        <v>-134.220253164557</v>
      </c>
      <c r="N116" s="21" t="n">
        <f aca="false">N102-N88</f>
        <v>41.0978534863195</v>
      </c>
      <c r="O116" s="3"/>
      <c r="P116" s="3"/>
      <c r="Q116" s="3"/>
      <c r="R116" s="3"/>
      <c r="S116" s="22" t="n">
        <f aca="false">AVERAGE(F116:L116)</f>
        <v>12.4104032592694</v>
      </c>
      <c r="T116" s="22" t="n">
        <f aca="false">AVERAGE(M116:N116,C117:E117)</f>
        <v>18.0969997270576</v>
      </c>
      <c r="U116" s="22" t="n">
        <f aca="false">AVERAGE(C116:N116)</f>
        <v>21.493826250738</v>
      </c>
    </row>
    <row r="117" customFormat="false" ht="12.75" hidden="false" customHeight="false" outlineLevel="0" collapsed="false">
      <c r="A117" s="19"/>
      <c r="B117" s="20" t="n">
        <v>1997</v>
      </c>
      <c r="C117" s="21" t="n">
        <f aca="false">C103-C89</f>
        <v>-56.6420516693165</v>
      </c>
      <c r="D117" s="21" t="n">
        <f aca="false">D103-D89</f>
        <v>169.235901595745</v>
      </c>
      <c r="E117" s="21" t="n">
        <f aca="false">E103-E89</f>
        <v>71.013548387097</v>
      </c>
      <c r="F117" s="21" t="n">
        <f aca="false">F103-F89</f>
        <v>66.2080557413603</v>
      </c>
      <c r="G117" s="21" t="n">
        <f aca="false">G103-G89</f>
        <v>55.2045427857593</v>
      </c>
      <c r="H117" s="21" t="n">
        <f aca="false">H103-H89</f>
        <v>48.9386227709192</v>
      </c>
      <c r="I117" s="21" t="n">
        <f aca="false">I103-I89</f>
        <v>2.63431630012929</v>
      </c>
      <c r="J117" s="21" t="n">
        <f aca="false">J103-J89</f>
        <v>22.9694967148487</v>
      </c>
      <c r="K117" s="21" t="n">
        <f aca="false">K103-K89</f>
        <v>1.81731903114201</v>
      </c>
      <c r="L117" s="21" t="n">
        <f aca="false">L103-L89</f>
        <v>-80.9096849315069</v>
      </c>
      <c r="M117" s="21" t="n">
        <f aca="false">M103-M89</f>
        <v>-133.337890185676</v>
      </c>
      <c r="N117" s="21" t="n">
        <f aca="false">N103-N89</f>
        <v>-82.9835129533681</v>
      </c>
      <c r="O117" s="3"/>
      <c r="P117" s="3"/>
      <c r="Q117" s="3"/>
      <c r="R117" s="3"/>
      <c r="S117" s="22"/>
      <c r="T117" s="22"/>
      <c r="U117" s="22"/>
    </row>
    <row r="118" customFormat="false" ht="12.75" hidden="false" customHeight="false" outlineLevel="0" collapsed="false">
      <c r="A118" s="19"/>
      <c r="B118" s="20" t="n">
        <v>1998</v>
      </c>
      <c r="C118" s="21" t="n">
        <f aca="false">C104-C90</f>
        <v>28.0645344755535</v>
      </c>
      <c r="D118" s="21" t="n">
        <f aca="false">D104-D90</f>
        <v>61.1673263558514</v>
      </c>
      <c r="E118" s="21" t="n">
        <f aca="false">E104-E90</f>
        <v>4.53030867106509</v>
      </c>
      <c r="F118" s="21" t="n">
        <f aca="false">F104-F90</f>
        <v>88.5547887797095</v>
      </c>
      <c r="G118" s="21" t="n">
        <f aca="false">G104-G90</f>
        <v>116.154763705104</v>
      </c>
      <c r="H118" s="21" t="n">
        <f aca="false">H104-H90</f>
        <v>2.70868690313796</v>
      </c>
      <c r="I118" s="21" t="n">
        <f aca="false">I104-I90</f>
        <v>10.9637509727627</v>
      </c>
      <c r="J118" s="21" t="n">
        <f aca="false">J104-J90</f>
        <v>0</v>
      </c>
      <c r="K118" s="21" t="n">
        <f aca="false">K104-K90</f>
        <v>0</v>
      </c>
      <c r="L118" s="21" t="n">
        <f aca="false">L104-L90</f>
        <v>-164.130519002064</v>
      </c>
      <c r="M118" s="21" t="n">
        <f aca="false">M104-M90</f>
        <v>64.2972132093255</v>
      </c>
      <c r="N118" s="21" t="n">
        <f aca="false">N104-N90</f>
        <v>183.792112197518</v>
      </c>
      <c r="O118" s="3"/>
      <c r="P118" s="3"/>
      <c r="Q118" s="3"/>
      <c r="R118" s="3"/>
      <c r="S118" s="25"/>
      <c r="T118" s="25"/>
      <c r="U118" s="25"/>
    </row>
    <row r="119" customFormat="false" ht="12.75" hidden="false" customHeight="false" outlineLevel="0" collapsed="false">
      <c r="A119" s="19"/>
      <c r="B119" s="20" t="n">
        <v>1999</v>
      </c>
      <c r="C119" s="21" t="n">
        <f aca="false">C105-C91</f>
        <v>-281.338122969521</v>
      </c>
      <c r="D119" s="21" t="n">
        <f aca="false">D105-D91</f>
        <v>-8.88700787405332</v>
      </c>
      <c r="E119" s="21" t="n">
        <f aca="false">E105-E91</f>
        <v>-17.3950893120739</v>
      </c>
      <c r="F119" s="21" t="n">
        <f aca="false">F105-F91</f>
        <v>-19.4374972275978</v>
      </c>
      <c r="G119" s="21" t="n">
        <f aca="false">G105-G91</f>
        <v>113.838628661487</v>
      </c>
      <c r="H119" s="21" t="n">
        <f aca="false">H105-H91</f>
        <v>2.65685558621749</v>
      </c>
      <c r="I119" s="21" t="n">
        <f aca="false">I105-I91</f>
        <v>11.8185151461778</v>
      </c>
      <c r="J119" s="21" t="n">
        <f aca="false">J105-J91</f>
        <v>0</v>
      </c>
      <c r="K119" s="21" t="n">
        <f aca="false">K105-K91</f>
        <v>0</v>
      </c>
      <c r="L119" s="21" t="n">
        <f aca="false">L105-L91</f>
        <v>-162.243059448518</v>
      </c>
      <c r="M119" s="21" t="n">
        <f aca="false">M105-M91</f>
        <v>65.1441304758268</v>
      </c>
      <c r="N119" s="21" t="n">
        <f aca="false">N105-N91</f>
        <v>184.543314541192</v>
      </c>
      <c r="O119" s="3"/>
      <c r="P119" s="3"/>
      <c r="Q119" s="3"/>
      <c r="R119" s="3"/>
      <c r="S119" s="25"/>
      <c r="T119" s="25"/>
      <c r="U119" s="25"/>
    </row>
    <row r="120" customFormat="false" ht="12.75" hidden="false" customHeight="false" outlineLevel="0" collapsed="false">
      <c r="A120" s="19"/>
      <c r="B120" s="20" t="n">
        <v>2000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3"/>
      <c r="P120" s="3"/>
      <c r="Q120" s="3"/>
      <c r="R120" s="3"/>
      <c r="S120" s="25"/>
      <c r="T120" s="25"/>
      <c r="U120" s="25"/>
    </row>
    <row r="121" customFormat="false" ht="12.75" hidden="false" customHeight="false" outlineLevel="0" collapsed="false">
      <c r="A121" s="19"/>
      <c r="B121" s="2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3"/>
      <c r="P121" s="3"/>
      <c r="Q121" s="3"/>
      <c r="R121" s="3"/>
      <c r="S121" s="3"/>
      <c r="T121" s="3"/>
      <c r="U121" s="3"/>
    </row>
    <row r="122" customFormat="false" ht="12.75" hidden="false" customHeight="false" outlineLevel="0" collapsed="false">
      <c r="A122" s="27" t="s">
        <v>31</v>
      </c>
      <c r="B122" s="28"/>
      <c r="C122" s="26" t="n">
        <f aca="false">MAX(C112:C118)</f>
        <v>28.0645344755535</v>
      </c>
      <c r="D122" s="26" t="n">
        <f aca="false">MAX(D112:D118)</f>
        <v>169.235901595745</v>
      </c>
      <c r="E122" s="26" t="n">
        <f aca="false">MAX(E112:E118)</f>
        <v>188.714056265984</v>
      </c>
      <c r="F122" s="26" t="n">
        <f aca="false">MAX(F112:F118)</f>
        <v>118.991900178253</v>
      </c>
      <c r="G122" s="26" t="n">
        <f aca="false">MAX(G112:G118)</f>
        <v>116.154763705104</v>
      </c>
      <c r="H122" s="26" t="n">
        <f aca="false">MAX(H112:H118)</f>
        <v>49.1556965944271</v>
      </c>
      <c r="I122" s="26" t="n">
        <f aca="false">MAX(I112:I118)</f>
        <v>25.8822851851853</v>
      </c>
      <c r="J122" s="26" t="n">
        <f aca="false">MAX(J112:J118)</f>
        <v>22.9694967148487</v>
      </c>
      <c r="K122" s="26" t="n">
        <f aca="false">MAX(K112:K118)</f>
        <v>1.81731903114201</v>
      </c>
      <c r="L122" s="26" t="n">
        <f aca="false">MAX(L112:L118)</f>
        <v>-58.965120182887</v>
      </c>
      <c r="M122" s="26" t="n">
        <f aca="false">MAX(M112:M118)</f>
        <v>64.2972132093255</v>
      </c>
      <c r="N122" s="26" t="n">
        <f aca="false">MAX(N112:N118)</f>
        <v>183.792112197518</v>
      </c>
      <c r="O122" s="3"/>
      <c r="P122" s="3"/>
      <c r="Q122" s="3"/>
      <c r="R122" s="3"/>
      <c r="S122" s="26" t="n">
        <f aca="false">MAX(S112:S117)</f>
        <v>17.5391811136765</v>
      </c>
      <c r="T122" s="26" t="n">
        <f aca="false">MAX(T112:T117)</f>
        <v>18.0969997270576</v>
      </c>
      <c r="U122" s="26" t="n">
        <f aca="false">MAX(U112:U117)</f>
        <v>21.493826250738</v>
      </c>
    </row>
    <row r="123" customFormat="false" ht="12.75" hidden="false" customHeight="false" outlineLevel="0" collapsed="false">
      <c r="A123" s="27" t="s">
        <v>32</v>
      </c>
      <c r="B123" s="20"/>
      <c r="C123" s="26" t="n">
        <f aca="false">AVERAGE(C112:C118)</f>
        <v>-10.4882174087877</v>
      </c>
      <c r="D123" s="26" t="n">
        <f aca="false">AVERAGE(D112:D118)</f>
        <v>72.4620101005465</v>
      </c>
      <c r="E123" s="26" t="n">
        <f aca="false">AVERAGE(E112:E118)</f>
        <v>82.8985883992564</v>
      </c>
      <c r="F123" s="26" t="n">
        <f aca="false">AVERAGE(F112:F118)</f>
        <v>91.3927108670518</v>
      </c>
      <c r="G123" s="26" t="n">
        <f aca="false">AVERAGE(G112:G118)</f>
        <v>52.5027431326101</v>
      </c>
      <c r="H123" s="26" t="n">
        <f aca="false">AVERAGE(H112:H118)</f>
        <v>21.6168983206424</v>
      </c>
      <c r="I123" s="26" t="n">
        <f aca="false">AVERAGE(I112:I118)</f>
        <v>0.774802258191357</v>
      </c>
      <c r="J123" s="26" t="n">
        <f aca="false">AVERAGE(J112:J118)</f>
        <v>-13.5936280480363</v>
      </c>
      <c r="K123" s="26" t="n">
        <f aca="false">AVERAGE(K112:K118)</f>
        <v>-21.0255873932952</v>
      </c>
      <c r="L123" s="26" t="n">
        <f aca="false">AVERAGE(L112:L118)</f>
        <v>-101.035763431109</v>
      </c>
      <c r="M123" s="26" t="n">
        <f aca="false">AVERAGE(M112:M118)</f>
        <v>-134.263513685762</v>
      </c>
      <c r="N123" s="26" t="n">
        <f aca="false">AVERAGE(N112:N118)</f>
        <v>-62.3444356414755</v>
      </c>
      <c r="O123" s="3"/>
      <c r="P123" s="3"/>
      <c r="Q123" s="3"/>
      <c r="R123" s="3"/>
      <c r="S123" s="26" t="n">
        <f aca="false">AVERAGE(S112:S117)</f>
        <v>1.23745971917374</v>
      </c>
      <c r="T123" s="26" t="n">
        <f aca="false">AVERAGE(T112:T117)</f>
        <v>-23.6316082952614</v>
      </c>
      <c r="U123" s="26" t="n">
        <f aca="false">AVERAGE(U112:U117)</f>
        <v>-10.4662562927711</v>
      </c>
    </row>
    <row r="124" customFormat="false" ht="12.75" hidden="false" customHeight="false" outlineLevel="0" collapsed="false">
      <c r="A124" s="27" t="s">
        <v>33</v>
      </c>
      <c r="B124" s="20"/>
      <c r="C124" s="26" t="n">
        <f aca="false">MIN(C112:C118)</f>
        <v>-56.6420516693165</v>
      </c>
      <c r="D124" s="26" t="n">
        <f aca="false">MIN(D112:D118)</f>
        <v>-91.9908493887529</v>
      </c>
      <c r="E124" s="26" t="n">
        <f aca="false">MIN(E112:E118)</f>
        <v>4.53030867106509</v>
      </c>
      <c r="F124" s="26" t="n">
        <f aca="false">MIN(F112:F118)</f>
        <v>62.5411853932581</v>
      </c>
      <c r="G124" s="26" t="n">
        <f aca="false">MIN(G112:G118)</f>
        <v>-17.0649628040057</v>
      </c>
      <c r="H124" s="26" t="n">
        <f aca="false">MIN(H112:H118)</f>
        <v>-12.3094478431374</v>
      </c>
      <c r="I124" s="26" t="n">
        <f aca="false">MIN(I112:I118)</f>
        <v>-34.8848344226581</v>
      </c>
      <c r="J124" s="26" t="n">
        <f aca="false">MIN(J112:J118)</f>
        <v>-50.6777905982908</v>
      </c>
      <c r="K124" s="26" t="n">
        <f aca="false">MIN(K112:K118)</f>
        <v>-47.9439781078968</v>
      </c>
      <c r="L124" s="26" t="n">
        <f aca="false">MIN(L112:L118)</f>
        <v>-164.130519002064</v>
      </c>
      <c r="M124" s="26" t="n">
        <f aca="false">MIN(M112:M118)</f>
        <v>-198.470893364929</v>
      </c>
      <c r="N124" s="26" t="n">
        <f aca="false">MIN(N112:N118)</f>
        <v>-170.87304118774</v>
      </c>
      <c r="O124" s="3"/>
      <c r="P124" s="3"/>
      <c r="Q124" s="3"/>
      <c r="R124" s="3"/>
      <c r="S124" s="26" t="n">
        <f aca="false">MIN(S112:S117)</f>
        <v>-26.5132479129319</v>
      </c>
      <c r="T124" s="26" t="n">
        <f aca="false">MIN(T112:T117)</f>
        <v>-53.2074494171522</v>
      </c>
      <c r="U124" s="26" t="n">
        <f aca="false">MIN(U112:U117)</f>
        <v>-28.1779231976467</v>
      </c>
    </row>
    <row r="125" customFormat="false" ht="12.75" hidden="false" customHeight="false" outlineLevel="0" collapsed="false">
      <c r="A125" s="19"/>
      <c r="B125" s="2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customFormat="false" ht="12.75" hidden="false" customHeight="false" outlineLevel="0" collapsed="false">
      <c r="A126" s="19" t="s">
        <v>44</v>
      </c>
      <c r="B126" s="20" t="n">
        <v>1992</v>
      </c>
      <c r="C126" s="32" t="s">
        <v>45</v>
      </c>
      <c r="D126" s="32" t="n">
        <f aca="false">C56/(D84/29)</f>
        <v>28.7458302147294</v>
      </c>
      <c r="E126" s="32" t="n">
        <f aca="false">D56/(E84/31)</f>
        <v>30.73150065246</v>
      </c>
      <c r="F126" s="32" t="n">
        <f aca="false">E56/(F84/30)</f>
        <v>26.6314275608332</v>
      </c>
      <c r="G126" s="32" t="n">
        <f aca="false">F56/(G84/31)</f>
        <v>33.1230195326624</v>
      </c>
      <c r="H126" s="32" t="n">
        <f aca="false">G56/(H84/30)</f>
        <v>40.9634036984411</v>
      </c>
      <c r="I126" s="32" t="n">
        <f aca="false">H56/(I84/31)</f>
        <v>50.1746346015508</v>
      </c>
      <c r="J126" s="32" t="n">
        <f aca="false">I56/(J84/31)</f>
        <v>58.408490282418</v>
      </c>
      <c r="K126" s="32" t="n">
        <f aca="false">J56/(K84/30)</f>
        <v>65.3230510651369</v>
      </c>
      <c r="L126" s="32" t="n">
        <f aca="false">K56/(L84/31)</f>
        <v>64.4829537124453</v>
      </c>
      <c r="M126" s="32" t="n">
        <f aca="false">L56/(M84/30)</f>
        <v>51.4235976279433</v>
      </c>
      <c r="N126" s="32" t="n">
        <f aca="false">M56/(N84/31)</f>
        <v>41.6116795066096</v>
      </c>
      <c r="O126" s="3"/>
      <c r="P126" s="3"/>
      <c r="Q126" s="3"/>
      <c r="R126" s="3"/>
      <c r="S126" s="22" t="n">
        <f aca="false">AVERAGE(F126:L126)</f>
        <v>48.4438543504983</v>
      </c>
      <c r="T126" s="22" t="n">
        <f aca="false">AVERAGE(M126:N126,C127:E127)</f>
        <v>33.9170550963553</v>
      </c>
      <c r="U126" s="22" t="n">
        <f aca="false">AVERAGE(C126:N126)</f>
        <v>44.6926898595664</v>
      </c>
    </row>
    <row r="127" customFormat="false" ht="12.75" hidden="false" customHeight="false" outlineLevel="0" collapsed="false">
      <c r="A127" s="19" t="s">
        <v>46</v>
      </c>
      <c r="B127" s="20" t="n">
        <v>1993</v>
      </c>
      <c r="C127" s="32" t="n">
        <f aca="false">N56/(C85/31)</f>
        <v>33.0311763006021</v>
      </c>
      <c r="D127" s="32" t="n">
        <f aca="false">C57/(D85/28)</f>
        <v>24.2622362247346</v>
      </c>
      <c r="E127" s="32" t="n">
        <f aca="false">D57/(E85/31)</f>
        <v>19.256585821887</v>
      </c>
      <c r="F127" s="32" t="n">
        <f aca="false">E57/(F85/30)</f>
        <v>18.3829725317219</v>
      </c>
      <c r="G127" s="32" t="n">
        <f aca="false">F57/(G85/31)</f>
        <v>27.3871539392193</v>
      </c>
      <c r="H127" s="32" t="n">
        <f aca="false">G57/(H85/30)</f>
        <v>38.1936857217752</v>
      </c>
      <c r="I127" s="32" t="n">
        <f aca="false">H57/(I85/31)</f>
        <v>46.8329308870934</v>
      </c>
      <c r="J127" s="32" t="n">
        <f aca="false">I57/(J85/31)</f>
        <v>54.1523268660569</v>
      </c>
      <c r="K127" s="32" t="n">
        <f aca="false">J57/(K85/30)</f>
        <v>62.1632094479313</v>
      </c>
      <c r="L127" s="32" t="n">
        <f aca="false">K57/(L85/31)</f>
        <v>61.3702345644054</v>
      </c>
      <c r="M127" s="32" t="n">
        <f aca="false">L57/(M85/30)</f>
        <v>50.0655798429651</v>
      </c>
      <c r="N127" s="32" t="n">
        <f aca="false">M57/(N85/31)</f>
        <v>40.9108131683352</v>
      </c>
      <c r="O127" s="3"/>
      <c r="P127" s="3"/>
      <c r="Q127" s="3"/>
      <c r="R127" s="3"/>
      <c r="S127" s="22" t="n">
        <f aca="false">AVERAGE(F127:L127)</f>
        <v>44.0689305654577</v>
      </c>
      <c r="T127" s="22" t="n">
        <f aca="false">AVERAGE(M127:N127,C128:E128)</f>
        <v>32.4348060119812</v>
      </c>
      <c r="U127" s="22" t="n">
        <f aca="false">AVERAGE(C127:N127)</f>
        <v>39.667408776394</v>
      </c>
    </row>
    <row r="128" customFormat="false" ht="12.75" hidden="false" customHeight="false" outlineLevel="0" collapsed="false">
      <c r="A128" s="19"/>
      <c r="B128" s="20" t="n">
        <v>1994</v>
      </c>
      <c r="C128" s="32" t="n">
        <f aca="false">N57/(C86/31)</f>
        <v>30.6872521444627</v>
      </c>
      <c r="D128" s="32" t="n">
        <f aca="false">C58/(D86/28)</f>
        <v>22.4293938149739</v>
      </c>
      <c r="E128" s="32" t="n">
        <f aca="false">D58/(E86/31)</f>
        <v>18.0809910891692</v>
      </c>
      <c r="F128" s="32" t="n">
        <f aca="false">E58/(F86/30)</f>
        <v>19.5569479104622</v>
      </c>
      <c r="G128" s="32" t="n">
        <f aca="false">F58/(G86/31)</f>
        <v>27.3322105251713</v>
      </c>
      <c r="H128" s="32" t="n">
        <f aca="false">G58/(H86/30)</f>
        <v>37.194087335016</v>
      </c>
      <c r="I128" s="32" t="n">
        <f aca="false">H58/(I86/31)</f>
        <v>45.7320964450942</v>
      </c>
      <c r="J128" s="32" t="n">
        <f aca="false">I58/(J86/31)</f>
        <v>53.7637990150763</v>
      </c>
      <c r="K128" s="32" t="n">
        <f aca="false">J58/(K86/30)</f>
        <v>61.7854754341292</v>
      </c>
      <c r="L128" s="32" t="n">
        <f aca="false">K58/(L86/31)</f>
        <v>62.0826736956372</v>
      </c>
      <c r="M128" s="32" t="n">
        <f aca="false">L58/(M86/30)</f>
        <v>54.4927548146624</v>
      </c>
      <c r="N128" s="32" t="n">
        <f aca="false">M58/(N86/31)</f>
        <v>44.5973597128422</v>
      </c>
      <c r="O128" s="3"/>
      <c r="P128" s="3"/>
      <c r="Q128" s="3"/>
      <c r="R128" s="3"/>
      <c r="S128" s="22" t="n">
        <f aca="false">AVERAGE(F128:L128)</f>
        <v>43.9210414800838</v>
      </c>
      <c r="T128" s="22" t="n">
        <f aca="false">AVERAGE(M128:N128,C129:E129)</f>
        <v>38.2298657126898</v>
      </c>
      <c r="U128" s="22" t="n">
        <f aca="false">AVERAGE(C128:N128)</f>
        <v>39.8112534947247</v>
      </c>
    </row>
    <row r="129" customFormat="false" ht="12.75" hidden="false" customHeight="false" outlineLevel="0" collapsed="false">
      <c r="A129" s="19"/>
      <c r="B129" s="20" t="n">
        <v>1995</v>
      </c>
      <c r="C129" s="32" t="n">
        <f aca="false">N58/(C87/31)</f>
        <v>36.6431142434034</v>
      </c>
      <c r="D129" s="32" t="n">
        <f aca="false">C59/(D87/28)</f>
        <v>28.9420444712996</v>
      </c>
      <c r="E129" s="32" t="n">
        <f aca="false">D59/(E87/31)</f>
        <v>26.4740553212412</v>
      </c>
      <c r="F129" s="32" t="n">
        <f aca="false">E59/(F87/30)</f>
        <v>26.0378342256269</v>
      </c>
      <c r="G129" s="32" t="n">
        <f aca="false">F59/(G87/31)</f>
        <v>31.1967056407834</v>
      </c>
      <c r="H129" s="32" t="n">
        <f aca="false">G59/(H87/30)</f>
        <v>42.1207196720102</v>
      </c>
      <c r="I129" s="32" t="n">
        <f aca="false">H59/(I87/31)</f>
        <v>47.3923246025037</v>
      </c>
      <c r="J129" s="32" t="n">
        <f aca="false">I59/(J87/31)</f>
        <v>51.3322717520991</v>
      </c>
      <c r="K129" s="32" t="n">
        <f aca="false">J59/(K87/30)</f>
        <v>59.8844071081333</v>
      </c>
      <c r="L129" s="32" t="n">
        <f aca="false">K59/(L87/31)</f>
        <v>61.4921904367547</v>
      </c>
      <c r="M129" s="32" t="n">
        <f aca="false">L59/(M87/30)</f>
        <v>46.521220578969</v>
      </c>
      <c r="N129" s="32" t="n">
        <f aca="false">M59/(N87/31)</f>
        <v>37.4662332185045</v>
      </c>
      <c r="O129" s="3"/>
      <c r="P129" s="3"/>
      <c r="Q129" s="3"/>
      <c r="R129" s="3"/>
      <c r="S129" s="22" t="n">
        <f aca="false">AVERAGE(F129:L129)</f>
        <v>45.6366362054159</v>
      </c>
      <c r="T129" s="22" t="n">
        <f aca="false">AVERAGE(M129:N129,C130:E130)</f>
        <v>30.6535293702217</v>
      </c>
      <c r="U129" s="22" t="n">
        <f aca="false">AVERAGE(C129:N129)</f>
        <v>41.2919267726107</v>
      </c>
    </row>
    <row r="130" customFormat="false" ht="12.75" hidden="false" customHeight="false" outlineLevel="0" collapsed="false">
      <c r="A130" s="19"/>
      <c r="B130" s="20" t="n">
        <v>1996</v>
      </c>
      <c r="C130" s="32" t="n">
        <f aca="false">N59/(C88/31)</f>
        <v>28.8880415047004</v>
      </c>
      <c r="D130" s="32" t="n">
        <f aca="false">C60/(D88/29)</f>
        <v>21.8602818456018</v>
      </c>
      <c r="E130" s="32" t="n">
        <f aca="false">D60/(E88/31)</f>
        <v>18.5318697033327</v>
      </c>
      <c r="F130" s="32" t="n">
        <f aca="false">E60/(F88/30)</f>
        <v>14.8151612688697</v>
      </c>
      <c r="G130" s="32" t="n">
        <f aca="false">F60/(G88/31)</f>
        <v>19.223125274464</v>
      </c>
      <c r="H130" s="32" t="n">
        <f aca="false">G60/(H88/30)</f>
        <v>27.567917082667</v>
      </c>
      <c r="I130" s="32" t="n">
        <f aca="false">H60/(I88/31)</f>
        <v>36.3113341707211</v>
      </c>
      <c r="J130" s="32" t="n">
        <f aca="false">I60/(J88/31)</f>
        <v>44.7669490067836</v>
      </c>
      <c r="K130" s="32" t="n">
        <f aca="false">J60/(K88/30)</f>
        <v>54.7051031044503</v>
      </c>
      <c r="L130" s="32" t="n">
        <f aca="false">K60/(L88/31)</f>
        <v>57.2098763507205</v>
      </c>
      <c r="M130" s="32" t="n">
        <f aca="false">L60/(M88/30)</f>
        <v>45.8756117041416</v>
      </c>
      <c r="N130" s="32" t="n">
        <f aca="false">M60/(N88/31)</f>
        <v>39.8271177153693</v>
      </c>
      <c r="O130" s="3"/>
      <c r="P130" s="3"/>
      <c r="Q130" s="3"/>
      <c r="R130" s="3"/>
      <c r="S130" s="22" t="n">
        <f aca="false">AVERAGE(F130:L130)</f>
        <v>36.371352322668</v>
      </c>
      <c r="T130" s="22" t="n">
        <f aca="false">AVERAGE(M130:N130,C131:E131)</f>
        <v>31.2015123434703</v>
      </c>
      <c r="U130" s="22" t="n">
        <f aca="false">AVERAGE(C130:N130)</f>
        <v>34.1318657276518</v>
      </c>
    </row>
    <row r="131" customFormat="false" ht="12.75" hidden="false" customHeight="false" outlineLevel="0" collapsed="false">
      <c r="A131" s="19"/>
      <c r="B131" s="20" t="n">
        <v>1997</v>
      </c>
      <c r="C131" s="32" t="n">
        <f aca="false">N60/(C89/31)</f>
        <v>28.5648833137691</v>
      </c>
      <c r="D131" s="32" t="n">
        <f aca="false">C61/(D89/28)</f>
        <v>21.8599944336672</v>
      </c>
      <c r="E131" s="32" t="n">
        <f aca="false">D61/(E89/31)</f>
        <v>19.8799545504043</v>
      </c>
      <c r="F131" s="32" t="n">
        <f aca="false">E61/(F89/30)</f>
        <v>19.1965384595658</v>
      </c>
      <c r="G131" s="32" t="n">
        <f aca="false">F61/(G89/31)</f>
        <v>23.375999730327</v>
      </c>
      <c r="H131" s="32" t="n">
        <f aca="false">G61/(H89/30)</f>
        <v>32.4985188213099</v>
      </c>
      <c r="I131" s="32" t="n">
        <f aca="false">H61/(I89/31)</f>
        <v>39.4790400350911</v>
      </c>
      <c r="J131" s="32" t="n">
        <f aca="false">I61/(J89/31)</f>
        <v>47.3341324815315</v>
      </c>
      <c r="K131" s="32" t="n">
        <f aca="false">J61/(K89/30)</f>
        <v>53.4040197175292</v>
      </c>
      <c r="L131" s="32" t="n">
        <f aca="false">K61/(L89/31)</f>
        <v>57.2594778272429</v>
      </c>
      <c r="M131" s="32" t="n">
        <f aca="false">L61/(M89/30)</f>
        <v>48.2603586689931</v>
      </c>
      <c r="N131" s="32" t="n">
        <f aca="false">M61/(N89/31)</f>
        <v>38.1102104646324</v>
      </c>
      <c r="O131" s="3"/>
      <c r="P131" s="3"/>
      <c r="Q131" s="3"/>
      <c r="R131" s="3"/>
      <c r="S131" s="22" t="n">
        <f aca="false">AVERAGE(F131:L131)</f>
        <v>38.9353895817996</v>
      </c>
      <c r="T131" s="22" t="n">
        <f aca="false">AVERAGE(M131:N131,C132:E132)</f>
        <v>33.3981286883183</v>
      </c>
      <c r="U131" s="22" t="n">
        <f aca="false">AVERAGE(C131:N131)</f>
        <v>35.7685940420053</v>
      </c>
    </row>
    <row r="132" customFormat="false" ht="12.75" hidden="false" customHeight="false" outlineLevel="0" collapsed="false">
      <c r="A132" s="19"/>
      <c r="B132" s="20" t="n">
        <v>1998</v>
      </c>
      <c r="C132" s="32" t="n">
        <f aca="false">N61/(C90/31)</f>
        <v>31.463180413705</v>
      </c>
      <c r="D132" s="32" t="n">
        <f aca="false">C62/(D90/28)</f>
        <v>26.2378908457585</v>
      </c>
      <c r="E132" s="32" t="n">
        <f aca="false">D62/(E90/31)</f>
        <v>22.9190030485024</v>
      </c>
      <c r="F132" s="32" t="n">
        <f aca="false">E62/(F90/30)</f>
        <v>24.4804192800252</v>
      </c>
      <c r="G132" s="32" t="n">
        <f aca="false">F62/(G90/31)</f>
        <v>34.8539914706088</v>
      </c>
      <c r="H132" s="32" t="n">
        <f aca="false">G62/(H90/30)</f>
        <v>40.3207629860157</v>
      </c>
      <c r="I132" s="32" t="n">
        <f aca="false">H62/(I90/31)</f>
        <v>46.5321032395094</v>
      </c>
      <c r="J132" s="32" t="n">
        <f aca="false">I62/(J90/31)</f>
        <v>52.6370389688169</v>
      </c>
      <c r="K132" s="32" t="n">
        <f aca="false">J62/(K90/30)</f>
        <v>61.0841434584428</v>
      </c>
      <c r="L132" s="32" t="n">
        <f aca="false">K62/(L90/31)</f>
        <v>60.4249846890773</v>
      </c>
      <c r="M132" s="32" t="n">
        <f aca="false">L62/(M90/30)</f>
        <v>57.0581075014531</v>
      </c>
      <c r="N132" s="32" t="n">
        <f aca="false">M62/(N90/31)</f>
        <v>49.2495524282842</v>
      </c>
      <c r="O132" s="3"/>
      <c r="P132" s="3"/>
      <c r="Q132" s="3"/>
      <c r="R132" s="3"/>
      <c r="S132" s="25" t="n">
        <f aca="false">AVERAGE(F132:L132)</f>
        <v>45.7619205846423</v>
      </c>
      <c r="T132" s="25" t="n">
        <f aca="false">AVERAGE(M132:N132,C135:E135)</f>
        <v>53.1538299648686</v>
      </c>
      <c r="U132" s="25" t="n">
        <f aca="false">AVERAGE(C132:N132)</f>
        <v>42.2717648608499</v>
      </c>
    </row>
    <row r="133" customFormat="false" ht="12.75" hidden="false" customHeight="false" outlineLevel="0" collapsed="false">
      <c r="A133" s="19"/>
      <c r="B133" s="20" t="n">
        <v>1999</v>
      </c>
      <c r="C133" s="32" t="n">
        <f aca="false">N62/(C91/31)</f>
        <v>36.4118850573392</v>
      </c>
      <c r="D133" s="32" t="n">
        <f aca="false">C63/(D91/28)</f>
        <v>31.2112281619628</v>
      </c>
      <c r="E133" s="32" t="n">
        <f aca="false">D63/(E91/31)</f>
        <v>27.5335833907615</v>
      </c>
      <c r="F133" s="32" t="n">
        <f aca="false">E63/(F91/30)</f>
        <v>28.512842700125</v>
      </c>
      <c r="G133" s="32" t="n">
        <f aca="false">F63/(G91/31)</f>
        <v>40.3691261878941</v>
      </c>
      <c r="H133" s="32" t="n">
        <f aca="false">G63/(H91/30)</f>
        <v>45.9047537932676</v>
      </c>
      <c r="I133" s="32" t="n">
        <f aca="false">H63/(I91/31)</f>
        <v>47.8668822666722</v>
      </c>
      <c r="J133" s="32" t="n">
        <f aca="false">I63/(J91/31)</f>
        <v>51.2480935194229</v>
      </c>
      <c r="K133" s="32" t="n">
        <f aca="false">J63/(K91/30)</f>
        <v>59.7664759181141</v>
      </c>
      <c r="L133" s="32" t="n">
        <f aca="false">K63/(L91/31)</f>
        <v>60.4672288791842</v>
      </c>
      <c r="M133" s="32" t="n">
        <f aca="false">L63/(M91/30)</f>
        <v>55.9870654701348</v>
      </c>
      <c r="N133" s="32" t="n">
        <f aca="false">M63/(N91/31)</f>
        <v>48.3401359994815</v>
      </c>
      <c r="O133" s="3"/>
      <c r="P133" s="3"/>
      <c r="Q133" s="3"/>
      <c r="R133" s="3"/>
      <c r="S133" s="25"/>
      <c r="T133" s="25"/>
      <c r="U133" s="25"/>
    </row>
    <row r="134" customFormat="false" ht="12.75" hidden="false" customHeight="false" outlineLevel="0" collapsed="false">
      <c r="A134" s="19"/>
      <c r="B134" s="20" t="n">
        <v>2000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"/>
      <c r="P134" s="3"/>
      <c r="Q134" s="3"/>
      <c r="R134" s="3"/>
      <c r="S134" s="25"/>
      <c r="T134" s="25"/>
      <c r="U134" s="25"/>
    </row>
    <row r="135" customFormat="false" ht="12.75" hidden="false" customHeight="false" outlineLevel="0" collapsed="false">
      <c r="A135" s="19"/>
      <c r="B135" s="20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3"/>
      <c r="P135" s="3"/>
      <c r="Q135" s="3"/>
      <c r="R135" s="3"/>
      <c r="S135" s="3"/>
      <c r="T135" s="3"/>
      <c r="U135" s="3"/>
    </row>
    <row r="136" customFormat="false" ht="12.75" hidden="false" customHeight="false" outlineLevel="0" collapsed="false">
      <c r="A136" s="27" t="s">
        <v>31</v>
      </c>
      <c r="B136" s="28"/>
      <c r="C136" s="26" t="n">
        <f aca="false">MAX(C126:C132)</f>
        <v>36.6431142434034</v>
      </c>
      <c r="D136" s="26" t="n">
        <f aca="false">MAX(D126:D132)</f>
        <v>28.9420444712996</v>
      </c>
      <c r="E136" s="26" t="n">
        <f aca="false">MAX(E126:E132)</f>
        <v>30.73150065246</v>
      </c>
      <c r="F136" s="26" t="n">
        <f aca="false">MAX(F126:F132)</f>
        <v>26.6314275608332</v>
      </c>
      <c r="G136" s="26" t="n">
        <f aca="false">MAX(G126:G132)</f>
        <v>34.8539914706088</v>
      </c>
      <c r="H136" s="26" t="n">
        <f aca="false">MAX(H126:H132)</f>
        <v>42.1207196720102</v>
      </c>
      <c r="I136" s="26" t="n">
        <f aca="false">MAX(I126:I132)</f>
        <v>50.1746346015508</v>
      </c>
      <c r="J136" s="26" t="n">
        <f aca="false">MAX(J126:J132)</f>
        <v>58.408490282418</v>
      </c>
      <c r="K136" s="26" t="n">
        <f aca="false">MAX(K126:K132)</f>
        <v>65.3230510651369</v>
      </c>
      <c r="L136" s="26" t="n">
        <f aca="false">MAX(L126:L132)</f>
        <v>64.4829537124453</v>
      </c>
      <c r="M136" s="26" t="n">
        <f aca="false">MAX(M126:M132)</f>
        <v>57.0581075014531</v>
      </c>
      <c r="N136" s="26" t="n">
        <f aca="false">MAX(N126:N132)</f>
        <v>49.2495524282842</v>
      </c>
      <c r="O136" s="3"/>
      <c r="P136" s="3"/>
      <c r="Q136" s="3"/>
      <c r="R136" s="3"/>
      <c r="S136" s="26" t="n">
        <f aca="false">MAX(S126:S131)</f>
        <v>48.4438543504983</v>
      </c>
      <c r="T136" s="26" t="n">
        <f aca="false">MAX(T126:T131)</f>
        <v>38.2298657126898</v>
      </c>
      <c r="U136" s="26" t="n">
        <f aca="false">MAX(U126:U131)</f>
        <v>44.6926898595664</v>
      </c>
    </row>
    <row r="137" customFormat="false" ht="12.75" hidden="false" customHeight="false" outlineLevel="0" collapsed="false">
      <c r="A137" s="27" t="s">
        <v>32</v>
      </c>
      <c r="B137" s="20"/>
      <c r="C137" s="26" t="n">
        <f aca="false">AVERAGE(C126:C132)</f>
        <v>31.5462746534405</v>
      </c>
      <c r="D137" s="26" t="n">
        <f aca="false">AVERAGE(D126:D132)</f>
        <v>24.9053816929664</v>
      </c>
      <c r="E137" s="26" t="n">
        <f aca="false">AVERAGE(E126:E132)</f>
        <v>22.2677085981424</v>
      </c>
      <c r="F137" s="26" t="n">
        <f aca="false">AVERAGE(F126:F132)</f>
        <v>21.300185891015</v>
      </c>
      <c r="G137" s="26" t="n">
        <f aca="false">AVERAGE(G126:G132)</f>
        <v>28.0703151590338</v>
      </c>
      <c r="H137" s="26" t="n">
        <f aca="false">AVERAGE(H126:H132)</f>
        <v>36.979870759605</v>
      </c>
      <c r="I137" s="26" t="n">
        <f aca="false">AVERAGE(I126:I132)</f>
        <v>44.6363519973662</v>
      </c>
      <c r="J137" s="26" t="n">
        <f aca="false">AVERAGE(J126:J132)</f>
        <v>51.7707154818261</v>
      </c>
      <c r="K137" s="26" t="n">
        <f aca="false">AVERAGE(K126:K132)</f>
        <v>59.764201333679</v>
      </c>
      <c r="L137" s="26" t="n">
        <f aca="false">AVERAGE(L126:L132)</f>
        <v>60.6174844680405</v>
      </c>
      <c r="M137" s="26" t="n">
        <f aca="false">AVERAGE(M126:M132)</f>
        <v>50.5281758198754</v>
      </c>
      <c r="N137" s="26" t="n">
        <f aca="false">AVERAGE(N126:N132)</f>
        <v>41.6818523163682</v>
      </c>
      <c r="O137" s="3"/>
      <c r="P137" s="3"/>
      <c r="Q137" s="3"/>
      <c r="R137" s="3"/>
      <c r="S137" s="26" t="n">
        <f aca="false">AVERAGE(S126:S131)</f>
        <v>42.8962007509872</v>
      </c>
      <c r="T137" s="26" t="n">
        <f aca="false">AVERAGE(T126:T131)</f>
        <v>33.3058162038394</v>
      </c>
      <c r="U137" s="26" t="n">
        <f aca="false">AVERAGE(U126:U131)</f>
        <v>39.2272897788255</v>
      </c>
    </row>
    <row r="138" customFormat="false" ht="12.75" hidden="false" customHeight="false" outlineLevel="0" collapsed="false">
      <c r="A138" s="27" t="s">
        <v>33</v>
      </c>
      <c r="B138" s="20"/>
      <c r="C138" s="26" t="n">
        <f aca="false">MIN(C126:C132)</f>
        <v>28.5648833137691</v>
      </c>
      <c r="D138" s="26" t="n">
        <f aca="false">MIN(D126:D132)</f>
        <v>21.8599944336672</v>
      </c>
      <c r="E138" s="26" t="n">
        <f aca="false">MIN(E126:E132)</f>
        <v>18.0809910891692</v>
      </c>
      <c r="F138" s="26" t="n">
        <f aca="false">MIN(F126:F132)</f>
        <v>14.8151612688697</v>
      </c>
      <c r="G138" s="26" t="n">
        <f aca="false">MIN(G126:G132)</f>
        <v>19.223125274464</v>
      </c>
      <c r="H138" s="26" t="n">
        <f aca="false">MIN(H126:H132)</f>
        <v>27.567917082667</v>
      </c>
      <c r="I138" s="26" t="n">
        <f aca="false">MIN(I126:I132)</f>
        <v>36.3113341707211</v>
      </c>
      <c r="J138" s="26" t="n">
        <f aca="false">MIN(J126:J132)</f>
        <v>44.7669490067836</v>
      </c>
      <c r="K138" s="26" t="n">
        <f aca="false">MIN(K126:K132)</f>
        <v>53.4040197175292</v>
      </c>
      <c r="L138" s="26" t="n">
        <f aca="false">MIN(L126:L132)</f>
        <v>57.2098763507205</v>
      </c>
      <c r="M138" s="26" t="n">
        <f aca="false">MIN(M126:M132)</f>
        <v>45.8756117041416</v>
      </c>
      <c r="N138" s="26" t="n">
        <f aca="false">MIN(N126:N132)</f>
        <v>37.4662332185045</v>
      </c>
      <c r="O138" s="3"/>
      <c r="P138" s="3"/>
      <c r="Q138" s="3"/>
      <c r="R138" s="3"/>
      <c r="S138" s="26" t="n">
        <f aca="false">MIN(S126:S131)</f>
        <v>36.371352322668</v>
      </c>
      <c r="T138" s="26" t="n">
        <f aca="false">MIN(T126:T131)</f>
        <v>30.6535293702217</v>
      </c>
      <c r="U138" s="26" t="n">
        <f aca="false">MIN(U126:U131)</f>
        <v>34.1318657276518</v>
      </c>
    </row>
    <row r="139" customFormat="false" ht="12.75" hidden="false" customHeight="false" outlineLevel="0" collapsed="false">
      <c r="A139" s="28"/>
      <c r="B139" s="20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customFormat="false" ht="12.75" hidden="false" customHeight="false" outlineLevel="0" collapsed="false"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</row>
    <row r="141" customFormat="false" ht="12.75" hidden="false" customHeight="false" outlineLevel="0" collapsed="false">
      <c r="A141" s="36" t="s">
        <v>47</v>
      </c>
      <c r="B141" s="20" t="n">
        <v>1992</v>
      </c>
      <c r="C141" s="21" t="n">
        <v>783.89</v>
      </c>
      <c r="D141" s="21" t="n">
        <v>694.097</v>
      </c>
      <c r="E141" s="21" t="n">
        <v>572.169</v>
      </c>
      <c r="F141" s="21" t="n">
        <v>430.01</v>
      </c>
      <c r="G141" s="21" t="n">
        <v>250.357</v>
      </c>
      <c r="H141" s="21" t="n">
        <v>161.708</v>
      </c>
      <c r="I141" s="21" t="n">
        <v>131.284</v>
      </c>
      <c r="J141" s="21" t="n">
        <v>125.101</v>
      </c>
      <c r="K141" s="21" t="n">
        <v>136.422</v>
      </c>
      <c r="L141" s="21" t="n">
        <v>239.414</v>
      </c>
      <c r="M141" s="21" t="n">
        <v>435.287</v>
      </c>
      <c r="N141" s="21" t="n">
        <v>715.439</v>
      </c>
      <c r="O141" s="3"/>
      <c r="P141" s="3"/>
      <c r="Q141" s="3"/>
      <c r="R141" s="3"/>
      <c r="S141" s="22" t="n">
        <f aca="false">AVERAGE(F141:L141)</f>
        <v>210.613714285714</v>
      </c>
      <c r="T141" s="22" t="n">
        <f aca="false">AVERAGE(M141:N141,C142:E142)</f>
        <v>690.1524</v>
      </c>
      <c r="U141" s="22" t="n">
        <f aca="false">AVERAGE(C141:N141)</f>
        <v>389.598166666667</v>
      </c>
    </row>
    <row r="142" customFormat="false" ht="12.75" hidden="false" customHeight="false" outlineLevel="0" collapsed="false">
      <c r="A142" s="19"/>
      <c r="B142" s="20" t="n">
        <v>1993</v>
      </c>
      <c r="C142" s="21" t="n">
        <v>832.172</v>
      </c>
      <c r="D142" s="21" t="n">
        <v>766.645</v>
      </c>
      <c r="E142" s="21" t="n">
        <v>701.219</v>
      </c>
      <c r="F142" s="21" t="n">
        <v>450.885</v>
      </c>
      <c r="G142" s="21" t="n">
        <v>235.435</v>
      </c>
      <c r="H142" s="21" t="n">
        <v>165.662</v>
      </c>
      <c r="I142" s="21" t="n">
        <v>130.366</v>
      </c>
      <c r="J142" s="21" t="n">
        <v>120.265</v>
      </c>
      <c r="K142" s="21" t="n">
        <v>140.855</v>
      </c>
      <c r="L142" s="21" t="n">
        <v>252.252</v>
      </c>
      <c r="M142" s="21" t="n">
        <v>453.47</v>
      </c>
      <c r="N142" s="21" t="n">
        <v>700.048</v>
      </c>
      <c r="O142" s="3"/>
      <c r="P142" s="3"/>
      <c r="Q142" s="3"/>
      <c r="R142" s="3"/>
      <c r="S142" s="22" t="n">
        <f aca="false">AVERAGE(F142:L142)</f>
        <v>213.674285714286</v>
      </c>
      <c r="T142" s="22" t="n">
        <f aca="false">AVERAGE(M142:N142,C143:E143)</f>
        <v>709.4396</v>
      </c>
      <c r="U142" s="22" t="n">
        <f aca="false">AVERAGE(C142:N142)</f>
        <v>412.4395</v>
      </c>
    </row>
    <row r="143" customFormat="false" ht="12.75" hidden="false" customHeight="false" outlineLevel="0" collapsed="false">
      <c r="A143" s="19"/>
      <c r="B143" s="20" t="n">
        <v>1994</v>
      </c>
      <c r="C143" s="21" t="n">
        <v>942.17</v>
      </c>
      <c r="D143" s="21" t="n">
        <v>827.042</v>
      </c>
      <c r="E143" s="21" t="n">
        <v>624.468</v>
      </c>
      <c r="F143" s="21" t="n">
        <v>387.967</v>
      </c>
      <c r="G143" s="21" t="n">
        <v>244.611</v>
      </c>
      <c r="H143" s="21" t="n">
        <v>153.556</v>
      </c>
      <c r="I143" s="21" t="n">
        <v>123.83</v>
      </c>
      <c r="J143" s="21" t="n">
        <v>121.461</v>
      </c>
      <c r="K143" s="21" t="n">
        <v>131.774</v>
      </c>
      <c r="L143" s="21" t="n">
        <v>225.084</v>
      </c>
      <c r="M143" s="21" t="n">
        <v>364.37</v>
      </c>
      <c r="N143" s="21" t="n">
        <v>640.965</v>
      </c>
      <c r="O143" s="3"/>
      <c r="P143" s="3"/>
      <c r="Q143" s="3"/>
      <c r="R143" s="3"/>
      <c r="S143" s="22" t="n">
        <f aca="false">AVERAGE(F143:L143)</f>
        <v>198.326142857143</v>
      </c>
      <c r="T143" s="22" t="n">
        <f aca="false">AVERAGE(M143:N143,C144:E144)</f>
        <v>628.9046</v>
      </c>
      <c r="U143" s="22" t="n">
        <f aca="false">AVERAGE(C143:N143)</f>
        <v>398.9415</v>
      </c>
    </row>
    <row r="144" customFormat="false" ht="12.75" hidden="false" customHeight="false" outlineLevel="0" collapsed="false">
      <c r="A144" s="19"/>
      <c r="B144" s="20" t="n">
        <v>1995</v>
      </c>
      <c r="C144" s="21" t="n">
        <v>806.624</v>
      </c>
      <c r="D144" s="21" t="n">
        <v>744.149</v>
      </c>
      <c r="E144" s="21" t="n">
        <v>588.415</v>
      </c>
      <c r="F144" s="21" t="n">
        <v>412.428</v>
      </c>
      <c r="G144" s="21" t="n">
        <v>255.673</v>
      </c>
      <c r="H144" s="21" t="n">
        <v>156.688</v>
      </c>
      <c r="I144" s="21" t="n">
        <v>125.014</v>
      </c>
      <c r="J144" s="21" t="n">
        <v>114.116</v>
      </c>
      <c r="K144" s="21" t="n">
        <v>136.373</v>
      </c>
      <c r="L144" s="21" t="n">
        <v>226.818</v>
      </c>
      <c r="M144" s="21" t="n">
        <v>514.637</v>
      </c>
      <c r="N144" s="21" t="n">
        <v>752.867</v>
      </c>
      <c r="O144" s="3"/>
      <c r="P144" s="3"/>
      <c r="Q144" s="3"/>
      <c r="R144" s="3"/>
      <c r="S144" s="22" t="n">
        <f aca="false">AVERAGE(F144:L144)</f>
        <v>203.872857142857</v>
      </c>
      <c r="T144" s="22" t="n">
        <f aca="false">AVERAGE(M144:N144,C145:E145)</f>
        <v>738.1932</v>
      </c>
      <c r="U144" s="22" t="n">
        <f aca="false">AVERAGE(C144:N144)</f>
        <v>402.816833333333</v>
      </c>
    </row>
    <row r="145" customFormat="false" ht="12.75" hidden="false" customHeight="false" outlineLevel="0" collapsed="false">
      <c r="A145" s="19"/>
      <c r="B145" s="20" t="n">
        <v>1996</v>
      </c>
      <c r="C145" s="21" t="n">
        <v>916.424</v>
      </c>
      <c r="D145" s="21" t="n">
        <v>815.139</v>
      </c>
      <c r="E145" s="21" t="n">
        <v>691.899</v>
      </c>
      <c r="F145" s="21" t="n">
        <v>463.987</v>
      </c>
      <c r="G145" s="21" t="n">
        <v>265.336</v>
      </c>
      <c r="H145" s="21" t="n">
        <v>160.374</v>
      </c>
      <c r="I145" s="21" t="n">
        <v>122.508</v>
      </c>
      <c r="J145" s="21" t="n">
        <v>115.354</v>
      </c>
      <c r="K145" s="21" t="n">
        <v>136.175</v>
      </c>
      <c r="L145" s="21" t="n">
        <v>242.191</v>
      </c>
      <c r="M145" s="21" t="n">
        <v>495.984</v>
      </c>
      <c r="N145" s="21" t="n">
        <v>739.561</v>
      </c>
      <c r="O145" s="3"/>
      <c r="P145" s="3"/>
      <c r="Q145" s="3"/>
      <c r="R145" s="3"/>
      <c r="S145" s="22" t="n">
        <f aca="false">AVERAGE(F145:L145)</f>
        <v>215.132142857143</v>
      </c>
      <c r="T145" s="22" t="n">
        <f aca="false">AVERAGE(M145:N145,C146:E146)</f>
        <v>704.8538</v>
      </c>
      <c r="U145" s="22" t="n">
        <f aca="false">AVERAGE(C145:N145)</f>
        <v>430.411</v>
      </c>
    </row>
    <row r="146" customFormat="false" ht="12.75" hidden="false" customHeight="false" outlineLevel="0" collapsed="false">
      <c r="A146" s="19"/>
      <c r="B146" s="20" t="n">
        <v>1997</v>
      </c>
      <c r="C146" s="21" t="n">
        <v>904.333</v>
      </c>
      <c r="D146" s="21" t="n">
        <v>769.764</v>
      </c>
      <c r="E146" s="21" t="n">
        <v>614.627</v>
      </c>
      <c r="F146" s="21" t="n">
        <v>436.443</v>
      </c>
      <c r="G146" s="21" t="n">
        <v>280.896</v>
      </c>
      <c r="H146" s="21" t="n">
        <v>160.653</v>
      </c>
      <c r="I146" s="21" t="n">
        <v>127.719</v>
      </c>
      <c r="J146" s="21" t="n">
        <v>114.083</v>
      </c>
      <c r="K146" s="21" t="n">
        <v>128.756</v>
      </c>
      <c r="L146" s="21" t="n">
        <v>235.444</v>
      </c>
      <c r="M146" s="21" t="n">
        <v>502.21</v>
      </c>
      <c r="N146" s="21" t="n">
        <v>732.869</v>
      </c>
      <c r="O146" s="3"/>
      <c r="P146" s="3"/>
      <c r="Q146" s="3"/>
      <c r="R146" s="3"/>
      <c r="S146" s="22"/>
      <c r="T146" s="22"/>
      <c r="U146" s="22"/>
    </row>
    <row r="147" customFormat="false" ht="12.75" hidden="false" customHeight="false" outlineLevel="0" collapsed="false">
      <c r="A147" s="19"/>
      <c r="B147" s="20" t="n">
        <v>1998</v>
      </c>
      <c r="C147" s="21" t="n">
        <v>795.633</v>
      </c>
      <c r="D147" s="21" t="n">
        <v>677.973</v>
      </c>
      <c r="E147" s="21" t="n">
        <v>632.929</v>
      </c>
      <c r="F147" s="21" t="n">
        <v>410.044</v>
      </c>
      <c r="G147" s="21" t="n">
        <v>229.358</v>
      </c>
      <c r="H147" s="21" t="n">
        <v>154.182</v>
      </c>
      <c r="I147" s="21" t="n">
        <v>129.277</v>
      </c>
      <c r="J147" s="21" t="n">
        <v>114.295</v>
      </c>
      <c r="K147" s="21" t="n">
        <v>122.393</v>
      </c>
      <c r="L147" s="31" t="n">
        <f aca="false">L146*$C$9</f>
        <v>232.736453409475</v>
      </c>
      <c r="M147" s="31" t="n">
        <f aca="false">M146*$D$9</f>
        <v>508.825066177518</v>
      </c>
      <c r="N147" s="31" t="n">
        <f aca="false">N146*$E$9</f>
        <v>735.864410977237</v>
      </c>
      <c r="O147" s="3"/>
      <c r="P147" s="3"/>
      <c r="Q147" s="3"/>
      <c r="R147" s="3"/>
      <c r="S147" s="25"/>
      <c r="T147" s="25"/>
      <c r="U147" s="25"/>
    </row>
    <row r="148" customFormat="false" ht="12.75" hidden="false" customHeight="false" outlineLevel="0" collapsed="false">
      <c r="A148" s="19"/>
      <c r="B148" s="20" t="n">
        <v>1999</v>
      </c>
      <c r="C148" s="31" t="n">
        <f aca="false">C147*$F$9</f>
        <v>773.105371056716</v>
      </c>
      <c r="D148" s="31" t="n">
        <f aca="false">D147*$G$9</f>
        <v>670.723219516378</v>
      </c>
      <c r="E148" s="31" t="n">
        <f aca="false">E147*$H$9</f>
        <v>641.04065366687</v>
      </c>
      <c r="F148" s="31" t="n">
        <f aca="false">F147*$I$9</f>
        <v>404.028185742598</v>
      </c>
      <c r="G148" s="31" t="n">
        <f aca="false">G147*$J$9</f>
        <v>224.784583599425</v>
      </c>
      <c r="H148" s="31" t="n">
        <f aca="false">H147*$K$9</f>
        <v>151.231693674008</v>
      </c>
      <c r="I148" s="31" t="n">
        <f aca="false">I147*$L$9</f>
        <v>139.355790399483</v>
      </c>
      <c r="J148" s="31" t="n">
        <f aca="false">J147*$M$9</f>
        <v>123.001662409572</v>
      </c>
      <c r="K148" s="31" t="n">
        <f aca="false">K147*$N$9</f>
        <v>125.227117880975</v>
      </c>
      <c r="L148" s="31" t="n">
        <f aca="false">L147*$C$9</f>
        <v>230.060042921546</v>
      </c>
      <c r="M148" s="34" t="n">
        <f aca="false">M147*$D$9</f>
        <v>515.527265427921</v>
      </c>
      <c r="N148" s="34" t="n">
        <f aca="false">N147*$E$9</f>
        <v>738.872064915934</v>
      </c>
      <c r="O148" s="3"/>
      <c r="P148" s="3"/>
      <c r="Q148" s="3"/>
      <c r="R148" s="3"/>
      <c r="S148" s="25"/>
      <c r="T148" s="25"/>
      <c r="U148" s="25"/>
    </row>
    <row r="149" customFormat="false" ht="12.75" hidden="false" customHeight="false" outlineLevel="0" collapsed="false">
      <c r="A149" s="19"/>
      <c r="B149" s="20" t="n">
        <v>2000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4"/>
      <c r="N149" s="34"/>
      <c r="O149" s="3"/>
      <c r="P149" s="3"/>
      <c r="Q149" s="3"/>
      <c r="R149" s="3"/>
      <c r="S149" s="25"/>
      <c r="T149" s="25"/>
      <c r="U149" s="25"/>
    </row>
    <row r="150" customFormat="false" ht="12.75" hidden="false" customHeight="false" outlineLevel="0" collapsed="false">
      <c r="A150" s="19"/>
      <c r="B150" s="2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3"/>
      <c r="P150" s="3"/>
      <c r="Q150" s="3"/>
      <c r="R150" s="3"/>
      <c r="S150" s="3"/>
      <c r="T150" s="3"/>
      <c r="U150" s="3"/>
    </row>
    <row r="151" customFormat="false" ht="12.75" hidden="false" customHeight="false" outlineLevel="0" collapsed="false">
      <c r="A151" s="27" t="s">
        <v>31</v>
      </c>
      <c r="B151" s="28"/>
      <c r="C151" s="26" t="n">
        <f aca="false">MAX(C141:C147)</f>
        <v>942.17</v>
      </c>
      <c r="D151" s="26" t="n">
        <f aca="false">MAX(D141:D147)</f>
        <v>827.042</v>
      </c>
      <c r="E151" s="26" t="n">
        <f aca="false">MAX(E141:E147)</f>
        <v>701.219</v>
      </c>
      <c r="F151" s="26" t="n">
        <f aca="false">MAX(F141:F147)</f>
        <v>463.987</v>
      </c>
      <c r="G151" s="26" t="n">
        <f aca="false">MAX(G141:G147)</f>
        <v>280.896</v>
      </c>
      <c r="H151" s="26" t="n">
        <f aca="false">MAX(H141:H147)</f>
        <v>165.662</v>
      </c>
      <c r="I151" s="26" t="n">
        <f aca="false">MAX(I141:I147)</f>
        <v>131.284</v>
      </c>
      <c r="J151" s="26" t="n">
        <f aca="false">MAX(J141:J147)</f>
        <v>125.101</v>
      </c>
      <c r="K151" s="26" t="n">
        <f aca="false">MAX(K141:K147)</f>
        <v>140.855</v>
      </c>
      <c r="L151" s="26" t="n">
        <f aca="false">MAX(L141:L147)</f>
        <v>252.252</v>
      </c>
      <c r="M151" s="26" t="n">
        <f aca="false">MAX(M141:M147)</f>
        <v>514.637</v>
      </c>
      <c r="N151" s="26" t="n">
        <f aca="false">MAX(N141:N147)</f>
        <v>752.867</v>
      </c>
      <c r="O151" s="26" t="n">
        <f aca="false">MAX(O141:O147)</f>
        <v>0</v>
      </c>
      <c r="P151" s="26" t="n">
        <f aca="false">MAX(P141:P147)</f>
        <v>0</v>
      </c>
      <c r="Q151" s="3"/>
      <c r="R151" s="3"/>
      <c r="S151" s="26" t="n">
        <f aca="false">MAX(S141:S146)</f>
        <v>215.132142857143</v>
      </c>
      <c r="T151" s="26" t="n">
        <f aca="false">MAX(T141:T146)</f>
        <v>738.1932</v>
      </c>
      <c r="U151" s="26" t="n">
        <f aca="false">MAX(U141:U146)</f>
        <v>430.411</v>
      </c>
    </row>
    <row r="152" customFormat="false" ht="12.75" hidden="false" customHeight="false" outlineLevel="0" collapsed="false">
      <c r="A152" s="27" t="s">
        <v>32</v>
      </c>
      <c r="B152" s="20"/>
      <c r="C152" s="26" t="n">
        <f aca="false">AVERAGE(C141:C147)</f>
        <v>854.463714285714</v>
      </c>
      <c r="D152" s="26" t="n">
        <f aca="false">AVERAGE(D141:D147)</f>
        <v>756.401285714286</v>
      </c>
      <c r="E152" s="26" t="n">
        <f aca="false">AVERAGE(E141:E147)</f>
        <v>632.246571428571</v>
      </c>
      <c r="F152" s="26" t="n">
        <f aca="false">AVERAGE(F141:F147)</f>
        <v>427.394857142857</v>
      </c>
      <c r="G152" s="26" t="n">
        <f aca="false">AVERAGE(G141:G147)</f>
        <v>251.666571428571</v>
      </c>
      <c r="H152" s="26" t="n">
        <f aca="false">AVERAGE(H141:H147)</f>
        <v>158.974714285714</v>
      </c>
      <c r="I152" s="26" t="n">
        <f aca="false">AVERAGE(I141:I147)</f>
        <v>127.142571428571</v>
      </c>
      <c r="J152" s="26" t="n">
        <f aca="false">AVERAGE(J141:J147)</f>
        <v>117.810714285714</v>
      </c>
      <c r="K152" s="26" t="n">
        <f aca="false">AVERAGE(K141:K147)</f>
        <v>133.249714285714</v>
      </c>
      <c r="L152" s="26" t="n">
        <f aca="false">AVERAGE(L141:L147)</f>
        <v>236.277064772782</v>
      </c>
      <c r="M152" s="26" t="n">
        <f aca="false">AVERAGE(M141:M147)</f>
        <v>467.826152311074</v>
      </c>
      <c r="N152" s="26" t="n">
        <f aca="false">AVERAGE(N141:N147)</f>
        <v>716.801915853891</v>
      </c>
      <c r="O152" s="26" t="e">
        <f aca="false">AVERAGE(O141:O147)</f>
        <v>#DIV/0!</v>
      </c>
      <c r="P152" s="26" t="e">
        <f aca="false">AVERAGE(P141:P147)</f>
        <v>#DIV/0!</v>
      </c>
      <c r="Q152" s="3"/>
      <c r="R152" s="3"/>
      <c r="S152" s="26" t="n">
        <f aca="false">AVERAGE(S141:S146)</f>
        <v>208.323828571429</v>
      </c>
      <c r="T152" s="26" t="n">
        <f aca="false">AVERAGE(T141:T146)</f>
        <v>694.30872</v>
      </c>
      <c r="U152" s="26" t="n">
        <f aca="false">AVERAGE(U141:U146)</f>
        <v>406.8414</v>
      </c>
    </row>
    <row r="153" customFormat="false" ht="12.75" hidden="false" customHeight="false" outlineLevel="0" collapsed="false">
      <c r="A153" s="27" t="s">
        <v>33</v>
      </c>
      <c r="B153" s="20"/>
      <c r="C153" s="26" t="n">
        <f aca="false">MIN(C141:C147)</f>
        <v>783.89</v>
      </c>
      <c r="D153" s="26" t="n">
        <f aca="false">MIN(D141:D147)</f>
        <v>677.973</v>
      </c>
      <c r="E153" s="26" t="n">
        <f aca="false">MIN(E141:E147)</f>
        <v>572.169</v>
      </c>
      <c r="F153" s="26" t="n">
        <f aca="false">MIN(F141:F147)</f>
        <v>387.967</v>
      </c>
      <c r="G153" s="26" t="n">
        <f aca="false">MIN(G141:G147)</f>
        <v>229.358</v>
      </c>
      <c r="H153" s="26" t="n">
        <f aca="false">MIN(H141:H147)</f>
        <v>153.556</v>
      </c>
      <c r="I153" s="26" t="n">
        <f aca="false">MIN(I141:I147)</f>
        <v>122.508</v>
      </c>
      <c r="J153" s="26" t="n">
        <f aca="false">MIN(J141:J147)</f>
        <v>114.083</v>
      </c>
      <c r="K153" s="26" t="n">
        <f aca="false">MIN(K141:K147)</f>
        <v>122.393</v>
      </c>
      <c r="L153" s="26" t="n">
        <f aca="false">MIN(L141:L147)</f>
        <v>225.084</v>
      </c>
      <c r="M153" s="26" t="n">
        <f aca="false">MIN(M141:M147)</f>
        <v>364.37</v>
      </c>
      <c r="N153" s="26" t="n">
        <f aca="false">MIN(N141:N147)</f>
        <v>640.965</v>
      </c>
      <c r="O153" s="26" t="n">
        <f aca="false">MIN(O141:O147)</f>
        <v>0</v>
      </c>
      <c r="P153" s="26" t="n">
        <f aca="false">MIN(P141:P147)</f>
        <v>0</v>
      </c>
      <c r="Q153" s="3"/>
      <c r="R153" s="3"/>
      <c r="S153" s="26" t="n">
        <f aca="false">MIN(S141:S146)</f>
        <v>198.326142857143</v>
      </c>
      <c r="T153" s="26" t="n">
        <f aca="false">MIN(T141:T146)</f>
        <v>628.9046</v>
      </c>
      <c r="U153" s="26" t="n">
        <f aca="false">MIN(U141:U146)</f>
        <v>389.598166666667</v>
      </c>
    </row>
    <row r="154" customFormat="false" ht="12.75" hidden="false" customHeight="false" outlineLevel="0" collapsed="false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</row>
    <row r="155" customFormat="false" ht="12.75" hidden="false" customHeight="false" outlineLevel="0" collapsed="false">
      <c r="A155" s="36" t="s">
        <v>48</v>
      </c>
      <c r="B155" s="20" t="n">
        <v>1992</v>
      </c>
      <c r="C155" s="21" t="n">
        <v>407.819</v>
      </c>
      <c r="D155" s="21" t="n">
        <v>363.265</v>
      </c>
      <c r="E155" s="21" t="n">
        <v>312.141</v>
      </c>
      <c r="F155" s="21" t="n">
        <v>248.016</v>
      </c>
      <c r="G155" s="21" t="n">
        <v>167.985</v>
      </c>
      <c r="H155" s="21" t="n">
        <v>123.49</v>
      </c>
      <c r="I155" s="21" t="n">
        <v>121.082</v>
      </c>
      <c r="J155" s="21" t="n">
        <v>120</v>
      </c>
      <c r="K155" s="21" t="n">
        <v>119.469</v>
      </c>
      <c r="L155" s="21" t="n">
        <v>164.194</v>
      </c>
      <c r="M155" s="21" t="n">
        <v>253.654</v>
      </c>
      <c r="N155" s="21" t="n">
        <v>378.196</v>
      </c>
      <c r="O155" s="3"/>
      <c r="P155" s="3"/>
      <c r="Q155" s="3"/>
      <c r="R155" s="3"/>
      <c r="S155" s="22" t="n">
        <f aca="false">AVERAGE(F155:L155)</f>
        <v>152.033714285714</v>
      </c>
      <c r="T155" s="22" t="n">
        <f aca="false">AVERAGE(M155:N155,C156:E156)</f>
        <v>363.1134</v>
      </c>
      <c r="U155" s="22" t="n">
        <f aca="false">AVERAGE(C155:N155)</f>
        <v>231.60925</v>
      </c>
    </row>
    <row r="156" customFormat="false" ht="12.75" hidden="false" customHeight="false" outlineLevel="0" collapsed="false">
      <c r="A156" s="19"/>
      <c r="B156" s="20" t="n">
        <v>1993</v>
      </c>
      <c r="C156" s="21" t="n">
        <v>414.753</v>
      </c>
      <c r="D156" s="21" t="n">
        <v>400.603</v>
      </c>
      <c r="E156" s="21" t="n">
        <v>368.361</v>
      </c>
      <c r="F156" s="21" t="n">
        <v>253.8</v>
      </c>
      <c r="G156" s="21" t="n">
        <v>153.09</v>
      </c>
      <c r="H156" s="21" t="n">
        <v>123.136</v>
      </c>
      <c r="I156" s="21" t="n">
        <v>118.444</v>
      </c>
      <c r="J156" s="21" t="n">
        <v>110.372</v>
      </c>
      <c r="K156" s="21" t="n">
        <v>118.242</v>
      </c>
      <c r="L156" s="21" t="n">
        <v>166.66</v>
      </c>
      <c r="M156" s="21" t="n">
        <v>256.861</v>
      </c>
      <c r="N156" s="21" t="n">
        <v>358.249</v>
      </c>
      <c r="O156" s="3"/>
      <c r="P156" s="3"/>
      <c r="Q156" s="3"/>
      <c r="R156" s="3"/>
      <c r="S156" s="22" t="n">
        <f aca="false">AVERAGE(F156:L156)</f>
        <v>149.106285714286</v>
      </c>
      <c r="T156" s="22" t="n">
        <f aca="false">AVERAGE(M156:N156,C157:E157)</f>
        <v>371.9224</v>
      </c>
      <c r="U156" s="22" t="n">
        <f aca="false">AVERAGE(C156:N156)</f>
        <v>236.880916666667</v>
      </c>
    </row>
    <row r="157" customFormat="false" ht="12.75" hidden="false" customHeight="false" outlineLevel="0" collapsed="false">
      <c r="A157" s="19"/>
      <c r="B157" s="20" t="n">
        <v>1994</v>
      </c>
      <c r="C157" s="21" t="n">
        <v>468.7</v>
      </c>
      <c r="D157" s="21" t="n">
        <v>430.554</v>
      </c>
      <c r="E157" s="21" t="n">
        <v>345.248</v>
      </c>
      <c r="F157" s="21" t="n">
        <v>233.615</v>
      </c>
      <c r="G157" s="21" t="n">
        <v>161.584</v>
      </c>
      <c r="H157" s="21" t="n">
        <v>131.556</v>
      </c>
      <c r="I157" s="21" t="n">
        <v>127.454</v>
      </c>
      <c r="J157" s="21" t="n">
        <v>118.403</v>
      </c>
      <c r="K157" s="21" t="n">
        <v>116.192</v>
      </c>
      <c r="L157" s="21" t="n">
        <v>159.435</v>
      </c>
      <c r="M157" s="21" t="n">
        <v>236.822</v>
      </c>
      <c r="N157" s="21" t="n">
        <v>338.629</v>
      </c>
      <c r="O157" s="3"/>
      <c r="P157" s="3"/>
      <c r="Q157" s="3"/>
      <c r="R157" s="3"/>
      <c r="S157" s="22" t="n">
        <f aca="false">AVERAGE(F157:L157)</f>
        <v>149.748428571429</v>
      </c>
      <c r="T157" s="22" t="n">
        <f aca="false">AVERAGE(M157:N157,C158:E158)</f>
        <v>348.9878</v>
      </c>
      <c r="U157" s="22" t="n">
        <f aca="false">AVERAGE(C157:N157)</f>
        <v>239.016</v>
      </c>
    </row>
    <row r="158" customFormat="false" ht="12.75" hidden="false" customHeight="false" outlineLevel="0" collapsed="false">
      <c r="A158" s="19"/>
      <c r="B158" s="20" t="n">
        <v>1995</v>
      </c>
      <c r="C158" s="21" t="n">
        <v>424.427</v>
      </c>
      <c r="D158" s="21" t="n">
        <v>407.207</v>
      </c>
      <c r="E158" s="21" t="n">
        <v>337.854</v>
      </c>
      <c r="F158" s="21" t="n">
        <v>250.043</v>
      </c>
      <c r="G158" s="21" t="n">
        <v>181.564</v>
      </c>
      <c r="H158" s="21" t="n">
        <v>131.484</v>
      </c>
      <c r="I158" s="21" t="n">
        <v>132.246</v>
      </c>
      <c r="J158" s="21" t="n">
        <v>128.298</v>
      </c>
      <c r="K158" s="21" t="n">
        <v>128.33</v>
      </c>
      <c r="L158" s="21" t="n">
        <v>168.424</v>
      </c>
      <c r="M158" s="21" t="n">
        <v>295.33</v>
      </c>
      <c r="N158" s="21" t="n">
        <v>411.948</v>
      </c>
      <c r="O158" s="3"/>
      <c r="P158" s="3"/>
      <c r="Q158" s="3"/>
      <c r="R158" s="3"/>
      <c r="S158" s="22" t="n">
        <f aca="false">AVERAGE(F158:L158)</f>
        <v>160.055571428571</v>
      </c>
      <c r="T158" s="22" t="n">
        <f aca="false">AVERAGE(M158:N158,C159:E159)</f>
        <v>399.8536</v>
      </c>
      <c r="U158" s="22" t="n">
        <f aca="false">AVERAGE(C158:N158)</f>
        <v>249.762916666667</v>
      </c>
    </row>
    <row r="159" customFormat="false" ht="12.75" hidden="false" customHeight="false" outlineLevel="0" collapsed="false">
      <c r="A159" s="19"/>
      <c r="B159" s="20" t="n">
        <v>1996</v>
      </c>
      <c r="C159" s="21" t="n">
        <v>472.02</v>
      </c>
      <c r="D159" s="21" t="n">
        <v>436.38</v>
      </c>
      <c r="E159" s="21" t="n">
        <v>383.59</v>
      </c>
      <c r="F159" s="21" t="n">
        <v>278.987</v>
      </c>
      <c r="G159" s="21" t="n">
        <v>183.063</v>
      </c>
      <c r="H159" s="21" t="n">
        <v>138.465</v>
      </c>
      <c r="I159" s="21" t="n">
        <v>130.363</v>
      </c>
      <c r="J159" s="21" t="n">
        <v>127.716</v>
      </c>
      <c r="K159" s="21" t="n">
        <v>130.128</v>
      </c>
      <c r="L159" s="21" t="n">
        <v>174.684</v>
      </c>
      <c r="M159" s="21" t="n">
        <v>300.242</v>
      </c>
      <c r="N159" s="21" t="n">
        <v>405.42</v>
      </c>
      <c r="O159" s="3"/>
      <c r="P159" s="3"/>
      <c r="Q159" s="3"/>
      <c r="R159" s="3"/>
      <c r="S159" s="22" t="n">
        <f aca="false">AVERAGE(F159:L159)</f>
        <v>166.200857142857</v>
      </c>
      <c r="T159" s="22" t="n">
        <f aca="false">AVERAGE(M159:N159,C160:E160)</f>
        <v>390.7068</v>
      </c>
      <c r="U159" s="22" t="n">
        <f aca="false">AVERAGE(C159:N159)</f>
        <v>263.4215</v>
      </c>
    </row>
    <row r="160" customFormat="false" ht="12.75" hidden="false" customHeight="false" outlineLevel="0" collapsed="false">
      <c r="A160" s="19"/>
      <c r="B160" s="20" t="n">
        <v>1997</v>
      </c>
      <c r="C160" s="21" t="n">
        <v>468.401</v>
      </c>
      <c r="D160" s="21" t="n">
        <v>417.93</v>
      </c>
      <c r="E160" s="21" t="n">
        <v>361.541</v>
      </c>
      <c r="F160" s="21" t="n">
        <v>264.467</v>
      </c>
      <c r="G160" s="21" t="n">
        <v>228.347</v>
      </c>
      <c r="H160" s="21" t="n">
        <v>143.051</v>
      </c>
      <c r="I160" s="21" t="n">
        <v>128.956</v>
      </c>
      <c r="J160" s="21" t="n">
        <v>130.417</v>
      </c>
      <c r="K160" s="21" t="n">
        <v>135.492</v>
      </c>
      <c r="L160" s="21" t="n">
        <v>182.807</v>
      </c>
      <c r="M160" s="21" t="n">
        <v>307.654</v>
      </c>
      <c r="N160" s="21" t="n">
        <v>405.661</v>
      </c>
      <c r="O160" s="3"/>
      <c r="P160" s="3"/>
      <c r="Q160" s="3"/>
      <c r="R160" s="3"/>
      <c r="S160" s="22"/>
      <c r="T160" s="22"/>
      <c r="U160" s="22"/>
    </row>
    <row r="161" customFormat="false" ht="12.75" hidden="false" customHeight="false" outlineLevel="0" collapsed="false">
      <c r="A161" s="19"/>
      <c r="B161" s="20" t="n">
        <v>1998</v>
      </c>
      <c r="C161" s="21" t="n">
        <v>436.225</v>
      </c>
      <c r="D161" s="21" t="n">
        <v>383.711</v>
      </c>
      <c r="E161" s="21" t="n">
        <v>364.36</v>
      </c>
      <c r="F161" s="21" t="n">
        <v>254.192</v>
      </c>
      <c r="G161" s="21" t="n">
        <v>171.063</v>
      </c>
      <c r="H161" s="21" t="n">
        <v>142.74</v>
      </c>
      <c r="I161" s="21" t="n">
        <v>147.279</v>
      </c>
      <c r="J161" s="21" t="n">
        <v>156.97</v>
      </c>
      <c r="K161" s="21" t="n">
        <v>156.646</v>
      </c>
      <c r="L161" s="31" t="n">
        <f aca="false">L160*$C$9</f>
        <v>180.704765627605</v>
      </c>
      <c r="M161" s="31" t="n">
        <f aca="false">M160*$D$9</f>
        <v>311.706391568822</v>
      </c>
      <c r="N161" s="31" t="n">
        <f aca="false">N160*$E$9</f>
        <v>407.319033580949</v>
      </c>
      <c r="O161" s="3"/>
      <c r="P161" s="3"/>
      <c r="Q161" s="3"/>
      <c r="R161" s="3"/>
      <c r="S161" s="25"/>
      <c r="T161" s="25"/>
      <c r="U161" s="25"/>
    </row>
    <row r="162" customFormat="false" ht="12.75" hidden="false" customHeight="false" outlineLevel="0" collapsed="false">
      <c r="A162" s="19"/>
      <c r="B162" s="20" t="n">
        <v>1999</v>
      </c>
      <c r="C162" s="31" t="n">
        <f aca="false">C161*$F$9</f>
        <v>423.873683581772</v>
      </c>
      <c r="D162" s="31" t="n">
        <f aca="false">D161*$G$9</f>
        <v>379.607856483738</v>
      </c>
      <c r="E162" s="31" t="n">
        <f aca="false">E161*$H$9</f>
        <v>369.029658255603</v>
      </c>
      <c r="F162" s="31" t="n">
        <f aca="false">F161*$I$9</f>
        <v>250.462712758344</v>
      </c>
      <c r="G162" s="31" t="n">
        <f aca="false">G161*$J$9</f>
        <v>167.651990444059</v>
      </c>
      <c r="H162" s="31" t="n">
        <f aca="false">H161*$K$9</f>
        <v>140.008638849074</v>
      </c>
      <c r="I162" s="31" t="n">
        <f aca="false">I161*$L$9</f>
        <v>158.761275820489</v>
      </c>
      <c r="J162" s="31" t="n">
        <f aca="false">J161*$M$9</f>
        <v>168.927520437732</v>
      </c>
      <c r="K162" s="31" t="n">
        <f aca="false">K161*$N$9</f>
        <v>160.273276311416</v>
      </c>
      <c r="L162" s="31" t="n">
        <f aca="false">L161*$C$9</f>
        <v>178.626706420037</v>
      </c>
      <c r="M162" s="34" t="n">
        <f aca="false">M161*$D$9</f>
        <v>315.812160884812</v>
      </c>
      <c r="N162" s="34" t="n">
        <f aca="false">N161*$E$9</f>
        <v>408.983843941909</v>
      </c>
      <c r="O162" s="3"/>
      <c r="P162" s="3"/>
      <c r="Q162" s="3"/>
      <c r="R162" s="3"/>
      <c r="S162" s="25"/>
      <c r="T162" s="25"/>
      <c r="U162" s="25"/>
    </row>
    <row r="163" customFormat="false" ht="12.75" hidden="false" customHeight="false" outlineLevel="0" collapsed="false">
      <c r="A163" s="19"/>
      <c r="B163" s="20" t="n">
        <v>2000</v>
      </c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4"/>
      <c r="N163" s="34"/>
      <c r="O163" s="3"/>
      <c r="P163" s="3"/>
      <c r="Q163" s="3"/>
      <c r="R163" s="3"/>
      <c r="S163" s="25"/>
      <c r="T163" s="25"/>
      <c r="U163" s="25"/>
    </row>
    <row r="164" customFormat="false" ht="12.75" hidden="false" customHeight="false" outlineLevel="0" collapsed="false">
      <c r="A164" s="19"/>
      <c r="B164" s="2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3"/>
      <c r="P164" s="3"/>
      <c r="Q164" s="3"/>
      <c r="R164" s="3"/>
      <c r="S164" s="3"/>
      <c r="T164" s="3"/>
      <c r="U164" s="3"/>
    </row>
    <row r="165" customFormat="false" ht="12.75" hidden="false" customHeight="false" outlineLevel="0" collapsed="false">
      <c r="A165" s="27" t="s">
        <v>31</v>
      </c>
      <c r="B165" s="28"/>
      <c r="C165" s="26" t="n">
        <f aca="false">MAX(C155:C161)</f>
        <v>472.02</v>
      </c>
      <c r="D165" s="26" t="n">
        <f aca="false">MAX(D155:D161)</f>
        <v>436.38</v>
      </c>
      <c r="E165" s="26" t="n">
        <f aca="false">MAX(E155:E161)</f>
        <v>383.59</v>
      </c>
      <c r="F165" s="26" t="n">
        <f aca="false">MAX(F155:F161)</f>
        <v>278.987</v>
      </c>
      <c r="G165" s="26" t="n">
        <f aca="false">MAX(G155:G161)</f>
        <v>228.347</v>
      </c>
      <c r="H165" s="26" t="n">
        <f aca="false">MAX(H155:H161)</f>
        <v>143.051</v>
      </c>
      <c r="I165" s="26" t="n">
        <f aca="false">MAX(I155:I161)</f>
        <v>147.279</v>
      </c>
      <c r="J165" s="26" t="n">
        <f aca="false">MAX(J155:J161)</f>
        <v>156.97</v>
      </c>
      <c r="K165" s="26" t="n">
        <f aca="false">MAX(K155:K161)</f>
        <v>156.646</v>
      </c>
      <c r="L165" s="26" t="n">
        <f aca="false">MAX(L155:L161)</f>
        <v>182.807</v>
      </c>
      <c r="M165" s="26" t="n">
        <f aca="false">MAX(M155:M161)</f>
        <v>311.706391568822</v>
      </c>
      <c r="N165" s="26" t="n">
        <f aca="false">MAX(N155:N161)</f>
        <v>411.948</v>
      </c>
      <c r="O165" s="26" t="n">
        <f aca="false">MAX(O155:O161)</f>
        <v>0</v>
      </c>
      <c r="P165" s="26" t="n">
        <f aca="false">MAX(P155:P161)</f>
        <v>0</v>
      </c>
      <c r="Q165" s="3"/>
      <c r="R165" s="3"/>
      <c r="S165" s="26" t="n">
        <f aca="false">MAX(S155:S160)</f>
        <v>166.200857142857</v>
      </c>
      <c r="T165" s="26" t="n">
        <f aca="false">MAX(T155:T160)</f>
        <v>399.8536</v>
      </c>
      <c r="U165" s="26" t="n">
        <f aca="false">MAX(U155:U160)</f>
        <v>263.4215</v>
      </c>
    </row>
    <row r="166" customFormat="false" ht="12.75" hidden="false" customHeight="false" outlineLevel="0" collapsed="false">
      <c r="A166" s="27" t="s">
        <v>32</v>
      </c>
      <c r="B166" s="20"/>
      <c r="C166" s="26" t="n">
        <f aca="false">AVERAGE(C155:C161)</f>
        <v>441.763571428572</v>
      </c>
      <c r="D166" s="26" t="n">
        <f aca="false">AVERAGE(D155:D161)</f>
        <v>405.664285714286</v>
      </c>
      <c r="E166" s="26" t="n">
        <f aca="false">AVERAGE(E155:E161)</f>
        <v>353.299285714286</v>
      </c>
      <c r="F166" s="26" t="n">
        <f aca="false">AVERAGE(F155:F161)</f>
        <v>254.731428571429</v>
      </c>
      <c r="G166" s="26" t="n">
        <f aca="false">AVERAGE(G155:G161)</f>
        <v>178.099428571429</v>
      </c>
      <c r="H166" s="26" t="n">
        <f aca="false">AVERAGE(H155:H161)</f>
        <v>133.417428571429</v>
      </c>
      <c r="I166" s="26" t="n">
        <f aca="false">AVERAGE(I155:I161)</f>
        <v>129.403428571429</v>
      </c>
      <c r="J166" s="26" t="n">
        <f aca="false">AVERAGE(J155:J161)</f>
        <v>127.453714285714</v>
      </c>
      <c r="K166" s="26" t="n">
        <f aca="false">AVERAGE(K155:K161)</f>
        <v>129.214142857143</v>
      </c>
      <c r="L166" s="26" t="n">
        <f aca="false">AVERAGE(L155:L161)</f>
        <v>170.986966518229</v>
      </c>
      <c r="M166" s="26" t="n">
        <f aca="false">AVERAGE(M155:M161)</f>
        <v>280.324198795546</v>
      </c>
      <c r="N166" s="26" t="n">
        <f aca="false">AVERAGE(N155:N161)</f>
        <v>386.488861940136</v>
      </c>
      <c r="O166" s="26" t="e">
        <f aca="false">AVERAGE(O155:O161)</f>
        <v>#DIV/0!</v>
      </c>
      <c r="P166" s="26" t="e">
        <f aca="false">AVERAGE(P155:P161)</f>
        <v>#DIV/0!</v>
      </c>
      <c r="Q166" s="3"/>
      <c r="R166" s="3"/>
      <c r="S166" s="26" t="n">
        <f aca="false">AVERAGE(S155:S160)</f>
        <v>155.428971428571</v>
      </c>
      <c r="T166" s="26" t="n">
        <f aca="false">AVERAGE(T155:T160)</f>
        <v>374.9168</v>
      </c>
      <c r="U166" s="26" t="n">
        <f aca="false">AVERAGE(U155:U160)</f>
        <v>244.138116666667</v>
      </c>
    </row>
    <row r="167" customFormat="false" ht="12.75" hidden="false" customHeight="false" outlineLevel="0" collapsed="false">
      <c r="A167" s="27" t="s">
        <v>33</v>
      </c>
      <c r="B167" s="20"/>
      <c r="C167" s="26" t="n">
        <f aca="false">MIN(C155:C161)</f>
        <v>407.819</v>
      </c>
      <c r="D167" s="26" t="n">
        <f aca="false">MIN(D155:D161)</f>
        <v>363.265</v>
      </c>
      <c r="E167" s="26" t="n">
        <f aca="false">MIN(E155:E161)</f>
        <v>312.141</v>
      </c>
      <c r="F167" s="26" t="n">
        <f aca="false">MIN(F155:F161)</f>
        <v>233.615</v>
      </c>
      <c r="G167" s="26" t="n">
        <f aca="false">MIN(G155:G161)</f>
        <v>153.09</v>
      </c>
      <c r="H167" s="26" t="n">
        <f aca="false">MIN(H155:H161)</f>
        <v>123.136</v>
      </c>
      <c r="I167" s="26" t="n">
        <f aca="false">MIN(I155:I161)</f>
        <v>118.444</v>
      </c>
      <c r="J167" s="26" t="n">
        <f aca="false">MIN(J155:J161)</f>
        <v>110.372</v>
      </c>
      <c r="K167" s="26" t="n">
        <f aca="false">MIN(K155:K161)</f>
        <v>116.192</v>
      </c>
      <c r="L167" s="26" t="n">
        <f aca="false">MIN(L155:L161)</f>
        <v>159.435</v>
      </c>
      <c r="M167" s="26" t="n">
        <f aca="false">MIN(M155:M161)</f>
        <v>236.822</v>
      </c>
      <c r="N167" s="26" t="n">
        <f aca="false">MIN(N155:N161)</f>
        <v>338.629</v>
      </c>
      <c r="O167" s="26" t="n">
        <f aca="false">MIN(O155:O161)</f>
        <v>0</v>
      </c>
      <c r="P167" s="26" t="n">
        <f aca="false">MIN(P155:P161)</f>
        <v>0</v>
      </c>
      <c r="Q167" s="3"/>
      <c r="R167" s="3"/>
      <c r="S167" s="26" t="n">
        <f aca="false">MIN(S155:S160)</f>
        <v>149.106285714286</v>
      </c>
      <c r="T167" s="26" t="n">
        <f aca="false">MIN(T155:T160)</f>
        <v>348.9878</v>
      </c>
      <c r="U167" s="26" t="n">
        <f aca="false">MIN(U155:U160)</f>
        <v>231.60925</v>
      </c>
    </row>
    <row r="168" customFormat="false" ht="12.75" hidden="false" customHeight="false" outlineLevel="0" collapsed="false"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</row>
    <row r="169" customFormat="false" ht="17.25" hidden="false" customHeight="false" outlineLevel="0" collapsed="false">
      <c r="A169" s="36" t="s">
        <v>49</v>
      </c>
      <c r="B169" s="20" t="n">
        <v>1992</v>
      </c>
      <c r="C169" s="21" t="n">
        <v>694.016</v>
      </c>
      <c r="D169" s="21" t="n">
        <v>637.191</v>
      </c>
      <c r="E169" s="21" t="n">
        <v>667.321</v>
      </c>
      <c r="F169" s="21" t="n">
        <v>621.398</v>
      </c>
      <c r="G169" s="21" t="n">
        <v>613.574</v>
      </c>
      <c r="H169" s="21" t="n">
        <v>572.163</v>
      </c>
      <c r="I169" s="21" t="n">
        <v>580.237</v>
      </c>
      <c r="J169" s="21" t="n">
        <v>576.415</v>
      </c>
      <c r="K169" s="21" t="n">
        <v>580.864</v>
      </c>
      <c r="L169" s="21" t="n">
        <v>599.976</v>
      </c>
      <c r="M169" s="21" t="n">
        <v>633.614</v>
      </c>
      <c r="N169" s="21" t="n">
        <v>669.103</v>
      </c>
      <c r="O169" s="3"/>
      <c r="P169" s="3"/>
      <c r="Q169" s="3"/>
      <c r="R169" s="3"/>
      <c r="S169" s="22" t="n">
        <f aca="false">AVERAGE(F169:L169)</f>
        <v>592.089571428572</v>
      </c>
      <c r="T169" s="22" t="n">
        <f aca="false">AVERAGE(M169:N169,C170:E170)</f>
        <v>676.3692</v>
      </c>
      <c r="U169" s="22" t="n">
        <f aca="false">AVERAGE(C169:N169)</f>
        <v>620.489333333333</v>
      </c>
    </row>
    <row r="170" customFormat="false" ht="12.75" hidden="false" customHeight="false" outlineLevel="0" collapsed="false">
      <c r="A170" s="19"/>
      <c r="B170" s="20" t="n">
        <v>1993</v>
      </c>
      <c r="C170" s="21" t="n">
        <v>700.459</v>
      </c>
      <c r="D170" s="21" t="n">
        <v>674.77</v>
      </c>
      <c r="E170" s="21" t="n">
        <v>703.9</v>
      </c>
      <c r="F170" s="21" t="n">
        <v>652.356</v>
      </c>
      <c r="G170" s="21" t="n">
        <v>608.99</v>
      </c>
      <c r="H170" s="21" t="n">
        <v>613.124</v>
      </c>
      <c r="I170" s="21" t="n">
        <v>624.088</v>
      </c>
      <c r="J170" s="21" t="n">
        <v>636.227</v>
      </c>
      <c r="K170" s="21" t="n">
        <v>620.156</v>
      </c>
      <c r="L170" s="21" t="n">
        <v>683.157</v>
      </c>
      <c r="M170" s="21" t="n">
        <v>681.29</v>
      </c>
      <c r="N170" s="21" t="n">
        <v>711.974</v>
      </c>
      <c r="O170" s="3"/>
      <c r="P170" s="3"/>
      <c r="Q170" s="3"/>
      <c r="R170" s="3"/>
      <c r="S170" s="22" t="n">
        <f aca="false">AVERAGE(F170:L170)</f>
        <v>634.014</v>
      </c>
      <c r="T170" s="22" t="n">
        <f aca="false">AVERAGE(M170:N170,C171:E171)</f>
        <v>704.1678</v>
      </c>
      <c r="U170" s="22" t="n">
        <f aca="false">AVERAGE(C170:N170)</f>
        <v>659.207583333333</v>
      </c>
    </row>
    <row r="171" customFormat="false" ht="12.75" hidden="false" customHeight="false" outlineLevel="0" collapsed="false">
      <c r="A171" s="19"/>
      <c r="B171" s="20" t="n">
        <v>1994</v>
      </c>
      <c r="C171" s="21" t="n">
        <v>723.701</v>
      </c>
      <c r="D171" s="21" t="n">
        <v>704.688</v>
      </c>
      <c r="E171" s="21" t="n">
        <v>699.186</v>
      </c>
      <c r="F171" s="21" t="n">
        <v>654.264</v>
      </c>
      <c r="G171" s="21" t="n">
        <v>632.898</v>
      </c>
      <c r="H171" s="21" t="n">
        <v>635.279</v>
      </c>
      <c r="I171" s="21" t="n">
        <v>619.831</v>
      </c>
      <c r="J171" s="21" t="n">
        <v>630.791</v>
      </c>
      <c r="K171" s="21" t="n">
        <v>673.033</v>
      </c>
      <c r="L171" s="21" t="n">
        <v>677.879</v>
      </c>
      <c r="M171" s="21" t="n">
        <v>687.693</v>
      </c>
      <c r="N171" s="21" t="n">
        <v>723.583</v>
      </c>
      <c r="O171" s="3"/>
      <c r="P171" s="3"/>
      <c r="Q171" s="3"/>
      <c r="R171" s="3"/>
      <c r="S171" s="22" t="n">
        <f aca="false">AVERAGE(F171:L171)</f>
        <v>646.282142857143</v>
      </c>
      <c r="T171" s="22" t="n">
        <f aca="false">AVERAGE(M171:N171,C172:E172)</f>
        <v>718.661</v>
      </c>
      <c r="U171" s="22" t="n">
        <f aca="false">AVERAGE(C171:N171)</f>
        <v>671.902166666667</v>
      </c>
    </row>
    <row r="172" customFormat="false" ht="12.75" hidden="false" customHeight="false" outlineLevel="0" collapsed="false">
      <c r="A172" s="19"/>
      <c r="B172" s="20" t="n">
        <v>1995</v>
      </c>
      <c r="C172" s="21" t="n">
        <v>766.799</v>
      </c>
      <c r="D172" s="21" t="n">
        <v>694.358</v>
      </c>
      <c r="E172" s="21" t="n">
        <v>720.872</v>
      </c>
      <c r="F172" s="21" t="n">
        <v>703.645</v>
      </c>
      <c r="G172" s="21" t="n">
        <v>692.943</v>
      </c>
      <c r="H172" s="21" t="n">
        <v>647.342</v>
      </c>
      <c r="I172" s="21" t="n">
        <v>661.684</v>
      </c>
      <c r="J172" s="21" t="n">
        <v>659.275</v>
      </c>
      <c r="K172" s="21" t="n">
        <v>652.694</v>
      </c>
      <c r="L172" s="21" t="n">
        <v>697.05</v>
      </c>
      <c r="M172" s="21" t="n">
        <v>722.348</v>
      </c>
      <c r="N172" s="21" t="n">
        <v>772.596</v>
      </c>
      <c r="O172" s="3"/>
      <c r="P172" s="3"/>
      <c r="Q172" s="3"/>
      <c r="R172" s="3"/>
      <c r="S172" s="22" t="n">
        <f aca="false">AVERAGE(F172:L172)</f>
        <v>673.519</v>
      </c>
      <c r="T172" s="22" t="n">
        <f aca="false">AVERAGE(M172:N172,C173:E173)</f>
        <v>746.3164</v>
      </c>
      <c r="U172" s="22" t="n">
        <f aca="false">AVERAGE(C172:N172)</f>
        <v>699.3005</v>
      </c>
    </row>
    <row r="173" customFormat="false" ht="12.75" hidden="false" customHeight="false" outlineLevel="0" collapsed="false">
      <c r="A173" s="19"/>
      <c r="B173" s="20" t="n">
        <v>1996</v>
      </c>
      <c r="C173" s="21" t="n">
        <v>771.957</v>
      </c>
      <c r="D173" s="21" t="n">
        <v>721.551</v>
      </c>
      <c r="E173" s="21" t="n">
        <v>743.13</v>
      </c>
      <c r="F173" s="21" t="n">
        <v>718.716</v>
      </c>
      <c r="G173" s="21" t="n">
        <v>682.362</v>
      </c>
      <c r="H173" s="21" t="n">
        <v>695.343</v>
      </c>
      <c r="I173" s="21" t="n">
        <v>664.545</v>
      </c>
      <c r="J173" s="21" t="n">
        <v>694.032</v>
      </c>
      <c r="K173" s="21" t="n">
        <v>676.777</v>
      </c>
      <c r="L173" s="21" t="n">
        <v>707.398</v>
      </c>
      <c r="M173" s="21" t="n">
        <v>733.427</v>
      </c>
      <c r="N173" s="21" t="n">
        <v>750.305</v>
      </c>
      <c r="O173" s="3"/>
      <c r="P173" s="3"/>
      <c r="Q173" s="3"/>
      <c r="R173" s="3"/>
      <c r="S173" s="22" t="n">
        <f aca="false">AVERAGE(F173:L173)</f>
        <v>691.310428571429</v>
      </c>
      <c r="T173" s="22" t="n">
        <f aca="false">AVERAGE(M173:N173,C174:E174)</f>
        <v>754.1976</v>
      </c>
      <c r="U173" s="22" t="n">
        <f aca="false">AVERAGE(C173:N173)</f>
        <v>713.29525</v>
      </c>
    </row>
    <row r="174" customFormat="false" ht="12.75" hidden="false" customHeight="false" outlineLevel="0" collapsed="false">
      <c r="A174" s="19"/>
      <c r="B174" s="20" t="n">
        <v>1997</v>
      </c>
      <c r="C174" s="21" t="n">
        <v>790.102</v>
      </c>
      <c r="D174" s="21" t="n">
        <v>757.938</v>
      </c>
      <c r="E174" s="21" t="n">
        <v>739.216</v>
      </c>
      <c r="F174" s="21" t="n">
        <v>715.744</v>
      </c>
      <c r="G174" s="21" t="n">
        <v>710.039</v>
      </c>
      <c r="H174" s="21" t="n">
        <v>674.772</v>
      </c>
      <c r="I174" s="21" t="n">
        <v>682.963</v>
      </c>
      <c r="J174" s="21" t="n">
        <v>713.623</v>
      </c>
      <c r="K174" s="21" t="n">
        <v>718.379</v>
      </c>
      <c r="L174" s="21" t="n">
        <v>701.041</v>
      </c>
      <c r="M174" s="21" t="n">
        <v>726.395</v>
      </c>
      <c r="N174" s="21" t="n">
        <v>779.803</v>
      </c>
      <c r="O174" s="3"/>
      <c r="P174" s="3"/>
      <c r="Q174" s="3"/>
      <c r="R174" s="3"/>
      <c r="S174" s="22"/>
      <c r="T174" s="22"/>
      <c r="U174" s="22"/>
    </row>
    <row r="175" customFormat="false" ht="12.75" hidden="false" customHeight="false" outlineLevel="0" collapsed="false">
      <c r="A175" s="19"/>
      <c r="B175" s="20" t="n">
        <v>1998</v>
      </c>
      <c r="C175" s="21" t="n">
        <v>766.449</v>
      </c>
      <c r="D175" s="21" t="n">
        <v>697.711</v>
      </c>
      <c r="E175" s="21" t="n">
        <v>733.643</v>
      </c>
      <c r="F175" s="21" t="n">
        <v>687.063</v>
      </c>
      <c r="G175" s="21" t="n">
        <v>654.142</v>
      </c>
      <c r="H175" s="21" t="n">
        <v>649.794</v>
      </c>
      <c r="I175" s="21" t="n">
        <v>685.564</v>
      </c>
      <c r="J175" s="21" t="n">
        <v>695.814</v>
      </c>
      <c r="K175" s="21" t="n">
        <v>667.314</v>
      </c>
      <c r="L175" s="31" t="n">
        <f aca="false">L174*$C$9</f>
        <v>692.979205393348</v>
      </c>
      <c r="M175" s="31" t="n">
        <f aca="false">M174*$D$9</f>
        <v>735.96301138173</v>
      </c>
      <c r="N175" s="31" t="n">
        <f aca="false">N174*$E$9</f>
        <v>782.990241466459</v>
      </c>
      <c r="O175" s="3"/>
      <c r="P175" s="3"/>
      <c r="Q175" s="3"/>
      <c r="R175" s="3"/>
      <c r="S175" s="25"/>
      <c r="T175" s="25"/>
      <c r="U175" s="25"/>
    </row>
    <row r="176" customFormat="false" ht="12.75" hidden="false" customHeight="false" outlineLevel="0" collapsed="false">
      <c r="A176" s="19"/>
      <c r="B176" s="20" t="n">
        <v>1999</v>
      </c>
      <c r="C176" s="31" t="n">
        <f aca="false">C175*$F$9</f>
        <v>744.747689627062</v>
      </c>
      <c r="D176" s="31" t="n">
        <f aca="false">D175*$G$9</f>
        <v>690.250154817363</v>
      </c>
      <c r="E176" s="31" t="n">
        <f aca="false">E175*$H$9</f>
        <v>743.04540995613</v>
      </c>
      <c r="F176" s="31" t="n">
        <f aca="false">F175*$I$9</f>
        <v>676.983000314275</v>
      </c>
      <c r="G176" s="31" t="n">
        <f aca="false">G175*$J$9</f>
        <v>641.098357523589</v>
      </c>
      <c r="H176" s="31" t="n">
        <f aca="false">H175*$K$9</f>
        <v>637.360049546693</v>
      </c>
      <c r="I176" s="31" t="n">
        <f aca="false">I175*$L$9</f>
        <v>739.012454569884</v>
      </c>
      <c r="J176" s="31" t="n">
        <f aca="false">J175*$M$9</f>
        <v>748.819097317066</v>
      </c>
      <c r="K176" s="31" t="n">
        <f aca="false">K175*$N$9</f>
        <v>682.766244324633</v>
      </c>
      <c r="L176" s="31" t="n">
        <f aca="false">L175*$C$9</f>
        <v>685.010119390444</v>
      </c>
      <c r="M176" s="34" t="n">
        <f aca="false">M175*$D$9</f>
        <v>745.657051772196</v>
      </c>
      <c r="N176" s="34" t="n">
        <f aca="false">N175*$E$9</f>
        <v>786.190509951492</v>
      </c>
      <c r="O176" s="3"/>
      <c r="P176" s="3"/>
      <c r="Q176" s="3"/>
      <c r="R176" s="3"/>
      <c r="S176" s="25"/>
      <c r="T176" s="25"/>
      <c r="U176" s="25"/>
    </row>
    <row r="177" customFormat="false" ht="12.75" hidden="false" customHeight="false" outlineLevel="0" collapsed="false">
      <c r="A177" s="19"/>
      <c r="B177" s="20" t="n">
        <v>2000</v>
      </c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4"/>
      <c r="N177" s="34"/>
      <c r="O177" s="3"/>
      <c r="P177" s="3"/>
      <c r="Q177" s="3"/>
      <c r="R177" s="3"/>
      <c r="S177" s="25"/>
      <c r="T177" s="25"/>
      <c r="U177" s="25"/>
    </row>
    <row r="178" customFormat="false" ht="12.75" hidden="false" customHeight="false" outlineLevel="0" collapsed="false">
      <c r="A178" s="19"/>
      <c r="B178" s="2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3"/>
      <c r="P178" s="3"/>
      <c r="Q178" s="3"/>
      <c r="R178" s="3"/>
      <c r="S178" s="3"/>
      <c r="T178" s="3"/>
      <c r="U178" s="3"/>
    </row>
    <row r="179" customFormat="false" ht="12.75" hidden="false" customHeight="false" outlineLevel="0" collapsed="false">
      <c r="A179" s="27" t="s">
        <v>31</v>
      </c>
      <c r="B179" s="28"/>
      <c r="C179" s="26" t="n">
        <f aca="false">MAX(C169:C175)</f>
        <v>790.102</v>
      </c>
      <c r="D179" s="26" t="n">
        <f aca="false">MAX(D169:D175)</f>
        <v>757.938</v>
      </c>
      <c r="E179" s="26" t="n">
        <f aca="false">MAX(E169:E175)</f>
        <v>743.13</v>
      </c>
      <c r="F179" s="26" t="n">
        <f aca="false">MAX(F169:F175)</f>
        <v>718.716</v>
      </c>
      <c r="G179" s="26" t="n">
        <f aca="false">MAX(G169:G175)</f>
        <v>710.039</v>
      </c>
      <c r="H179" s="26" t="n">
        <f aca="false">MAX(H169:H175)</f>
        <v>695.343</v>
      </c>
      <c r="I179" s="26" t="n">
        <f aca="false">MAX(I169:I175)</f>
        <v>685.564</v>
      </c>
      <c r="J179" s="26" t="n">
        <f aca="false">MAX(J169:J175)</f>
        <v>713.623</v>
      </c>
      <c r="K179" s="26" t="n">
        <f aca="false">MAX(K169:K175)</f>
        <v>718.379</v>
      </c>
      <c r="L179" s="26" t="n">
        <f aca="false">MAX(L169:L175)</f>
        <v>707.398</v>
      </c>
      <c r="M179" s="26" t="n">
        <f aca="false">MAX(M169:M175)</f>
        <v>735.96301138173</v>
      </c>
      <c r="N179" s="26" t="n">
        <f aca="false">MAX(N169:N175)</f>
        <v>782.990241466459</v>
      </c>
      <c r="O179" s="26" t="n">
        <f aca="false">MAX(O169:O175)</f>
        <v>0</v>
      </c>
      <c r="P179" s="26" t="n">
        <f aca="false">MAX(P169:P175)</f>
        <v>0</v>
      </c>
      <c r="Q179" s="3"/>
      <c r="R179" s="3"/>
      <c r="S179" s="26" t="n">
        <f aca="false">MAX(S169:S174)</f>
        <v>691.310428571429</v>
      </c>
      <c r="T179" s="26" t="n">
        <f aca="false">MAX(T169:T174)</f>
        <v>754.1976</v>
      </c>
      <c r="U179" s="26" t="n">
        <f aca="false">MAX(U169:U174)</f>
        <v>713.29525</v>
      </c>
    </row>
    <row r="180" customFormat="false" ht="12.75" hidden="false" customHeight="false" outlineLevel="0" collapsed="false">
      <c r="A180" s="27" t="s">
        <v>32</v>
      </c>
      <c r="B180" s="20"/>
      <c r="C180" s="26" t="n">
        <f aca="false">AVERAGE(C169:C175)</f>
        <v>744.783285714286</v>
      </c>
      <c r="D180" s="26" t="n">
        <f aca="false">AVERAGE(D169:D175)</f>
        <v>698.315285714286</v>
      </c>
      <c r="E180" s="26" t="n">
        <f aca="false">AVERAGE(E169:E175)</f>
        <v>715.324</v>
      </c>
      <c r="F180" s="26" t="n">
        <f aca="false">AVERAGE(F169:F175)</f>
        <v>679.026571428571</v>
      </c>
      <c r="G180" s="26" t="n">
        <f aca="false">AVERAGE(G169:G175)</f>
        <v>656.421142857143</v>
      </c>
      <c r="H180" s="26" t="n">
        <f aca="false">AVERAGE(H169:H175)</f>
        <v>641.116714285714</v>
      </c>
      <c r="I180" s="26" t="n">
        <f aca="false">AVERAGE(I169:I175)</f>
        <v>645.558857142857</v>
      </c>
      <c r="J180" s="26" t="n">
        <f aca="false">AVERAGE(J169:J175)</f>
        <v>658.025285714286</v>
      </c>
      <c r="K180" s="26" t="n">
        <f aca="false">AVERAGE(K169:K175)</f>
        <v>655.602428571429</v>
      </c>
      <c r="L180" s="26" t="n">
        <f aca="false">AVERAGE(L169:L175)</f>
        <v>679.925743627621</v>
      </c>
      <c r="M180" s="26" t="n">
        <f aca="false">AVERAGE(M169:M175)</f>
        <v>702.96143019739</v>
      </c>
      <c r="N180" s="26" t="n">
        <f aca="false">AVERAGE(N169:N175)</f>
        <v>741.479177352351</v>
      </c>
      <c r="O180" s="26" t="e">
        <f aca="false">AVERAGE(O169:O175)</f>
        <v>#DIV/0!</v>
      </c>
      <c r="P180" s="26" t="e">
        <f aca="false">AVERAGE(P169:P175)</f>
        <v>#DIV/0!</v>
      </c>
      <c r="Q180" s="3"/>
      <c r="R180" s="3"/>
      <c r="S180" s="26" t="n">
        <f aca="false">AVERAGE(S169:S174)</f>
        <v>647.443028571429</v>
      </c>
      <c r="T180" s="26" t="n">
        <f aca="false">AVERAGE(T169:T174)</f>
        <v>719.9424</v>
      </c>
      <c r="U180" s="26" t="n">
        <f aca="false">AVERAGE(U169:U174)</f>
        <v>672.838966666667</v>
      </c>
    </row>
    <row r="181" customFormat="false" ht="12.75" hidden="false" customHeight="false" outlineLevel="0" collapsed="false">
      <c r="A181" s="27" t="s">
        <v>33</v>
      </c>
      <c r="B181" s="20"/>
      <c r="C181" s="26" t="n">
        <f aca="false">MIN(C169:C175)</f>
        <v>694.016</v>
      </c>
      <c r="D181" s="26" t="n">
        <f aca="false">MIN(D169:D175)</f>
        <v>637.191</v>
      </c>
      <c r="E181" s="26" t="n">
        <f aca="false">MIN(E169:E175)</f>
        <v>667.321</v>
      </c>
      <c r="F181" s="26" t="n">
        <f aca="false">MIN(F169:F175)</f>
        <v>621.398</v>
      </c>
      <c r="G181" s="26" t="n">
        <f aca="false">MIN(G169:G175)</f>
        <v>608.99</v>
      </c>
      <c r="H181" s="26" t="n">
        <f aca="false">MIN(H169:H175)</f>
        <v>572.163</v>
      </c>
      <c r="I181" s="26" t="n">
        <f aca="false">MIN(I169:I175)</f>
        <v>580.237</v>
      </c>
      <c r="J181" s="26" t="n">
        <f aca="false">MIN(J169:J175)</f>
        <v>576.415</v>
      </c>
      <c r="K181" s="26" t="n">
        <f aca="false">MIN(K169:K175)</f>
        <v>580.864</v>
      </c>
      <c r="L181" s="26" t="n">
        <f aca="false">MIN(L169:L175)</f>
        <v>599.976</v>
      </c>
      <c r="M181" s="26" t="n">
        <f aca="false">MIN(M169:M175)</f>
        <v>633.614</v>
      </c>
      <c r="N181" s="26" t="n">
        <f aca="false">MIN(N169:N175)</f>
        <v>669.103</v>
      </c>
      <c r="O181" s="26" t="n">
        <f aca="false">MIN(O169:O175)</f>
        <v>0</v>
      </c>
      <c r="P181" s="26" t="n">
        <f aca="false">MIN(P169:P175)</f>
        <v>0</v>
      </c>
      <c r="Q181" s="3"/>
      <c r="R181" s="3"/>
      <c r="S181" s="26" t="n">
        <f aca="false">MIN(S169:S174)</f>
        <v>592.089571428572</v>
      </c>
      <c r="T181" s="26" t="n">
        <f aca="false">MIN(T169:T174)</f>
        <v>676.3692</v>
      </c>
      <c r="U181" s="26" t="n">
        <f aca="false">MIN(U169:U174)</f>
        <v>620.489333333333</v>
      </c>
    </row>
    <row r="182" customFormat="false" ht="12.75" hidden="false" customHeight="false" outlineLevel="0" collapsed="false"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</row>
    <row r="183" customFormat="false" ht="17.25" hidden="false" customHeight="false" outlineLevel="0" collapsed="false">
      <c r="A183" s="36" t="s">
        <v>50</v>
      </c>
      <c r="B183" s="20" t="n">
        <v>1992</v>
      </c>
      <c r="C183" s="21" t="n">
        <v>166.626</v>
      </c>
      <c r="D183" s="21" t="n">
        <v>168.034</v>
      </c>
      <c r="E183" s="21" t="n">
        <v>205.207</v>
      </c>
      <c r="F183" s="21" t="n">
        <v>226.605</v>
      </c>
      <c r="G183" s="21" t="n">
        <v>234.198</v>
      </c>
      <c r="H183" s="21" t="n">
        <v>263.678</v>
      </c>
      <c r="I183" s="21" t="n">
        <v>331.226</v>
      </c>
      <c r="J183" s="21" t="n">
        <v>300.174</v>
      </c>
      <c r="K183" s="21" t="n">
        <v>271.358</v>
      </c>
      <c r="L183" s="21" t="n">
        <v>210.126</v>
      </c>
      <c r="M183" s="21" t="n">
        <v>186.539</v>
      </c>
      <c r="N183" s="21" t="n">
        <v>172.888</v>
      </c>
      <c r="O183" s="3"/>
      <c r="P183" s="3"/>
      <c r="Q183" s="3"/>
      <c r="R183" s="3"/>
      <c r="S183" s="22" t="n">
        <f aca="false">AVERAGE(F183:L183)</f>
        <v>262.480714285714</v>
      </c>
      <c r="T183" s="22" t="n">
        <f aca="false">AVERAGE(M183:N183,C184:E184)</f>
        <v>174.35</v>
      </c>
      <c r="U183" s="22" t="n">
        <f aca="false">AVERAGE(C183:N183)</f>
        <v>228.054916666667</v>
      </c>
    </row>
    <row r="184" customFormat="false" ht="12.75" hidden="false" customHeight="false" outlineLevel="0" collapsed="false">
      <c r="A184" s="19"/>
      <c r="B184" s="20" t="n">
        <v>1993</v>
      </c>
      <c r="C184" s="21" t="n">
        <v>161.603</v>
      </c>
      <c r="D184" s="21" t="n">
        <v>159.387</v>
      </c>
      <c r="E184" s="21" t="n">
        <v>191.333</v>
      </c>
      <c r="F184" s="21" t="n">
        <v>171.687</v>
      </c>
      <c r="G184" s="21" t="n">
        <v>164.735</v>
      </c>
      <c r="H184" s="21" t="n">
        <v>252.79</v>
      </c>
      <c r="I184" s="21" t="n">
        <v>331.967</v>
      </c>
      <c r="J184" s="21" t="n">
        <v>354.909</v>
      </c>
      <c r="K184" s="21" t="n">
        <v>256.309</v>
      </c>
      <c r="L184" s="21" t="n">
        <v>232.159</v>
      </c>
      <c r="M184" s="21" t="n">
        <v>205.778</v>
      </c>
      <c r="N184" s="21" t="n">
        <v>171.757</v>
      </c>
      <c r="O184" s="3"/>
      <c r="P184" s="3"/>
      <c r="Q184" s="3"/>
      <c r="R184" s="3"/>
      <c r="S184" s="22" t="n">
        <f aca="false">AVERAGE(F184:L184)</f>
        <v>252.079428571429</v>
      </c>
      <c r="T184" s="22" t="n">
        <f aca="false">AVERAGE(M184:N184,C185:E185)</f>
        <v>175.1384</v>
      </c>
      <c r="U184" s="22" t="n">
        <f aca="false">AVERAGE(C184:N184)</f>
        <v>221.201166666667</v>
      </c>
    </row>
    <row r="185" customFormat="false" ht="12.75" hidden="false" customHeight="false" outlineLevel="0" collapsed="false">
      <c r="A185" s="19"/>
      <c r="B185" s="20" t="n">
        <v>1994</v>
      </c>
      <c r="C185" s="21" t="n">
        <v>166.773</v>
      </c>
      <c r="D185" s="21" t="n">
        <v>147.439</v>
      </c>
      <c r="E185" s="21" t="n">
        <v>183.945</v>
      </c>
      <c r="F185" s="21" t="n">
        <v>202.433</v>
      </c>
      <c r="G185" s="21" t="n">
        <v>216.529</v>
      </c>
      <c r="H185" s="21" t="n">
        <v>316.547</v>
      </c>
      <c r="I185" s="21" t="n">
        <v>360.588</v>
      </c>
      <c r="J185" s="21" t="n">
        <v>377.619</v>
      </c>
      <c r="K185" s="21" t="n">
        <v>293.349</v>
      </c>
      <c r="L185" s="21" t="n">
        <v>260.024</v>
      </c>
      <c r="M185" s="21" t="n">
        <v>228.342</v>
      </c>
      <c r="N185" s="21" t="n">
        <v>204.753</v>
      </c>
      <c r="O185" s="3"/>
      <c r="P185" s="3"/>
      <c r="Q185" s="3"/>
      <c r="R185" s="3"/>
      <c r="S185" s="22" t="n">
        <f aca="false">AVERAGE(F185:L185)</f>
        <v>289.584142857143</v>
      </c>
      <c r="T185" s="22" t="n">
        <f aca="false">AVERAGE(M185:N185,C186:E186)</f>
        <v>207.1176</v>
      </c>
      <c r="U185" s="22" t="n">
        <f aca="false">AVERAGE(C185:N185)</f>
        <v>246.528416666667</v>
      </c>
    </row>
    <row r="186" customFormat="false" ht="12.75" hidden="false" customHeight="false" outlineLevel="0" collapsed="false">
      <c r="A186" s="19"/>
      <c r="B186" s="20" t="n">
        <v>1995</v>
      </c>
      <c r="C186" s="21" t="n">
        <v>195.743</v>
      </c>
      <c r="D186" s="21" t="n">
        <v>165.858</v>
      </c>
      <c r="E186" s="21" t="n">
        <v>240.892</v>
      </c>
      <c r="F186" s="21" t="n">
        <v>224.217</v>
      </c>
      <c r="G186" s="21" t="n">
        <v>254.184</v>
      </c>
      <c r="H186" s="21" t="n">
        <v>294.137</v>
      </c>
      <c r="I186" s="21" t="n">
        <v>400.734</v>
      </c>
      <c r="J186" s="21" t="n">
        <v>452.374</v>
      </c>
      <c r="K186" s="21" t="n">
        <v>307.516</v>
      </c>
      <c r="L186" s="21" t="n">
        <v>235.693</v>
      </c>
      <c r="M186" s="21" t="n">
        <v>192.711</v>
      </c>
      <c r="N186" s="21" t="n">
        <v>169.592</v>
      </c>
      <c r="O186" s="3"/>
      <c r="P186" s="3"/>
      <c r="Q186" s="3"/>
      <c r="R186" s="3"/>
      <c r="S186" s="22" t="n">
        <f aca="false">AVERAGE(F186:L186)</f>
        <v>309.836428571429</v>
      </c>
      <c r="T186" s="22" t="n">
        <f aca="false">AVERAGE(M186:N186,C187:E187)</f>
        <v>162.5128</v>
      </c>
      <c r="U186" s="22" t="n">
        <f aca="false">AVERAGE(C186:N186)</f>
        <v>261.137583333333</v>
      </c>
    </row>
    <row r="187" customFormat="false" ht="12.75" hidden="false" customHeight="false" outlineLevel="0" collapsed="false">
      <c r="A187" s="19"/>
      <c r="B187" s="20" t="n">
        <v>1996</v>
      </c>
      <c r="C187" s="21" t="n">
        <v>164.492</v>
      </c>
      <c r="D187" s="21" t="n">
        <v>133.591</v>
      </c>
      <c r="E187" s="21" t="n">
        <v>152.178</v>
      </c>
      <c r="F187" s="21" t="n">
        <v>164.386</v>
      </c>
      <c r="G187" s="21" t="n">
        <v>259.798</v>
      </c>
      <c r="H187" s="21" t="n">
        <v>291.832</v>
      </c>
      <c r="I187" s="21" t="n">
        <v>347.324</v>
      </c>
      <c r="J187" s="21" t="n">
        <v>356.854</v>
      </c>
      <c r="K187" s="21" t="n">
        <v>276.941</v>
      </c>
      <c r="L187" s="21" t="n">
        <v>223.124</v>
      </c>
      <c r="M187" s="21" t="n">
        <v>166.891</v>
      </c>
      <c r="N187" s="21" t="n">
        <v>129.23</v>
      </c>
      <c r="O187" s="3"/>
      <c r="P187" s="3"/>
      <c r="Q187" s="3"/>
      <c r="R187" s="3"/>
      <c r="S187" s="22" t="n">
        <f aca="false">AVERAGE(F187:L187)</f>
        <v>274.322714285714</v>
      </c>
      <c r="T187" s="22" t="n">
        <f aca="false">AVERAGE(M187:N187,C188:E188)</f>
        <v>145.673</v>
      </c>
      <c r="U187" s="22" t="n">
        <f aca="false">AVERAGE(C187:N187)</f>
        <v>222.220083333333</v>
      </c>
    </row>
    <row r="188" customFormat="false" ht="12.75" hidden="false" customHeight="false" outlineLevel="0" collapsed="false">
      <c r="A188" s="19"/>
      <c r="B188" s="20" t="n">
        <v>1997</v>
      </c>
      <c r="C188" s="21" t="n">
        <v>135.735</v>
      </c>
      <c r="D188" s="21" t="n">
        <v>140.686</v>
      </c>
      <c r="E188" s="21" t="n">
        <v>155.823</v>
      </c>
      <c r="F188" s="21" t="n">
        <v>188.444</v>
      </c>
      <c r="G188" s="21" t="n">
        <v>229.611</v>
      </c>
      <c r="H188" s="21" t="n">
        <v>295.676</v>
      </c>
      <c r="I188" s="21" t="n">
        <v>417.913</v>
      </c>
      <c r="J188" s="21" t="n">
        <v>386.476</v>
      </c>
      <c r="K188" s="21" t="n">
        <v>330.386</v>
      </c>
      <c r="L188" s="21" t="n">
        <v>243.725</v>
      </c>
      <c r="M188" s="21" t="n">
        <v>173.55</v>
      </c>
      <c r="N188" s="21" t="n">
        <v>193.643</v>
      </c>
      <c r="O188" s="3"/>
      <c r="P188" s="3"/>
      <c r="Q188" s="3"/>
      <c r="R188" s="3"/>
      <c r="S188" s="22"/>
      <c r="T188" s="22"/>
      <c r="U188" s="22"/>
    </row>
    <row r="189" customFormat="false" ht="12.75" hidden="false" customHeight="false" outlineLevel="0" collapsed="false">
      <c r="A189" s="19"/>
      <c r="B189" s="20" t="n">
        <v>1998</v>
      </c>
      <c r="C189" s="21" t="n">
        <v>168.094</v>
      </c>
      <c r="D189" s="21" t="n">
        <v>131.395</v>
      </c>
      <c r="E189" s="21" t="n">
        <v>191.731</v>
      </c>
      <c r="F189" s="21" t="n">
        <v>188.003</v>
      </c>
      <c r="G189" s="21" t="n">
        <v>290.967</v>
      </c>
      <c r="H189" s="21" t="n">
        <v>376.929</v>
      </c>
      <c r="I189" s="21" t="n">
        <v>446.722</v>
      </c>
      <c r="J189" s="21" t="n">
        <v>455.52</v>
      </c>
      <c r="K189" s="21" t="n">
        <v>377.208</v>
      </c>
      <c r="L189" s="31" t="n">
        <f aca="false">L188*$C$9</f>
        <v>240.922223999015</v>
      </c>
      <c r="M189" s="31" t="n">
        <f aca="false">M188*$D$9</f>
        <v>175.835985414684</v>
      </c>
      <c r="N189" s="31" t="n">
        <f aca="false">N188*$E$9</f>
        <v>194.434465279422</v>
      </c>
      <c r="O189" s="3"/>
      <c r="P189" s="3"/>
      <c r="Q189" s="3"/>
      <c r="R189" s="3"/>
      <c r="S189" s="25"/>
      <c r="T189" s="25"/>
      <c r="U189" s="25"/>
    </row>
    <row r="190" customFormat="false" ht="12.75" hidden="false" customHeight="false" outlineLevel="0" collapsed="false">
      <c r="A190" s="19"/>
      <c r="B190" s="20" t="n">
        <v>1999</v>
      </c>
      <c r="C190" s="31" t="n">
        <f aca="false">C189*$F$9</f>
        <v>163.334570389121</v>
      </c>
      <c r="D190" s="31" t="n">
        <f aca="false">D189*$G$9</f>
        <v>129.989951559066</v>
      </c>
      <c r="E190" s="31" t="n">
        <f aca="false">E189*$H$9</f>
        <v>194.188235281055</v>
      </c>
      <c r="F190" s="31" t="n">
        <f aca="false">F189*$I$9</f>
        <v>185.244781058046</v>
      </c>
      <c r="G190" s="31" t="n">
        <f aca="false">G189*$J$9</f>
        <v>285.165095336435</v>
      </c>
      <c r="H190" s="31" t="n">
        <f aca="false">H189*$K$9</f>
        <v>369.716381061668</v>
      </c>
      <c r="I190" s="31" t="n">
        <f aca="false">I189*$L$9</f>
        <v>481.549675493999</v>
      </c>
      <c r="J190" s="31" t="n">
        <f aca="false">J189*$M$9</f>
        <v>490.220195641177</v>
      </c>
      <c r="K190" s="31" t="n">
        <f aca="false">K189*$N$9</f>
        <v>385.94258398476</v>
      </c>
      <c r="L190" s="31" t="n">
        <f aca="false">L189*$C$9</f>
        <v>238.151679214819</v>
      </c>
      <c r="M190" s="34" t="n">
        <f aca="false">M189*$D$9</f>
        <v>178.15208162923</v>
      </c>
      <c r="N190" s="34" t="n">
        <f aca="false">N189*$E$9</f>
        <v>195.229165466838</v>
      </c>
      <c r="O190" s="3"/>
      <c r="P190" s="3"/>
      <c r="Q190" s="3"/>
      <c r="R190" s="3"/>
      <c r="S190" s="25"/>
      <c r="T190" s="25"/>
      <c r="U190" s="25"/>
    </row>
    <row r="191" customFormat="false" ht="12.75" hidden="false" customHeight="false" outlineLevel="0" collapsed="false">
      <c r="A191" s="19"/>
      <c r="B191" s="20" t="n">
        <v>2000</v>
      </c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4"/>
      <c r="N191" s="34"/>
      <c r="O191" s="3"/>
      <c r="P191" s="3"/>
      <c r="Q191" s="3"/>
      <c r="R191" s="3"/>
      <c r="S191" s="25"/>
      <c r="T191" s="25"/>
      <c r="U191" s="25"/>
    </row>
    <row r="192" customFormat="false" ht="12.75" hidden="false" customHeight="false" outlineLevel="0" collapsed="false">
      <c r="A192" s="19"/>
      <c r="B192" s="2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  <c r="P192" s="3"/>
      <c r="Q192" s="3"/>
      <c r="R192" s="3"/>
      <c r="S192" s="3"/>
      <c r="T192" s="3"/>
      <c r="U192" s="3"/>
    </row>
    <row r="193" customFormat="false" ht="12.75" hidden="false" customHeight="false" outlineLevel="0" collapsed="false">
      <c r="A193" s="27" t="s">
        <v>31</v>
      </c>
      <c r="B193" s="28"/>
      <c r="C193" s="26" t="n">
        <f aca="false">MAX(C183:C189)</f>
        <v>195.743</v>
      </c>
      <c r="D193" s="26" t="n">
        <f aca="false">MAX(D183:D189)</f>
        <v>168.034</v>
      </c>
      <c r="E193" s="26" t="n">
        <f aca="false">MAX(E183:E189)</f>
        <v>240.892</v>
      </c>
      <c r="F193" s="26" t="n">
        <f aca="false">MAX(F183:F189)</f>
        <v>226.605</v>
      </c>
      <c r="G193" s="26" t="n">
        <f aca="false">MAX(G183:G189)</f>
        <v>290.967</v>
      </c>
      <c r="H193" s="26" t="n">
        <f aca="false">MAX(H183:H189)</f>
        <v>376.929</v>
      </c>
      <c r="I193" s="26" t="n">
        <f aca="false">MAX(I183:I189)</f>
        <v>446.722</v>
      </c>
      <c r="J193" s="26" t="n">
        <f aca="false">MAX(J183:J189)</f>
        <v>455.52</v>
      </c>
      <c r="K193" s="26" t="n">
        <f aca="false">MAX(K183:K189)</f>
        <v>377.208</v>
      </c>
      <c r="L193" s="26" t="n">
        <f aca="false">MAX(L183:L189)</f>
        <v>260.024</v>
      </c>
      <c r="M193" s="26" t="n">
        <f aca="false">MAX(M183:M189)</f>
        <v>228.342</v>
      </c>
      <c r="N193" s="26" t="n">
        <f aca="false">MAX(N183:N189)</f>
        <v>204.753</v>
      </c>
      <c r="O193" s="26" t="n">
        <f aca="false">MAX(O183:O189)</f>
        <v>0</v>
      </c>
      <c r="P193" s="26" t="n">
        <f aca="false">MAX(P183:P189)</f>
        <v>0</v>
      </c>
      <c r="Q193" s="3"/>
      <c r="R193" s="3"/>
      <c r="S193" s="26" t="n">
        <f aca="false">MAX(S183:S188)</f>
        <v>309.836428571429</v>
      </c>
      <c r="T193" s="26" t="n">
        <f aca="false">MAX(T183:T188)</f>
        <v>207.1176</v>
      </c>
      <c r="U193" s="26" t="n">
        <f aca="false">MAX(U183:U188)</f>
        <v>261.137583333333</v>
      </c>
    </row>
    <row r="194" customFormat="false" ht="12.75" hidden="false" customHeight="false" outlineLevel="0" collapsed="false">
      <c r="A194" s="27" t="s">
        <v>32</v>
      </c>
      <c r="B194" s="20"/>
      <c r="C194" s="26" t="n">
        <f aca="false">AVERAGE(C183:C189)</f>
        <v>165.580857142857</v>
      </c>
      <c r="D194" s="26" t="n">
        <f aca="false">AVERAGE(D183:D189)</f>
        <v>149.484285714286</v>
      </c>
      <c r="E194" s="26" t="n">
        <f aca="false">AVERAGE(E183:E189)</f>
        <v>188.729857142857</v>
      </c>
      <c r="F194" s="26" t="n">
        <f aca="false">AVERAGE(F183:F189)</f>
        <v>195.110714285714</v>
      </c>
      <c r="G194" s="26" t="n">
        <f aca="false">AVERAGE(G183:G189)</f>
        <v>235.717428571429</v>
      </c>
      <c r="H194" s="26" t="n">
        <f aca="false">AVERAGE(H183:H189)</f>
        <v>298.798428571429</v>
      </c>
      <c r="I194" s="26" t="n">
        <f aca="false">AVERAGE(I183:I189)</f>
        <v>376.639142857143</v>
      </c>
      <c r="J194" s="26" t="n">
        <f aca="false">AVERAGE(J183:J189)</f>
        <v>383.418</v>
      </c>
      <c r="K194" s="26" t="n">
        <f aca="false">AVERAGE(K183:K189)</f>
        <v>301.866714285714</v>
      </c>
      <c r="L194" s="26" t="n">
        <f aca="false">AVERAGE(L183:L189)</f>
        <v>235.110460571288</v>
      </c>
      <c r="M194" s="26" t="n">
        <f aca="false">AVERAGE(M183:M189)</f>
        <v>189.949569344955</v>
      </c>
      <c r="N194" s="26" t="n">
        <f aca="false">AVERAGE(N183:N189)</f>
        <v>176.613923611346</v>
      </c>
      <c r="O194" s="26" t="e">
        <f aca="false">AVERAGE(O183:O189)</f>
        <v>#DIV/0!</v>
      </c>
      <c r="P194" s="26" t="e">
        <f aca="false">AVERAGE(P183:P189)</f>
        <v>#DIV/0!</v>
      </c>
      <c r="Q194" s="3"/>
      <c r="R194" s="3"/>
      <c r="S194" s="26" t="n">
        <f aca="false">AVERAGE(S183:S188)</f>
        <v>277.660685714286</v>
      </c>
      <c r="T194" s="26" t="n">
        <f aca="false">AVERAGE(T183:T188)</f>
        <v>172.95836</v>
      </c>
      <c r="U194" s="26" t="n">
        <f aca="false">AVERAGE(U183:U188)</f>
        <v>235.828433333333</v>
      </c>
    </row>
    <row r="195" customFormat="false" ht="12.75" hidden="false" customHeight="false" outlineLevel="0" collapsed="false">
      <c r="A195" s="27" t="s">
        <v>33</v>
      </c>
      <c r="B195" s="20"/>
      <c r="C195" s="26" t="n">
        <f aca="false">MIN(C183:C189)</f>
        <v>135.735</v>
      </c>
      <c r="D195" s="26" t="n">
        <f aca="false">MIN(D183:D189)</f>
        <v>131.395</v>
      </c>
      <c r="E195" s="26" t="n">
        <f aca="false">MIN(E183:E189)</f>
        <v>152.178</v>
      </c>
      <c r="F195" s="26" t="n">
        <f aca="false">MIN(F183:F189)</f>
        <v>164.386</v>
      </c>
      <c r="G195" s="26" t="n">
        <f aca="false">MIN(G183:G189)</f>
        <v>164.735</v>
      </c>
      <c r="H195" s="26" t="n">
        <f aca="false">MIN(H183:H189)</f>
        <v>252.79</v>
      </c>
      <c r="I195" s="26" t="n">
        <f aca="false">MIN(I183:I189)</f>
        <v>331.226</v>
      </c>
      <c r="J195" s="26" t="n">
        <f aca="false">MIN(J183:J189)</f>
        <v>300.174</v>
      </c>
      <c r="K195" s="26" t="n">
        <f aca="false">MIN(K183:K189)</f>
        <v>256.309</v>
      </c>
      <c r="L195" s="26" t="n">
        <f aca="false">MIN(L183:L189)</f>
        <v>210.126</v>
      </c>
      <c r="M195" s="26" t="n">
        <f aca="false">MIN(M183:M189)</f>
        <v>166.891</v>
      </c>
      <c r="N195" s="26" t="n">
        <f aca="false">MIN(N183:N189)</f>
        <v>129.23</v>
      </c>
      <c r="O195" s="26" t="n">
        <f aca="false">MIN(O183:O189)</f>
        <v>0</v>
      </c>
      <c r="P195" s="26" t="n">
        <f aca="false">MIN(P183:P189)</f>
        <v>0</v>
      </c>
      <c r="Q195" s="3"/>
      <c r="R195" s="3"/>
      <c r="S195" s="26" t="n">
        <f aca="false">MIN(S183:S188)</f>
        <v>252.079428571429</v>
      </c>
      <c r="T195" s="26" t="n">
        <f aca="false">MIN(T183:T188)</f>
        <v>145.673</v>
      </c>
      <c r="U195" s="26" t="n">
        <f aca="false">MIN(U183:U188)</f>
        <v>221.201166666667</v>
      </c>
    </row>
    <row r="196" customFormat="false" ht="12.75" hidden="false" customHeight="false" outlineLevel="0" collapsed="false"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</row>
    <row r="197" customFormat="false" ht="12.75" hidden="false" customHeight="false" outlineLevel="0" collapsed="false"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</row>
    <row r="198" customFormat="false" ht="12.75" hidden="false" customHeight="false" outlineLevel="0" collapsed="false"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</row>
    <row r="199" customFormat="false" ht="12.75" hidden="false" customHeight="false" outlineLevel="0" collapsed="false"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</row>
    <row r="200" customFormat="false" ht="12.75" hidden="false" customHeight="false" outlineLevel="0" collapsed="false"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</row>
    <row r="201" customFormat="false" ht="12.75" hidden="false" customHeight="false" outlineLevel="0" collapsed="false"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</row>
    <row r="202" customFormat="false" ht="12.75" hidden="false" customHeight="false" outlineLevel="0" collapsed="false"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</row>
    <row r="203" customFormat="false" ht="12.75" hidden="false" customHeight="false" outlineLevel="0" collapsed="false"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</row>
    <row r="204" customFormat="false" ht="12.75" hidden="false" customHeight="false" outlineLevel="0" collapsed="false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</row>
    <row r="205" customFormat="false" ht="12.75" hidden="false" customHeight="false" outlineLevel="0" collapsed="false"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</row>
    <row r="206" customFormat="false" ht="12.75" hidden="false" customHeight="false" outlineLevel="0" collapsed="false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</row>
    <row r="207" customFormat="false" ht="12.75" hidden="false" customHeight="false" outlineLevel="0" collapsed="false"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</row>
    <row r="208" customFormat="false" ht="12.75" hidden="false" customHeight="false" outlineLevel="0" collapsed="false"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</row>
    <row r="209" customFormat="false" ht="12.75" hidden="false" customHeight="false" outlineLevel="0" collapsed="false"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</row>
    <row r="210" customFormat="false" ht="12.75" hidden="false" customHeight="false" outlineLevel="0" collapsed="false">
      <c r="C210" s="0" t="s">
        <v>51</v>
      </c>
      <c r="D210" s="0" t="s">
        <v>52</v>
      </c>
      <c r="E210" s="0" t="s">
        <v>53</v>
      </c>
      <c r="F210" s="0" t="s">
        <v>54</v>
      </c>
      <c r="G210" s="0" t="s">
        <v>55</v>
      </c>
      <c r="H210" s="0" t="s">
        <v>56</v>
      </c>
      <c r="I210" s="0" t="s">
        <v>57</v>
      </c>
      <c r="J210" s="0" t="s">
        <v>58</v>
      </c>
      <c r="K210" s="0" t="s">
        <v>59</v>
      </c>
      <c r="L210" s="0" t="s">
        <v>60</v>
      </c>
      <c r="M210" s="0" t="s">
        <v>61</v>
      </c>
      <c r="N210" s="0" t="s">
        <v>62</v>
      </c>
    </row>
    <row r="211" customFormat="false" ht="12.75" hidden="false" customHeight="false" outlineLevel="0" collapsed="false">
      <c r="C211" s="0" t="s">
        <v>63</v>
      </c>
      <c r="D211" s="0" t="s">
        <v>64</v>
      </c>
      <c r="E211" s="0" t="s">
        <v>65</v>
      </c>
      <c r="F211" s="0" t="s">
        <v>66</v>
      </c>
      <c r="G211" s="0" t="s">
        <v>67</v>
      </c>
      <c r="H211" s="0" t="s">
        <v>68</v>
      </c>
      <c r="I211" s="0" t="s">
        <v>69</v>
      </c>
      <c r="J211" s="0" t="s">
        <v>70</v>
      </c>
      <c r="K211" s="0" t="s">
        <v>71</v>
      </c>
      <c r="L211" s="0" t="s">
        <v>72</v>
      </c>
      <c r="M211" s="0" t="s">
        <v>73</v>
      </c>
      <c r="N211" s="0" t="s">
        <v>74</v>
      </c>
    </row>
    <row r="212" customFormat="false" ht="12.75" hidden="false" customHeight="false" outlineLevel="0" collapsed="false">
      <c r="C212" s="0" t="s">
        <v>75</v>
      </c>
      <c r="D212" s="0" t="s">
        <v>76</v>
      </c>
      <c r="E212" s="0" t="s">
        <v>77</v>
      </c>
      <c r="F212" s="0" t="s">
        <v>78</v>
      </c>
      <c r="G212" s="0" t="s">
        <v>79</v>
      </c>
      <c r="H212" s="0" t="s">
        <v>80</v>
      </c>
      <c r="I212" s="0" t="s">
        <v>81</v>
      </c>
      <c r="J212" s="0" t="s">
        <v>82</v>
      </c>
      <c r="K212" s="0" t="s">
        <v>83</v>
      </c>
      <c r="L212" s="0" t="s">
        <v>84</v>
      </c>
      <c r="M212" s="0" t="s">
        <v>85</v>
      </c>
      <c r="N212" s="0" t="s">
        <v>86</v>
      </c>
    </row>
    <row r="213" customFormat="false" ht="12.75" hidden="false" customHeight="false" outlineLevel="0" collapsed="false">
      <c r="C213" s="0" t="s">
        <v>87</v>
      </c>
      <c r="D213" s="0" t="s">
        <v>88</v>
      </c>
      <c r="E213" s="0" t="s">
        <v>89</v>
      </c>
      <c r="F213" s="0" t="s">
        <v>90</v>
      </c>
      <c r="G213" s="0" t="s">
        <v>91</v>
      </c>
      <c r="H213" s="0" t="s">
        <v>92</v>
      </c>
      <c r="I213" s="0" t="s">
        <v>93</v>
      </c>
      <c r="J213" s="0" t="s">
        <v>94</v>
      </c>
      <c r="K213" s="0" t="s">
        <v>95</v>
      </c>
      <c r="L213" s="0" t="s">
        <v>96</v>
      </c>
      <c r="M213" s="0" t="s">
        <v>97</v>
      </c>
      <c r="N213" s="0" t="s">
        <v>98</v>
      </c>
    </row>
    <row r="214" customFormat="false" ht="12.75" hidden="false" customHeight="false" outlineLevel="0" collapsed="false">
      <c r="C214" s="0" t="s">
        <v>99</v>
      </c>
      <c r="D214" s="0" t="s">
        <v>100</v>
      </c>
      <c r="E214" s="0" t="s">
        <v>101</v>
      </c>
      <c r="F214" s="0" t="s">
        <v>102</v>
      </c>
      <c r="G214" s="0" t="s">
        <v>103</v>
      </c>
      <c r="H214" s="0" t="s">
        <v>104</v>
      </c>
      <c r="I214" s="0" t="s">
        <v>105</v>
      </c>
      <c r="J214" s="0" t="s">
        <v>106</v>
      </c>
      <c r="K214" s="0" t="s">
        <v>107</v>
      </c>
      <c r="L214" s="0" t="s">
        <v>108</v>
      </c>
      <c r="M214" s="0" t="s">
        <v>109</v>
      </c>
      <c r="N214" s="0" t="s">
        <v>110</v>
      </c>
    </row>
    <row r="215" customFormat="false" ht="12.75" hidden="false" customHeight="false" outlineLevel="0" collapsed="false">
      <c r="C215" s="0" t="s">
        <v>111</v>
      </c>
      <c r="D215" s="0" t="s">
        <v>112</v>
      </c>
      <c r="E215" s="0" t="s">
        <v>113</v>
      </c>
      <c r="F215" s="0" t="s">
        <v>114</v>
      </c>
      <c r="G215" s="0" t="s">
        <v>115</v>
      </c>
      <c r="H215" s="0" t="s">
        <v>116</v>
      </c>
      <c r="I215" s="0" t="s">
        <v>117</v>
      </c>
      <c r="J215" s="0" t="s">
        <v>118</v>
      </c>
      <c r="K215" s="0" t="s">
        <v>119</v>
      </c>
      <c r="L215" s="0" t="s">
        <v>120</v>
      </c>
      <c r="M215" s="0" t="s">
        <v>121</v>
      </c>
      <c r="N215" s="0" t="s">
        <v>122</v>
      </c>
    </row>
    <row r="216" customFormat="false" ht="12.75" hidden="false" customHeight="false" outlineLevel="0" collapsed="false">
      <c r="C216" s="0" t="s">
        <v>123</v>
      </c>
      <c r="D216" s="0" t="s">
        <v>124</v>
      </c>
      <c r="E216" s="0" t="s">
        <v>125</v>
      </c>
      <c r="F216" s="0" t="s">
        <v>126</v>
      </c>
      <c r="G216" s="0" t="s">
        <v>127</v>
      </c>
      <c r="H216" s="0" t="s">
        <v>128</v>
      </c>
      <c r="I216" s="0" t="s">
        <v>129</v>
      </c>
      <c r="J216" s="0" t="s">
        <v>130</v>
      </c>
      <c r="K216" s="0" t="s">
        <v>131</v>
      </c>
      <c r="L216" s="0" t="s">
        <v>132</v>
      </c>
      <c r="M216" s="0" t="s">
        <v>133</v>
      </c>
      <c r="N216" s="0" t="s">
        <v>134</v>
      </c>
    </row>
    <row r="217" customFormat="false" ht="12.75" hidden="false" customHeight="false" outlineLevel="0" collapsed="false">
      <c r="C217" s="0" t="s">
        <v>135</v>
      </c>
      <c r="D217" s="0" t="s">
        <v>136</v>
      </c>
      <c r="E217" s="0" t="s">
        <v>137</v>
      </c>
      <c r="F217" s="0" t="s">
        <v>138</v>
      </c>
      <c r="G217" s="0" t="s">
        <v>139</v>
      </c>
      <c r="H217" s="0" t="s">
        <v>140</v>
      </c>
      <c r="I217" s="0" t="s">
        <v>141</v>
      </c>
      <c r="J217" s="0" t="s">
        <v>142</v>
      </c>
      <c r="K217" s="0" t="s">
        <v>143</v>
      </c>
      <c r="L217" s="0" t="s">
        <v>144</v>
      </c>
      <c r="M217" s="0" t="s">
        <v>145</v>
      </c>
      <c r="N217" s="0" t="s">
        <v>146</v>
      </c>
    </row>
    <row r="218" customFormat="false" ht="12.75" hidden="false" customHeight="false" outlineLevel="0" collapsed="false">
      <c r="C218" s="0" t="s">
        <v>147</v>
      </c>
      <c r="D218" s="0" t="s">
        <v>148</v>
      </c>
      <c r="E218" s="0" t="s">
        <v>149</v>
      </c>
      <c r="F218" s="0" t="s">
        <v>150</v>
      </c>
      <c r="G218" s="0" t="s">
        <v>151</v>
      </c>
      <c r="H218" s="0" t="s">
        <v>152</v>
      </c>
      <c r="I218" s="0" t="s">
        <v>153</v>
      </c>
      <c r="J218" s="0" t="s">
        <v>154</v>
      </c>
      <c r="K218" s="0" t="s">
        <v>155</v>
      </c>
      <c r="L218" s="0" t="s">
        <v>156</v>
      </c>
      <c r="M218" s="0" t="s">
        <v>157</v>
      </c>
      <c r="N218" s="0" t="s">
        <v>158</v>
      </c>
    </row>
    <row r="219" customFormat="false" ht="12.75" hidden="false" customHeight="false" outlineLevel="0" collapsed="false"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</row>
    <row r="220" customFormat="false" ht="12.75" hidden="false" customHeight="false" outlineLevel="0" collapsed="false"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</row>
    <row r="221" customFormat="false" ht="12.75" hidden="false" customHeight="false" outlineLevel="0" collapsed="false"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</row>
    <row r="222" customFormat="false" ht="12.75" hidden="false" customHeight="false" outlineLevel="0" collapsed="false"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</row>
    <row r="223" customFormat="false" ht="12.75" hidden="false" customHeight="false" outlineLevel="0" collapsed="false"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</row>
    <row r="224" customFormat="false" ht="12.75" hidden="false" customHeight="false" outlineLevel="0" collapsed="false"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</row>
    <row r="225" customFormat="false" ht="12.75" hidden="false" customHeight="false" outlineLevel="0" collapsed="false"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</row>
    <row r="226" customFormat="false" ht="12.75" hidden="false" customHeight="false" outlineLevel="0" collapsed="false"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</row>
    <row r="227" customFormat="false" ht="12.75" hidden="false" customHeight="false" outlineLevel="0" collapsed="false"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</row>
    <row r="228" customFormat="false" ht="12.75" hidden="false" customHeight="false" outlineLevel="0" collapsed="false"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</row>
    <row r="229" customFormat="false" ht="12.75" hidden="false" customHeight="false" outlineLevel="0" collapsed="false"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</row>
    <row r="230" customFormat="false" ht="12.75" hidden="false" customHeight="false" outlineLevel="0" collapsed="false"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</row>
    <row r="231" customFormat="false" ht="12.75" hidden="false" customHeight="false" outlineLevel="0" collapsed="false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</row>
    <row r="232" customFormat="false" ht="12.75" hidden="false" customHeight="false" outlineLevel="0" collapsed="false"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</row>
    <row r="233" customFormat="false" ht="12.75" hidden="false" customHeight="false" outlineLevel="0" collapsed="false"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</row>
    <row r="234" customFormat="false" ht="12.75" hidden="false" customHeight="false" outlineLevel="0" collapsed="false"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</row>
    <row r="235" customFormat="false" ht="12.75" hidden="false" customHeight="false" outlineLevel="0" collapsed="false"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</row>
    <row r="236" customFormat="false" ht="12.75" hidden="false" customHeight="false" outlineLevel="0" collapsed="false"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</row>
    <row r="237" customFormat="false" ht="12.75" hidden="false" customHeight="false" outlineLevel="0" collapsed="false"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</row>
    <row r="238" customFormat="false" ht="12.75" hidden="false" customHeight="false" outlineLevel="0" collapsed="false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</row>
    <row r="239" customFormat="false" ht="12.75" hidden="false" customHeight="false" outlineLevel="0" collapsed="false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</row>
    <row r="240" customFormat="false" ht="12.75" hidden="false" customHeight="false" outlineLevel="0" collapsed="false"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</row>
    <row r="241" customFormat="false" ht="12.75" hidden="false" customHeight="false" outlineLevel="0" collapsed="false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</row>
    <row r="242" customFormat="false" ht="12.75" hidden="false" customHeight="false" outlineLevel="0" collapsed="false"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</row>
    <row r="243" customFormat="false" ht="12.75" hidden="false" customHeight="false" outlineLevel="0" collapsed="false"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</row>
    <row r="244" customFormat="false" ht="12.75" hidden="false" customHeight="false" outlineLevel="0" collapsed="false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</row>
    <row r="245" customFormat="false" ht="12.75" hidden="false" customHeight="false" outlineLevel="0" collapsed="false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</row>
    <row r="246" customFormat="false" ht="12.75" hidden="false" customHeight="false" outlineLevel="0" collapsed="false"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</row>
    <row r="247" customFormat="false" ht="12.75" hidden="false" customHeight="false" outlineLevel="0" collapsed="false"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</row>
    <row r="248" customFormat="false" ht="12.75" hidden="false" customHeight="false" outlineLevel="0" collapsed="false"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</row>
    <row r="249" customFormat="false" ht="12.75" hidden="false" customHeight="false" outlineLevel="0" collapsed="false"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</row>
    <row r="250" customFormat="false" ht="12.75" hidden="false" customHeight="false" outlineLevel="0" collapsed="false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 customFormat="false" ht="12.75" hidden="false" customHeight="false" outlineLevel="0" collapsed="false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</row>
    <row r="252" customFormat="false" ht="12.75" hidden="false" customHeight="false" outlineLevel="0" collapsed="false"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 customFormat="false" ht="12.75" hidden="false" customHeight="false" outlineLevel="0" collapsed="false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</row>
    <row r="254" customFormat="false" ht="12.75" hidden="false" customHeight="false" outlineLevel="0" collapsed="false"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 customFormat="false" ht="12.75" hidden="false" customHeight="false" outlineLevel="0" collapsed="false"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</row>
    <row r="256" customFormat="false" ht="12.75" hidden="false" customHeight="false" outlineLevel="0" collapsed="false"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</row>
    <row r="257" customFormat="false" ht="12.75" hidden="false" customHeight="false" outlineLevel="0" collapsed="false"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</row>
    <row r="258" customFormat="false" ht="12.75" hidden="false" customHeight="false" outlineLevel="0" collapsed="false"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</row>
    <row r="259" customFormat="false" ht="12.75" hidden="false" customHeight="false" outlineLevel="0" collapsed="false"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</row>
    <row r="260" customFormat="false" ht="12.75" hidden="false" customHeight="false" outlineLevel="0" collapsed="false"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</row>
    <row r="261" customFormat="false" ht="12.75" hidden="false" customHeight="false" outlineLevel="0" collapsed="false"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</row>
    <row r="262" customFormat="false" ht="12.75" hidden="false" customHeight="false" outlineLevel="0" collapsed="false"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</row>
    <row r="263" customFormat="false" ht="12.75" hidden="false" customHeight="false" outlineLevel="0" collapsed="false"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</row>
    <row r="264" customFormat="false" ht="12.75" hidden="false" customHeight="false" outlineLevel="0" collapsed="false"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</row>
    <row r="265" customFormat="false" ht="12.75" hidden="false" customHeight="false" outlineLevel="0" collapsed="false"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</row>
    <row r="266" customFormat="false" ht="12.75" hidden="false" customHeight="false" outlineLevel="0" collapsed="false"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</row>
    <row r="267" customFormat="false" ht="12.75" hidden="false" customHeight="false" outlineLevel="0" collapsed="false"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</row>
    <row r="268" customFormat="false" ht="12.75" hidden="false" customHeight="false" outlineLevel="0" collapsed="false"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</row>
    <row r="269" customFormat="false" ht="12.75" hidden="false" customHeight="false" outlineLevel="0" collapsed="false"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</row>
    <row r="270" customFormat="false" ht="12.75" hidden="false" customHeight="false" outlineLevel="0" collapsed="false"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</row>
    <row r="271" customFormat="false" ht="12.75" hidden="false" customHeight="false" outlineLevel="0" collapsed="false"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</row>
    <row r="272" customFormat="false" ht="12.75" hidden="false" customHeight="false" outlineLevel="0" collapsed="false"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</row>
    <row r="273" customFormat="false" ht="12.75" hidden="false" customHeight="false" outlineLevel="0" collapsed="false"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</row>
    <row r="274" customFormat="false" ht="12.75" hidden="false" customHeight="false" outlineLevel="0" collapsed="false"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</row>
    <row r="275" customFormat="false" ht="12.75" hidden="false" customHeight="false" outlineLevel="0" collapsed="false"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</row>
    <row r="276" customFormat="false" ht="12.75" hidden="false" customHeight="false" outlineLevel="0" collapsed="false"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</row>
    <row r="277" customFormat="false" ht="12.75" hidden="false" customHeight="false" outlineLevel="0" collapsed="false"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</row>
    <row r="278" customFormat="false" ht="12.75" hidden="false" customHeight="false" outlineLevel="0" collapsed="false"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</row>
    <row r="279" customFormat="false" ht="12.75" hidden="false" customHeight="false" outlineLevel="0" collapsed="false"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</row>
    <row r="280" customFormat="false" ht="12.75" hidden="false" customHeight="false" outlineLevel="0" collapsed="false"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</row>
    <row r="281" customFormat="false" ht="12.75" hidden="false" customHeight="false" outlineLevel="0" collapsed="false"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</row>
    <row r="282" customFormat="false" ht="12.75" hidden="false" customHeight="false" outlineLevel="0" collapsed="false"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</row>
    <row r="283" customFormat="false" ht="12.75" hidden="false" customHeight="false" outlineLevel="0" collapsed="false"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</row>
    <row r="284" customFormat="false" ht="12.75" hidden="false" customHeight="false" outlineLevel="0" collapsed="false"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</row>
    <row r="285" customFormat="false" ht="12.75" hidden="false" customHeight="false" outlineLevel="0" collapsed="false"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</row>
    <row r="286" customFormat="false" ht="12.75" hidden="false" customHeight="false" outlineLevel="0" collapsed="false"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</row>
    <row r="287" customFormat="false" ht="12.75" hidden="false" customHeight="false" outlineLevel="0" collapsed="false"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</row>
    <row r="288" customFormat="false" ht="12.75" hidden="false" customHeight="false" outlineLevel="0" collapsed="false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</row>
    <row r="289" customFormat="false" ht="12.75" hidden="false" customHeight="false" outlineLevel="0" collapsed="false"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</row>
    <row r="290" customFormat="false" ht="12.75" hidden="false" customHeight="false" outlineLevel="0" collapsed="false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</row>
    <row r="291" customFormat="false" ht="12.75" hidden="false" customHeight="false" outlineLevel="0" collapsed="false"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</row>
    <row r="292" customFormat="false" ht="12.75" hidden="false" customHeight="false" outlineLevel="0" collapsed="false"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</row>
    <row r="293" customFormat="false" ht="12.75" hidden="false" customHeight="false" outlineLevel="0" collapsed="false"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</row>
    <row r="294" customFormat="false" ht="12.75" hidden="false" customHeight="false" outlineLevel="0" collapsed="false"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</row>
    <row r="295" customFormat="false" ht="12.75" hidden="false" customHeight="false" outlineLevel="0" collapsed="false"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</row>
    <row r="296" customFormat="false" ht="12.75" hidden="false" customHeight="false" outlineLevel="0" collapsed="false"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</row>
    <row r="297" customFormat="false" ht="12.75" hidden="false" customHeight="false" outlineLevel="0" collapsed="false"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</row>
    <row r="298" customFormat="false" ht="12.75" hidden="false" customHeight="false" outlineLevel="0" collapsed="false"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</row>
    <row r="299" customFormat="false" ht="12.75" hidden="false" customHeight="false" outlineLevel="0" collapsed="false"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</row>
    <row r="300" customFormat="false" ht="12.75" hidden="false" customHeight="false" outlineLevel="0" collapsed="false"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</row>
    <row r="301" customFormat="false" ht="12.75" hidden="false" customHeight="false" outlineLevel="0" collapsed="false"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</row>
    <row r="302" customFormat="false" ht="12.75" hidden="false" customHeight="false" outlineLevel="0" collapsed="false"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</row>
    <row r="303" customFormat="false" ht="12.75" hidden="false" customHeight="false" outlineLevel="0" collapsed="false"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</row>
    <row r="304" customFormat="false" ht="12.75" hidden="false" customHeight="false" outlineLevel="0" collapsed="false"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</row>
    <row r="305" customFormat="false" ht="12.75" hidden="false" customHeight="false" outlineLevel="0" collapsed="false"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</row>
    <row r="306" customFormat="false" ht="12.75" hidden="false" customHeight="false" outlineLevel="0" collapsed="false"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</row>
    <row r="307" customFormat="false" ht="12.75" hidden="false" customHeight="false" outlineLevel="0" collapsed="false"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</row>
    <row r="308" customFormat="false" ht="12.75" hidden="false" customHeight="false" outlineLevel="0" collapsed="false"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</row>
    <row r="309" customFormat="false" ht="12.75" hidden="false" customHeight="false" outlineLevel="0" collapsed="false"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</row>
    <row r="310" customFormat="false" ht="12.75" hidden="false" customHeight="false" outlineLevel="0" collapsed="false"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</row>
    <row r="311" customFormat="false" ht="12.75" hidden="false" customHeight="false" outlineLevel="0" collapsed="false"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</row>
    <row r="312" customFormat="false" ht="12.75" hidden="false" customHeight="false" outlineLevel="0" collapsed="false"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</row>
    <row r="313" customFormat="false" ht="12.75" hidden="false" customHeight="false" outlineLevel="0" collapsed="false"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</row>
    <row r="314" customFormat="false" ht="12.75" hidden="false" customHeight="false" outlineLevel="0" collapsed="false"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</row>
    <row r="315" customFormat="false" ht="12.75" hidden="false" customHeight="false" outlineLevel="0" collapsed="false"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</row>
    <row r="316" customFormat="false" ht="12.75" hidden="false" customHeight="false" outlineLevel="0" collapsed="false"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</row>
    <row r="317" customFormat="false" ht="12.75" hidden="false" customHeight="false" outlineLevel="0" collapsed="false"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</row>
    <row r="318" customFormat="false" ht="12.75" hidden="false" customHeight="false" outlineLevel="0" collapsed="false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</row>
    <row r="319" customFormat="false" ht="12.75" hidden="false" customHeight="false" outlineLevel="0" collapsed="false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</row>
    <row r="320" customFormat="false" ht="12.75" hidden="false" customHeight="false" outlineLevel="0" collapsed="false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</row>
    <row r="321" customFormat="false" ht="12.75" hidden="false" customHeight="false" outlineLevel="0" collapsed="false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</row>
    <row r="322" customFormat="false" ht="12.75" hidden="false" customHeight="false" outlineLevel="0" collapsed="false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</row>
    <row r="323" customFormat="false" ht="12.75" hidden="false" customHeight="false" outlineLevel="0" collapsed="false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</row>
    <row r="324" customFormat="false" ht="12.75" hidden="false" customHeight="false" outlineLevel="0" collapsed="false"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</row>
    <row r="325" customFormat="false" ht="12.75" hidden="false" customHeight="false" outlineLevel="0" collapsed="false"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</row>
    <row r="326" customFormat="false" ht="12.75" hidden="false" customHeight="false" outlineLevel="0" collapsed="false"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</row>
    <row r="327" customFormat="false" ht="12.75" hidden="false" customHeight="false" outlineLevel="0" collapsed="false"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</row>
    <row r="328" customFormat="false" ht="12.75" hidden="false" customHeight="false" outlineLevel="0" collapsed="false"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</row>
    <row r="329" customFormat="false" ht="12.75" hidden="false" customHeight="false" outlineLevel="0" collapsed="false"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</row>
    <row r="330" customFormat="false" ht="12.75" hidden="false" customHeight="false" outlineLevel="0" collapsed="false"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</row>
    <row r="331" customFormat="false" ht="12.75" hidden="false" customHeight="false" outlineLevel="0" collapsed="false"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</row>
    <row r="332" customFormat="false" ht="12.75" hidden="false" customHeight="false" outlineLevel="0" collapsed="false"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</row>
    <row r="333" customFormat="false" ht="12.75" hidden="false" customHeight="false" outlineLevel="0" collapsed="false"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</row>
    <row r="334" customFormat="false" ht="12.75" hidden="false" customHeight="false" outlineLevel="0" collapsed="false"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</row>
    <row r="335" customFormat="false" ht="12.75" hidden="false" customHeight="false" outlineLevel="0" collapsed="false"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</row>
    <row r="336" customFormat="false" ht="12.75" hidden="false" customHeight="false" outlineLevel="0" collapsed="false"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</row>
    <row r="337" customFormat="false" ht="12.75" hidden="false" customHeight="false" outlineLevel="0" collapsed="false"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</row>
    <row r="338" customFormat="false" ht="12.75" hidden="false" customHeight="false" outlineLevel="0" collapsed="false"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</row>
    <row r="339" customFormat="false" ht="12.75" hidden="false" customHeight="false" outlineLevel="0" collapsed="false"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</row>
    <row r="340" customFormat="false" ht="12.75" hidden="false" customHeight="false" outlineLevel="0" collapsed="false"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</row>
    <row r="341" customFormat="false" ht="12.75" hidden="false" customHeight="false" outlineLevel="0" collapsed="false"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</row>
    <row r="342" customFormat="false" ht="12.75" hidden="false" customHeight="false" outlineLevel="0" collapsed="false"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</row>
    <row r="343" customFormat="false" ht="12.75" hidden="false" customHeight="false" outlineLevel="0" collapsed="false"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</row>
    <row r="344" customFormat="false" ht="12.75" hidden="false" customHeight="false" outlineLevel="0" collapsed="false"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</row>
    <row r="345" customFormat="false" ht="12.75" hidden="false" customHeight="false" outlineLevel="0" collapsed="false"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</row>
    <row r="346" customFormat="false" ht="12.75" hidden="false" customHeight="false" outlineLevel="0" collapsed="false"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</row>
    <row r="347" customFormat="false" ht="12.75" hidden="false" customHeight="false" outlineLevel="0" collapsed="false"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</row>
  </sheetData>
  <printOptions headings="false" gridLines="false" gridLinesSet="true" horizontalCentered="false" verticalCentered="false"/>
  <pageMargins left="0.1" right="0.1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54" man="true" max="16383" min="0"/>
    <brk id="82" man="true" max="16383" min="0"/>
    <brk id="110" man="true" max="16383" min="0"/>
    <brk id="139" man="true" max="16383" min="0"/>
    <brk id="16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1" width="4.41"/>
    <col collapsed="false" customWidth="true" hidden="false" outlineLevel="0" max="3" min="3" style="2" width="7.7"/>
    <col collapsed="false" customWidth="true" hidden="false" outlineLevel="0" max="8" min="4" style="2" width="6.7"/>
    <col collapsed="false" customWidth="true" hidden="false" outlineLevel="0" max="9" min="9" style="2" width="7.7"/>
    <col collapsed="false" customWidth="true" hidden="false" outlineLevel="0" max="10" min="10" style="2" width="8.14"/>
    <col collapsed="false" customWidth="true" hidden="false" outlineLevel="0" max="14" min="11" style="2" width="6.7"/>
    <col collapsed="false" customWidth="true" hidden="false" outlineLevel="0" max="18" min="15" style="2" width="4.28"/>
    <col collapsed="false" customWidth="true" hidden="false" outlineLevel="0" max="19" min="19" style="2" width="6.99"/>
    <col collapsed="false" customWidth="true" hidden="false" outlineLevel="0" max="20" min="20" style="2" width="7.7"/>
    <col collapsed="false" customWidth="true" hidden="false" outlineLevel="0" max="21" min="21" style="2" width="6.28"/>
    <col collapsed="false" customWidth="true" hidden="false" outlineLevel="0" max="28" min="22" style="2" width="15.7"/>
  </cols>
  <sheetData>
    <row r="1" customFormat="false" ht="12.75" hidden="false" customHeight="false" outlineLevel="0" collapsed="false">
      <c r="A1" s="1" t="s">
        <v>0</v>
      </c>
      <c r="C1" s="2" t="s">
        <v>1</v>
      </c>
      <c r="F1" s="3" t="s">
        <v>2</v>
      </c>
      <c r="K1" s="2" t="s">
        <v>3</v>
      </c>
    </row>
    <row r="2" customFormat="false" ht="13.5" hidden="false" customHeight="false" outlineLevel="0" collapsed="false">
      <c r="A2" s="4" t="s">
        <v>4</v>
      </c>
      <c r="F2" s="3" t="s">
        <v>5</v>
      </c>
    </row>
    <row r="3" customFormat="false" ht="14.25" hidden="false" customHeight="false" outlineLevel="0" collapsed="false">
      <c r="A3" s="5"/>
      <c r="F3" s="3" t="s">
        <v>6</v>
      </c>
    </row>
    <row r="4" customFormat="false" ht="14.25" hidden="false" customHeight="false" outlineLevel="0" collapsed="false">
      <c r="A4" s="6" t="s">
        <v>7</v>
      </c>
      <c r="B4" s="2"/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</row>
    <row r="5" customFormat="false" ht="13.5" hidden="false" customHeight="false" outlineLevel="0" collapsed="false">
      <c r="A5" s="1" t="s">
        <v>20</v>
      </c>
      <c r="B5" s="8"/>
      <c r="C5" s="9" t="n">
        <v>0.9975</v>
      </c>
      <c r="D5" s="10" t="n">
        <v>0.9975</v>
      </c>
      <c r="E5" s="10" t="n">
        <v>0.9975</v>
      </c>
      <c r="F5" s="10" t="n">
        <v>0.9975</v>
      </c>
      <c r="G5" s="10" t="n">
        <v>0.9975</v>
      </c>
      <c r="H5" s="10" t="n">
        <v>0.9975</v>
      </c>
      <c r="I5" s="10" t="n">
        <v>0.9975</v>
      </c>
      <c r="J5" s="10" t="n">
        <v>0.9975</v>
      </c>
      <c r="K5" s="10" t="n">
        <v>0.9975</v>
      </c>
      <c r="L5" s="10" t="n">
        <v>0.9975</v>
      </c>
      <c r="M5" s="10" t="n">
        <v>0.9975</v>
      </c>
      <c r="N5" s="11" t="n">
        <v>0.9975</v>
      </c>
    </row>
    <row r="6" customFormat="false" ht="12.75" hidden="false" customHeight="false" outlineLevel="0" collapsed="false">
      <c r="A6" s="1" t="s">
        <v>21</v>
      </c>
      <c r="C6" s="12" t="n">
        <v>1</v>
      </c>
      <c r="D6" s="12" t="n">
        <v>1</v>
      </c>
      <c r="E6" s="12" t="n">
        <v>1</v>
      </c>
      <c r="F6" s="12" t="n">
        <v>1</v>
      </c>
      <c r="G6" s="12" t="n">
        <v>1</v>
      </c>
      <c r="H6" s="12" t="n">
        <v>1</v>
      </c>
      <c r="I6" s="12" t="n">
        <v>1</v>
      </c>
      <c r="J6" s="12" t="n">
        <v>1</v>
      </c>
      <c r="K6" s="12" t="n">
        <v>1</v>
      </c>
      <c r="L6" s="12" t="n">
        <v>1</v>
      </c>
      <c r="M6" s="12" t="n">
        <v>1</v>
      </c>
      <c r="N6" s="13" t="n">
        <v>1</v>
      </c>
    </row>
    <row r="7" customFormat="false" ht="12.75" hidden="false" customHeight="false" outlineLevel="0" collapsed="false">
      <c r="A7" s="1" t="s">
        <v>22</v>
      </c>
      <c r="C7" s="14" t="n">
        <v>0.988500252329533</v>
      </c>
      <c r="D7" s="12" t="n">
        <v>1.01317191250178</v>
      </c>
      <c r="E7" s="12" t="n">
        <v>1.00408723929821</v>
      </c>
      <c r="F7" s="12" t="n">
        <v>0.971685904250723</v>
      </c>
      <c r="G7" s="12" t="n">
        <v>0.989306682591162</v>
      </c>
      <c r="H7" s="12" t="n">
        <v>1.01281605625097</v>
      </c>
      <c r="I7" s="12" t="n">
        <v>1.02037010030682</v>
      </c>
      <c r="J7" s="12" t="n">
        <v>1.03135894570451</v>
      </c>
      <c r="K7" s="12" t="n">
        <v>1.03799403600329</v>
      </c>
      <c r="L7" s="12" t="n">
        <v>1.03797822762993</v>
      </c>
      <c r="M7" s="12" t="n">
        <v>1.02735071208994</v>
      </c>
      <c r="N7" s="13" t="n">
        <v>1.04818602258621</v>
      </c>
      <c r="O7" s="2" t="n">
        <v>1.03234437367983</v>
      </c>
    </row>
    <row r="8" customFormat="false" ht="12.75" hidden="false" customHeight="false" outlineLevel="0" collapsed="false">
      <c r="A8" s="1" t="s">
        <v>23</v>
      </c>
      <c r="C8" s="14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-0.0350412435436509</v>
      </c>
      <c r="J8" s="12" t="n">
        <v>-0.0512990236637432</v>
      </c>
      <c r="K8" s="12" t="n">
        <v>-0.0571292549393002</v>
      </c>
      <c r="L8" s="12" t="n">
        <v>0.0399845221204695</v>
      </c>
      <c r="M8" s="12" t="n">
        <v>0.0488263946038959</v>
      </c>
      <c r="N8" s="13" t="n">
        <v>-0.0250301404608049</v>
      </c>
    </row>
    <row r="9" customFormat="false" ht="13.5" hidden="false" customHeight="false" outlineLevel="0" collapsed="false">
      <c r="A9" s="1" t="s">
        <v>24</v>
      </c>
      <c r="C9" s="15" t="n">
        <f aca="false">C7+C8</f>
        <v>0.988500252329533</v>
      </c>
      <c r="D9" s="16" t="n">
        <f aca="false">D7+D8</f>
        <v>1.01317191250178</v>
      </c>
      <c r="E9" s="16" t="n">
        <f aca="false">E7+E8</f>
        <v>1.00408723929821</v>
      </c>
      <c r="F9" s="16" t="n">
        <f aca="false">F7+F8</f>
        <v>0.971685904250723</v>
      </c>
      <c r="G9" s="16" t="n">
        <f aca="false">G7+G8</f>
        <v>0.989306682591162</v>
      </c>
      <c r="H9" s="16" t="n">
        <f aca="false">H7+H8</f>
        <v>1.01281605625097</v>
      </c>
      <c r="I9" s="16" t="n">
        <f aca="false">I7+I8</f>
        <v>0.985328856763171</v>
      </c>
      <c r="J9" s="16" t="n">
        <f aca="false">J7+J8</f>
        <v>0.980059922040763</v>
      </c>
      <c r="K9" s="16" t="n">
        <f aca="false">K7+K8</f>
        <v>0.980864781063987</v>
      </c>
      <c r="L9" s="16" t="n">
        <f aca="false">L7+L8</f>
        <v>1.0779627497504</v>
      </c>
      <c r="M9" s="16" t="n">
        <f aca="false">M7+M8</f>
        <v>1.07617710669384</v>
      </c>
      <c r="N9" s="17" t="n">
        <f aca="false">N7+N8</f>
        <v>1.02315588212541</v>
      </c>
    </row>
    <row r="10" customFormat="false" ht="13.5" hidden="false" customHeight="false" outlineLevel="0" collapsed="false">
      <c r="A10" s="0"/>
      <c r="B10" s="2"/>
      <c r="D10" s="1"/>
      <c r="H10" s="18"/>
      <c r="I10" s="2" t="n">
        <v>-0.0350412435436509</v>
      </c>
      <c r="J10" s="2" t="n">
        <v>-0.0512990236637432</v>
      </c>
      <c r="K10" s="2" t="n">
        <v>-0.0571292549393002</v>
      </c>
      <c r="L10" s="2" t="n">
        <v>0.0399845221204695</v>
      </c>
      <c r="M10" s="2" t="n">
        <v>0.0488263946038959</v>
      </c>
      <c r="N10" s="2" t="n">
        <v>-0.0250301404608049</v>
      </c>
    </row>
    <row r="11" customFormat="false" ht="12.75" hidden="false" customHeight="false" outlineLevel="0" collapsed="false">
      <c r="A11" s="7" t="s">
        <v>25</v>
      </c>
      <c r="B11" s="7" t="s">
        <v>26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 t="s">
        <v>16</v>
      </c>
      <c r="I11" s="7" t="s">
        <v>17</v>
      </c>
      <c r="J11" s="7" t="s">
        <v>18</v>
      </c>
      <c r="K11" s="7" t="s">
        <v>19</v>
      </c>
      <c r="L11" s="7" t="s">
        <v>8</v>
      </c>
      <c r="M11" s="7" t="s">
        <v>9</v>
      </c>
      <c r="N11" s="7" t="s">
        <v>10</v>
      </c>
      <c r="O11" s="1"/>
      <c r="P11" s="1"/>
      <c r="Q11" s="1"/>
      <c r="R11" s="1"/>
      <c r="S11" s="1" t="s">
        <v>27</v>
      </c>
      <c r="T11" s="1" t="s">
        <v>28</v>
      </c>
      <c r="U11" s="1" t="s">
        <v>26</v>
      </c>
      <c r="V11" s="1"/>
      <c r="W11" s="1"/>
      <c r="X11" s="1"/>
      <c r="Y11" s="1"/>
      <c r="Z11" s="1"/>
      <c r="AA11" s="1"/>
      <c r="AB11" s="1"/>
    </row>
    <row r="12" customFormat="false" ht="12.7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2.75" hidden="false" customHeight="false" outlineLevel="0" collapsed="false">
      <c r="A13" s="19" t="s">
        <v>29</v>
      </c>
      <c r="B13" s="20" t="n">
        <v>1992</v>
      </c>
      <c r="C13" s="21" t="n">
        <v>1622.321</v>
      </c>
      <c r="D13" s="21" t="n">
        <v>1429.422</v>
      </c>
      <c r="E13" s="21" t="n">
        <v>1508.853</v>
      </c>
      <c r="F13" s="21" t="n">
        <v>1480.978</v>
      </c>
      <c r="G13" s="21" t="n">
        <v>1520.137</v>
      </c>
      <c r="H13" s="21" t="n">
        <v>1480.761</v>
      </c>
      <c r="I13" s="21" t="n">
        <v>1528.68</v>
      </c>
      <c r="J13" s="21" t="n">
        <v>1489.45</v>
      </c>
      <c r="K13" s="21" t="n">
        <v>1475.126</v>
      </c>
      <c r="L13" s="21" t="n">
        <v>1568.333</v>
      </c>
      <c r="M13" s="21" t="n">
        <v>1549.1</v>
      </c>
      <c r="N13" s="21" t="n">
        <v>1614.746</v>
      </c>
      <c r="O13" s="3"/>
      <c r="P13" s="3"/>
      <c r="Q13" s="3"/>
      <c r="R13" s="3"/>
      <c r="S13" s="22" t="n">
        <f aca="false">AVERAGE(F13:L13)</f>
        <v>1506.20928571429</v>
      </c>
      <c r="T13" s="22" t="n">
        <f aca="false">AVERAGE(M13:N13,C14:E14)</f>
        <v>1557.4718</v>
      </c>
      <c r="U13" s="22" t="n">
        <f aca="false">AVERAGE(C13:N13)</f>
        <v>1522.32558333333</v>
      </c>
    </row>
    <row r="14" customFormat="false" ht="12.75" hidden="false" customHeight="false" outlineLevel="0" collapsed="false">
      <c r="A14" s="19" t="s">
        <v>30</v>
      </c>
      <c r="B14" s="20" t="n">
        <v>1993</v>
      </c>
      <c r="C14" s="21" t="n">
        <v>1594.998</v>
      </c>
      <c r="D14" s="21" t="n">
        <v>1449.705</v>
      </c>
      <c r="E14" s="21" t="n">
        <v>1578.81</v>
      </c>
      <c r="F14" s="21" t="n">
        <v>1516.324</v>
      </c>
      <c r="G14" s="21" t="n">
        <v>1552.11</v>
      </c>
      <c r="H14" s="21" t="n">
        <v>1504.857</v>
      </c>
      <c r="I14" s="21" t="n">
        <v>1555.524</v>
      </c>
      <c r="J14" s="21" t="n">
        <v>1573.15</v>
      </c>
      <c r="K14" s="21" t="n">
        <v>1519.154</v>
      </c>
      <c r="L14" s="21" t="n">
        <v>1569.714</v>
      </c>
      <c r="M14" s="21" t="n">
        <v>1583.805</v>
      </c>
      <c r="N14" s="21" t="n">
        <v>1662.409</v>
      </c>
      <c r="O14" s="3"/>
      <c r="P14" s="3"/>
      <c r="Q14" s="3"/>
      <c r="R14" s="3"/>
      <c r="S14" s="22" t="n">
        <f aca="false">AVERAGE(F14:L14)</f>
        <v>1541.54757142857</v>
      </c>
      <c r="T14" s="22" t="n">
        <f aca="false">AVERAGE(M14:N14,C15:E15)</f>
        <v>1642.9706</v>
      </c>
      <c r="U14" s="22" t="n">
        <f aca="false">AVERAGE(C14:N14)</f>
        <v>1555.04666666667</v>
      </c>
    </row>
    <row r="15" customFormat="false" ht="12.75" hidden="false" customHeight="false" outlineLevel="0" collapsed="false">
      <c r="A15" s="19"/>
      <c r="B15" s="20" t="n">
        <v>1994</v>
      </c>
      <c r="C15" s="21" t="n">
        <v>1711.72</v>
      </c>
      <c r="D15" s="21" t="n">
        <v>1588.867</v>
      </c>
      <c r="E15" s="21" t="n">
        <v>1668.052</v>
      </c>
      <c r="F15" s="21" t="n">
        <v>1591.23</v>
      </c>
      <c r="G15" s="21" t="n">
        <v>1627.825</v>
      </c>
      <c r="H15" s="21" t="n">
        <v>1569.018</v>
      </c>
      <c r="I15" s="21" t="n">
        <v>1592.973</v>
      </c>
      <c r="J15" s="21" t="n">
        <v>1613.973</v>
      </c>
      <c r="K15" s="21" t="n">
        <v>1528.801</v>
      </c>
      <c r="L15" s="21" t="n">
        <v>1569.36</v>
      </c>
      <c r="M15" s="21" t="n">
        <v>1546.429</v>
      </c>
      <c r="N15" s="21" t="n">
        <v>1623.826</v>
      </c>
      <c r="O15" s="3"/>
      <c r="P15" s="3"/>
      <c r="Q15" s="3"/>
      <c r="R15" s="3"/>
      <c r="S15" s="22" t="n">
        <f aca="false">AVERAGE(F15:L15)</f>
        <v>1584.74</v>
      </c>
      <c r="T15" s="22" t="n">
        <f aca="false">AVERAGE(M15:N15,C16:E16)</f>
        <v>1516.31682393</v>
      </c>
      <c r="U15" s="22" t="n">
        <f aca="false">AVERAGE(C15:N15)</f>
        <v>1602.67283333333</v>
      </c>
    </row>
    <row r="16" customFormat="false" ht="12.75" hidden="false" customHeight="false" outlineLevel="0" collapsed="false">
      <c r="A16" s="19"/>
      <c r="B16" s="20" t="n">
        <v>1995</v>
      </c>
      <c r="C16" s="21" t="n">
        <v>1531.084433</v>
      </c>
      <c r="D16" s="21" t="n">
        <v>1364.76167945</v>
      </c>
      <c r="E16" s="21" t="n">
        <v>1515.4830072</v>
      </c>
      <c r="F16" s="21" t="n">
        <v>1466.16219505</v>
      </c>
      <c r="G16" s="21" t="n">
        <v>1508.16215135</v>
      </c>
      <c r="H16" s="21" t="n">
        <v>1453.8441608</v>
      </c>
      <c r="I16" s="21" t="n">
        <v>1502.45937385</v>
      </c>
      <c r="J16" s="21" t="n">
        <v>1492.3992675</v>
      </c>
      <c r="K16" s="21" t="n">
        <v>1447.09591995</v>
      </c>
      <c r="L16" s="21" t="n">
        <v>1472.22171405</v>
      </c>
      <c r="M16" s="21" t="n">
        <v>1516.14932525</v>
      </c>
      <c r="N16" s="21" t="n">
        <v>1571.91287115</v>
      </c>
      <c r="O16" s="3"/>
      <c r="P16" s="3"/>
      <c r="Q16" s="3"/>
      <c r="R16" s="3"/>
      <c r="S16" s="22" t="n">
        <f aca="false">AVERAGE(F16:L16)</f>
        <v>1477.47782607857</v>
      </c>
      <c r="T16" s="22" t="n">
        <f aca="false">AVERAGE(M16:N16,C17:E17)</f>
        <v>1577.18423928</v>
      </c>
      <c r="U16" s="22" t="n">
        <f aca="false">AVERAGE(C16:N16)</f>
        <v>1486.81134155</v>
      </c>
    </row>
    <row r="17" customFormat="false" ht="12.75" hidden="false" customHeight="false" outlineLevel="0" collapsed="false">
      <c r="A17" s="19"/>
      <c r="B17" s="20" t="n">
        <v>1996</v>
      </c>
      <c r="C17" s="21" t="n">
        <v>1627.967</v>
      </c>
      <c r="D17" s="21" t="n">
        <v>1540.036</v>
      </c>
      <c r="E17" s="21" t="n">
        <v>1629.856</v>
      </c>
      <c r="F17" s="21" t="n">
        <v>1609.856</v>
      </c>
      <c r="G17" s="21" t="n">
        <v>1642.827</v>
      </c>
      <c r="H17" s="21" t="n">
        <v>1596.997</v>
      </c>
      <c r="I17" s="21" t="n">
        <v>1634.471</v>
      </c>
      <c r="J17" s="21" t="n">
        <v>1633.75</v>
      </c>
      <c r="K17" s="21" t="n">
        <v>1571.099</v>
      </c>
      <c r="L17" s="21" t="n">
        <v>1596.586</v>
      </c>
      <c r="M17" s="21" t="n">
        <v>1574.655</v>
      </c>
      <c r="N17" s="21" t="n">
        <v>1611.842</v>
      </c>
      <c r="O17" s="3"/>
      <c r="P17" s="3"/>
      <c r="Q17" s="3"/>
      <c r="R17" s="3"/>
      <c r="S17" s="22" t="n">
        <f aca="false">AVERAGE(F17:L17)</f>
        <v>1612.22657142857</v>
      </c>
      <c r="T17" s="22" t="n">
        <f aca="false">AVERAGE(M17:N17,C18:E18)</f>
        <v>1607.7176</v>
      </c>
      <c r="U17" s="22" t="n">
        <f aca="false">AVERAGE(C17:N17)</f>
        <v>1605.8285</v>
      </c>
    </row>
    <row r="18" customFormat="false" ht="12.75" hidden="false" customHeight="false" outlineLevel="0" collapsed="false">
      <c r="A18" s="19"/>
      <c r="B18" s="20" t="n">
        <v>1997</v>
      </c>
      <c r="C18" s="21" t="n">
        <v>1665.77</v>
      </c>
      <c r="D18" s="21" t="n">
        <v>1509.387</v>
      </c>
      <c r="E18" s="21" t="n">
        <v>1676.934</v>
      </c>
      <c r="F18" s="21" t="n">
        <v>1600.316</v>
      </c>
      <c r="G18" s="21" t="n">
        <v>1666.106</v>
      </c>
      <c r="H18" s="21" t="n">
        <v>1575.463</v>
      </c>
      <c r="I18" s="21" t="n">
        <v>1637.434</v>
      </c>
      <c r="J18" s="21" t="n">
        <v>1634.39</v>
      </c>
      <c r="K18" s="21" t="n">
        <v>1595.225</v>
      </c>
      <c r="L18" s="21" t="n">
        <v>1638.207</v>
      </c>
      <c r="M18" s="21" t="n">
        <v>1586.091</v>
      </c>
      <c r="N18" s="21" t="n">
        <v>1612.461</v>
      </c>
      <c r="O18" s="3"/>
      <c r="P18" s="3"/>
      <c r="Q18" s="3"/>
      <c r="R18" s="3"/>
      <c r="S18" s="22" t="n">
        <f aca="false">AVERAGE(F18:L18)</f>
        <v>1621.02014285714</v>
      </c>
      <c r="T18" s="22" t="n">
        <f aca="false">AVERAGE(M18:N18,C19:E19)</f>
        <v>1606.3438</v>
      </c>
      <c r="U18" s="22" t="n">
        <f aca="false">AVERAGE(C18:N18)</f>
        <v>1616.482</v>
      </c>
    </row>
    <row r="19" customFormat="false" ht="12.75" hidden="false" customHeight="false" outlineLevel="0" collapsed="false">
      <c r="A19" s="19"/>
      <c r="B19" s="20" t="n">
        <v>1998</v>
      </c>
      <c r="C19" s="23" t="n">
        <v>1653.474</v>
      </c>
      <c r="D19" s="23" t="n">
        <v>1521.582</v>
      </c>
      <c r="E19" s="23" t="n">
        <v>1658.111</v>
      </c>
      <c r="F19" s="23" t="n">
        <v>1589.802</v>
      </c>
      <c r="G19" s="23" t="n">
        <v>1645.352</v>
      </c>
      <c r="H19" s="23" t="n">
        <v>1600.552</v>
      </c>
      <c r="I19" s="23" t="n">
        <v>1628.849</v>
      </c>
      <c r="J19" s="23" t="n">
        <v>1647.947</v>
      </c>
      <c r="K19" s="23" t="n">
        <v>1647.947</v>
      </c>
      <c r="L19" s="24" t="n">
        <f aca="false">L18*$C$5</f>
        <v>1634.1114825</v>
      </c>
      <c r="M19" s="24" t="n">
        <f aca="false">M18*$D$5</f>
        <v>1582.1257725</v>
      </c>
      <c r="N19" s="24" t="n">
        <f aca="false">N18*$E$5</f>
        <v>1608.4298475</v>
      </c>
      <c r="O19" s="3"/>
      <c r="P19" s="3"/>
      <c r="Q19" s="3"/>
      <c r="R19" s="3"/>
      <c r="S19" s="25" t="n">
        <f aca="false">AVERAGE(F19:L19)</f>
        <v>1627.79435464286</v>
      </c>
      <c r="T19" s="25" t="n">
        <f aca="false">AVERAGE(M19:N19,C21:E21)</f>
        <v>1595.27781</v>
      </c>
      <c r="U19" s="25" t="n">
        <f aca="false">AVERAGE(C19:N19)</f>
        <v>1618.19025854167</v>
      </c>
    </row>
    <row r="20" customFormat="false" ht="12.75" hidden="false" customHeight="false" outlineLevel="0" collapsed="false">
      <c r="A20" s="19"/>
      <c r="B20" s="20" t="n">
        <v>1999</v>
      </c>
      <c r="C20" s="24" t="n">
        <f aca="false">C19*$F$5</f>
        <v>1649.340315</v>
      </c>
      <c r="D20" s="24" t="n">
        <f aca="false">D19*$G$5</f>
        <v>1517.778045</v>
      </c>
      <c r="E20" s="24" t="n">
        <f aca="false">E19*$H$5</f>
        <v>1653.9657225</v>
      </c>
      <c r="F20" s="24" t="n">
        <f aca="false">F19*$I$5</f>
        <v>1585.827495</v>
      </c>
      <c r="G20" s="24" t="n">
        <f aca="false">G19*$J$5</f>
        <v>1641.23862</v>
      </c>
      <c r="H20" s="24" t="n">
        <f aca="false">H19*$K$5</f>
        <v>1596.55062</v>
      </c>
      <c r="I20" s="24" t="n">
        <f aca="false">I19*$L$5</f>
        <v>1624.7768775</v>
      </c>
      <c r="J20" s="24" t="n">
        <f aca="false">J19*$M$5</f>
        <v>1643.8271325</v>
      </c>
      <c r="K20" s="24" t="n">
        <f aca="false">K19*$N$5</f>
        <v>1643.8271325</v>
      </c>
      <c r="L20" s="24" t="n">
        <f aca="false">L19*$C$5</f>
        <v>1630.02620379375</v>
      </c>
      <c r="M20" s="24" t="n">
        <f aca="false">M19*$D$5</f>
        <v>1578.17045806875</v>
      </c>
      <c r="N20" s="24" t="n">
        <f aca="false">N19*$E$5</f>
        <v>1604.40877288125</v>
      </c>
      <c r="O20" s="3"/>
      <c r="P20" s="3"/>
      <c r="Q20" s="3"/>
      <c r="R20" s="3"/>
      <c r="S20" s="25" t="n">
        <f aca="false">AVERAGE(F20:L20)</f>
        <v>1623.72486875625</v>
      </c>
      <c r="T20" s="25" t="n">
        <f aca="false">AVERAGE(M20:N20,C22:E22)</f>
        <v>1632.02004619</v>
      </c>
      <c r="U20" s="25" t="n">
        <f aca="false">AVERAGE(C20:N20)</f>
        <v>1614.14478289531</v>
      </c>
    </row>
    <row r="21" customFormat="false" ht="12.75" hidden="false" customHeight="false" outlineLevel="0" collapsed="false">
      <c r="A21" s="19"/>
      <c r="B21" s="2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"/>
      <c r="P21" s="3"/>
      <c r="Q21" s="3"/>
      <c r="R21" s="3"/>
      <c r="S21" s="3"/>
      <c r="T21" s="3"/>
      <c r="U21" s="3"/>
    </row>
    <row r="22" customFormat="false" ht="12.75" hidden="false" customHeight="false" outlineLevel="0" collapsed="false">
      <c r="A22" s="27" t="s">
        <v>31</v>
      </c>
      <c r="B22" s="28"/>
      <c r="C22" s="26" t="n">
        <f aca="false">MAX(C13:C19)</f>
        <v>1711.72</v>
      </c>
      <c r="D22" s="26" t="n">
        <f aca="false">MAX(D13:D19)</f>
        <v>1588.867</v>
      </c>
      <c r="E22" s="26" t="n">
        <f aca="false">MAX(E13:E19)</f>
        <v>1676.934</v>
      </c>
      <c r="F22" s="26" t="n">
        <f aca="false">MAX(F13:F19)</f>
        <v>1609.856</v>
      </c>
      <c r="G22" s="26" t="n">
        <f aca="false">MAX(G13:G19)</f>
        <v>1666.106</v>
      </c>
      <c r="H22" s="26" t="n">
        <f aca="false">MAX(H13:H19)</f>
        <v>1600.552</v>
      </c>
      <c r="I22" s="26" t="n">
        <f aca="false">MAX(I13:I19)</f>
        <v>1637.434</v>
      </c>
      <c r="J22" s="26" t="n">
        <f aca="false">MAX(J13:J19)</f>
        <v>1647.947</v>
      </c>
      <c r="K22" s="26" t="n">
        <f aca="false">MAX(K13:K19)</f>
        <v>1647.947</v>
      </c>
      <c r="L22" s="26" t="n">
        <f aca="false">MAX(L13:L19)</f>
        <v>1638.207</v>
      </c>
      <c r="M22" s="26" t="n">
        <f aca="false">MAX(M13:M19)</f>
        <v>1586.091</v>
      </c>
      <c r="N22" s="26" t="n">
        <f aca="false">MAX(N13:N19)</f>
        <v>1662.409</v>
      </c>
      <c r="O22" s="3"/>
      <c r="P22" s="3"/>
      <c r="Q22" s="3"/>
      <c r="R22" s="3"/>
      <c r="S22" s="26" t="n">
        <f aca="false">MAX(S13:S18)</f>
        <v>1621.02014285714</v>
      </c>
      <c r="T22" s="26" t="n">
        <f aca="false">MAX(T13:T18)</f>
        <v>1642.9706</v>
      </c>
      <c r="U22" s="26" t="n">
        <f aca="false">MAX(U13:U18)</f>
        <v>1616.482</v>
      </c>
    </row>
    <row r="23" customFormat="false" ht="12.75" hidden="false" customHeight="false" outlineLevel="0" collapsed="false">
      <c r="A23" s="27" t="s">
        <v>32</v>
      </c>
      <c r="B23" s="20"/>
      <c r="C23" s="26" t="n">
        <f aca="false">AVERAGE(C13:C19)</f>
        <v>1629.61920471429</v>
      </c>
      <c r="D23" s="26" t="n">
        <f aca="false">AVERAGE(D13:D19)</f>
        <v>1486.25152563571</v>
      </c>
      <c r="E23" s="26" t="n">
        <f aca="false">AVERAGE(E13:E19)</f>
        <v>1605.15700102857</v>
      </c>
      <c r="F23" s="26" t="n">
        <f aca="false">AVERAGE(F13:F19)</f>
        <v>1550.66688500714</v>
      </c>
      <c r="G23" s="26" t="n">
        <f aca="false">AVERAGE(G13:G19)</f>
        <v>1594.64559305</v>
      </c>
      <c r="H23" s="26" t="n">
        <f aca="false">AVERAGE(H13:H19)</f>
        <v>1540.21316582857</v>
      </c>
      <c r="I23" s="26" t="n">
        <f aca="false">AVERAGE(I13:I19)</f>
        <v>1582.91291055</v>
      </c>
      <c r="J23" s="26" t="n">
        <f aca="false">AVERAGE(J13:J19)</f>
        <v>1583.57989535714</v>
      </c>
      <c r="K23" s="26" t="n">
        <f aca="false">AVERAGE(K13:K19)</f>
        <v>1540.63541713571</v>
      </c>
      <c r="L23" s="26" t="n">
        <f aca="false">AVERAGE(L13:L19)</f>
        <v>1578.36188522143</v>
      </c>
      <c r="M23" s="26" t="n">
        <f aca="false">AVERAGE(M13:M19)</f>
        <v>1562.62215682143</v>
      </c>
      <c r="N23" s="26" t="n">
        <f aca="false">AVERAGE(N13:N19)</f>
        <v>1615.08953123571</v>
      </c>
      <c r="O23" s="3"/>
      <c r="P23" s="3"/>
      <c r="Q23" s="3"/>
      <c r="R23" s="3"/>
      <c r="S23" s="26" t="n">
        <f aca="false">AVERAGE(S13:S18)</f>
        <v>1557.20356625119</v>
      </c>
      <c r="T23" s="26" t="n">
        <f aca="false">AVERAGE(T13:T18)</f>
        <v>1584.66747720167</v>
      </c>
      <c r="U23" s="26" t="n">
        <f aca="false">AVERAGE(U13:U18)</f>
        <v>1564.86115414722</v>
      </c>
    </row>
    <row r="24" customFormat="false" ht="12.75" hidden="false" customHeight="false" outlineLevel="0" collapsed="false">
      <c r="A24" s="27" t="s">
        <v>33</v>
      </c>
      <c r="B24" s="20"/>
      <c r="C24" s="26" t="n">
        <f aca="false">MIN(C13:C19)</f>
        <v>1531.084433</v>
      </c>
      <c r="D24" s="26" t="n">
        <f aca="false">MIN(D13:D19)</f>
        <v>1364.76167945</v>
      </c>
      <c r="E24" s="26" t="n">
        <f aca="false">MIN(E13:E19)</f>
        <v>1508.853</v>
      </c>
      <c r="F24" s="26" t="n">
        <f aca="false">MIN(F13:F19)</f>
        <v>1466.16219505</v>
      </c>
      <c r="G24" s="26" t="n">
        <f aca="false">MIN(G13:G19)</f>
        <v>1508.16215135</v>
      </c>
      <c r="H24" s="26" t="n">
        <f aca="false">MIN(H13:H19)</f>
        <v>1453.8441608</v>
      </c>
      <c r="I24" s="26" t="n">
        <f aca="false">MIN(I13:I19)</f>
        <v>1502.45937385</v>
      </c>
      <c r="J24" s="26" t="n">
        <f aca="false">MIN(J13:J19)</f>
        <v>1489.45</v>
      </c>
      <c r="K24" s="26" t="n">
        <f aca="false">MIN(K13:K19)</f>
        <v>1447.09591995</v>
      </c>
      <c r="L24" s="26" t="n">
        <f aca="false">MIN(L13:L19)</f>
        <v>1472.22171405</v>
      </c>
      <c r="M24" s="26" t="n">
        <f aca="false">MIN(M13:M19)</f>
        <v>1516.14932525</v>
      </c>
      <c r="N24" s="26" t="n">
        <f aca="false">MIN(N13:N19)</f>
        <v>1571.91287115</v>
      </c>
      <c r="O24" s="3"/>
      <c r="P24" s="3"/>
      <c r="Q24" s="3"/>
      <c r="R24" s="3"/>
      <c r="S24" s="26" t="n">
        <f aca="false">MIN(S13:S18)</f>
        <v>1477.47782607857</v>
      </c>
      <c r="T24" s="26" t="n">
        <f aca="false">MIN(T13:T18)</f>
        <v>1516.31682393</v>
      </c>
      <c r="U24" s="26" t="n">
        <f aca="false">MIN(U13:U18)</f>
        <v>1486.81134155</v>
      </c>
    </row>
    <row r="25" customFormat="false" ht="12.75" hidden="false" customHeight="false" outlineLevel="0" collapsed="false">
      <c r="A25" s="19"/>
      <c r="B25" s="2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customFormat="false" ht="12.75" hidden="false" customHeight="false" outlineLevel="0" collapsed="false">
      <c r="A26" s="19"/>
      <c r="B26" s="2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customFormat="false" ht="12.75" hidden="false" customHeight="false" outlineLevel="0" collapsed="false">
      <c r="A27" s="19" t="s">
        <v>34</v>
      </c>
      <c r="B27" s="20" t="n">
        <v>1992</v>
      </c>
      <c r="C27" s="30" t="n">
        <v>-80.4299310804803</v>
      </c>
      <c r="D27" s="30" t="n">
        <v>142.250849388753</v>
      </c>
      <c r="E27" s="30" t="n">
        <v>-237.356056265985</v>
      </c>
      <c r="F27" s="30" t="n">
        <v>-45.1920714285714</v>
      </c>
      <c r="G27" s="30" t="n">
        <v>-54.438404447533</v>
      </c>
      <c r="H27" s="30" t="n">
        <v>-29.6795521568627</v>
      </c>
      <c r="I27" s="30" t="n">
        <v>-76.8529043674699</v>
      </c>
      <c r="J27" s="30" t="n">
        <v>-44.8828303362002</v>
      </c>
      <c r="K27" s="30" t="n">
        <v>-60.344751968504</v>
      </c>
      <c r="L27" s="30" t="n">
        <v>-66.8126859205777</v>
      </c>
      <c r="M27" s="30" t="n">
        <v>-15.0101066350711</v>
      </c>
      <c r="N27" s="30" t="n">
        <v>-42.2978814117646</v>
      </c>
      <c r="O27" s="3"/>
      <c r="P27" s="3"/>
      <c r="Q27" s="3"/>
      <c r="R27" s="3"/>
      <c r="S27" s="22" t="n">
        <f aca="false">AVERAGE(F27:L27)</f>
        <v>-54.029028660817</v>
      </c>
      <c r="T27" s="22" t="n">
        <f aca="false">AVERAGE(M27:N27,C28:E28)</f>
        <v>-19.030877171655</v>
      </c>
      <c r="U27" s="22" t="n">
        <f aca="false">AVERAGE(C27:N27)</f>
        <v>-50.9205272191889</v>
      </c>
    </row>
    <row r="28" customFormat="false" ht="12.75" hidden="false" customHeight="false" outlineLevel="0" collapsed="false">
      <c r="A28" s="19" t="s">
        <v>35</v>
      </c>
      <c r="B28" s="20" t="n">
        <v>1993</v>
      </c>
      <c r="C28" s="30" t="n">
        <v>-16.5915150589264</v>
      </c>
      <c r="D28" s="30" t="n">
        <v>-17.9751895124196</v>
      </c>
      <c r="E28" s="30" t="n">
        <v>-3.27969324009329</v>
      </c>
      <c r="F28" s="30" t="n">
        <v>5.0710998217469</v>
      </c>
      <c r="G28" s="30" t="n">
        <v>-15.9158324365872</v>
      </c>
      <c r="H28" s="30" t="n">
        <v>-25.6736965944272</v>
      </c>
      <c r="I28" s="30" t="n">
        <v>-26.5442851851851</v>
      </c>
      <c r="J28" s="30" t="n">
        <v>-31.9452178362575</v>
      </c>
      <c r="K28" s="30" t="n">
        <v>17.9939781078968</v>
      </c>
      <c r="L28" s="30" t="n">
        <v>1.20268632707795</v>
      </c>
      <c r="M28" s="30" t="n">
        <v>-14.8783644067798</v>
      </c>
      <c r="N28" s="30" t="n">
        <v>-15.7884020618556</v>
      </c>
      <c r="O28" s="3"/>
      <c r="P28" s="3"/>
      <c r="Q28" s="3"/>
      <c r="R28" s="3"/>
      <c r="S28" s="22" t="n">
        <f aca="false">AVERAGE(F28:L28)</f>
        <v>-10.8301811136765</v>
      </c>
      <c r="T28" s="22" t="n">
        <f aca="false">AVERAGE(M28:N28,C29:E29)</f>
        <v>-69.4546509221546</v>
      </c>
      <c r="U28" s="22" t="n">
        <f aca="false">AVERAGE(C28:N28)</f>
        <v>-12.0270360063175</v>
      </c>
    </row>
    <row r="29" customFormat="false" ht="12.75" hidden="false" customHeight="false" outlineLevel="0" collapsed="false">
      <c r="A29" s="19"/>
      <c r="B29" s="20" t="n">
        <v>1994</v>
      </c>
      <c r="C29" s="30" t="n">
        <v>-131.794506503745</v>
      </c>
      <c r="D29" s="30" t="n">
        <v>-163.370990924806</v>
      </c>
      <c r="E29" s="30" t="n">
        <v>-21.4409907135874</v>
      </c>
      <c r="F29" s="30" t="n">
        <v>13.7394865689864</v>
      </c>
      <c r="G29" s="30" t="n">
        <v>47.4359628040058</v>
      </c>
      <c r="H29" s="30" t="n">
        <v>4.58472214182352</v>
      </c>
      <c r="I29" s="30" t="n">
        <v>57.900834422658</v>
      </c>
      <c r="J29" s="30" t="n">
        <v>27.6357905982907</v>
      </c>
      <c r="K29" s="30" t="n">
        <v>55.5073688888888</v>
      </c>
      <c r="L29" s="30" t="n">
        <v>58.6655699658704</v>
      </c>
      <c r="M29" s="30" t="n">
        <v>55.4497899356348</v>
      </c>
      <c r="N29" s="30" t="n">
        <v>65.8980411877395</v>
      </c>
      <c r="O29" s="3"/>
      <c r="P29" s="3"/>
      <c r="Q29" s="3"/>
      <c r="R29" s="3"/>
      <c r="S29" s="22" t="n">
        <f aca="false">AVERAGE(F29:L29)</f>
        <v>37.9242479129319</v>
      </c>
      <c r="T29" s="22" t="n">
        <f aca="false">AVERAGE(M29:N29,C30:E30)</f>
        <v>87.816825487152</v>
      </c>
      <c r="U29" s="22" t="n">
        <f aca="false">AVERAGE(C29:N29)</f>
        <v>5.85092319764671</v>
      </c>
    </row>
    <row r="30" customFormat="false" ht="12.75" hidden="false" customHeight="false" outlineLevel="0" collapsed="false">
      <c r="A30" s="19"/>
      <c r="B30" s="20" t="n">
        <v>1995</v>
      </c>
      <c r="C30" s="30" t="n">
        <v>105.128415106534</v>
      </c>
      <c r="D30" s="30" t="n">
        <v>134.443032829112</v>
      </c>
      <c r="E30" s="30" t="n">
        <v>78.1648483767399</v>
      </c>
      <c r="F30" s="30" t="n">
        <v>75.4216195567417</v>
      </c>
      <c r="G30" s="30" t="n">
        <v>186.33493097291</v>
      </c>
      <c r="H30" s="30" t="n">
        <v>66.8789044329749</v>
      </c>
      <c r="I30" s="30" t="n">
        <v>103.596883999031</v>
      </c>
      <c r="J30" s="30" t="n">
        <v>95.4961582105942</v>
      </c>
      <c r="K30" s="30" t="n">
        <v>95.7694504735463</v>
      </c>
      <c r="L30" s="30" t="n">
        <v>95.781735478937</v>
      </c>
      <c r="M30" s="30" t="n">
        <v>158.785021515641</v>
      </c>
      <c r="N30" s="30" t="n">
        <v>107.708873356678</v>
      </c>
      <c r="O30" s="3"/>
      <c r="P30" s="3"/>
      <c r="Q30" s="3"/>
      <c r="R30" s="3"/>
      <c r="S30" s="22" t="n">
        <f aca="false">AVERAGE(F30:L30)</f>
        <v>102.754240446391</v>
      </c>
      <c r="T30" s="22" t="n">
        <f aca="false">AVERAGE(M30:N30,C31:E31)</f>
        <v>41.8424806000222</v>
      </c>
      <c r="U30" s="22" t="n">
        <f aca="false">AVERAGE(C30:N30)</f>
        <v>108.62582285912</v>
      </c>
    </row>
    <row r="31" customFormat="false" ht="12.75" hidden="false" customHeight="false" outlineLevel="0" collapsed="false">
      <c r="A31" s="19"/>
      <c r="B31" s="20" t="n">
        <v>1996</v>
      </c>
      <c r="C31" s="30" t="n">
        <v>9.74010920436808</v>
      </c>
      <c r="D31" s="30" t="n">
        <v>59.8022760171308</v>
      </c>
      <c r="E31" s="30" t="n">
        <v>-126.823877093708</v>
      </c>
      <c r="F31" s="30" t="n">
        <v>4.051538882804</v>
      </c>
      <c r="G31" s="30" t="n">
        <v>19.709296319797</v>
      </c>
      <c r="H31" s="30" t="n">
        <v>3.07448280605228</v>
      </c>
      <c r="I31" s="30" t="n">
        <v>23.7955487465181</v>
      </c>
      <c r="J31" s="30" t="n">
        <v>24.7087249146757</v>
      </c>
      <c r="K31" s="30" t="n">
        <v>14.5954653323803</v>
      </c>
      <c r="L31" s="30" t="n">
        <v>13.9441201828869</v>
      </c>
      <c r="M31" s="30" t="n">
        <v>4.71625316455704</v>
      </c>
      <c r="N31" s="30" t="n">
        <v>-6.40585348631949</v>
      </c>
      <c r="O31" s="3"/>
      <c r="P31" s="3"/>
      <c r="Q31" s="3"/>
      <c r="R31" s="3"/>
      <c r="S31" s="22" t="n">
        <f aca="false">AVERAGE(F31:L31)</f>
        <v>14.8398824550163</v>
      </c>
      <c r="T31" s="22" t="n">
        <f aca="false">AVERAGE(M31:N31,C32:E32)</f>
        <v>6.64280027294253</v>
      </c>
      <c r="U31" s="22" t="n">
        <f aca="false">AVERAGE(C31:N31)</f>
        <v>3.7423404159286</v>
      </c>
    </row>
    <row r="32" customFormat="false" ht="12.75" hidden="false" customHeight="false" outlineLevel="0" collapsed="false">
      <c r="A32" s="19"/>
      <c r="B32" s="20" t="n">
        <v>1997</v>
      </c>
      <c r="C32" s="30" t="n">
        <v>15.9300516693165</v>
      </c>
      <c r="D32" s="30" t="n">
        <v>65.4460984042554</v>
      </c>
      <c r="E32" s="30" t="n">
        <v>-46.4725483870968</v>
      </c>
      <c r="F32" s="30" t="n">
        <v>4.79294425863972</v>
      </c>
      <c r="G32" s="30" t="n">
        <v>3.90545721424093</v>
      </c>
      <c r="H32" s="30" t="n">
        <v>48.0063772290809</v>
      </c>
      <c r="I32" s="30" t="n">
        <v>9.97868369987062</v>
      </c>
      <c r="J32" s="30" t="n">
        <v>3.33750328515113</v>
      </c>
      <c r="K32" s="30" t="n">
        <v>48.914680968858</v>
      </c>
      <c r="L32" s="30" t="n">
        <v>103.702684931507</v>
      </c>
      <c r="M32" s="30" t="n">
        <v>-9.57610981432357</v>
      </c>
      <c r="N32" s="30" t="n">
        <v>54.3855129533679</v>
      </c>
      <c r="O32" s="3"/>
      <c r="P32" s="3"/>
      <c r="Q32" s="3"/>
      <c r="R32" s="3"/>
      <c r="S32" s="22" t="n">
        <f aca="false">AVERAGE(F32:L32)</f>
        <v>31.8054759410497</v>
      </c>
      <c r="T32" s="22" t="n">
        <f aca="false">AVERAGE(M32:N32,C33:E33)</f>
        <v>22.2556467273148</v>
      </c>
      <c r="U32" s="22" t="n">
        <f aca="false">AVERAGE(C32:N32)</f>
        <v>25.1959447010723</v>
      </c>
    </row>
    <row r="33" customFormat="false" ht="12.75" hidden="false" customHeight="false" outlineLevel="0" collapsed="false">
      <c r="A33" s="19"/>
      <c r="B33" s="20" t="n">
        <v>1998</v>
      </c>
      <c r="C33" s="30" t="n">
        <v>29.0564655244464</v>
      </c>
      <c r="D33" s="30" t="n">
        <v>11.6796736441486</v>
      </c>
      <c r="E33" s="30" t="n">
        <v>25.7326913289349</v>
      </c>
      <c r="F33" s="30" t="n">
        <v>59.3292112202905</v>
      </c>
      <c r="G33" s="30" t="n">
        <v>-22.8187637051039</v>
      </c>
      <c r="H33" s="30" t="n">
        <v>43.2773130968622</v>
      </c>
      <c r="I33" s="30" t="n">
        <v>86.2932490272373</v>
      </c>
      <c r="J33" s="30" t="n">
        <v>54.076</v>
      </c>
      <c r="K33" s="30" t="n">
        <v>-73.186</v>
      </c>
      <c r="L33" s="31" t="n">
        <f aca="false">L32*$C$6</f>
        <v>103.702684931507</v>
      </c>
      <c r="M33" s="31" t="n">
        <f aca="false">M32*$D$6</f>
        <v>-9.57610981432357</v>
      </c>
      <c r="N33" s="31" t="n">
        <f aca="false">N32*$E$6</f>
        <v>54.3855129533679</v>
      </c>
      <c r="O33" s="3"/>
      <c r="P33" s="3"/>
      <c r="Q33" s="3"/>
      <c r="R33" s="3"/>
      <c r="S33" s="25" t="n">
        <f aca="false">AVERAGE(F33:L33)</f>
        <v>35.8105277958276</v>
      </c>
      <c r="T33" s="25" t="n">
        <f aca="false">AVERAGE(M33:N33,C35:E35)</f>
        <v>22.4047015695222</v>
      </c>
      <c r="U33" s="25" t="n">
        <f aca="false">AVERAGE(C33:N33)</f>
        <v>30.1626606839472</v>
      </c>
    </row>
    <row r="34" customFormat="false" ht="12.75" hidden="false" customHeight="false" outlineLevel="0" collapsed="false">
      <c r="A34" s="19"/>
      <c r="B34" s="20" t="n">
        <v>1999</v>
      </c>
      <c r="C34" s="31" t="n">
        <f aca="false">C33*$F$6</f>
        <v>29.0564655244464</v>
      </c>
      <c r="D34" s="31" t="n">
        <f aca="false">D33*$G$6</f>
        <v>11.6796736441486</v>
      </c>
      <c r="E34" s="31" t="n">
        <f aca="false">E33*$H$6</f>
        <v>25.7326913289349</v>
      </c>
      <c r="F34" s="31" t="n">
        <f aca="false">F33*$I$6</f>
        <v>59.3292112202905</v>
      </c>
      <c r="G34" s="31" t="n">
        <f aca="false">G33*$J$6</f>
        <v>-22.8187637051039</v>
      </c>
      <c r="H34" s="31" t="n">
        <f aca="false">H33*$K$6</f>
        <v>43.2773130968622</v>
      </c>
      <c r="I34" s="31" t="n">
        <f aca="false">I33*$L$6</f>
        <v>86.2932490272373</v>
      </c>
      <c r="J34" s="31" t="n">
        <f aca="false">J33*$M$6</f>
        <v>54.076</v>
      </c>
      <c r="K34" s="31" t="n">
        <f aca="false">K33*$N$6</f>
        <v>-73.186</v>
      </c>
      <c r="L34" s="31" t="n">
        <f aca="false">L33*$C$6</f>
        <v>103.702684931507</v>
      </c>
      <c r="M34" s="31" t="n">
        <f aca="false">M33*$D$6</f>
        <v>-9.57610981432357</v>
      </c>
      <c r="N34" s="31" t="n">
        <f aca="false">N33*$E$6</f>
        <v>54.3855129533679</v>
      </c>
      <c r="O34" s="3"/>
      <c r="P34" s="3"/>
      <c r="Q34" s="3"/>
      <c r="R34" s="3"/>
      <c r="S34" s="25" t="n">
        <f aca="false">AVERAGE(F34:L34)</f>
        <v>35.8105277958276</v>
      </c>
      <c r="T34" s="25" t="n">
        <f aca="false">AVERAGE(M34:N34,C36:E36)</f>
        <v>74.0707032022142</v>
      </c>
      <c r="U34" s="25" t="n">
        <f aca="false">AVERAGE(C34:N34)</f>
        <v>30.1626606839472</v>
      </c>
    </row>
    <row r="35" customFormat="false" ht="12.75" hidden="false" customHeight="false" outlineLevel="0" collapsed="false">
      <c r="A35" s="19"/>
      <c r="B35" s="20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3"/>
      <c r="P35" s="3"/>
      <c r="Q35" s="3"/>
      <c r="R35" s="3"/>
      <c r="S35" s="3"/>
      <c r="T35" s="3"/>
      <c r="U35" s="3"/>
    </row>
    <row r="36" customFormat="false" ht="12.75" hidden="false" customHeight="false" outlineLevel="0" collapsed="false">
      <c r="A36" s="27" t="s">
        <v>31</v>
      </c>
      <c r="B36" s="28"/>
      <c r="C36" s="26" t="n">
        <f aca="false">MAX(C27:C33)</f>
        <v>105.128415106534</v>
      </c>
      <c r="D36" s="26" t="n">
        <f aca="false">MAX(D27:D33)</f>
        <v>142.250849388753</v>
      </c>
      <c r="E36" s="26" t="n">
        <f aca="false">MAX(E27:E33)</f>
        <v>78.1648483767399</v>
      </c>
      <c r="F36" s="26" t="n">
        <f aca="false">MAX(F27:F33)</f>
        <v>75.4216195567417</v>
      </c>
      <c r="G36" s="26" t="n">
        <f aca="false">MAX(G27:G33)</f>
        <v>186.33493097291</v>
      </c>
      <c r="H36" s="26" t="n">
        <f aca="false">MAX(H27:H33)</f>
        <v>66.8789044329749</v>
      </c>
      <c r="I36" s="26" t="n">
        <f aca="false">MAX(I27:I33)</f>
        <v>103.596883999031</v>
      </c>
      <c r="J36" s="26" t="n">
        <f aca="false">MAX(J27:J33)</f>
        <v>95.4961582105942</v>
      </c>
      <c r="K36" s="26" t="n">
        <f aca="false">MAX(K27:K33)</f>
        <v>95.7694504735463</v>
      </c>
      <c r="L36" s="26" t="n">
        <f aca="false">MAX(L27:L33)</f>
        <v>103.702684931507</v>
      </c>
      <c r="M36" s="26" t="n">
        <f aca="false">MAX(M27:M33)</f>
        <v>158.785021515641</v>
      </c>
      <c r="N36" s="26" t="n">
        <f aca="false">MAX(N27:N33)</f>
        <v>107.708873356678</v>
      </c>
      <c r="O36" s="3"/>
      <c r="P36" s="3"/>
      <c r="Q36" s="3"/>
      <c r="R36" s="3"/>
      <c r="S36" s="26" t="n">
        <f aca="false">MAX(S27:S32)</f>
        <v>102.754240446391</v>
      </c>
      <c r="T36" s="26" t="n">
        <f aca="false">MAX(T27:T32)</f>
        <v>87.816825487152</v>
      </c>
      <c r="U36" s="26" t="n">
        <f aca="false">MAX(U27:U32)</f>
        <v>108.62582285912</v>
      </c>
    </row>
    <row r="37" customFormat="false" ht="12.75" hidden="false" customHeight="false" outlineLevel="0" collapsed="false">
      <c r="A37" s="27" t="s">
        <v>32</v>
      </c>
      <c r="B37" s="20"/>
      <c r="C37" s="26" t="n">
        <f aca="false">AVERAGE(C27:C33)</f>
        <v>-9.8515587340695</v>
      </c>
      <c r="D37" s="26" t="n">
        <f aca="false">AVERAGE(D27:D33)</f>
        <v>33.1822499780249</v>
      </c>
      <c r="E37" s="26" t="n">
        <f aca="false">AVERAGE(E27:E33)</f>
        <v>-47.3536608563993</v>
      </c>
      <c r="F37" s="26" t="n">
        <f aca="false">AVERAGE(F27:F33)</f>
        <v>16.744832697234</v>
      </c>
      <c r="G37" s="26" t="n">
        <f aca="false">AVERAGE(G27:G33)</f>
        <v>23.4589495316757</v>
      </c>
      <c r="H37" s="26" t="n">
        <f aca="false">AVERAGE(H27:H33)</f>
        <v>15.781221565072</v>
      </c>
      <c r="I37" s="26" t="n">
        <f aca="false">AVERAGE(I27:I33)</f>
        <v>25.4525729060943</v>
      </c>
      <c r="J37" s="26" t="n">
        <f aca="false">AVERAGE(J27:J33)</f>
        <v>18.3465898337506</v>
      </c>
      <c r="K37" s="26" t="n">
        <f aca="false">AVERAGE(K27:K33)</f>
        <v>14.1785988290095</v>
      </c>
      <c r="L37" s="26" t="n">
        <f aca="false">AVERAGE(L27:L33)</f>
        <v>44.3123994138869</v>
      </c>
      <c r="M37" s="26" t="n">
        <f aca="false">AVERAGE(M27:M33)</f>
        <v>24.2729105636193</v>
      </c>
      <c r="N37" s="26" t="n">
        <f aca="false">AVERAGE(N27:N33)</f>
        <v>31.1265433558877</v>
      </c>
      <c r="O37" s="3"/>
      <c r="P37" s="3"/>
      <c r="Q37" s="3"/>
      <c r="R37" s="3"/>
      <c r="S37" s="26" t="n">
        <f aca="false">AVERAGE(S27:S32)</f>
        <v>20.4107728301492</v>
      </c>
      <c r="T37" s="26" t="n">
        <f aca="false">AVERAGE(T27:T32)</f>
        <v>11.6787041656037</v>
      </c>
      <c r="U37" s="26" t="n">
        <f aca="false">AVERAGE(U27:U32)</f>
        <v>13.4112446580435</v>
      </c>
    </row>
    <row r="38" customFormat="false" ht="12.75" hidden="false" customHeight="false" outlineLevel="0" collapsed="false">
      <c r="A38" s="27" t="s">
        <v>33</v>
      </c>
      <c r="B38" s="20"/>
      <c r="C38" s="26" t="n">
        <f aca="false">MIN(C27:C33)</f>
        <v>-131.794506503745</v>
      </c>
      <c r="D38" s="26" t="n">
        <f aca="false">MIN(D27:D33)</f>
        <v>-163.370990924806</v>
      </c>
      <c r="E38" s="26" t="n">
        <f aca="false">MIN(E27:E33)</f>
        <v>-237.356056265985</v>
      </c>
      <c r="F38" s="26" t="n">
        <f aca="false">MIN(F27:F33)</f>
        <v>-45.1920714285714</v>
      </c>
      <c r="G38" s="26" t="n">
        <f aca="false">MIN(G27:G33)</f>
        <v>-54.438404447533</v>
      </c>
      <c r="H38" s="26" t="n">
        <f aca="false">MIN(H27:H33)</f>
        <v>-29.6795521568627</v>
      </c>
      <c r="I38" s="26" t="n">
        <f aca="false">MIN(I27:I33)</f>
        <v>-76.8529043674699</v>
      </c>
      <c r="J38" s="26" t="n">
        <f aca="false">MIN(J27:J33)</f>
        <v>-44.8828303362002</v>
      </c>
      <c r="K38" s="26" t="n">
        <f aca="false">MIN(K27:K33)</f>
        <v>-73.186</v>
      </c>
      <c r="L38" s="26" t="n">
        <f aca="false">MIN(L27:L33)</f>
        <v>-66.8126859205777</v>
      </c>
      <c r="M38" s="26" t="n">
        <f aca="false">MIN(M27:M33)</f>
        <v>-15.0101066350711</v>
      </c>
      <c r="N38" s="26" t="n">
        <f aca="false">MIN(N27:N33)</f>
        <v>-42.2978814117646</v>
      </c>
      <c r="O38" s="3"/>
      <c r="P38" s="3"/>
      <c r="Q38" s="3"/>
      <c r="R38" s="3"/>
      <c r="S38" s="26" t="n">
        <f aca="false">MIN(S27:S32)</f>
        <v>-54.029028660817</v>
      </c>
      <c r="T38" s="26" t="n">
        <f aca="false">MIN(T27:T32)</f>
        <v>-69.4546509221546</v>
      </c>
      <c r="U38" s="26" t="n">
        <f aca="false">MIN(U27:U32)</f>
        <v>-50.9205272191889</v>
      </c>
    </row>
    <row r="39" customFormat="false" ht="12.75" hidden="false" customHeight="false" outlineLevel="0" collapsed="false">
      <c r="A39" s="19"/>
      <c r="B39" s="2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customFormat="false" ht="12.75" hidden="false" customHeight="false" outlineLevel="0" collapsed="false">
      <c r="A40" s="19" t="s">
        <v>36</v>
      </c>
      <c r="B40" s="20" t="n">
        <v>1992</v>
      </c>
      <c r="C40" s="21" t="e">
        <f aca="false"/>
        <v>#REF!</v>
      </c>
      <c r="D40" s="21" t="e">
        <f aca="false"/>
        <v>#REF!</v>
      </c>
      <c r="E40" s="21" t="e">
        <f aca="false"/>
        <v>#REF!</v>
      </c>
      <c r="F40" s="21" t="e">
        <f aca="false"/>
        <v>#REF!</v>
      </c>
      <c r="G40" s="21" t="e">
        <f aca="false"/>
        <v>#REF!</v>
      </c>
      <c r="H40" s="21" t="e">
        <f aca="false"/>
        <v>#REF!</v>
      </c>
      <c r="I40" s="21" t="e">
        <f aca="false"/>
        <v>#REF!</v>
      </c>
      <c r="J40" s="21" t="e">
        <f aca="false"/>
        <v>#REF!</v>
      </c>
      <c r="K40" s="21" t="e">
        <f aca="false"/>
        <v>#REF!</v>
      </c>
      <c r="L40" s="21" t="e">
        <f aca="false"/>
        <v>#REF!</v>
      </c>
      <c r="M40" s="21" t="e">
        <f aca="false"/>
        <v>#REF!</v>
      </c>
      <c r="N40" s="21" t="e">
        <f aca="false"/>
        <v>#REF!</v>
      </c>
      <c r="O40" s="3"/>
      <c r="P40" s="3"/>
      <c r="Q40" s="3"/>
      <c r="R40" s="3"/>
      <c r="S40" s="22" t="e">
        <f aca="false">AVERAGE(F40:L40)</f>
        <v>#REF!</v>
      </c>
      <c r="T40" s="22" t="e">
        <f aca="false">AVERAGE(M40:N40,C41:E41)</f>
        <v>#REF!</v>
      </c>
      <c r="U40" s="22" t="e">
        <f aca="false">AVERAGE(C40:N40)</f>
        <v>#REF!</v>
      </c>
    </row>
    <row r="41" customFormat="false" ht="12.75" hidden="false" customHeight="false" outlineLevel="0" collapsed="false">
      <c r="A41" s="19"/>
      <c r="B41" s="20" t="n">
        <v>1993</v>
      </c>
      <c r="C41" s="21" t="e">
        <f aca="false"/>
        <v>#REF!</v>
      </c>
      <c r="D41" s="21" t="e">
        <f aca="false"/>
        <v>#REF!</v>
      </c>
      <c r="E41" s="21" t="e">
        <f aca="false"/>
        <v>#REF!</v>
      </c>
      <c r="F41" s="21" t="e">
        <f aca="false"/>
        <v>#REF!</v>
      </c>
      <c r="G41" s="21" t="e">
        <f aca="false"/>
        <v>#REF!</v>
      </c>
      <c r="H41" s="21" t="e">
        <f aca="false"/>
        <v>#REF!</v>
      </c>
      <c r="I41" s="21" t="e">
        <f aca="false"/>
        <v>#REF!</v>
      </c>
      <c r="J41" s="21" t="e">
        <f aca="false"/>
        <v>#REF!</v>
      </c>
      <c r="K41" s="21" t="e">
        <f aca="false"/>
        <v>#REF!</v>
      </c>
      <c r="L41" s="21" t="e">
        <f aca="false"/>
        <v>#REF!</v>
      </c>
      <c r="M41" s="21" t="e">
        <f aca="false"/>
        <v>#REF!</v>
      </c>
      <c r="N41" s="21" t="e">
        <f aca="false"/>
        <v>#REF!</v>
      </c>
      <c r="O41" s="3"/>
      <c r="P41" s="3"/>
      <c r="Q41" s="3"/>
      <c r="R41" s="3"/>
      <c r="S41" s="22" t="e">
        <f aca="false">AVERAGE(F41:L41)</f>
        <v>#REF!</v>
      </c>
      <c r="T41" s="22" t="e">
        <f aca="false">AVERAGE(M41:N41,C42:E42)</f>
        <v>#REF!</v>
      </c>
      <c r="U41" s="22" t="e">
        <f aca="false">AVERAGE(C41:N41)</f>
        <v>#REF!</v>
      </c>
    </row>
    <row r="42" customFormat="false" ht="12.75" hidden="false" customHeight="false" outlineLevel="0" collapsed="false">
      <c r="A42" s="19"/>
      <c r="B42" s="20" t="n">
        <v>1994</v>
      </c>
      <c r="C42" s="21" t="e">
        <f aca="false"/>
        <v>#REF!</v>
      </c>
      <c r="D42" s="21" t="e">
        <f aca="false"/>
        <v>#REF!</v>
      </c>
      <c r="E42" s="21" t="e">
        <f aca="false"/>
        <v>#REF!</v>
      </c>
      <c r="F42" s="21" t="e">
        <f aca="false"/>
        <v>#REF!</v>
      </c>
      <c r="G42" s="21" t="e">
        <f aca="false"/>
        <v>#REF!</v>
      </c>
      <c r="H42" s="21" t="e">
        <f aca="false"/>
        <v>#REF!</v>
      </c>
      <c r="I42" s="21" t="e">
        <f aca="false"/>
        <v>#REF!</v>
      </c>
      <c r="J42" s="21" t="e">
        <f aca="false"/>
        <v>#REF!</v>
      </c>
      <c r="K42" s="21" t="e">
        <f aca="false"/>
        <v>#REF!</v>
      </c>
      <c r="L42" s="21" t="e">
        <f aca="false"/>
        <v>#REF!</v>
      </c>
      <c r="M42" s="21" t="e">
        <f aca="false"/>
        <v>#REF!</v>
      </c>
      <c r="N42" s="21" t="e">
        <f aca="false"/>
        <v>#REF!</v>
      </c>
      <c r="O42" s="3"/>
      <c r="P42" s="3"/>
      <c r="Q42" s="3"/>
      <c r="R42" s="3"/>
      <c r="S42" s="22" t="e">
        <f aca="false">AVERAGE(F42:L42)</f>
        <v>#REF!</v>
      </c>
      <c r="T42" s="22" t="e">
        <f aca="false">AVERAGE(M42:N42,C43:E43)</f>
        <v>#REF!</v>
      </c>
      <c r="U42" s="22" t="e">
        <f aca="false">AVERAGE(C42:N42)</f>
        <v>#REF!</v>
      </c>
    </row>
    <row r="43" customFormat="false" ht="12.75" hidden="false" customHeight="false" outlineLevel="0" collapsed="false">
      <c r="A43" s="19"/>
      <c r="B43" s="20" t="n">
        <v>1995</v>
      </c>
      <c r="C43" s="21" t="e">
        <f aca="false"/>
        <v>#REF!</v>
      </c>
      <c r="D43" s="21" t="e">
        <f aca="false"/>
        <v>#REF!</v>
      </c>
      <c r="E43" s="21" t="e">
        <f aca="false"/>
        <v>#REF!</v>
      </c>
      <c r="F43" s="21" t="e">
        <f aca="false"/>
        <v>#REF!</v>
      </c>
      <c r="G43" s="21" t="e">
        <f aca="false"/>
        <v>#REF!</v>
      </c>
      <c r="H43" s="21" t="e">
        <f aca="false"/>
        <v>#REF!</v>
      </c>
      <c r="I43" s="21" t="e">
        <f aca="false"/>
        <v>#REF!</v>
      </c>
      <c r="J43" s="21" t="e">
        <f aca="false"/>
        <v>#REF!</v>
      </c>
      <c r="K43" s="21" t="e">
        <f aca="false"/>
        <v>#REF!</v>
      </c>
      <c r="L43" s="21" t="e">
        <f aca="false"/>
        <v>#REF!</v>
      </c>
      <c r="M43" s="21" t="e">
        <f aca="false"/>
        <v>#REF!</v>
      </c>
      <c r="N43" s="21" t="e">
        <f aca="false"/>
        <v>#REF!</v>
      </c>
      <c r="O43" s="3"/>
      <c r="P43" s="3"/>
      <c r="Q43" s="3"/>
      <c r="R43" s="3"/>
      <c r="S43" s="22" t="e">
        <f aca="false">AVERAGE(F43:L43)</f>
        <v>#REF!</v>
      </c>
      <c r="T43" s="22" t="e">
        <f aca="false">AVERAGE(M43:N43,C44:E44)</f>
        <v>#REF!</v>
      </c>
      <c r="U43" s="22" t="e">
        <f aca="false">AVERAGE(C43:N43)</f>
        <v>#REF!</v>
      </c>
    </row>
    <row r="44" customFormat="false" ht="12.75" hidden="false" customHeight="false" outlineLevel="0" collapsed="false">
      <c r="A44" s="19"/>
      <c r="B44" s="20" t="n">
        <v>1996</v>
      </c>
      <c r="C44" s="21" t="e">
        <f aca="false"/>
        <v>#REF!</v>
      </c>
      <c r="D44" s="21" t="e">
        <f aca="false"/>
        <v>#REF!</v>
      </c>
      <c r="E44" s="21" t="e">
        <f aca="false"/>
        <v>#REF!</v>
      </c>
      <c r="F44" s="21" t="e">
        <f aca="false"/>
        <v>#REF!</v>
      </c>
      <c r="G44" s="21" t="e">
        <f aca="false"/>
        <v>#REF!</v>
      </c>
      <c r="H44" s="21" t="e">
        <f aca="false"/>
        <v>#REF!</v>
      </c>
      <c r="I44" s="21" t="e">
        <f aca="false"/>
        <v>#REF!</v>
      </c>
      <c r="J44" s="21" t="e">
        <f aca="false"/>
        <v>#REF!</v>
      </c>
      <c r="K44" s="21" t="e">
        <f aca="false"/>
        <v>#REF!</v>
      </c>
      <c r="L44" s="21" t="e">
        <f aca="false"/>
        <v>#REF!</v>
      </c>
      <c r="M44" s="21" t="e">
        <f aca="false"/>
        <v>#REF!</v>
      </c>
      <c r="N44" s="21" t="e">
        <f aca="false"/>
        <v>#REF!</v>
      </c>
      <c r="O44" s="3"/>
      <c r="P44" s="3"/>
      <c r="Q44" s="3"/>
      <c r="R44" s="3"/>
      <c r="S44" s="22" t="e">
        <f aca="false">AVERAGE(F44:L44)</f>
        <v>#REF!</v>
      </c>
      <c r="T44" s="22" t="e">
        <f aca="false">AVERAGE(M44:N44,C45:E45)</f>
        <v>#REF!</v>
      </c>
      <c r="U44" s="22" t="e">
        <f aca="false">AVERAGE(C44:N44)</f>
        <v>#REF!</v>
      </c>
    </row>
    <row r="45" customFormat="false" ht="12.75" hidden="false" customHeight="false" outlineLevel="0" collapsed="false">
      <c r="A45" s="19"/>
      <c r="B45" s="20" t="n">
        <v>1997</v>
      </c>
      <c r="C45" s="21" t="e">
        <f aca="false"/>
        <v>#REF!</v>
      </c>
      <c r="D45" s="21" t="e">
        <f aca="false"/>
        <v>#REF!</v>
      </c>
      <c r="E45" s="21" t="e">
        <f aca="false"/>
        <v>#REF!</v>
      </c>
      <c r="F45" s="21" t="e">
        <f aca="false"/>
        <v>#REF!</v>
      </c>
      <c r="G45" s="21" t="e">
        <f aca="false"/>
        <v>#REF!</v>
      </c>
      <c r="H45" s="21" t="e">
        <f aca="false"/>
        <v>#REF!</v>
      </c>
      <c r="I45" s="21" t="e">
        <f aca="false"/>
        <v>#REF!</v>
      </c>
      <c r="J45" s="21" t="e">
        <f aca="false"/>
        <v>#REF!</v>
      </c>
      <c r="K45" s="21" t="e">
        <f aca="false"/>
        <v>#REF!</v>
      </c>
      <c r="L45" s="21" t="e">
        <f aca="false"/>
        <v>#REF!</v>
      </c>
      <c r="M45" s="21" t="e">
        <f aca="false"/>
        <v>#REF!</v>
      </c>
      <c r="N45" s="21" t="e">
        <f aca="false"/>
        <v>#REF!</v>
      </c>
      <c r="O45" s="3"/>
      <c r="P45" s="3"/>
      <c r="Q45" s="3"/>
      <c r="R45" s="3"/>
      <c r="S45" s="22" t="e">
        <f aca="false">AVERAGE(F45:L45)</f>
        <v>#REF!</v>
      </c>
      <c r="T45" s="22" t="e">
        <f aca="false">AVERAGE(M45:N45,C46:E46)</f>
        <v>#REF!</v>
      </c>
      <c r="U45" s="22" t="e">
        <f aca="false">AVERAGE(C45:N45)</f>
        <v>#REF!</v>
      </c>
    </row>
    <row r="46" customFormat="false" ht="12.75" hidden="false" customHeight="false" outlineLevel="0" collapsed="false">
      <c r="A46" s="19"/>
      <c r="B46" s="20" t="n">
        <v>1998</v>
      </c>
      <c r="C46" s="21" t="e">
        <f aca="false"/>
        <v>#REF!</v>
      </c>
      <c r="D46" s="21" t="e">
        <f aca="false"/>
        <v>#REF!</v>
      </c>
      <c r="E46" s="21" t="e">
        <f aca="false"/>
        <v>#REF!</v>
      </c>
      <c r="F46" s="31" t="e">
        <f aca="false">F45*PROESC</f>
        <v>#REF!</v>
      </c>
      <c r="G46" s="31" t="e">
        <f aca="false">G45*PROESC</f>
        <v>#REF!</v>
      </c>
      <c r="H46" s="31" t="e">
        <f aca="false">H45*PROESC</f>
        <v>#REF!</v>
      </c>
      <c r="I46" s="31" t="e">
        <f aca="false">I45*PROESC</f>
        <v>#REF!</v>
      </c>
      <c r="J46" s="31" t="e">
        <f aca="false">J45*PROESC</f>
        <v>#REF!</v>
      </c>
      <c r="K46" s="31" t="e">
        <f aca="false">K45*PROESC</f>
        <v>#REF!</v>
      </c>
      <c r="L46" s="31" t="e">
        <f aca="false">L45*PROESC</f>
        <v>#REF!</v>
      </c>
      <c r="M46" s="31" t="e">
        <f aca="false">M45*PROESC</f>
        <v>#REF!</v>
      </c>
      <c r="N46" s="31" t="e">
        <f aca="false">N45*PROESC</f>
        <v>#REF!</v>
      </c>
      <c r="O46" s="3"/>
      <c r="P46" s="3"/>
      <c r="Q46" s="3"/>
      <c r="R46" s="3"/>
      <c r="S46" s="25" t="e">
        <f aca="false">AVERAGE(F46:L46)</f>
        <v>#REF!</v>
      </c>
      <c r="T46" s="25" t="e">
        <f aca="false">AVERAGE(M46:N46,C48:E48)</f>
        <v>#REF!</v>
      </c>
      <c r="U46" s="25" t="e">
        <f aca="false">AVERAGE(C46:N46)</f>
        <v>#REF!</v>
      </c>
    </row>
    <row r="47" customFormat="false" ht="12.75" hidden="false" customHeight="false" outlineLevel="0" collapsed="false">
      <c r="A47" s="19"/>
      <c r="B47" s="20" t="n">
        <v>1999</v>
      </c>
      <c r="C47" s="31" t="e">
        <f aca="false">C46*PROESC</f>
        <v>#REF!</v>
      </c>
      <c r="D47" s="31" t="e">
        <f aca="false">D46*PROESC</f>
        <v>#REF!</v>
      </c>
      <c r="E47" s="31" t="e">
        <f aca="false">E46*PROESC</f>
        <v>#REF!</v>
      </c>
      <c r="F47" s="31" t="e">
        <f aca="false">F46*PROESC</f>
        <v>#REF!</v>
      </c>
      <c r="G47" s="31" t="e">
        <f aca="false">G46*PROESC</f>
        <v>#REF!</v>
      </c>
      <c r="H47" s="31" t="e">
        <f aca="false">H46*PROESC</f>
        <v>#REF!</v>
      </c>
      <c r="I47" s="31" t="e">
        <f aca="false">I46*PROESC</f>
        <v>#REF!</v>
      </c>
      <c r="J47" s="31" t="e">
        <f aca="false">J46*PROESC</f>
        <v>#REF!</v>
      </c>
      <c r="K47" s="31" t="e">
        <f aca="false">K46*PROESC</f>
        <v>#REF!</v>
      </c>
      <c r="L47" s="31" t="e">
        <f aca="false">L46*PROESC</f>
        <v>#REF!</v>
      </c>
      <c r="M47" s="31" t="e">
        <f aca="false">M46*PROESC</f>
        <v>#REF!</v>
      </c>
      <c r="N47" s="31" t="e">
        <f aca="false">N46*PROESC</f>
        <v>#REF!</v>
      </c>
      <c r="O47" s="3"/>
      <c r="P47" s="3"/>
      <c r="Q47" s="3"/>
      <c r="R47" s="3"/>
      <c r="S47" s="25"/>
      <c r="T47" s="25"/>
      <c r="U47" s="25"/>
    </row>
    <row r="48" customFormat="false" ht="12.75" hidden="false" customHeight="false" outlineLevel="0" collapsed="false">
      <c r="A48" s="19"/>
      <c r="B48" s="20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3"/>
      <c r="P48" s="3"/>
      <c r="Q48" s="3"/>
      <c r="R48" s="3"/>
      <c r="S48" s="3"/>
      <c r="T48" s="3"/>
      <c r="U48" s="3"/>
    </row>
    <row r="49" customFormat="false" ht="12.75" hidden="false" customHeight="false" outlineLevel="0" collapsed="false">
      <c r="A49" s="27" t="s">
        <v>31</v>
      </c>
      <c r="B49" s="28"/>
      <c r="C49" s="26" t="e">
        <f aca="false">MAX(C40:C46)</f>
        <v>#REF!</v>
      </c>
      <c r="D49" s="26" t="e">
        <f aca="false">MAX(D40:D46)</f>
        <v>#REF!</v>
      </c>
      <c r="E49" s="26" t="e">
        <f aca="false">MAX(E40:E46)</f>
        <v>#REF!</v>
      </c>
      <c r="F49" s="26" t="e">
        <f aca="false">MAX(F40:F45)</f>
        <v>#REF!</v>
      </c>
      <c r="G49" s="26" t="e">
        <f aca="false">MAX(G40:G45)</f>
        <v>#REF!</v>
      </c>
      <c r="H49" s="26" t="e">
        <f aca="false">MAX(H40:H45)</f>
        <v>#REF!</v>
      </c>
      <c r="I49" s="26" t="e">
        <f aca="false">MAX(I40:I45)</f>
        <v>#REF!</v>
      </c>
      <c r="J49" s="26" t="e">
        <f aca="false">MAX(J40:J45)</f>
        <v>#REF!</v>
      </c>
      <c r="K49" s="26" t="e">
        <f aca="false">MAX(K40:K45)</f>
        <v>#REF!</v>
      </c>
      <c r="L49" s="26" t="e">
        <f aca="false">MAX(L40:L45)</f>
        <v>#REF!</v>
      </c>
      <c r="M49" s="26" t="e">
        <f aca="false">MAX(M40:M45)</f>
        <v>#REF!</v>
      </c>
      <c r="N49" s="26" t="e">
        <f aca="false">MAX(N40:N45)</f>
        <v>#REF!</v>
      </c>
      <c r="O49" s="3"/>
      <c r="P49" s="3"/>
      <c r="Q49" s="3"/>
      <c r="R49" s="3"/>
      <c r="S49" s="26" t="e">
        <f aca="false">MAX(S40:S45)</f>
        <v>#REF!</v>
      </c>
      <c r="T49" s="26" t="e">
        <f aca="false">MAX(T40:T45)</f>
        <v>#REF!</v>
      </c>
      <c r="U49" s="26" t="e">
        <f aca="false">MAX(U40:U45)</f>
        <v>#REF!</v>
      </c>
    </row>
    <row r="50" customFormat="false" ht="12.75" hidden="false" customHeight="false" outlineLevel="0" collapsed="false">
      <c r="A50" s="27" t="s">
        <v>32</v>
      </c>
      <c r="B50" s="20"/>
      <c r="C50" s="26" t="e">
        <f aca="false">AVERAGE(C40:C46)</f>
        <v>#REF!</v>
      </c>
      <c r="D50" s="26" t="e">
        <f aca="false">AVERAGE(D40:D46)</f>
        <v>#REF!</v>
      </c>
      <c r="E50" s="26" t="e">
        <f aca="false">AVERAGE(E40:E46)</f>
        <v>#REF!</v>
      </c>
      <c r="F50" s="26" t="e">
        <f aca="false">AVERAGE(F40:F45)</f>
        <v>#REF!</v>
      </c>
      <c r="G50" s="26" t="e">
        <f aca="false">AVERAGE(G40:G45)</f>
        <v>#REF!</v>
      </c>
      <c r="H50" s="26" t="e">
        <f aca="false">AVERAGE(H40:H45)</f>
        <v>#REF!</v>
      </c>
      <c r="I50" s="26" t="e">
        <f aca="false">AVERAGE(I40:I45)</f>
        <v>#REF!</v>
      </c>
      <c r="J50" s="26" t="e">
        <f aca="false">AVERAGE(J40:J45)</f>
        <v>#REF!</v>
      </c>
      <c r="K50" s="26" t="e">
        <f aca="false">AVERAGE(K40:K45)</f>
        <v>#REF!</v>
      </c>
      <c r="L50" s="26" t="e">
        <f aca="false">AVERAGE(L40:L45)</f>
        <v>#REF!</v>
      </c>
      <c r="M50" s="26" t="e">
        <f aca="false">AVERAGE(M40:M45)</f>
        <v>#REF!</v>
      </c>
      <c r="N50" s="26" t="e">
        <f aca="false">AVERAGE(N40:N45)</f>
        <v>#REF!</v>
      </c>
      <c r="O50" s="3"/>
      <c r="P50" s="3"/>
      <c r="Q50" s="3"/>
      <c r="R50" s="3"/>
      <c r="S50" s="26" t="e">
        <f aca="false">AVERAGE(S40:S45)</f>
        <v>#REF!</v>
      </c>
      <c r="T50" s="26" t="e">
        <f aca="false">AVERAGE(T40:T45)</f>
        <v>#REF!</v>
      </c>
      <c r="U50" s="26" t="e">
        <f aca="false">AVERAGE(U40:U45)</f>
        <v>#REF!</v>
      </c>
    </row>
    <row r="51" customFormat="false" ht="12.75" hidden="false" customHeight="false" outlineLevel="0" collapsed="false">
      <c r="A51" s="27" t="s">
        <v>33</v>
      </c>
      <c r="B51" s="20"/>
      <c r="C51" s="26" t="e">
        <f aca="false">MIN(C40:C46)</f>
        <v>#REF!</v>
      </c>
      <c r="D51" s="26" t="e">
        <f aca="false">MIN(D40:D46)</f>
        <v>#REF!</v>
      </c>
      <c r="E51" s="26" t="e">
        <f aca="false">MIN(E40:E46)</f>
        <v>#REF!</v>
      </c>
      <c r="F51" s="26" t="e">
        <f aca="false">MIN(F40:F45)</f>
        <v>#REF!</v>
      </c>
      <c r="G51" s="26" t="e">
        <f aca="false">MIN(G40:G45)</f>
        <v>#REF!</v>
      </c>
      <c r="H51" s="26" t="e">
        <f aca="false">MIN(H40:H45)</f>
        <v>#REF!</v>
      </c>
      <c r="I51" s="26" t="e">
        <f aca="false">MIN(I40:I45)</f>
        <v>#REF!</v>
      </c>
      <c r="J51" s="26" t="e">
        <f aca="false">MIN(J40:J45)</f>
        <v>#REF!</v>
      </c>
      <c r="K51" s="26" t="e">
        <f aca="false">MIN(K40:K45)</f>
        <v>#REF!</v>
      </c>
      <c r="L51" s="26" t="e">
        <f aca="false">MIN(L40:L45)</f>
        <v>#REF!</v>
      </c>
      <c r="M51" s="26" t="e">
        <f aca="false">MIN(M40:M45)</f>
        <v>#REF!</v>
      </c>
      <c r="N51" s="26" t="e">
        <f aca="false">MIN(N40:N45)</f>
        <v>#REF!</v>
      </c>
      <c r="O51" s="3"/>
      <c r="P51" s="3"/>
      <c r="Q51" s="3"/>
      <c r="R51" s="3"/>
      <c r="S51" s="26" t="e">
        <f aca="false">MIN(S40:S45)</f>
        <v>#REF!</v>
      </c>
      <c r="T51" s="26" t="e">
        <f aca="false">MIN(T40:T45)</f>
        <v>#REF!</v>
      </c>
      <c r="U51" s="26" t="e">
        <f aca="false">MIN(U40:U45)</f>
        <v>#REF!</v>
      </c>
    </row>
    <row r="52" customFormat="false" ht="12.75" hidden="false" customHeight="false" outlineLevel="0" collapsed="false">
      <c r="A52" s="19"/>
      <c r="B52" s="2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customFormat="false" ht="12.75" hidden="false" customHeight="false" outlineLevel="0" collapsed="false">
      <c r="A53" s="19"/>
      <c r="B53" s="20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customFormat="false" ht="12.75" hidden="false" customHeight="false" outlineLevel="0" collapsed="false">
      <c r="A54" s="19" t="s">
        <v>37</v>
      </c>
      <c r="B54" s="20" t="n">
        <v>1992</v>
      </c>
      <c r="C54" s="21" t="n">
        <v>1937.447</v>
      </c>
      <c r="D54" s="21" t="n">
        <v>1554.542</v>
      </c>
      <c r="E54" s="21" t="n">
        <v>1257.915</v>
      </c>
      <c r="F54" s="21" t="n">
        <v>1276.674</v>
      </c>
      <c r="G54" s="21" t="n">
        <v>1547.527</v>
      </c>
      <c r="H54" s="21" t="n">
        <v>1865.26</v>
      </c>
      <c r="I54" s="21" t="n">
        <v>2164.651</v>
      </c>
      <c r="J54" s="21" t="n">
        <v>2460.341</v>
      </c>
      <c r="K54" s="21" t="n">
        <v>2745.196</v>
      </c>
      <c r="L54" s="21" t="n">
        <v>2926.971</v>
      </c>
      <c r="M54" s="21" t="n">
        <v>2753.496</v>
      </c>
      <c r="N54" s="21" t="n">
        <v>2274.636</v>
      </c>
      <c r="O54" s="3"/>
      <c r="P54" s="3"/>
      <c r="Q54" s="3"/>
      <c r="R54" s="3"/>
      <c r="S54" s="22" t="n">
        <f aca="false">AVERAGE(F54:L54)</f>
        <v>2140.94571428571</v>
      </c>
      <c r="T54" s="22" t="n">
        <f aca="false">AVERAGE(M54:N54,C55:E55)</f>
        <v>1755.4534</v>
      </c>
      <c r="U54" s="22" t="n">
        <f aca="false">AVERAGE(C54:N54)</f>
        <v>2063.72133333333</v>
      </c>
    </row>
    <row r="55" customFormat="false" ht="12.75" hidden="false" customHeight="false" outlineLevel="0" collapsed="false">
      <c r="A55" s="19" t="s">
        <v>38</v>
      </c>
      <c r="B55" s="20" t="n">
        <v>1993</v>
      </c>
      <c r="C55" s="21" t="n">
        <v>1718.28</v>
      </c>
      <c r="D55" s="21" t="n">
        <v>1167.017</v>
      </c>
      <c r="E55" s="21" t="n">
        <v>863.838</v>
      </c>
      <c r="F55" s="21" t="n">
        <v>975.497</v>
      </c>
      <c r="G55" s="21" t="n">
        <v>1407.509</v>
      </c>
      <c r="H55" s="21" t="n">
        <v>1781.136</v>
      </c>
      <c r="I55" s="21" t="n">
        <v>2131.133</v>
      </c>
      <c r="J55" s="21" t="n">
        <v>2452.351</v>
      </c>
      <c r="K55" s="21" t="n">
        <v>2805.993</v>
      </c>
      <c r="L55" s="21" t="n">
        <v>2959.516</v>
      </c>
      <c r="M55" s="21" t="n">
        <v>2755.059</v>
      </c>
      <c r="N55" s="21" t="n">
        <v>2314.045</v>
      </c>
      <c r="O55" s="3"/>
      <c r="P55" s="3"/>
      <c r="Q55" s="3"/>
      <c r="R55" s="3"/>
      <c r="S55" s="22" t="n">
        <f aca="false">AVERAGE(F55:L55)</f>
        <v>2073.305</v>
      </c>
      <c r="T55" s="22" t="n">
        <f aca="false">AVERAGE(M55:N55,C56:E56)</f>
        <v>1713.7344</v>
      </c>
      <c r="U55" s="22" t="n">
        <f aca="false">AVERAGE(C55:N55)</f>
        <v>1944.28116666667</v>
      </c>
    </row>
    <row r="56" customFormat="false" ht="12.75" hidden="false" customHeight="false" outlineLevel="0" collapsed="false">
      <c r="A56" s="19" t="s">
        <v>39</v>
      </c>
      <c r="B56" s="20" t="n">
        <v>1994</v>
      </c>
      <c r="C56" s="21" t="n">
        <v>1556.342</v>
      </c>
      <c r="D56" s="21" t="n">
        <v>1038.96</v>
      </c>
      <c r="E56" s="21" t="n">
        <v>904.266</v>
      </c>
      <c r="F56" s="21" t="n">
        <v>1122.108</v>
      </c>
      <c r="G56" s="21" t="n">
        <v>1524.682</v>
      </c>
      <c r="H56" s="21" t="n">
        <v>1868.507</v>
      </c>
      <c r="I56" s="21" t="n">
        <v>2252.793</v>
      </c>
      <c r="J56" s="21" t="n">
        <v>2595.45</v>
      </c>
      <c r="K56" s="21" t="n">
        <v>2919.535</v>
      </c>
      <c r="L56" s="21" t="n">
        <v>3089.737</v>
      </c>
      <c r="M56" s="21" t="n">
        <v>2990.617</v>
      </c>
      <c r="N56" s="21" t="n">
        <v>2601.538</v>
      </c>
      <c r="O56" s="3"/>
      <c r="P56" s="3"/>
      <c r="Q56" s="3"/>
      <c r="R56" s="3"/>
      <c r="S56" s="22" t="n">
        <f aca="false">AVERAGE(F56:L56)</f>
        <v>2196.116</v>
      </c>
      <c r="T56" s="22" t="n">
        <f aca="false">AVERAGE(M56:N56,C57:E57)</f>
        <v>2104.1052</v>
      </c>
      <c r="U56" s="22" t="n">
        <f aca="false">AVERAGE(C56:N56)</f>
        <v>2038.71125</v>
      </c>
    </row>
    <row r="57" customFormat="false" ht="12.75" hidden="false" customHeight="false" outlineLevel="0" collapsed="false">
      <c r="A57" s="19"/>
      <c r="B57" s="20" t="n">
        <v>1995</v>
      </c>
      <c r="C57" s="21" t="n">
        <v>2036.855</v>
      </c>
      <c r="D57" s="21" t="n">
        <v>1565.503</v>
      </c>
      <c r="E57" s="21" t="n">
        <v>1326.013</v>
      </c>
      <c r="F57" s="21" t="n">
        <v>1339.805</v>
      </c>
      <c r="G57" s="21" t="n">
        <v>1702.945</v>
      </c>
      <c r="H57" s="21" t="n">
        <v>2010.765</v>
      </c>
      <c r="I57" s="21" t="n">
        <v>2301.551</v>
      </c>
      <c r="J57" s="21" t="n">
        <v>2499.52</v>
      </c>
      <c r="K57" s="21" t="n">
        <v>2790.213</v>
      </c>
      <c r="L57" s="21" t="n">
        <v>2951.589</v>
      </c>
      <c r="M57" s="21" t="n">
        <v>2723.141</v>
      </c>
      <c r="N57" s="21" t="n">
        <v>2149.604</v>
      </c>
      <c r="O57" s="3"/>
      <c r="P57" s="3"/>
      <c r="Q57" s="3"/>
      <c r="R57" s="3"/>
      <c r="S57" s="22" t="n">
        <f aca="false">AVERAGE(F57:L57)</f>
        <v>2228.05542857143</v>
      </c>
      <c r="T57" s="22" t="n">
        <f aca="false">AVERAGE(M57:N57,C58:E58)</f>
        <v>1644.3167</v>
      </c>
      <c r="U57" s="22" t="n">
        <f aca="false">AVERAGE(C57:N57)</f>
        <v>2116.45866666667</v>
      </c>
    </row>
    <row r="58" customFormat="false" ht="12.75" hidden="false" customHeight="false" outlineLevel="0" collapsed="false">
      <c r="A58" s="19"/>
      <c r="B58" s="20" t="n">
        <v>1996</v>
      </c>
      <c r="C58" s="21" t="n">
        <v>1480.553</v>
      </c>
      <c r="D58" s="21" t="n">
        <v>1116.2795</v>
      </c>
      <c r="E58" s="21" t="n">
        <v>752.006</v>
      </c>
      <c r="F58" s="21" t="n">
        <v>843.137</v>
      </c>
      <c r="G58" s="21" t="n">
        <v>1145.996</v>
      </c>
      <c r="H58" s="21" t="n">
        <v>1498.97</v>
      </c>
      <c r="I58" s="21" t="n">
        <v>1877.524</v>
      </c>
      <c r="J58" s="21" t="n">
        <v>2235.844</v>
      </c>
      <c r="K58" s="21" t="n">
        <v>2595.413</v>
      </c>
      <c r="L58" s="21" t="n">
        <v>2799.581</v>
      </c>
      <c r="M58" s="21" t="n">
        <v>2548.188</v>
      </c>
      <c r="N58" s="21" t="n">
        <v>2170.206</v>
      </c>
      <c r="O58" s="3"/>
      <c r="P58" s="3"/>
      <c r="Q58" s="3"/>
      <c r="R58" s="3"/>
      <c r="S58" s="22" t="n">
        <f aca="false">AVERAGE(F58:L58)</f>
        <v>1856.63785714286</v>
      </c>
      <c r="T58" s="22" t="n">
        <f aca="false">AVERAGE(M58:N58,C59:E59)</f>
        <v>1670.8486</v>
      </c>
      <c r="U58" s="22" t="n">
        <f aca="false">AVERAGE(C58:N58)</f>
        <v>1755.308125</v>
      </c>
    </row>
    <row r="59" customFormat="false" ht="12.75" hidden="false" customHeight="false" outlineLevel="0" collapsed="false">
      <c r="A59" s="19"/>
      <c r="B59" s="20" t="n">
        <v>1997</v>
      </c>
      <c r="C59" s="21" t="n">
        <v>1496.693</v>
      </c>
      <c r="D59" s="21" t="n">
        <v>1154.444</v>
      </c>
      <c r="E59" s="21" t="n">
        <v>984.712</v>
      </c>
      <c r="F59" s="21" t="n">
        <v>1050.931</v>
      </c>
      <c r="G59" s="21" t="n">
        <v>1327.254</v>
      </c>
      <c r="H59" s="21" t="n">
        <v>1725.51</v>
      </c>
      <c r="I59" s="21" t="n">
        <v>2018.006</v>
      </c>
      <c r="J59" s="21" t="n">
        <v>2334.104</v>
      </c>
      <c r="K59" s="21" t="n">
        <v>2667.048</v>
      </c>
      <c r="L59" s="21" t="n">
        <v>2965.031</v>
      </c>
      <c r="M59" s="21" t="n">
        <v>2698.399</v>
      </c>
      <c r="N59" s="21" t="n">
        <v>2170.286</v>
      </c>
      <c r="O59" s="3"/>
      <c r="P59" s="3"/>
      <c r="Q59" s="3"/>
      <c r="R59" s="3"/>
      <c r="S59" s="22" t="n">
        <f aca="false">AVERAGE(F59:L59)</f>
        <v>2012.55485714286</v>
      </c>
      <c r="T59" s="22" t="n">
        <f aca="false">AVERAGE(M59:N59,C60:E60)</f>
        <v>1837.0228</v>
      </c>
      <c r="U59" s="22" t="n">
        <f aca="false">AVERAGE(C59:N59)</f>
        <v>1882.7015</v>
      </c>
    </row>
    <row r="60" customFormat="false" ht="12.75" hidden="false" customHeight="false" outlineLevel="0" collapsed="false">
      <c r="A60" s="19"/>
      <c r="B60" s="20" t="n">
        <v>1998</v>
      </c>
      <c r="C60" s="21" t="n">
        <v>1714.48</v>
      </c>
      <c r="D60" s="21" t="n">
        <v>1418.119</v>
      </c>
      <c r="E60" s="21" t="n">
        <v>1183.83</v>
      </c>
      <c r="F60" s="21" t="n">
        <v>1382.214</v>
      </c>
      <c r="G60" s="21" t="n">
        <v>1775.372</v>
      </c>
      <c r="H60" s="21" t="n">
        <v>2098.265</v>
      </c>
      <c r="I60" s="21" t="n">
        <v>2415.529</v>
      </c>
      <c r="J60" s="21" t="n">
        <v>2694.953</v>
      </c>
      <c r="K60" s="21" t="n">
        <v>2946.153</v>
      </c>
      <c r="L60" s="21" t="n">
        <v>3172.494</v>
      </c>
      <c r="M60" s="21" t="n">
        <v>3077.01042135225</v>
      </c>
      <c r="N60" s="21" t="n">
        <v>2803.00974269907</v>
      </c>
      <c r="O60" s="3"/>
      <c r="P60" s="3"/>
      <c r="Q60" s="3"/>
      <c r="R60" s="3"/>
      <c r="S60" s="25" t="n">
        <f aca="false">AVERAGE(F60:L60)</f>
        <v>2354.99714285714</v>
      </c>
      <c r="T60" s="25" t="n">
        <f aca="false">AVERAGE(M60:N60,C62:E62)</f>
        <v>2940.01008202566</v>
      </c>
      <c r="U60" s="25" t="n">
        <f aca="false">AVERAGE(C60:N60)</f>
        <v>2223.45243033761</v>
      </c>
    </row>
    <row r="61" customFormat="false" ht="12.75" hidden="false" customHeight="false" outlineLevel="0" collapsed="false">
      <c r="A61" s="19"/>
      <c r="B61" s="20" t="n">
        <v>1999</v>
      </c>
      <c r="C61" s="21" t="n">
        <v>2095.00708559932</v>
      </c>
      <c r="D61" s="21" t="n">
        <v>1745.00661399287</v>
      </c>
      <c r="E61" s="21" t="n">
        <v>1460.00598135008</v>
      </c>
      <c r="F61" s="21" t="n">
        <v>1569.00651046951</v>
      </c>
      <c r="G61" s="32" t="n">
        <f aca="false">F61+G74</f>
        <v>1982.56496852238</v>
      </c>
      <c r="H61" s="32" t="n">
        <f aca="false">G61+H74</f>
        <v>2326.73299407402</v>
      </c>
      <c r="I61" s="32" t="n">
        <f aca="false">H61+I74</f>
        <v>2530.94243946358</v>
      </c>
      <c r="J61" s="32" t="n">
        <f aca="false">I61+J74</f>
        <v>2697.87709615803</v>
      </c>
      <c r="K61" s="32" t="n">
        <f aca="false">J61+K74</f>
        <v>2914.30900615625</v>
      </c>
      <c r="L61" s="32" t="n">
        <f aca="false">K61+L74</f>
        <v>3153.94628748614</v>
      </c>
      <c r="M61" s="32" t="n">
        <f aca="false">L61+M74</f>
        <v>3032.53620650224</v>
      </c>
      <c r="N61" s="32" t="n">
        <f aca="false">M61+N74</f>
        <v>2746.59822260187</v>
      </c>
      <c r="O61" s="3"/>
      <c r="P61" s="3"/>
      <c r="Q61" s="3"/>
      <c r="R61" s="3"/>
      <c r="S61" s="25" t="n">
        <f aca="false">AVERAGE(F61:L61)</f>
        <v>2453.62561461856</v>
      </c>
      <c r="T61" s="25" t="n">
        <f aca="false">AVERAGE(M61:N61,C63:E63)</f>
        <v>2141.50108582082</v>
      </c>
      <c r="U61" s="25" t="n">
        <f aca="false">AVERAGE(C61:N61)</f>
        <v>2354.54445103136</v>
      </c>
    </row>
    <row r="62" customFormat="false" ht="12.75" hidden="false" customHeight="false" outlineLevel="0" collapsed="false">
      <c r="A62" s="19"/>
      <c r="B62" s="2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3"/>
      <c r="P62" s="3"/>
      <c r="Q62" s="3"/>
      <c r="R62" s="3"/>
      <c r="S62" s="3"/>
      <c r="T62" s="3"/>
      <c r="U62" s="3"/>
    </row>
    <row r="63" customFormat="false" ht="12.75" hidden="false" customHeight="false" outlineLevel="0" collapsed="false">
      <c r="A63" s="27" t="s">
        <v>31</v>
      </c>
      <c r="B63" s="28"/>
      <c r="C63" s="26" t="n">
        <f aca="false">MAX(C54:C60)</f>
        <v>2036.855</v>
      </c>
      <c r="D63" s="26" t="n">
        <f aca="false">MAX(D54:D60)</f>
        <v>1565.503</v>
      </c>
      <c r="E63" s="26" t="n">
        <f aca="false">MAX(E54:E60)</f>
        <v>1326.013</v>
      </c>
      <c r="F63" s="26" t="n">
        <f aca="false">MAX(F54:F60)</f>
        <v>1382.214</v>
      </c>
      <c r="G63" s="26" t="n">
        <f aca="false">MAX(G54:G60)</f>
        <v>1775.372</v>
      </c>
      <c r="H63" s="26" t="n">
        <f aca="false">MAX(H54:H60)</f>
        <v>2098.265</v>
      </c>
      <c r="I63" s="26" t="n">
        <f aca="false">MAX(I54:I60)</f>
        <v>2415.529</v>
      </c>
      <c r="J63" s="26" t="n">
        <f aca="false">MAX(J54:J60)</f>
        <v>2694.953</v>
      </c>
      <c r="K63" s="26" t="n">
        <f aca="false">MAX(K54:K60)</f>
        <v>2946.153</v>
      </c>
      <c r="L63" s="26" t="n">
        <f aca="false">MAX(L54:L60)</f>
        <v>3172.494</v>
      </c>
      <c r="M63" s="26" t="n">
        <f aca="false">MAX(M54:M60)</f>
        <v>3077.01042135225</v>
      </c>
      <c r="N63" s="26" t="n">
        <f aca="false">MAX(N54:N60)</f>
        <v>2803.00974269907</v>
      </c>
      <c r="O63" s="3"/>
      <c r="P63" s="3"/>
      <c r="Q63" s="3"/>
      <c r="R63" s="3"/>
      <c r="S63" s="26" t="n">
        <f aca="false">MAX(S54:S59)</f>
        <v>2228.05542857143</v>
      </c>
      <c r="T63" s="26" t="n">
        <f aca="false">MAX(T54:T59)</f>
        <v>2104.1052</v>
      </c>
      <c r="U63" s="26" t="n">
        <f aca="false">MAX(U54:U59)</f>
        <v>2116.45866666667</v>
      </c>
    </row>
    <row r="64" customFormat="false" ht="12.75" hidden="false" customHeight="false" outlineLevel="0" collapsed="false">
      <c r="A64" s="27" t="s">
        <v>32</v>
      </c>
      <c r="B64" s="20"/>
      <c r="C64" s="26" t="n">
        <f aca="false">AVERAGE(C54:C60)</f>
        <v>1705.80714285714</v>
      </c>
      <c r="D64" s="26" t="n">
        <f aca="false">AVERAGE(D54:D60)</f>
        <v>1287.83778571429</v>
      </c>
      <c r="E64" s="26" t="n">
        <f aca="false">AVERAGE(E54:E60)</f>
        <v>1038.94</v>
      </c>
      <c r="F64" s="26" t="n">
        <f aca="false">AVERAGE(F54:F60)</f>
        <v>1141.48085714286</v>
      </c>
      <c r="G64" s="26" t="n">
        <f aca="false">AVERAGE(G54:G60)</f>
        <v>1490.18357142857</v>
      </c>
      <c r="H64" s="26" t="n">
        <f aca="false">AVERAGE(H54:H60)</f>
        <v>1835.48757142857</v>
      </c>
      <c r="I64" s="26" t="n">
        <f aca="false">AVERAGE(I54:I60)</f>
        <v>2165.88385714286</v>
      </c>
      <c r="J64" s="26" t="n">
        <f aca="false">AVERAGE(J54:J60)</f>
        <v>2467.509</v>
      </c>
      <c r="K64" s="26" t="n">
        <f aca="false">AVERAGE(K54:K60)</f>
        <v>2781.36442857143</v>
      </c>
      <c r="L64" s="26" t="n">
        <f aca="false">AVERAGE(L54:L60)</f>
        <v>2980.70271428571</v>
      </c>
      <c r="M64" s="26" t="n">
        <f aca="false">AVERAGE(M54:M60)</f>
        <v>2792.27291733604</v>
      </c>
      <c r="N64" s="26" t="n">
        <f aca="false">AVERAGE(N54:N60)</f>
        <v>2354.76067752844</v>
      </c>
      <c r="O64" s="3"/>
      <c r="P64" s="3"/>
      <c r="Q64" s="3"/>
      <c r="R64" s="3"/>
      <c r="S64" s="26" t="n">
        <f aca="false">AVERAGE(S54:S59)</f>
        <v>2084.60247619048</v>
      </c>
      <c r="T64" s="26" t="n">
        <f aca="false">AVERAGE(T54:T59)</f>
        <v>1787.58018333333</v>
      </c>
      <c r="U64" s="26" t="n">
        <f aca="false">AVERAGE(U54:U59)</f>
        <v>1966.86367361111</v>
      </c>
    </row>
    <row r="65" customFormat="false" ht="12.75" hidden="false" customHeight="false" outlineLevel="0" collapsed="false">
      <c r="A65" s="27" t="s">
        <v>33</v>
      </c>
      <c r="B65" s="20"/>
      <c r="C65" s="26" t="n">
        <f aca="false">MIN(C54:C60)</f>
        <v>1480.553</v>
      </c>
      <c r="D65" s="26" t="n">
        <f aca="false">MIN(D54:D60)</f>
        <v>1038.96</v>
      </c>
      <c r="E65" s="26" t="n">
        <f aca="false">MIN(E54:E60)</f>
        <v>752.006</v>
      </c>
      <c r="F65" s="26" t="n">
        <f aca="false">MIN(F54:F60)</f>
        <v>843.137</v>
      </c>
      <c r="G65" s="26" t="n">
        <f aca="false">MIN(G54:G60)</f>
        <v>1145.996</v>
      </c>
      <c r="H65" s="26" t="n">
        <f aca="false">MIN(H54:H60)</f>
        <v>1498.97</v>
      </c>
      <c r="I65" s="26" t="n">
        <f aca="false">MIN(I54:I60)</f>
        <v>1877.524</v>
      </c>
      <c r="J65" s="26" t="n">
        <f aca="false">MIN(J54:J60)</f>
        <v>2235.844</v>
      </c>
      <c r="K65" s="26" t="n">
        <f aca="false">MIN(K54:K60)</f>
        <v>2595.413</v>
      </c>
      <c r="L65" s="26" t="n">
        <f aca="false">MIN(L54:L60)</f>
        <v>2799.581</v>
      </c>
      <c r="M65" s="26" t="n">
        <f aca="false">MIN(M54:M60)</f>
        <v>2548.188</v>
      </c>
      <c r="N65" s="26" t="n">
        <f aca="false">MIN(N54:N60)</f>
        <v>2149.604</v>
      </c>
      <c r="O65" s="3"/>
      <c r="P65" s="3"/>
      <c r="Q65" s="3"/>
      <c r="R65" s="3"/>
      <c r="S65" s="26" t="n">
        <f aca="false">MIN(S54:S59)</f>
        <v>1856.63785714286</v>
      </c>
      <c r="T65" s="26" t="n">
        <f aca="false">MIN(T54:T59)</f>
        <v>1644.3167</v>
      </c>
      <c r="U65" s="26" t="n">
        <f aca="false">MIN(U54:U59)</f>
        <v>1755.308125</v>
      </c>
    </row>
    <row r="66" customFormat="false" ht="12.75" hidden="false" customHeight="false" outlineLevel="0" collapsed="false">
      <c r="A66" s="19"/>
      <c r="B66" s="20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customFormat="false" ht="12.75" hidden="false" customHeight="false" outlineLevel="0" collapsed="false">
      <c r="A67" s="19" t="s">
        <v>40</v>
      </c>
      <c r="B67" s="20" t="n">
        <v>1992</v>
      </c>
      <c r="C67" s="21" t="n">
        <v>-504.072</v>
      </c>
      <c r="D67" s="21" t="n">
        <v>-382.905</v>
      </c>
      <c r="E67" s="21" t="n">
        <v>-296.627</v>
      </c>
      <c r="F67" s="21" t="n">
        <v>18.759</v>
      </c>
      <c r="G67" s="21" t="n">
        <v>270.853</v>
      </c>
      <c r="H67" s="21" t="n">
        <v>317.733</v>
      </c>
      <c r="I67" s="21" t="n">
        <v>299.391</v>
      </c>
      <c r="J67" s="21" t="n">
        <v>295.69</v>
      </c>
      <c r="K67" s="21" t="n">
        <v>284.855</v>
      </c>
      <c r="L67" s="21" t="n">
        <v>181.775</v>
      </c>
      <c r="M67" s="21" t="n">
        <v>-173.475</v>
      </c>
      <c r="N67" s="21" t="n">
        <v>-478.86</v>
      </c>
      <c r="O67" s="3"/>
      <c r="P67" s="3"/>
      <c r="Q67" s="3"/>
      <c r="R67" s="3"/>
      <c r="S67" s="22" t="n">
        <f aca="false">AVERAGE(F67:L67)</f>
        <v>238.436571428571</v>
      </c>
      <c r="T67" s="22" t="n">
        <f aca="false">AVERAGE(M67:N67,C68:E68)</f>
        <v>-412.6266</v>
      </c>
      <c r="U67" s="22" t="n">
        <f aca="false">AVERAGE(C67:N67)</f>
        <v>-13.9069166666667</v>
      </c>
    </row>
    <row r="68" customFormat="false" ht="12.75" hidden="false" customHeight="false" outlineLevel="0" collapsed="false">
      <c r="A68" s="19"/>
      <c r="B68" s="20" t="n">
        <v>1993</v>
      </c>
      <c r="C68" s="21" t="n">
        <v>-556.356</v>
      </c>
      <c r="D68" s="21" t="n">
        <v>-551.263</v>
      </c>
      <c r="E68" s="21" t="n">
        <v>-303.179</v>
      </c>
      <c r="F68" s="21" t="n">
        <v>111.659</v>
      </c>
      <c r="G68" s="21" t="n">
        <v>432.012</v>
      </c>
      <c r="H68" s="21" t="n">
        <v>373.627</v>
      </c>
      <c r="I68" s="21" t="n">
        <v>349.997</v>
      </c>
      <c r="J68" s="21" t="n">
        <v>321.218</v>
      </c>
      <c r="K68" s="21" t="n">
        <v>353.642</v>
      </c>
      <c r="L68" s="21" t="n">
        <v>153.523</v>
      </c>
      <c r="M68" s="21" t="n">
        <v>-204.457</v>
      </c>
      <c r="N68" s="21" t="n">
        <v>-441.014</v>
      </c>
      <c r="O68" s="3"/>
      <c r="P68" s="3"/>
      <c r="Q68" s="3"/>
      <c r="R68" s="3"/>
      <c r="S68" s="22" t="n">
        <f aca="false">AVERAGE(F68:L68)</f>
        <v>299.382571428571</v>
      </c>
      <c r="T68" s="22" t="n">
        <f aca="false">AVERAGE(M68:N68,C69:E69)</f>
        <v>-411.05</v>
      </c>
      <c r="U68" s="22" t="n">
        <f aca="false">AVERAGE(C68:N68)</f>
        <v>3.28408333333334</v>
      </c>
    </row>
    <row r="69" customFormat="false" ht="12.75" hidden="false" customHeight="false" outlineLevel="0" collapsed="false">
      <c r="A69" s="19"/>
      <c r="B69" s="20" t="n">
        <v>1994</v>
      </c>
      <c r="C69" s="21" t="n">
        <v>-757.703</v>
      </c>
      <c r="D69" s="21" t="n">
        <v>-517.382</v>
      </c>
      <c r="E69" s="21" t="n">
        <v>-134.694</v>
      </c>
      <c r="F69" s="21" t="n">
        <v>217.842</v>
      </c>
      <c r="G69" s="21" t="n">
        <v>402.574</v>
      </c>
      <c r="H69" s="21" t="n">
        <v>343.825</v>
      </c>
      <c r="I69" s="21" t="n">
        <v>384.286</v>
      </c>
      <c r="J69" s="21" t="n">
        <v>342.657</v>
      </c>
      <c r="K69" s="21" t="n">
        <v>324.085</v>
      </c>
      <c r="L69" s="21" t="n">
        <v>170.202</v>
      </c>
      <c r="M69" s="21" t="n">
        <v>-99.12</v>
      </c>
      <c r="N69" s="21" t="n">
        <v>-389.079</v>
      </c>
      <c r="O69" s="3"/>
      <c r="P69" s="3"/>
      <c r="Q69" s="3"/>
      <c r="R69" s="3"/>
      <c r="S69" s="22" t="n">
        <f aca="false">AVERAGE(F69:L69)</f>
        <v>312.210142857143</v>
      </c>
      <c r="T69" s="22" t="n">
        <f aca="false">AVERAGE(M69:N69,C70:E70)</f>
        <v>-352.7448</v>
      </c>
      <c r="U69" s="22" t="n">
        <f aca="false">AVERAGE(C69:N69)</f>
        <v>23.95775</v>
      </c>
    </row>
    <row r="70" customFormat="false" ht="12.75" hidden="false" customHeight="false" outlineLevel="0" collapsed="false">
      <c r="A70" s="19"/>
      <c r="B70" s="20" t="n">
        <v>1995</v>
      </c>
      <c r="C70" s="21" t="n">
        <v>-564.683</v>
      </c>
      <c r="D70" s="21" t="n">
        <v>-471.352</v>
      </c>
      <c r="E70" s="21" t="n">
        <v>-239.49</v>
      </c>
      <c r="F70" s="21" t="n">
        <v>13.792</v>
      </c>
      <c r="G70" s="21" t="n">
        <v>363.14</v>
      </c>
      <c r="H70" s="21" t="n">
        <v>307.82</v>
      </c>
      <c r="I70" s="21" t="n">
        <v>290.786</v>
      </c>
      <c r="J70" s="21" t="n">
        <v>197.969</v>
      </c>
      <c r="K70" s="21" t="n">
        <v>290.693</v>
      </c>
      <c r="L70" s="21" t="n">
        <v>161.376</v>
      </c>
      <c r="M70" s="21" t="n">
        <v>-228.448</v>
      </c>
      <c r="N70" s="21" t="n">
        <v>-573.537</v>
      </c>
      <c r="O70" s="3"/>
      <c r="P70" s="3"/>
      <c r="Q70" s="3"/>
      <c r="R70" s="3"/>
      <c r="S70" s="22" t="n">
        <f aca="false">AVERAGE(F70:L70)</f>
        <v>232.225142857143</v>
      </c>
      <c r="T70" s="22" t="n">
        <f aca="false">AVERAGE(M70:N70,C71:E71)</f>
        <v>-439.9166</v>
      </c>
      <c r="U70" s="22" t="n">
        <f aca="false">AVERAGE(C70:N70)</f>
        <v>-37.6611666666667</v>
      </c>
    </row>
    <row r="71" customFormat="false" ht="12.75" hidden="false" customHeight="false" outlineLevel="0" collapsed="false">
      <c r="A71" s="19"/>
      <c r="B71" s="20" t="n">
        <v>1996</v>
      </c>
      <c r="C71" s="21" t="n">
        <v>-669.051</v>
      </c>
      <c r="D71" s="21" t="n">
        <v>-364.2735</v>
      </c>
      <c r="E71" s="21" t="n">
        <v>-364.2735</v>
      </c>
      <c r="F71" s="21" t="n">
        <v>91.131</v>
      </c>
      <c r="G71" s="21" t="n">
        <v>302.859</v>
      </c>
      <c r="H71" s="21" t="n">
        <v>352.974</v>
      </c>
      <c r="I71" s="21" t="n">
        <v>378.554</v>
      </c>
      <c r="J71" s="21" t="n">
        <v>358.32</v>
      </c>
      <c r="K71" s="21" t="n">
        <v>359.569</v>
      </c>
      <c r="L71" s="21" t="n">
        <v>204.168</v>
      </c>
      <c r="M71" s="21" t="n">
        <v>-251.393</v>
      </c>
      <c r="N71" s="21" t="n">
        <v>-377.982</v>
      </c>
      <c r="O71" s="3"/>
      <c r="P71" s="3"/>
      <c r="Q71" s="3"/>
      <c r="R71" s="3"/>
      <c r="S71" s="22" t="n">
        <f aca="false">AVERAGE(F71:L71)</f>
        <v>292.510714285714</v>
      </c>
      <c r="T71" s="22" t="n">
        <f aca="false">AVERAGE(M71:N71,C72:E72)</f>
        <v>-362.9738</v>
      </c>
      <c r="U71" s="22" t="n">
        <f aca="false">AVERAGE(C71:N71)</f>
        <v>1.71683333333332</v>
      </c>
    </row>
    <row r="72" customFormat="false" ht="12.75" hidden="false" customHeight="false" outlineLevel="0" collapsed="false">
      <c r="A72" s="19"/>
      <c r="B72" s="20" t="n">
        <v>1997</v>
      </c>
      <c r="C72" s="21" t="n">
        <v>-673.513</v>
      </c>
      <c r="D72" s="21" t="n">
        <v>-342.249</v>
      </c>
      <c r="E72" s="21" t="n">
        <v>-169.732</v>
      </c>
      <c r="F72" s="21" t="n">
        <v>66.219</v>
      </c>
      <c r="G72" s="21" t="n">
        <v>276.323</v>
      </c>
      <c r="H72" s="21" t="n">
        <v>398.256</v>
      </c>
      <c r="I72" s="21" t="n">
        <v>292.496</v>
      </c>
      <c r="J72" s="21" t="n">
        <v>316.098</v>
      </c>
      <c r="K72" s="21" t="n">
        <v>332.944</v>
      </c>
      <c r="L72" s="21" t="n">
        <v>297.983</v>
      </c>
      <c r="M72" s="21" t="n">
        <v>-266.632</v>
      </c>
      <c r="N72" s="21" t="n">
        <v>-528.113</v>
      </c>
      <c r="O72" s="3"/>
      <c r="P72" s="3"/>
      <c r="Q72" s="3"/>
      <c r="R72" s="3"/>
      <c r="S72" s="22" t="n">
        <f aca="false">AVERAGE(F72:L72)</f>
        <v>282.902714285714</v>
      </c>
      <c r="T72" s="22" t="n">
        <f aca="false">AVERAGE(M72:N72,C73:E73)</f>
        <v>-356.2402</v>
      </c>
      <c r="U72" s="22" t="n">
        <f aca="false">AVERAGE(C72:N72)</f>
        <v>0.0066666666666535</v>
      </c>
    </row>
    <row r="73" customFormat="false" ht="12.75" hidden="false" customHeight="false" outlineLevel="0" collapsed="false">
      <c r="A73" s="19"/>
      <c r="B73" s="20" t="n">
        <v>1998</v>
      </c>
      <c r="C73" s="21" t="n">
        <v>-455.806</v>
      </c>
      <c r="D73" s="21" t="n">
        <v>-296.361</v>
      </c>
      <c r="E73" s="21" t="n">
        <v>-234.289</v>
      </c>
      <c r="F73" s="21" t="n">
        <v>198.384</v>
      </c>
      <c r="G73" s="21" t="n">
        <v>393.158</v>
      </c>
      <c r="H73" s="21" t="n">
        <v>322.893</v>
      </c>
      <c r="I73" s="21" t="n">
        <v>317.264</v>
      </c>
      <c r="J73" s="21" t="n">
        <v>279.424</v>
      </c>
      <c r="K73" s="21" t="n">
        <v>251.2</v>
      </c>
      <c r="L73" s="21" t="n">
        <v>226.341</v>
      </c>
      <c r="M73" s="21" t="n">
        <v>-95.4835786477521</v>
      </c>
      <c r="N73" s="21" t="n">
        <v>-274.000678653182</v>
      </c>
      <c r="O73" s="3"/>
      <c r="P73" s="3"/>
      <c r="Q73" s="3"/>
      <c r="R73" s="3"/>
      <c r="S73" s="25" t="n">
        <f aca="false">AVERAGE(F73:L73)</f>
        <v>284.094857142857</v>
      </c>
      <c r="T73" s="25" t="n">
        <f aca="false">AVERAGE(M73:N73,C75:E75)</f>
        <v>-184.742128650467</v>
      </c>
      <c r="U73" s="25" t="n">
        <f aca="false">AVERAGE(C73:N73)</f>
        <v>52.7269785582555</v>
      </c>
    </row>
    <row r="74" customFormat="false" ht="12.75" hidden="false" customHeight="false" outlineLevel="0" collapsed="false">
      <c r="A74" s="19"/>
      <c r="B74" s="20" t="n">
        <v>1999</v>
      </c>
      <c r="C74" s="21" t="n">
        <v>-708.002657099745</v>
      </c>
      <c r="D74" s="21" t="n">
        <v>-350.000471606448</v>
      </c>
      <c r="E74" s="21" t="n">
        <v>-285.000632642797</v>
      </c>
      <c r="F74" s="21" t="n">
        <v>109.00052911943</v>
      </c>
      <c r="G74" s="33" t="n">
        <f aca="false">G20+G34-G87</f>
        <v>413.558458052875</v>
      </c>
      <c r="H74" s="33" t="n">
        <f aca="false">H20+H34-H87</f>
        <v>344.168025551638</v>
      </c>
      <c r="I74" s="33" t="n">
        <f aca="false">I20+I34-I87</f>
        <v>204.20944538956</v>
      </c>
      <c r="J74" s="33" t="n">
        <f aca="false">J20+J34-J87</f>
        <v>166.934656694452</v>
      </c>
      <c r="K74" s="33" t="n">
        <f aca="false">K20+K34-K87</f>
        <v>216.431909998215</v>
      </c>
      <c r="L74" s="33" t="n">
        <f aca="false">L20+L34-L87</f>
        <v>239.637281329894</v>
      </c>
      <c r="M74" s="33" t="n">
        <f aca="false">M20+M34-M87</f>
        <v>-121.410080983905</v>
      </c>
      <c r="N74" s="33" t="n">
        <f aca="false">N20+N34-N87</f>
        <v>-285.937983900363</v>
      </c>
      <c r="O74" s="3"/>
      <c r="P74" s="3"/>
      <c r="Q74" s="3"/>
      <c r="R74" s="3"/>
      <c r="S74" s="25" t="n">
        <f aca="false">AVERAGE(F74:L74)</f>
        <v>241.991472305152</v>
      </c>
      <c r="T74" s="25" t="n">
        <f aca="false">AVERAGE(M74:N74,C76:E76)</f>
        <v>-258.841812976854</v>
      </c>
      <c r="U74" s="25" t="n">
        <f aca="false">AVERAGE(C74:N74)</f>
        <v>-4.7009600080994</v>
      </c>
    </row>
    <row r="75" customFormat="false" ht="12.75" hidden="false" customHeight="false" outlineLevel="0" collapsed="false">
      <c r="A75" s="19"/>
      <c r="B75" s="2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3"/>
      <c r="P75" s="3"/>
      <c r="Q75" s="3"/>
      <c r="R75" s="3"/>
      <c r="S75" s="3"/>
      <c r="T75" s="3"/>
      <c r="U75" s="3"/>
    </row>
    <row r="76" customFormat="false" ht="12.75" hidden="false" customHeight="false" outlineLevel="0" collapsed="false">
      <c r="A76" s="27" t="s">
        <v>31</v>
      </c>
      <c r="B76" s="28"/>
      <c r="C76" s="26" t="n">
        <f aca="false">MAX(C67:C73)</f>
        <v>-455.806</v>
      </c>
      <c r="D76" s="26" t="n">
        <f aca="false">MAX(D67:D73)</f>
        <v>-296.361</v>
      </c>
      <c r="E76" s="26" t="n">
        <f aca="false">MAX(E67:E73)</f>
        <v>-134.694</v>
      </c>
      <c r="F76" s="26" t="n">
        <f aca="false">MAX(F67:F73)</f>
        <v>217.842</v>
      </c>
      <c r="G76" s="26" t="n">
        <f aca="false">MAX(G67:G73)</f>
        <v>432.012</v>
      </c>
      <c r="H76" s="26" t="n">
        <f aca="false">MAX(H67:H73)</f>
        <v>398.256</v>
      </c>
      <c r="I76" s="26" t="n">
        <f aca="false">MAX(I67:I73)</f>
        <v>384.286</v>
      </c>
      <c r="J76" s="26" t="n">
        <f aca="false">MAX(J67:J73)</f>
        <v>358.32</v>
      </c>
      <c r="K76" s="26" t="n">
        <f aca="false">MAX(K67:K73)</f>
        <v>359.569</v>
      </c>
      <c r="L76" s="26" t="n">
        <f aca="false">MAX(L67:L73)</f>
        <v>297.983</v>
      </c>
      <c r="M76" s="26" t="n">
        <f aca="false">MAX(M67:M73)</f>
        <v>-95.4835786477521</v>
      </c>
      <c r="N76" s="26" t="n">
        <f aca="false">MAX(N67:N73)</f>
        <v>-274.000678653182</v>
      </c>
      <c r="O76" s="3"/>
      <c r="P76" s="3"/>
      <c r="Q76" s="3"/>
      <c r="R76" s="3"/>
      <c r="S76" s="26" t="n">
        <f aca="false">MAX(S67:S72)</f>
        <v>312.210142857143</v>
      </c>
      <c r="T76" s="26" t="n">
        <f aca="false">MAX(T67:T72)</f>
        <v>-352.7448</v>
      </c>
      <c r="U76" s="26" t="n">
        <f aca="false">MAX(U67:U72)</f>
        <v>23.95775</v>
      </c>
    </row>
    <row r="77" customFormat="false" ht="12.75" hidden="false" customHeight="false" outlineLevel="0" collapsed="false">
      <c r="A77" s="27" t="s">
        <v>32</v>
      </c>
      <c r="B77" s="20"/>
      <c r="C77" s="26" t="n">
        <f aca="false">AVERAGE(C67:C73)</f>
        <v>-597.312</v>
      </c>
      <c r="D77" s="26" t="n">
        <f aca="false">AVERAGE(D67:D73)</f>
        <v>-417.969357142857</v>
      </c>
      <c r="E77" s="26" t="n">
        <f aca="false">AVERAGE(E67:E73)</f>
        <v>-248.897785714286</v>
      </c>
      <c r="F77" s="26" t="n">
        <f aca="false">AVERAGE(F67:F73)</f>
        <v>102.540857142857</v>
      </c>
      <c r="G77" s="26" t="n">
        <f aca="false">AVERAGE(G67:G73)</f>
        <v>348.702714285714</v>
      </c>
      <c r="H77" s="26" t="n">
        <f aca="false">AVERAGE(H67:H73)</f>
        <v>345.304</v>
      </c>
      <c r="I77" s="26" t="n">
        <f aca="false">AVERAGE(I67:I73)</f>
        <v>330.396285714286</v>
      </c>
      <c r="J77" s="26" t="n">
        <f aca="false">AVERAGE(J67:J73)</f>
        <v>301.625142857143</v>
      </c>
      <c r="K77" s="26" t="n">
        <f aca="false">AVERAGE(K67:K73)</f>
        <v>313.855428571429</v>
      </c>
      <c r="L77" s="26" t="n">
        <f aca="false">AVERAGE(L67:L73)</f>
        <v>199.338285714286</v>
      </c>
      <c r="M77" s="26" t="n">
        <f aca="false">AVERAGE(M67:M73)</f>
        <v>-188.429796949679</v>
      </c>
      <c r="N77" s="26" t="n">
        <f aca="false">AVERAGE(N67:N73)</f>
        <v>-437.512239807597</v>
      </c>
      <c r="O77" s="3"/>
      <c r="P77" s="3"/>
      <c r="Q77" s="3"/>
      <c r="R77" s="3"/>
      <c r="S77" s="26" t="n">
        <f aca="false">AVERAGE(S67:S72)</f>
        <v>276.277976190476</v>
      </c>
      <c r="T77" s="26" t="n">
        <f aca="false">AVERAGE(T67:T72)</f>
        <v>-389.258666666667</v>
      </c>
      <c r="U77" s="26" t="n">
        <f aca="false">AVERAGE(U67:U72)</f>
        <v>-3.767125</v>
      </c>
    </row>
    <row r="78" customFormat="false" ht="12.75" hidden="false" customHeight="false" outlineLevel="0" collapsed="false">
      <c r="A78" s="27" t="s">
        <v>33</v>
      </c>
      <c r="B78" s="20"/>
      <c r="C78" s="26" t="n">
        <f aca="false">MIN(C67:C73)</f>
        <v>-757.703</v>
      </c>
      <c r="D78" s="26" t="n">
        <f aca="false">MIN(D67:D73)</f>
        <v>-551.263</v>
      </c>
      <c r="E78" s="26" t="n">
        <f aca="false">MIN(E67:E73)</f>
        <v>-364.2735</v>
      </c>
      <c r="F78" s="26" t="n">
        <f aca="false">MIN(F67:F73)</f>
        <v>13.792</v>
      </c>
      <c r="G78" s="26" t="n">
        <f aca="false">MIN(G67:G73)</f>
        <v>270.853</v>
      </c>
      <c r="H78" s="26" t="n">
        <f aca="false">MIN(H67:H73)</f>
        <v>307.82</v>
      </c>
      <c r="I78" s="26" t="n">
        <f aca="false">MIN(I67:I73)</f>
        <v>290.786</v>
      </c>
      <c r="J78" s="26" t="n">
        <f aca="false">MIN(J67:J73)</f>
        <v>197.969</v>
      </c>
      <c r="K78" s="26" t="n">
        <f aca="false">MIN(K67:K73)</f>
        <v>251.2</v>
      </c>
      <c r="L78" s="26" t="n">
        <f aca="false">MIN(L67:L73)</f>
        <v>153.523</v>
      </c>
      <c r="M78" s="26" t="n">
        <f aca="false">MIN(M67:M73)</f>
        <v>-266.632</v>
      </c>
      <c r="N78" s="26" t="n">
        <f aca="false">MIN(N67:N73)</f>
        <v>-573.537</v>
      </c>
      <c r="O78" s="3"/>
      <c r="P78" s="3"/>
      <c r="Q78" s="3"/>
      <c r="R78" s="3"/>
      <c r="S78" s="26" t="n">
        <f aca="false">MIN(S67:S72)</f>
        <v>232.225142857143</v>
      </c>
      <c r="T78" s="26" t="n">
        <f aca="false">MIN(T67:T72)</f>
        <v>-439.9166</v>
      </c>
      <c r="U78" s="26" t="n">
        <f aca="false">MIN(U67:U72)</f>
        <v>-37.6611666666667</v>
      </c>
    </row>
    <row r="79" customFormat="false" ht="12.75" hidden="false" customHeight="false" outlineLevel="0" collapsed="false">
      <c r="A79" s="19"/>
      <c r="B79" s="20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customFormat="false" ht="12.75" hidden="false" customHeight="false" outlineLevel="0" collapsed="false">
      <c r="A80" s="19" t="s">
        <v>41</v>
      </c>
      <c r="B80" s="20" t="n">
        <v>1992</v>
      </c>
      <c r="C80" s="32" t="n">
        <f aca="false">C13+C27-C67</f>
        <v>2045.96306891952</v>
      </c>
      <c r="D80" s="32" t="n">
        <f aca="false">D13+D27-D67</f>
        <v>1954.57784938875</v>
      </c>
      <c r="E80" s="32" t="n">
        <f aca="false">E13+E27-E67</f>
        <v>1568.12394373402</v>
      </c>
      <c r="F80" s="32" t="n">
        <f aca="false">F13+F27-F67</f>
        <v>1417.02692857143</v>
      </c>
      <c r="G80" s="32" t="n">
        <f aca="false">G13+G27-G67</f>
        <v>1194.84559555247</v>
      </c>
      <c r="H80" s="32" t="n">
        <f aca="false">H13+H27-H67</f>
        <v>1133.34844784314</v>
      </c>
      <c r="I80" s="32" t="n">
        <f aca="false">I13+I27-I67</f>
        <v>1152.43609563253</v>
      </c>
      <c r="J80" s="32" t="n">
        <f aca="false">J13+J27-J67</f>
        <v>1148.8771696638</v>
      </c>
      <c r="K80" s="32" t="n">
        <f aca="false">K13+K27-K67</f>
        <v>1129.9262480315</v>
      </c>
      <c r="L80" s="32" t="n">
        <f aca="false">L13+L27-L67</f>
        <v>1319.74531407942</v>
      </c>
      <c r="M80" s="32" t="n">
        <f aca="false">M13+M27-M67</f>
        <v>1707.56489336493</v>
      </c>
      <c r="N80" s="32" t="n">
        <f aca="false">N13+N27-N67</f>
        <v>2051.30811858824</v>
      </c>
      <c r="O80" s="3"/>
      <c r="P80" s="3"/>
      <c r="Q80" s="3"/>
      <c r="R80" s="3"/>
      <c r="S80" s="22" t="n">
        <f aca="false">AVERAGE(F80:L80)</f>
        <v>1213.7436856249</v>
      </c>
      <c r="T80" s="22" t="n">
        <f aca="false">AVERAGE(M80:N80,C81:E81)</f>
        <v>1951.06752282834</v>
      </c>
      <c r="U80" s="22" t="n">
        <f aca="false">AVERAGE(C80:N80)</f>
        <v>1485.31197278081</v>
      </c>
      <c r="V80" s="2" t="e">
        <f aca="false">S80/#REF!</f>
        <v>#REF!</v>
      </c>
    </row>
    <row r="81" customFormat="false" ht="12.75" hidden="false" customHeight="false" outlineLevel="0" collapsed="false">
      <c r="A81" s="19" t="s">
        <v>30</v>
      </c>
      <c r="B81" s="20" t="n">
        <v>1993</v>
      </c>
      <c r="C81" s="32" t="n">
        <f aca="false">C14+C28-C68</f>
        <v>2134.76248494107</v>
      </c>
      <c r="D81" s="32" t="n">
        <f aca="false">D14+D28-D68</f>
        <v>1982.99281048758</v>
      </c>
      <c r="E81" s="32" t="n">
        <f aca="false">E14+E28-E68</f>
        <v>1878.70930675991</v>
      </c>
      <c r="F81" s="32" t="n">
        <f aca="false">F14+F28-F68</f>
        <v>1409.73609982175</v>
      </c>
      <c r="G81" s="32" t="n">
        <f aca="false">G14+G28-G68</f>
        <v>1104.18216756341</v>
      </c>
      <c r="H81" s="32" t="n">
        <f aca="false">H14+H28-H68</f>
        <v>1105.55630340557</v>
      </c>
      <c r="I81" s="32" t="n">
        <f aca="false">I14+I28-I68</f>
        <v>1178.98271481481</v>
      </c>
      <c r="J81" s="32" t="n">
        <f aca="false">J14+J28-J68</f>
        <v>1219.98678216374</v>
      </c>
      <c r="K81" s="32" t="n">
        <f aca="false">K14+K28-K68</f>
        <v>1183.5059781079</v>
      </c>
      <c r="L81" s="32" t="n">
        <f aca="false">L14+L28-L68</f>
        <v>1417.39368632708</v>
      </c>
      <c r="M81" s="32" t="n">
        <f aca="false">M14+M28-M68</f>
        <v>1773.38363559322</v>
      </c>
      <c r="N81" s="32" t="n">
        <f aca="false">N14+N28-N68</f>
        <v>2087.63459793814</v>
      </c>
      <c r="O81" s="3"/>
      <c r="P81" s="3"/>
      <c r="Q81" s="3"/>
      <c r="R81" s="3"/>
      <c r="S81" s="22" t="n">
        <f aca="false">AVERAGE(F81:L81)</f>
        <v>1231.33481888632</v>
      </c>
      <c r="T81" s="22" t="n">
        <f aca="false">AVERAGE(M81:N81,C82:E82)</f>
        <v>1984.56594907785</v>
      </c>
      <c r="U81" s="22" t="n">
        <f aca="false">AVERAGE(C81:N81)</f>
        <v>1539.73554732702</v>
      </c>
      <c r="V81" s="2" t="n">
        <f aca="false">S81/S80</f>
        <v>1.01449328508957</v>
      </c>
    </row>
    <row r="82" customFormat="false" ht="12.75" hidden="false" customHeight="false" outlineLevel="0" collapsed="false">
      <c r="A82" s="19"/>
      <c r="B82" s="20" t="n">
        <v>1994</v>
      </c>
      <c r="C82" s="32" t="n">
        <f aca="false">C15+C29-C69</f>
        <v>2337.62849349626</v>
      </c>
      <c r="D82" s="32" t="n">
        <f aca="false">D15+D29-D69</f>
        <v>1942.87800907519</v>
      </c>
      <c r="E82" s="32" t="n">
        <f aca="false">E15+E29-E69</f>
        <v>1781.30500928641</v>
      </c>
      <c r="F82" s="32" t="n">
        <f aca="false">F15+F29-F69</f>
        <v>1387.12748656899</v>
      </c>
      <c r="G82" s="32" t="n">
        <f aca="false">G15+G29-G69</f>
        <v>1272.68696280401</v>
      </c>
      <c r="H82" s="32" t="n">
        <f aca="false">H15+H29-H69</f>
        <v>1229.77772214182</v>
      </c>
      <c r="I82" s="32" t="n">
        <f aca="false">I15+I29-I69</f>
        <v>1266.58783442266</v>
      </c>
      <c r="J82" s="32" t="n">
        <f aca="false">J15+J29-J69</f>
        <v>1298.95179059829</v>
      </c>
      <c r="K82" s="32" t="n">
        <f aca="false">K15+K29-K69</f>
        <v>1260.22336888889</v>
      </c>
      <c r="L82" s="32" t="n">
        <f aca="false">L15+L29-L69</f>
        <v>1457.82356996587</v>
      </c>
      <c r="M82" s="32" t="n">
        <f aca="false">M15+M29-M69</f>
        <v>1700.99878993563</v>
      </c>
      <c r="N82" s="32" t="n">
        <f aca="false">N15+N29-N69</f>
        <v>2078.80304118774</v>
      </c>
      <c r="O82" s="3"/>
      <c r="P82" s="3"/>
      <c r="Q82" s="3"/>
      <c r="R82" s="3"/>
      <c r="S82" s="22" t="n">
        <f aca="false">AVERAGE(F82:L82)</f>
        <v>1310.45410505579</v>
      </c>
      <c r="T82" s="22" t="n">
        <f aca="false">AVERAGE(M82:N82,C83:E83)</f>
        <v>1956.87844941715</v>
      </c>
      <c r="U82" s="22" t="n">
        <f aca="false">AVERAGE(C82:N82)</f>
        <v>1584.56600653098</v>
      </c>
      <c r="V82" s="2" t="n">
        <f aca="false">S82/S81</f>
        <v>1.06425489229731</v>
      </c>
    </row>
    <row r="83" customFormat="false" ht="12.75" hidden="false" customHeight="false" outlineLevel="0" collapsed="false">
      <c r="A83" s="19"/>
      <c r="B83" s="20" t="n">
        <v>1995</v>
      </c>
      <c r="C83" s="32" t="n">
        <f aca="false">C16+C30-C70</f>
        <v>2200.89584810653</v>
      </c>
      <c r="D83" s="32" t="n">
        <f aca="false">D16+D30-D70</f>
        <v>1970.55671227911</v>
      </c>
      <c r="E83" s="32" t="n">
        <f aca="false">E16+E30-E70</f>
        <v>1833.13785557674</v>
      </c>
      <c r="F83" s="32" t="n">
        <f aca="false">F16+F30-F70</f>
        <v>1527.79181460674</v>
      </c>
      <c r="G83" s="32" t="n">
        <f aca="false">G16+G30-G70</f>
        <v>1331.35708232291</v>
      </c>
      <c r="H83" s="32" t="n">
        <f aca="false">H16+H30-H70</f>
        <v>1212.90306523297</v>
      </c>
      <c r="I83" s="32" t="n">
        <f aca="false">I16+I30-I70</f>
        <v>1315.27025784903</v>
      </c>
      <c r="J83" s="32" t="n">
        <f aca="false">J16+J30-J70</f>
        <v>1389.92642571059</v>
      </c>
      <c r="K83" s="32" t="n">
        <f aca="false">K16+K30-K70</f>
        <v>1252.17237042355</v>
      </c>
      <c r="L83" s="32" t="n">
        <f aca="false">L16+L30-L70</f>
        <v>1406.62744952894</v>
      </c>
      <c r="M83" s="32" t="n">
        <f aca="false">M16+M30-M70</f>
        <v>1903.38234676564</v>
      </c>
      <c r="N83" s="32" t="n">
        <f aca="false">N16+N30-N70</f>
        <v>2253.15874450668</v>
      </c>
      <c r="O83" s="3"/>
      <c r="P83" s="3"/>
      <c r="Q83" s="3"/>
      <c r="R83" s="3"/>
      <c r="S83" s="22" t="n">
        <f aca="false">AVERAGE(F83:L83)</f>
        <v>1348.00692366782</v>
      </c>
      <c r="T83" s="22" t="n">
        <f aca="false">AVERAGE(M83:N83,C84:E84)</f>
        <v>2058.94331988002</v>
      </c>
      <c r="U83" s="22" t="n">
        <f aca="false">AVERAGE(C83:N83)</f>
        <v>1633.09833107579</v>
      </c>
      <c r="V83" s="2" t="n">
        <f aca="false">S83/S82</f>
        <v>1.02865634017029</v>
      </c>
    </row>
    <row r="84" customFormat="false" ht="12.75" hidden="false" customHeight="false" outlineLevel="0" collapsed="false">
      <c r="A84" s="19"/>
      <c r="B84" s="20" t="n">
        <v>1996</v>
      </c>
      <c r="C84" s="32" t="n">
        <f aca="false">C17+C31-C71</f>
        <v>2306.75810920437</v>
      </c>
      <c r="D84" s="32" t="n">
        <f aca="false">D17+D31-D71</f>
        <v>1964.11177601713</v>
      </c>
      <c r="E84" s="32" t="n">
        <f aca="false">E17+E31-E71</f>
        <v>1867.30562290629</v>
      </c>
      <c r="F84" s="32" t="n">
        <f aca="false">F17+F31-F71</f>
        <v>1522.7765388828</v>
      </c>
      <c r="G84" s="32" t="n">
        <f aca="false">G17+G31-G71</f>
        <v>1359.6772963198</v>
      </c>
      <c r="H84" s="32" t="n">
        <f aca="false">H17+H31-H71</f>
        <v>1247.09748280605</v>
      </c>
      <c r="I84" s="32" t="n">
        <f aca="false">I17+I31-I71</f>
        <v>1279.71254874652</v>
      </c>
      <c r="J84" s="32" t="n">
        <f aca="false">J17+J31-J71</f>
        <v>1300.13872491468</v>
      </c>
      <c r="K84" s="32" t="n">
        <f aca="false">K17+K31-K71</f>
        <v>1226.12546533238</v>
      </c>
      <c r="L84" s="32" t="n">
        <f aca="false">L17+L31-L71</f>
        <v>1406.36212018289</v>
      </c>
      <c r="M84" s="32" t="n">
        <f aca="false">M17+M31-M71</f>
        <v>1830.76425316456</v>
      </c>
      <c r="N84" s="32" t="n">
        <f aca="false">N17+N31-N71</f>
        <v>1983.41814651368</v>
      </c>
      <c r="O84" s="3"/>
      <c r="P84" s="3"/>
      <c r="Q84" s="3"/>
      <c r="R84" s="3"/>
      <c r="S84" s="22" t="n">
        <f aca="false">AVERAGE(F84:L84)</f>
        <v>1334.55573959787</v>
      </c>
      <c r="T84" s="22" t="n">
        <f aca="false">AVERAGE(M84:N84,C85:E85)</f>
        <v>1977.33420027294</v>
      </c>
      <c r="U84" s="22" t="n">
        <f aca="false">AVERAGE(C84:N84)</f>
        <v>1607.8540070826</v>
      </c>
      <c r="V84" s="2" t="n">
        <f aca="false">S84/S83</f>
        <v>0.990021428055172</v>
      </c>
    </row>
    <row r="85" customFormat="false" ht="12.75" hidden="false" customHeight="false" outlineLevel="0" collapsed="false">
      <c r="A85" s="19"/>
      <c r="B85" s="20" t="n">
        <v>1997</v>
      </c>
      <c r="C85" s="32" t="n">
        <f aca="false">C18+C32-C72</f>
        <v>2355.21305166932</v>
      </c>
      <c r="D85" s="32" t="n">
        <f aca="false">D18+D32-D72</f>
        <v>1917.08209840426</v>
      </c>
      <c r="E85" s="32" t="n">
        <f aca="false">E18+E32-E72</f>
        <v>1800.1934516129</v>
      </c>
      <c r="F85" s="32" t="n">
        <f aca="false">F18+F32-F72</f>
        <v>1538.88994425864</v>
      </c>
      <c r="G85" s="32" t="n">
        <f aca="false">G18+G32-G72</f>
        <v>1393.68845721424</v>
      </c>
      <c r="H85" s="32" t="n">
        <f aca="false">H18+H32-H72</f>
        <v>1225.21337722908</v>
      </c>
      <c r="I85" s="32" t="n">
        <f aca="false">I18+I32-I72</f>
        <v>1354.91668369987</v>
      </c>
      <c r="J85" s="32" t="n">
        <f aca="false">J18+J32-J72</f>
        <v>1321.62950328515</v>
      </c>
      <c r="K85" s="32" t="n">
        <f aca="false">K18+K32-K72</f>
        <v>1311.19568096886</v>
      </c>
      <c r="L85" s="32" t="n">
        <f aca="false">L18+L32-L72</f>
        <v>1443.92668493151</v>
      </c>
      <c r="M85" s="32" t="n">
        <f aca="false">M18+M32-M72</f>
        <v>1843.14689018568</v>
      </c>
      <c r="N85" s="32" t="n">
        <f aca="false">N18+N32-N72</f>
        <v>2194.95951295337</v>
      </c>
      <c r="O85" s="3"/>
      <c r="P85" s="3"/>
      <c r="Q85" s="3"/>
      <c r="R85" s="3"/>
      <c r="S85" s="22" t="n">
        <f aca="false">AVERAGE(F85:L85)</f>
        <v>1369.92290451248</v>
      </c>
      <c r="T85" s="22" t="n">
        <f aca="false">AVERAGE(M85:N85,C86:E86)</f>
        <v>1984.83964672731</v>
      </c>
      <c r="U85" s="22" t="n">
        <f aca="false">AVERAGE(C85:N85)</f>
        <v>1641.67127803441</v>
      </c>
      <c r="V85" s="2" t="e">
        <f aca="false">AVERAGE(V80:V84)</f>
        <v>#REF!</v>
      </c>
    </row>
    <row r="86" customFormat="false" ht="12.75" hidden="false" customHeight="false" outlineLevel="0" collapsed="false">
      <c r="A86" s="19"/>
      <c r="B86" s="20" t="n">
        <v>1998</v>
      </c>
      <c r="C86" s="32" t="n">
        <f aca="false">C19+C33-C73</f>
        <v>2138.33646552445</v>
      </c>
      <c r="D86" s="32" t="n">
        <f aca="false">D19+D33-D73</f>
        <v>1829.62267364415</v>
      </c>
      <c r="E86" s="32" t="n">
        <f aca="false">E19+E33-E73</f>
        <v>1918.13269132894</v>
      </c>
      <c r="F86" s="32" t="n">
        <f aca="false">F19+F33-F73</f>
        <v>1450.74721122029</v>
      </c>
      <c r="G86" s="32" t="n">
        <f aca="false">G19+G33-G73</f>
        <v>1229.3752362949</v>
      </c>
      <c r="H86" s="32" t="n">
        <f aca="false">H19+H33-H73</f>
        <v>1320.93631309686</v>
      </c>
      <c r="I86" s="32" t="n">
        <f aca="false">I19+I33-I73</f>
        <v>1397.87824902724</v>
      </c>
      <c r="J86" s="32" t="n">
        <f aca="false">J19+J33-J73</f>
        <v>1422.599</v>
      </c>
      <c r="K86" s="32" t="n">
        <f aca="false">K19+K33-K73</f>
        <v>1323.561</v>
      </c>
      <c r="L86" s="32" t="n">
        <f aca="false">L19+L33-L73</f>
        <v>1511.47316743151</v>
      </c>
      <c r="M86" s="32" t="n">
        <f aca="false">M19+M33-M73</f>
        <v>1668.03324133343</v>
      </c>
      <c r="N86" s="32" t="n">
        <f aca="false">N19+N33-N73</f>
        <v>1936.81603910655</v>
      </c>
      <c r="O86" s="3"/>
      <c r="P86" s="3"/>
      <c r="Q86" s="3"/>
      <c r="R86" s="3"/>
      <c r="S86" s="25" t="n">
        <f aca="false">AVERAGE(F86:L86)</f>
        <v>1379.51002529583</v>
      </c>
      <c r="T86" s="25" t="n">
        <f aca="false">AVERAGE(M86:N86,C88:E88)</f>
        <v>1802.42464021999</v>
      </c>
      <c r="U86" s="25" t="n">
        <f aca="false">AVERAGE(C86:N86)</f>
        <v>1595.62594066736</v>
      </c>
    </row>
    <row r="87" customFormat="false" ht="12.75" hidden="false" customHeight="false" outlineLevel="0" collapsed="false">
      <c r="A87" s="19"/>
      <c r="B87" s="20" t="n">
        <v>1999</v>
      </c>
      <c r="C87" s="32" t="n">
        <f aca="false">C20+C34-C74</f>
        <v>2386.39943762419</v>
      </c>
      <c r="D87" s="32" t="n">
        <f aca="false">D20+D34-D74</f>
        <v>1879.4581902506</v>
      </c>
      <c r="E87" s="32" t="n">
        <f aca="false">E20+E34-E74</f>
        <v>1964.69904647173</v>
      </c>
      <c r="F87" s="32" t="n">
        <f aca="false">F20+F34-F74</f>
        <v>1536.15617710086</v>
      </c>
      <c r="G87" s="31" t="n">
        <f aca="false">G86*$J$9</f>
        <v>1204.86139824202</v>
      </c>
      <c r="H87" s="31" t="n">
        <f aca="false">H86*$K$9</f>
        <v>1295.65990754522</v>
      </c>
      <c r="I87" s="31" t="n">
        <f aca="false">I86*$L$9</f>
        <v>1506.86068113768</v>
      </c>
      <c r="J87" s="31" t="n">
        <f aca="false">J86*$M$9</f>
        <v>1530.96847580555</v>
      </c>
      <c r="K87" s="31" t="n">
        <f aca="false">K86*$N$9</f>
        <v>1354.20922250178</v>
      </c>
      <c r="L87" s="31" t="n">
        <f aca="false">L86*$C$9</f>
        <v>1494.09160739536</v>
      </c>
      <c r="M87" s="34" t="n">
        <f aca="false">M86*$D$9</f>
        <v>1690.00442923833</v>
      </c>
      <c r="N87" s="34" t="n">
        <f aca="false">N86*$E$9</f>
        <v>1944.73226973498</v>
      </c>
      <c r="O87" s="3"/>
      <c r="P87" s="3"/>
      <c r="Q87" s="3"/>
      <c r="R87" s="3"/>
      <c r="S87" s="25" t="n">
        <f aca="false">AVERAGE(F87:L87)</f>
        <v>1417.54392424693</v>
      </c>
      <c r="T87" s="25" t="n">
        <f aca="false">AVERAGE(M87:N87,C89:E89)</f>
        <v>1978.21505049183</v>
      </c>
      <c r="U87" s="25" t="n">
        <f aca="false">AVERAGE(C87:N87)</f>
        <v>1649.00840358736</v>
      </c>
    </row>
    <row r="88" customFormat="false" ht="12.75" hidden="false" customHeight="false" outlineLevel="0" collapsed="false">
      <c r="A88" s="19"/>
      <c r="B88" s="2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"/>
      <c r="P88" s="3"/>
      <c r="Q88" s="3"/>
      <c r="R88" s="3"/>
      <c r="S88" s="3"/>
      <c r="T88" s="3"/>
      <c r="U88" s="3"/>
    </row>
    <row r="89" customFormat="false" ht="12.75" hidden="false" customHeight="false" outlineLevel="0" collapsed="false">
      <c r="A89" s="27" t="s">
        <v>31</v>
      </c>
      <c r="B89" s="28"/>
      <c r="C89" s="26" t="n">
        <f aca="false">MAX(C80:C86)</f>
        <v>2355.21305166932</v>
      </c>
      <c r="D89" s="26" t="n">
        <f aca="false">MAX(D80:D86)</f>
        <v>1982.99281048758</v>
      </c>
      <c r="E89" s="26" t="n">
        <f aca="false">MAX(E80:E86)</f>
        <v>1918.13269132894</v>
      </c>
      <c r="F89" s="26" t="n">
        <f aca="false">MAX(F80:F86)</f>
        <v>1538.88994425864</v>
      </c>
      <c r="G89" s="26" t="n">
        <f aca="false">MAX(G80:G86)</f>
        <v>1393.68845721424</v>
      </c>
      <c r="H89" s="26" t="n">
        <f aca="false">MAX(H80:H86)</f>
        <v>1320.93631309686</v>
      </c>
      <c r="I89" s="26" t="n">
        <f aca="false">MAX(I80:I86)</f>
        <v>1397.87824902724</v>
      </c>
      <c r="J89" s="26" t="n">
        <f aca="false">MAX(J80:J86)</f>
        <v>1422.599</v>
      </c>
      <c r="K89" s="26" t="n">
        <f aca="false">MAX(K80:K86)</f>
        <v>1323.561</v>
      </c>
      <c r="L89" s="26" t="n">
        <f aca="false">MAX(L80:L86)</f>
        <v>1511.47316743151</v>
      </c>
      <c r="M89" s="26" t="n">
        <f aca="false">MAX(M80:M86)</f>
        <v>1903.38234676564</v>
      </c>
      <c r="N89" s="26" t="n">
        <f aca="false">MAX(N80:N86)</f>
        <v>2253.15874450668</v>
      </c>
      <c r="O89" s="3"/>
      <c r="P89" s="3"/>
      <c r="Q89" s="3"/>
      <c r="R89" s="3"/>
      <c r="S89" s="26" t="n">
        <f aca="false">MAX(S80:S85)</f>
        <v>1369.92290451248</v>
      </c>
      <c r="T89" s="26" t="n">
        <f aca="false">MAX(T80:T85)</f>
        <v>2058.94331988002</v>
      </c>
      <c r="U89" s="26" t="n">
        <f aca="false">MAX(U80:U85)</f>
        <v>1641.67127803441</v>
      </c>
    </row>
    <row r="90" customFormat="false" ht="12.75" hidden="false" customHeight="false" outlineLevel="0" collapsed="false">
      <c r="A90" s="27" t="s">
        <v>32</v>
      </c>
      <c r="B90" s="20"/>
      <c r="C90" s="26" t="n">
        <f aca="false">AVERAGE(C80:C86)</f>
        <v>2217.07964598022</v>
      </c>
      <c r="D90" s="26" t="n">
        <f aca="false">AVERAGE(D80:D86)</f>
        <v>1937.4031327566</v>
      </c>
      <c r="E90" s="26" t="n">
        <f aca="false">AVERAGE(E80:E86)</f>
        <v>1806.70112588646</v>
      </c>
      <c r="F90" s="26" t="n">
        <f aca="false">AVERAGE(F80:F86)</f>
        <v>1464.87086056152</v>
      </c>
      <c r="G90" s="26" t="n">
        <f aca="false">AVERAGE(G80:G86)</f>
        <v>1269.40182829596</v>
      </c>
      <c r="H90" s="26" t="n">
        <f aca="false">AVERAGE(H80:H86)</f>
        <v>1210.69038739364</v>
      </c>
      <c r="I90" s="26" t="n">
        <f aca="false">AVERAGE(I80:I86)</f>
        <v>1277.96919774181</v>
      </c>
      <c r="J90" s="26" t="n">
        <f aca="false">AVERAGE(J80:J86)</f>
        <v>1300.30134233375</v>
      </c>
      <c r="K90" s="26" t="n">
        <f aca="false">AVERAGE(K80:K86)</f>
        <v>1240.9585873933</v>
      </c>
      <c r="L90" s="26" t="n">
        <f aca="false">AVERAGE(L80:L86)</f>
        <v>1423.33599892103</v>
      </c>
      <c r="M90" s="26" t="n">
        <f aca="false">AVERAGE(M80:M86)</f>
        <v>1775.32486433473</v>
      </c>
      <c r="N90" s="26" t="n">
        <f aca="false">AVERAGE(N80:N86)</f>
        <v>2083.7283143992</v>
      </c>
      <c r="O90" s="3"/>
      <c r="P90" s="3"/>
      <c r="Q90" s="3"/>
      <c r="R90" s="3"/>
      <c r="S90" s="26" t="n">
        <f aca="false">AVERAGE(S80:S85)</f>
        <v>1301.33636289086</v>
      </c>
      <c r="T90" s="26" t="n">
        <f aca="false">AVERAGE(T80:T85)</f>
        <v>1985.60484803394</v>
      </c>
      <c r="U90" s="26" t="n">
        <f aca="false">AVERAGE(U80:U85)</f>
        <v>1582.03952380527</v>
      </c>
    </row>
    <row r="91" customFormat="false" ht="12.75" hidden="false" customHeight="false" outlineLevel="0" collapsed="false">
      <c r="A91" s="27" t="s">
        <v>33</v>
      </c>
      <c r="B91" s="20"/>
      <c r="C91" s="26" t="n">
        <f aca="false">MIN(C80:C86)</f>
        <v>2045.96306891952</v>
      </c>
      <c r="D91" s="26" t="n">
        <f aca="false">MIN(D80:D86)</f>
        <v>1829.62267364415</v>
      </c>
      <c r="E91" s="26" t="n">
        <f aca="false">MIN(E80:E86)</f>
        <v>1568.12394373402</v>
      </c>
      <c r="F91" s="26" t="n">
        <f aca="false">MIN(F80:F86)</f>
        <v>1387.12748656899</v>
      </c>
      <c r="G91" s="26" t="n">
        <f aca="false">MIN(G80:G86)</f>
        <v>1104.18216756341</v>
      </c>
      <c r="H91" s="26" t="n">
        <f aca="false">MIN(H80:H86)</f>
        <v>1105.55630340557</v>
      </c>
      <c r="I91" s="26" t="n">
        <f aca="false">MIN(I80:I86)</f>
        <v>1152.43609563253</v>
      </c>
      <c r="J91" s="26" t="n">
        <f aca="false">MIN(J80:J86)</f>
        <v>1148.8771696638</v>
      </c>
      <c r="K91" s="26" t="n">
        <f aca="false">MIN(K80:K86)</f>
        <v>1129.9262480315</v>
      </c>
      <c r="L91" s="26" t="n">
        <f aca="false">MIN(L80:L86)</f>
        <v>1319.74531407942</v>
      </c>
      <c r="M91" s="26" t="n">
        <f aca="false">MIN(M80:M86)</f>
        <v>1668.03324133343</v>
      </c>
      <c r="N91" s="26" t="n">
        <f aca="false">MIN(N80:N86)</f>
        <v>1936.81603910655</v>
      </c>
      <c r="O91" s="3"/>
      <c r="P91" s="3"/>
      <c r="Q91" s="3"/>
      <c r="R91" s="3"/>
      <c r="S91" s="26" t="n">
        <f aca="false">MIN(S80:S85)</f>
        <v>1213.7436856249</v>
      </c>
      <c r="T91" s="26" t="n">
        <f aca="false">MIN(T80:T85)</f>
        <v>1951.06752282834</v>
      </c>
      <c r="U91" s="26" t="n">
        <f aca="false">MIN(U80:U85)</f>
        <v>1485.31197278081</v>
      </c>
    </row>
    <row r="92" customFormat="false" ht="12.75" hidden="false" customHeight="false" outlineLevel="0" collapsed="false">
      <c r="A92" s="19"/>
      <c r="B92" s="2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customFormat="false" ht="12.75" hidden="false" customHeight="false" outlineLevel="0" collapsed="false">
      <c r="A93" s="19" t="s">
        <v>42</v>
      </c>
      <c r="B93" s="20" t="n">
        <v>1992</v>
      </c>
      <c r="C93" s="21" t="n">
        <v>2052.351</v>
      </c>
      <c r="D93" s="21" t="n">
        <v>1862.587</v>
      </c>
      <c r="E93" s="21" t="n">
        <v>1756.838</v>
      </c>
      <c r="F93" s="21" t="n">
        <v>1526.029</v>
      </c>
      <c r="G93" s="21" t="n">
        <v>1266.114</v>
      </c>
      <c r="H93" s="21" t="n">
        <v>1121.039</v>
      </c>
      <c r="I93" s="21" t="n">
        <v>1163.829</v>
      </c>
      <c r="J93" s="21" t="n">
        <v>1121.69</v>
      </c>
      <c r="K93" s="21" t="n">
        <v>1108.113</v>
      </c>
      <c r="L93" s="21" t="n">
        <v>1213.71</v>
      </c>
      <c r="M93" s="21" t="n">
        <v>1509.094</v>
      </c>
      <c r="N93" s="21" t="n">
        <v>1935.626</v>
      </c>
      <c r="O93" s="3"/>
      <c r="P93" s="3"/>
      <c r="Q93" s="3"/>
      <c r="R93" s="3"/>
      <c r="S93" s="22" t="n">
        <f aca="false">AVERAGE(F93:L93)</f>
        <v>1217.21771428571</v>
      </c>
      <c r="T93" s="22" t="n">
        <f aca="false">AVERAGE(M93:N93,C94:E94)</f>
        <v>1903.985</v>
      </c>
      <c r="U93" s="22" t="n">
        <f aca="false">AVERAGE(C93:N93)</f>
        <v>1469.75166666667</v>
      </c>
    </row>
    <row r="94" customFormat="false" ht="12.75" hidden="false" customHeight="false" outlineLevel="0" collapsed="false">
      <c r="A94" s="19" t="s">
        <v>30</v>
      </c>
      <c r="B94" s="20" t="n">
        <v>1993</v>
      </c>
      <c r="C94" s="21" t="n">
        <v>2108.987</v>
      </c>
      <c r="D94" s="21" t="n">
        <v>2001.405</v>
      </c>
      <c r="E94" s="21" t="n">
        <v>1964.813</v>
      </c>
      <c r="F94" s="21" t="n">
        <v>1528.728</v>
      </c>
      <c r="G94" s="21" t="n">
        <v>1162.25</v>
      </c>
      <c r="H94" s="21" t="n">
        <v>1154.712</v>
      </c>
      <c r="I94" s="21" t="n">
        <v>1204.865</v>
      </c>
      <c r="J94" s="21" t="n">
        <v>1221.773</v>
      </c>
      <c r="K94" s="21" t="n">
        <v>1135.562</v>
      </c>
      <c r="L94" s="21" t="n">
        <v>1334.228</v>
      </c>
      <c r="M94" s="21" t="n">
        <v>1597.399</v>
      </c>
      <c r="N94" s="21" t="n">
        <v>1942.028</v>
      </c>
      <c r="O94" s="3"/>
      <c r="P94" s="3"/>
      <c r="Q94" s="3"/>
      <c r="R94" s="3"/>
      <c r="S94" s="22" t="n">
        <f aca="false">AVERAGE(F94:L94)</f>
        <v>1248.874</v>
      </c>
      <c r="T94" s="22" t="n">
        <f aca="false">AVERAGE(M94:N94,C95:E95)</f>
        <v>1960.6682</v>
      </c>
      <c r="U94" s="22" t="n">
        <f aca="false">AVERAGE(C94:N94)</f>
        <v>1529.72916666667</v>
      </c>
    </row>
    <row r="95" customFormat="false" ht="12.75" hidden="false" customHeight="false" outlineLevel="0" collapsed="false">
      <c r="A95" s="19"/>
      <c r="B95" s="20" t="n">
        <v>1994</v>
      </c>
      <c r="C95" s="21" t="n">
        <v>2301.344</v>
      </c>
      <c r="D95" s="21" t="n">
        <v>2109.723</v>
      </c>
      <c r="E95" s="21" t="n">
        <v>1852.847</v>
      </c>
      <c r="F95" s="21" t="n">
        <v>1478.279</v>
      </c>
      <c r="G95" s="21" t="n">
        <v>1255.622</v>
      </c>
      <c r="H95" s="21" t="n">
        <v>1236.938</v>
      </c>
      <c r="I95" s="21" t="n">
        <v>1231.703</v>
      </c>
      <c r="J95" s="21" t="n">
        <v>1248.274</v>
      </c>
      <c r="K95" s="21" t="n">
        <v>1214.348</v>
      </c>
      <c r="L95" s="21" t="n">
        <v>1322.422</v>
      </c>
      <c r="M95" s="21" t="n">
        <v>1517.227</v>
      </c>
      <c r="N95" s="21" t="n">
        <v>1907.93</v>
      </c>
      <c r="O95" s="3"/>
      <c r="P95" s="3"/>
      <c r="Q95" s="3"/>
      <c r="R95" s="3"/>
      <c r="S95" s="22" t="n">
        <f aca="false">AVERAGE(F95:L95)</f>
        <v>1283.94085714286</v>
      </c>
      <c r="T95" s="22" t="n">
        <f aca="false">AVERAGE(M95:N95,C96:E96)</f>
        <v>1903.671</v>
      </c>
      <c r="U95" s="22" t="n">
        <f aca="false">AVERAGE(C95:N95)</f>
        <v>1556.38808333333</v>
      </c>
    </row>
    <row r="96" customFormat="false" ht="12.75" hidden="false" customHeight="false" outlineLevel="0" collapsed="false">
      <c r="A96" s="19"/>
      <c r="B96" s="20" t="n">
        <v>1995</v>
      </c>
      <c r="C96" s="21" t="n">
        <v>2193.593</v>
      </c>
      <c r="D96" s="21" t="n">
        <v>2011.572</v>
      </c>
      <c r="E96" s="21" t="n">
        <v>1888.033</v>
      </c>
      <c r="F96" s="21" t="n">
        <v>1590.333</v>
      </c>
      <c r="G96" s="21" t="n">
        <v>1384.364</v>
      </c>
      <c r="H96" s="21" t="n">
        <v>1229.651</v>
      </c>
      <c r="I96" s="21" t="n">
        <v>1319.678</v>
      </c>
      <c r="J96" s="21" t="n">
        <v>1354.063</v>
      </c>
      <c r="K96" s="21" t="n">
        <v>1224.913</v>
      </c>
      <c r="L96" s="21" t="n">
        <v>1327.985</v>
      </c>
      <c r="M96" s="21" t="n">
        <v>1725.026</v>
      </c>
      <c r="N96" s="21" t="n">
        <v>2107.003</v>
      </c>
      <c r="O96" s="3"/>
      <c r="P96" s="3"/>
      <c r="Q96" s="3"/>
      <c r="R96" s="3"/>
      <c r="S96" s="22" t="n">
        <f aca="false">AVERAGE(F96:L96)</f>
        <v>1347.28385714286</v>
      </c>
      <c r="T96" s="22" t="n">
        <f aca="false">AVERAGE(M96:N96,C97:E97)</f>
        <v>2046.876</v>
      </c>
      <c r="U96" s="22" t="n">
        <f aca="false">AVERAGE(C96:N96)</f>
        <v>1613.01783333333</v>
      </c>
    </row>
    <row r="97" customFormat="false" ht="12.75" hidden="false" customHeight="false" outlineLevel="0" collapsed="false">
      <c r="A97" s="19"/>
      <c r="B97" s="20" t="n">
        <v>1996</v>
      </c>
      <c r="C97" s="21" t="n">
        <v>2324.893</v>
      </c>
      <c r="D97" s="21" t="n">
        <v>2106.661</v>
      </c>
      <c r="E97" s="21" t="n">
        <v>1970.797</v>
      </c>
      <c r="F97" s="21" t="n">
        <v>1626.076</v>
      </c>
      <c r="G97" s="21" t="n">
        <v>1390.559</v>
      </c>
      <c r="H97" s="21" t="n">
        <v>1286.014</v>
      </c>
      <c r="I97" s="21" t="n">
        <v>1264.74</v>
      </c>
      <c r="J97" s="21" t="n">
        <v>1293.956</v>
      </c>
      <c r="K97" s="21" t="n">
        <v>1220.021</v>
      </c>
      <c r="L97" s="21" t="n">
        <v>1347.397</v>
      </c>
      <c r="M97" s="21" t="n">
        <v>1696.544</v>
      </c>
      <c r="N97" s="21" t="n">
        <v>2024.516</v>
      </c>
      <c r="O97" s="3"/>
      <c r="P97" s="3"/>
      <c r="Q97" s="3"/>
      <c r="R97" s="3"/>
      <c r="S97" s="22" t="n">
        <f aca="false">AVERAGE(F97:L97)</f>
        <v>1346.96614285714</v>
      </c>
      <c r="T97" s="22" t="n">
        <f aca="false">AVERAGE(M97:N97,C98:E98)</f>
        <v>1995.4312</v>
      </c>
      <c r="U97" s="22" t="n">
        <f aca="false">AVERAGE(C97:N97)</f>
        <v>1629.34783333333</v>
      </c>
    </row>
    <row r="98" customFormat="false" ht="12.75" hidden="false" customHeight="false" outlineLevel="0" collapsed="false">
      <c r="A98" s="19"/>
      <c r="B98" s="20" t="n">
        <v>1997</v>
      </c>
      <c r="C98" s="21" t="n">
        <v>2298.571</v>
      </c>
      <c r="D98" s="21" t="n">
        <v>2086.318</v>
      </c>
      <c r="E98" s="21" t="n">
        <v>1871.207</v>
      </c>
      <c r="F98" s="21" t="n">
        <v>1605.098</v>
      </c>
      <c r="G98" s="21" t="n">
        <v>1448.893</v>
      </c>
      <c r="H98" s="21" t="n">
        <v>1274.152</v>
      </c>
      <c r="I98" s="21" t="n">
        <v>1357.551</v>
      </c>
      <c r="J98" s="21" t="n">
        <v>1344.599</v>
      </c>
      <c r="K98" s="21" t="n">
        <v>1313.013</v>
      </c>
      <c r="L98" s="21" t="n">
        <v>1363.017</v>
      </c>
      <c r="M98" s="21" t="n">
        <v>1709.809</v>
      </c>
      <c r="N98" s="21" t="n">
        <v>2111.976</v>
      </c>
      <c r="O98" s="3"/>
      <c r="P98" s="3"/>
      <c r="Q98" s="3"/>
      <c r="R98" s="3"/>
      <c r="S98" s="22"/>
      <c r="T98" s="22"/>
      <c r="U98" s="22"/>
    </row>
    <row r="99" customFormat="false" ht="12.75" hidden="false" customHeight="false" outlineLevel="0" collapsed="false">
      <c r="A99" s="19"/>
      <c r="B99" s="20" t="n">
        <v>1998</v>
      </c>
      <c r="C99" s="21" t="n">
        <v>2166.401</v>
      </c>
      <c r="D99" s="21" t="n">
        <v>1890.79</v>
      </c>
      <c r="E99" s="21" t="n">
        <v>1922.663</v>
      </c>
      <c r="F99" s="21" t="n">
        <v>1539.302</v>
      </c>
      <c r="G99" s="21" t="n">
        <v>1345.53</v>
      </c>
      <c r="H99" s="21" t="n">
        <v>1323.645</v>
      </c>
      <c r="I99" s="21" t="n">
        <v>1408.842</v>
      </c>
      <c r="J99" s="21" t="n">
        <v>1422.599</v>
      </c>
      <c r="K99" s="21" t="n">
        <v>1323.561</v>
      </c>
      <c r="L99" s="31" t="n">
        <f aca="false">L98*$C$9</f>
        <v>1347.34264842944</v>
      </c>
      <c r="M99" s="31" t="n">
        <f aca="false">M98*$D$9</f>
        <v>1732.33045454275</v>
      </c>
      <c r="N99" s="31" t="n">
        <f aca="false">N98*$E$9</f>
        <v>2120.60815130407</v>
      </c>
      <c r="O99" s="3"/>
      <c r="P99" s="3"/>
      <c r="Q99" s="3"/>
      <c r="R99" s="3"/>
      <c r="S99" s="25"/>
      <c r="T99" s="25"/>
      <c r="U99" s="25"/>
    </row>
    <row r="100" customFormat="false" ht="12.75" hidden="false" customHeight="false" outlineLevel="0" collapsed="false">
      <c r="A100" s="19"/>
      <c r="B100" s="20" t="n">
        <v>1999</v>
      </c>
      <c r="C100" s="31" t="n">
        <f aca="false">C99*$F$9</f>
        <v>2105.06131465467</v>
      </c>
      <c r="D100" s="31" t="n">
        <f aca="false">D99*$G$9</f>
        <v>1870.57118237654</v>
      </c>
      <c r="E100" s="31" t="n">
        <f aca="false">E99*$H$9</f>
        <v>1947.30395715966</v>
      </c>
      <c r="F100" s="31" t="n">
        <f aca="false">F99*$I$9</f>
        <v>1516.71867987326</v>
      </c>
      <c r="G100" s="31" t="n">
        <f aca="false">G99*$J$9</f>
        <v>1318.70002690351</v>
      </c>
      <c r="H100" s="31" t="n">
        <f aca="false">H99*$K$9</f>
        <v>1298.31676313144</v>
      </c>
      <c r="I100" s="31" t="n">
        <f aca="false">I99*$L$9</f>
        <v>1518.67919628385</v>
      </c>
      <c r="J100" s="31" t="n">
        <f aca="false">J99*$M$9</f>
        <v>1530.96847580555</v>
      </c>
      <c r="K100" s="31" t="n">
        <f aca="false">K99*$N$9</f>
        <v>1354.20922250178</v>
      </c>
      <c r="L100" s="31" t="n">
        <f aca="false">L99*$C$9</f>
        <v>1331.84854794685</v>
      </c>
      <c r="M100" s="34" t="n">
        <f aca="false">M99*$D$9</f>
        <v>1755.14855971416</v>
      </c>
      <c r="N100" s="34" t="n">
        <f aca="false">N99*$E$9</f>
        <v>2129.27558427617</v>
      </c>
      <c r="O100" s="3"/>
      <c r="P100" s="3"/>
      <c r="Q100" s="3"/>
      <c r="R100" s="3"/>
      <c r="S100" s="25"/>
      <c r="T100" s="25"/>
      <c r="U100" s="25"/>
    </row>
    <row r="101" customFormat="false" ht="12.75" hidden="false" customHeight="false" outlineLevel="0" collapsed="false">
      <c r="A101" s="19"/>
      <c r="B101" s="2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3"/>
      <c r="P101" s="3"/>
      <c r="Q101" s="3"/>
      <c r="R101" s="3"/>
      <c r="S101" s="3"/>
      <c r="T101" s="3"/>
      <c r="U101" s="3"/>
    </row>
    <row r="102" customFormat="false" ht="12.75" hidden="false" customHeight="false" outlineLevel="0" collapsed="false">
      <c r="A102" s="27" t="s">
        <v>31</v>
      </c>
      <c r="B102" s="28"/>
      <c r="C102" s="26" t="n">
        <f aca="false">MAX(C93:C99)</f>
        <v>2324.893</v>
      </c>
      <c r="D102" s="26" t="n">
        <f aca="false">MAX(D93:D99)</f>
        <v>2109.723</v>
      </c>
      <c r="E102" s="26" t="n">
        <f aca="false">MAX(E93:E99)</f>
        <v>1970.797</v>
      </c>
      <c r="F102" s="26" t="n">
        <f aca="false">MAX(F93:F99)</f>
        <v>1626.076</v>
      </c>
      <c r="G102" s="26" t="n">
        <f aca="false">MAX(G93:G99)</f>
        <v>1448.893</v>
      </c>
      <c r="H102" s="26" t="n">
        <f aca="false">MAX(H93:H99)</f>
        <v>1323.645</v>
      </c>
      <c r="I102" s="26" t="n">
        <f aca="false">MAX(I93:I99)</f>
        <v>1408.842</v>
      </c>
      <c r="J102" s="26" t="n">
        <f aca="false">MAX(J93:J99)</f>
        <v>1422.599</v>
      </c>
      <c r="K102" s="26" t="n">
        <f aca="false">MAX(K93:K99)</f>
        <v>1323.561</v>
      </c>
      <c r="L102" s="26" t="n">
        <f aca="false">MAX(L93:L99)</f>
        <v>1363.017</v>
      </c>
      <c r="M102" s="26" t="n">
        <f aca="false">MAX(M93:M99)</f>
        <v>1732.33045454275</v>
      </c>
      <c r="N102" s="26" t="n">
        <f aca="false">MAX(N93:N99)</f>
        <v>2120.60815130407</v>
      </c>
      <c r="O102" s="3"/>
      <c r="P102" s="3"/>
      <c r="Q102" s="3"/>
      <c r="R102" s="3"/>
      <c r="S102" s="26" t="n">
        <f aca="false">MAX(S93:S98)</f>
        <v>1347.28385714286</v>
      </c>
      <c r="T102" s="26" t="n">
        <f aca="false">MAX(T93:T98)</f>
        <v>2046.876</v>
      </c>
      <c r="U102" s="26" t="n">
        <f aca="false">MAX(U93:U98)</f>
        <v>1629.34783333333</v>
      </c>
    </row>
    <row r="103" customFormat="false" ht="12.75" hidden="false" customHeight="false" outlineLevel="0" collapsed="false">
      <c r="A103" s="27" t="s">
        <v>32</v>
      </c>
      <c r="B103" s="20"/>
      <c r="C103" s="26" t="n">
        <f aca="false">AVERAGE(C93:C99)</f>
        <v>2206.59142857143</v>
      </c>
      <c r="D103" s="26" t="n">
        <f aca="false">AVERAGE(D93:D99)</f>
        <v>2009.86514285714</v>
      </c>
      <c r="E103" s="26" t="n">
        <f aca="false">AVERAGE(E93:E99)</f>
        <v>1889.59971428571</v>
      </c>
      <c r="F103" s="26" t="n">
        <f aca="false">AVERAGE(F93:F99)</f>
        <v>1556.26357142857</v>
      </c>
      <c r="G103" s="26" t="n">
        <f aca="false">AVERAGE(G93:G99)</f>
        <v>1321.90457142857</v>
      </c>
      <c r="H103" s="26" t="n">
        <f aca="false">AVERAGE(H93:H99)</f>
        <v>1232.30728571429</v>
      </c>
      <c r="I103" s="26" t="n">
        <f aca="false">AVERAGE(I93:I99)</f>
        <v>1278.744</v>
      </c>
      <c r="J103" s="26" t="n">
        <f aca="false">AVERAGE(J93:J99)</f>
        <v>1286.70771428571</v>
      </c>
      <c r="K103" s="26" t="n">
        <f aca="false">AVERAGE(K93:K99)</f>
        <v>1219.933</v>
      </c>
      <c r="L103" s="26" t="n">
        <f aca="false">AVERAGE(L93:L99)</f>
        <v>1322.30023548992</v>
      </c>
      <c r="M103" s="26" t="n">
        <f aca="false">AVERAGE(M93:M99)</f>
        <v>1641.06135064897</v>
      </c>
      <c r="N103" s="26" t="n">
        <f aca="false">AVERAGE(N93:N99)</f>
        <v>2021.38387875772</v>
      </c>
      <c r="O103" s="3"/>
      <c r="P103" s="3"/>
      <c r="Q103" s="3"/>
      <c r="R103" s="3"/>
      <c r="S103" s="26" t="n">
        <f aca="false">AVERAGE(S93:S98)</f>
        <v>1288.85651428571</v>
      </c>
      <c r="T103" s="26" t="n">
        <f aca="false">AVERAGE(T93:T98)</f>
        <v>1962.12628</v>
      </c>
      <c r="U103" s="26" t="n">
        <f aca="false">AVERAGE(U93:U98)</f>
        <v>1559.64691666667</v>
      </c>
    </row>
    <row r="104" customFormat="false" ht="12.75" hidden="false" customHeight="false" outlineLevel="0" collapsed="false">
      <c r="A104" s="27" t="s">
        <v>33</v>
      </c>
      <c r="B104" s="20"/>
      <c r="C104" s="26" t="n">
        <f aca="false">MIN(C93:C99)</f>
        <v>2052.351</v>
      </c>
      <c r="D104" s="26" t="n">
        <f aca="false">MIN(D93:D99)</f>
        <v>1862.587</v>
      </c>
      <c r="E104" s="26" t="n">
        <f aca="false">MIN(E93:E99)</f>
        <v>1756.838</v>
      </c>
      <c r="F104" s="26" t="n">
        <f aca="false">MIN(F93:F99)</f>
        <v>1478.279</v>
      </c>
      <c r="G104" s="26" t="n">
        <f aca="false">MIN(G93:G99)</f>
        <v>1162.25</v>
      </c>
      <c r="H104" s="26" t="n">
        <f aca="false">MIN(H93:H99)</f>
        <v>1121.039</v>
      </c>
      <c r="I104" s="26" t="n">
        <f aca="false">MIN(I93:I99)</f>
        <v>1163.829</v>
      </c>
      <c r="J104" s="26" t="n">
        <f aca="false">MIN(J93:J99)</f>
        <v>1121.69</v>
      </c>
      <c r="K104" s="26" t="n">
        <f aca="false">MIN(K93:K99)</f>
        <v>1108.113</v>
      </c>
      <c r="L104" s="26" t="n">
        <f aca="false">MIN(L93:L99)</f>
        <v>1213.71</v>
      </c>
      <c r="M104" s="26" t="n">
        <f aca="false">MIN(M93:M99)</f>
        <v>1509.094</v>
      </c>
      <c r="N104" s="26" t="n">
        <f aca="false">MIN(N93:N99)</f>
        <v>1907.93</v>
      </c>
      <c r="O104" s="3"/>
      <c r="P104" s="3"/>
      <c r="Q104" s="3"/>
      <c r="R104" s="3"/>
      <c r="S104" s="26" t="n">
        <f aca="false">MIN(S93:S98)</f>
        <v>1217.21771428571</v>
      </c>
      <c r="T104" s="26" t="n">
        <f aca="false">MIN(T93:T98)</f>
        <v>1903.671</v>
      </c>
      <c r="U104" s="26" t="n">
        <f aca="false">MIN(U93:U98)</f>
        <v>1469.75166666667</v>
      </c>
    </row>
    <row r="105" customFormat="false" ht="12.75" hidden="false" customHeight="false" outlineLevel="0" collapsed="false">
      <c r="A105" s="19"/>
      <c r="B105" s="2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customFormat="false" ht="12.75" hidden="false" customHeight="false" outlineLevel="0" collapsed="false">
      <c r="A106" s="19" t="s">
        <v>43</v>
      </c>
      <c r="B106" s="20" t="n">
        <v>1992</v>
      </c>
      <c r="C106" s="21" t="n">
        <f aca="false">C93-C80</f>
        <v>6.38793108048048</v>
      </c>
      <c r="D106" s="21" t="n">
        <f aca="false">D93-D80</f>
        <v>-91.9908493887529</v>
      </c>
      <c r="E106" s="21" t="n">
        <f aca="false">E93-E80</f>
        <v>188.714056265984</v>
      </c>
      <c r="F106" s="21" t="n">
        <f aca="false">F93-F80</f>
        <v>109.002071428571</v>
      </c>
      <c r="G106" s="21" t="n">
        <f aca="false">G93-G80</f>
        <v>71.2684044475332</v>
      </c>
      <c r="H106" s="21" t="n">
        <f aca="false">H93-H80</f>
        <v>-12.3094478431374</v>
      </c>
      <c r="I106" s="21" t="n">
        <f aca="false">I93-I80</f>
        <v>11.3929043674698</v>
      </c>
      <c r="J106" s="21" t="n">
        <f aca="false">J93-J80</f>
        <v>-27.1871696637998</v>
      </c>
      <c r="K106" s="21" t="n">
        <f aca="false">K93-K80</f>
        <v>-21.813248031496</v>
      </c>
      <c r="L106" s="21" t="n">
        <f aca="false">L93-L80</f>
        <v>-106.035314079422</v>
      </c>
      <c r="M106" s="21" t="n">
        <f aca="false">M93-M80</f>
        <v>-198.470893364929</v>
      </c>
      <c r="N106" s="21" t="n">
        <f aca="false">N93-N80</f>
        <v>-115.682118588236</v>
      </c>
      <c r="O106" s="3"/>
      <c r="P106" s="3"/>
      <c r="Q106" s="3"/>
      <c r="R106" s="3"/>
      <c r="S106" s="22" t="n">
        <f aca="false">AVERAGE(F106:L106)</f>
        <v>3.47402866081698</v>
      </c>
      <c r="T106" s="22" t="n">
        <f aca="false">AVERAGE(M106:N106,C107:E107)</f>
        <v>-47.082522828345</v>
      </c>
      <c r="U106" s="22" t="n">
        <f aca="false">AVERAGE(C106:N106)</f>
        <v>-15.5603061141445</v>
      </c>
    </row>
    <row r="107" customFormat="false" ht="12.75" hidden="false" customHeight="false" outlineLevel="0" collapsed="false">
      <c r="A107" s="19"/>
      <c r="B107" s="20" t="n">
        <v>1993</v>
      </c>
      <c r="C107" s="21" t="n">
        <f aca="false">C94-C81</f>
        <v>-25.7754849410735</v>
      </c>
      <c r="D107" s="21" t="n">
        <f aca="false">D94-D81</f>
        <v>18.4121895124197</v>
      </c>
      <c r="E107" s="21" t="n">
        <f aca="false">E94-E81</f>
        <v>86.1036932400934</v>
      </c>
      <c r="F107" s="21" t="n">
        <f aca="false">F94-F81</f>
        <v>118.991900178253</v>
      </c>
      <c r="G107" s="21" t="n">
        <f aca="false">G94-G81</f>
        <v>58.0678324365872</v>
      </c>
      <c r="H107" s="21" t="n">
        <f aca="false">H94-H81</f>
        <v>49.1556965944271</v>
      </c>
      <c r="I107" s="21" t="n">
        <f aca="false">I94-I81</f>
        <v>25.8822851851853</v>
      </c>
      <c r="J107" s="21" t="n">
        <f aca="false">J94-J81</f>
        <v>1.78621783625749</v>
      </c>
      <c r="K107" s="21" t="n">
        <f aca="false">K94-K81</f>
        <v>-47.9439781078968</v>
      </c>
      <c r="L107" s="21" t="n">
        <f aca="false">L94-L81</f>
        <v>-83.165686327078</v>
      </c>
      <c r="M107" s="21" t="n">
        <f aca="false">M94-M81</f>
        <v>-175.98463559322</v>
      </c>
      <c r="N107" s="21" t="n">
        <f aca="false">N94-N81</f>
        <v>-145.606597938144</v>
      </c>
      <c r="O107" s="3"/>
      <c r="P107" s="3"/>
      <c r="Q107" s="3"/>
      <c r="R107" s="3"/>
      <c r="S107" s="22" t="n">
        <f aca="false">AVERAGE(F107:L107)</f>
        <v>17.5391811136765</v>
      </c>
      <c r="T107" s="22" t="n">
        <f aca="false">AVERAGE(M107:N107,C108:E108)</f>
        <v>-23.8977490778454</v>
      </c>
      <c r="U107" s="22" t="n">
        <f aca="false">AVERAGE(C107:N107)</f>
        <v>-10.0063806603491</v>
      </c>
    </row>
    <row r="108" customFormat="false" ht="12.75" hidden="false" customHeight="false" outlineLevel="0" collapsed="false">
      <c r="A108" s="19"/>
      <c r="B108" s="20" t="n">
        <v>1994</v>
      </c>
      <c r="C108" s="21" t="n">
        <f aca="false">C95-C82</f>
        <v>-36.2844934962554</v>
      </c>
      <c r="D108" s="21" t="n">
        <f aca="false">D95-D82</f>
        <v>166.844990924806</v>
      </c>
      <c r="E108" s="21" t="n">
        <f aca="false">E95-E82</f>
        <v>71.5419907135874</v>
      </c>
      <c r="F108" s="21" t="n">
        <f aca="false">F95-F82</f>
        <v>91.1515134310137</v>
      </c>
      <c r="G108" s="21" t="n">
        <f aca="false">G95-G82</f>
        <v>-17.0649628040057</v>
      </c>
      <c r="H108" s="21" t="n">
        <f aca="false">H95-H82</f>
        <v>7.16027785817664</v>
      </c>
      <c r="I108" s="21" t="n">
        <f aca="false">I95-I82</f>
        <v>-34.8848344226581</v>
      </c>
      <c r="J108" s="21" t="n">
        <f aca="false">J95-J82</f>
        <v>-50.6777905982908</v>
      </c>
      <c r="K108" s="21" t="n">
        <f aca="false">K95-K82</f>
        <v>-45.8753688888887</v>
      </c>
      <c r="L108" s="21" t="n">
        <f aca="false">L95-L82</f>
        <v>-135.40156996587</v>
      </c>
      <c r="M108" s="21" t="n">
        <f aca="false">M95-M82</f>
        <v>-183.771789935635</v>
      </c>
      <c r="N108" s="21" t="n">
        <f aca="false">N95-N82</f>
        <v>-170.87304118774</v>
      </c>
      <c r="O108" s="3"/>
      <c r="P108" s="3"/>
      <c r="Q108" s="3"/>
      <c r="R108" s="3"/>
      <c r="S108" s="22" t="n">
        <f aca="false">AVERAGE(F108:L108)</f>
        <v>-26.5132479129319</v>
      </c>
      <c r="T108" s="22" t="n">
        <f aca="false">AVERAGE(M108:N108,C109:E109)</f>
        <v>-53.2074494171522</v>
      </c>
      <c r="U108" s="22" t="n">
        <f aca="false">AVERAGE(C108:N108)</f>
        <v>-28.1779231976467</v>
      </c>
    </row>
    <row r="109" customFormat="false" ht="12.75" hidden="false" customHeight="false" outlineLevel="0" collapsed="false">
      <c r="A109" s="19"/>
      <c r="B109" s="20" t="n">
        <v>1995</v>
      </c>
      <c r="C109" s="21" t="n">
        <f aca="false">C96-C83</f>
        <v>-7.30284810653393</v>
      </c>
      <c r="D109" s="21" t="n">
        <f aca="false">D96-D83</f>
        <v>41.0152877208877</v>
      </c>
      <c r="E109" s="21" t="n">
        <f aca="false">E96-E83</f>
        <v>54.8951444232596</v>
      </c>
      <c r="F109" s="21" t="n">
        <f aca="false">F96-F83</f>
        <v>62.5411853932581</v>
      </c>
      <c r="G109" s="21" t="n">
        <f aca="false">G96-G83</f>
        <v>53.0069176770899</v>
      </c>
      <c r="H109" s="21" t="n">
        <f aca="false">H96-H83</f>
        <v>16.7479347670253</v>
      </c>
      <c r="I109" s="21" t="n">
        <f aca="false">I96-I83</f>
        <v>4.40774215096872</v>
      </c>
      <c r="J109" s="21" t="n">
        <f aca="false">J96-J83</f>
        <v>-35.8634257105939</v>
      </c>
      <c r="K109" s="21" t="n">
        <f aca="false">K96-K83</f>
        <v>-27.2593704235464</v>
      </c>
      <c r="L109" s="21" t="n">
        <f aca="false">L96-L83</f>
        <v>-78.6424495289373</v>
      </c>
      <c r="M109" s="21" t="n">
        <f aca="false">M96-M83</f>
        <v>-178.356346765641</v>
      </c>
      <c r="N109" s="21" t="n">
        <f aca="false">N96-N83</f>
        <v>-146.155744506678</v>
      </c>
      <c r="O109" s="3"/>
      <c r="P109" s="3"/>
      <c r="Q109" s="3"/>
      <c r="R109" s="3"/>
      <c r="S109" s="22" t="n">
        <f aca="false">AVERAGE(F109:L109)</f>
        <v>-0.723066524962243</v>
      </c>
      <c r="T109" s="22" t="n">
        <f aca="false">AVERAGE(M109:N109,C110:E110)</f>
        <v>-12.0673198800221</v>
      </c>
      <c r="U109" s="22" t="n">
        <f aca="false">AVERAGE(C109:N109)</f>
        <v>-20.0804977424534</v>
      </c>
    </row>
    <row r="110" customFormat="false" ht="12.75" hidden="false" customHeight="false" outlineLevel="0" collapsed="false">
      <c r="A110" s="19"/>
      <c r="B110" s="20" t="n">
        <v>1996</v>
      </c>
      <c r="C110" s="21" t="n">
        <f aca="false">C97-C84</f>
        <v>18.1348907956317</v>
      </c>
      <c r="D110" s="21" t="n">
        <f aca="false">D97-D84</f>
        <v>142.549223982869</v>
      </c>
      <c r="E110" s="21" t="n">
        <f aca="false">E97-E84</f>
        <v>103.491377093708</v>
      </c>
      <c r="F110" s="21" t="n">
        <f aca="false">F97-F84</f>
        <v>103.299461117196</v>
      </c>
      <c r="G110" s="21" t="n">
        <f aca="false">G97-G84</f>
        <v>30.8817036802029</v>
      </c>
      <c r="H110" s="21" t="n">
        <f aca="false">H97-H84</f>
        <v>38.9165171939476</v>
      </c>
      <c r="I110" s="21" t="n">
        <f aca="false">I97-I84</f>
        <v>-14.9725487465182</v>
      </c>
      <c r="J110" s="21" t="n">
        <f aca="false">J97-J84</f>
        <v>-6.18272491467587</v>
      </c>
      <c r="K110" s="21" t="n">
        <f aca="false">K97-K84</f>
        <v>-6.10446533238019</v>
      </c>
      <c r="L110" s="21" t="n">
        <f aca="false">L97-L84</f>
        <v>-58.965120182887</v>
      </c>
      <c r="M110" s="21" t="n">
        <f aca="false">M97-M84</f>
        <v>-134.220253164557</v>
      </c>
      <c r="N110" s="21" t="n">
        <f aca="false">N97-N84</f>
        <v>41.0978534863195</v>
      </c>
      <c r="O110" s="3"/>
      <c r="P110" s="3"/>
      <c r="Q110" s="3"/>
      <c r="R110" s="3"/>
      <c r="S110" s="22" t="n">
        <f aca="false">AVERAGE(F110:L110)</f>
        <v>12.4104032592694</v>
      </c>
      <c r="T110" s="22" t="n">
        <f aca="false">AVERAGE(M110:N110,C111:E111)</f>
        <v>18.0969997270576</v>
      </c>
      <c r="U110" s="22" t="n">
        <f aca="false">AVERAGE(C110:N110)</f>
        <v>21.493826250738</v>
      </c>
    </row>
    <row r="111" customFormat="false" ht="12.75" hidden="false" customHeight="false" outlineLevel="0" collapsed="false">
      <c r="A111" s="19"/>
      <c r="B111" s="20" t="n">
        <v>1997</v>
      </c>
      <c r="C111" s="21" t="n">
        <f aca="false">C98-C85</f>
        <v>-56.6420516693165</v>
      </c>
      <c r="D111" s="21" t="n">
        <f aca="false">D98-D85</f>
        <v>169.235901595745</v>
      </c>
      <c r="E111" s="21" t="n">
        <f aca="false">E98-E85</f>
        <v>71.013548387097</v>
      </c>
      <c r="F111" s="21" t="n">
        <f aca="false">F98-F85</f>
        <v>66.2080557413603</v>
      </c>
      <c r="G111" s="21" t="n">
        <f aca="false">G98-G85</f>
        <v>55.2045427857593</v>
      </c>
      <c r="H111" s="21" t="n">
        <f aca="false">H98-H85</f>
        <v>48.9386227709192</v>
      </c>
      <c r="I111" s="21" t="n">
        <f aca="false">I98-I85</f>
        <v>2.63431630012929</v>
      </c>
      <c r="J111" s="21" t="n">
        <f aca="false">J98-J85</f>
        <v>22.9694967148487</v>
      </c>
      <c r="K111" s="21" t="n">
        <f aca="false">K98-K85</f>
        <v>1.81731903114201</v>
      </c>
      <c r="L111" s="21" t="n">
        <f aca="false">L98-L85</f>
        <v>-80.9096849315069</v>
      </c>
      <c r="M111" s="21" t="n">
        <f aca="false">M98-M85</f>
        <v>-133.337890185676</v>
      </c>
      <c r="N111" s="21" t="n">
        <f aca="false">N98-N85</f>
        <v>-82.9835129533681</v>
      </c>
      <c r="O111" s="3"/>
      <c r="P111" s="3"/>
      <c r="Q111" s="3"/>
      <c r="R111" s="3"/>
      <c r="S111" s="22"/>
      <c r="T111" s="22"/>
      <c r="U111" s="22"/>
    </row>
    <row r="112" customFormat="false" ht="12.75" hidden="false" customHeight="false" outlineLevel="0" collapsed="false">
      <c r="A112" s="19"/>
      <c r="B112" s="20" t="n">
        <v>1998</v>
      </c>
      <c r="C112" s="21" t="n">
        <f aca="false">C99-C86</f>
        <v>28.0645344755535</v>
      </c>
      <c r="D112" s="21" t="n">
        <f aca="false">D99-D86</f>
        <v>61.1673263558514</v>
      </c>
      <c r="E112" s="21" t="n">
        <f aca="false">E99-E86</f>
        <v>4.53030867106509</v>
      </c>
      <c r="F112" s="21" t="n">
        <f aca="false">F99-F86</f>
        <v>88.5547887797095</v>
      </c>
      <c r="G112" s="21" t="n">
        <f aca="false">G99-G86</f>
        <v>116.154763705104</v>
      </c>
      <c r="H112" s="21" t="n">
        <f aca="false">H99-H86</f>
        <v>2.70868690313796</v>
      </c>
      <c r="I112" s="21" t="n">
        <f aca="false">I99-I86</f>
        <v>10.9637509727627</v>
      </c>
      <c r="J112" s="21" t="n">
        <f aca="false">J99-J86</f>
        <v>0</v>
      </c>
      <c r="K112" s="21" t="n">
        <f aca="false">K99-K86</f>
        <v>0</v>
      </c>
      <c r="L112" s="21" t="n">
        <f aca="false">L99-L86</f>
        <v>-164.130519002064</v>
      </c>
      <c r="M112" s="21" t="n">
        <f aca="false">M99-M86</f>
        <v>64.2972132093255</v>
      </c>
      <c r="N112" s="21" t="n">
        <f aca="false">N99-N86</f>
        <v>183.792112197518</v>
      </c>
      <c r="O112" s="3"/>
      <c r="P112" s="3"/>
      <c r="Q112" s="3"/>
      <c r="R112" s="3"/>
      <c r="S112" s="25"/>
      <c r="T112" s="25"/>
      <c r="U112" s="25"/>
    </row>
    <row r="113" customFormat="false" ht="12.75" hidden="false" customHeight="false" outlineLevel="0" collapsed="false">
      <c r="A113" s="19"/>
      <c r="B113" s="20" t="n">
        <v>1999</v>
      </c>
      <c r="C113" s="21" t="n">
        <f aca="false">C100-C87</f>
        <v>-281.338122969521</v>
      </c>
      <c r="D113" s="21" t="n">
        <f aca="false">D100-D87</f>
        <v>-8.88700787405332</v>
      </c>
      <c r="E113" s="21" t="n">
        <f aca="false">E100-E87</f>
        <v>-17.3950893120739</v>
      </c>
      <c r="F113" s="21" t="n">
        <f aca="false">F100-F87</f>
        <v>-19.4374972275978</v>
      </c>
      <c r="G113" s="21" t="n">
        <f aca="false">G100-G87</f>
        <v>113.838628661487</v>
      </c>
      <c r="H113" s="21" t="n">
        <f aca="false">H100-H87</f>
        <v>2.65685558621749</v>
      </c>
      <c r="I113" s="21" t="n">
        <f aca="false">I100-I87</f>
        <v>11.8185151461778</v>
      </c>
      <c r="J113" s="21" t="n">
        <f aca="false">J100-J87</f>
        <v>0</v>
      </c>
      <c r="K113" s="21" t="n">
        <f aca="false">K100-K87</f>
        <v>0</v>
      </c>
      <c r="L113" s="21" t="n">
        <f aca="false">L100-L87</f>
        <v>-162.243059448518</v>
      </c>
      <c r="M113" s="21" t="n">
        <f aca="false">M100-M87</f>
        <v>65.1441304758268</v>
      </c>
      <c r="N113" s="21" t="n">
        <f aca="false">N100-N87</f>
        <v>184.543314541192</v>
      </c>
      <c r="O113" s="3"/>
      <c r="P113" s="3"/>
      <c r="Q113" s="3"/>
      <c r="R113" s="3"/>
      <c r="S113" s="25"/>
      <c r="T113" s="25"/>
      <c r="U113" s="25"/>
    </row>
    <row r="114" customFormat="false" ht="12.75" hidden="false" customHeight="false" outlineLevel="0" collapsed="false">
      <c r="A114" s="19"/>
      <c r="B114" s="2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3"/>
      <c r="P114" s="3"/>
      <c r="Q114" s="3"/>
      <c r="R114" s="3"/>
      <c r="S114" s="3"/>
      <c r="T114" s="3"/>
      <c r="U114" s="3"/>
    </row>
    <row r="115" customFormat="false" ht="12.75" hidden="false" customHeight="false" outlineLevel="0" collapsed="false">
      <c r="A115" s="27" t="s">
        <v>31</v>
      </c>
      <c r="B115" s="28"/>
      <c r="C115" s="26" t="n">
        <f aca="false">MAX(C106:C112)</f>
        <v>28.0645344755535</v>
      </c>
      <c r="D115" s="26" t="n">
        <f aca="false">MAX(D106:D112)</f>
        <v>169.235901595745</v>
      </c>
      <c r="E115" s="26" t="n">
        <f aca="false">MAX(E106:E112)</f>
        <v>188.714056265984</v>
      </c>
      <c r="F115" s="26" t="n">
        <f aca="false">MAX(F106:F112)</f>
        <v>118.991900178253</v>
      </c>
      <c r="G115" s="26" t="n">
        <f aca="false">MAX(G106:G112)</f>
        <v>116.154763705104</v>
      </c>
      <c r="H115" s="26" t="n">
        <f aca="false">MAX(H106:H112)</f>
        <v>49.1556965944271</v>
      </c>
      <c r="I115" s="26" t="n">
        <f aca="false">MAX(I106:I112)</f>
        <v>25.8822851851853</v>
      </c>
      <c r="J115" s="26" t="n">
        <f aca="false">MAX(J106:J112)</f>
        <v>22.9694967148487</v>
      </c>
      <c r="K115" s="26" t="n">
        <f aca="false">MAX(K106:K112)</f>
        <v>1.81731903114201</v>
      </c>
      <c r="L115" s="26" t="n">
        <f aca="false">MAX(L106:L112)</f>
        <v>-58.965120182887</v>
      </c>
      <c r="M115" s="26" t="n">
        <f aca="false">MAX(M106:M112)</f>
        <v>64.2972132093255</v>
      </c>
      <c r="N115" s="26" t="n">
        <f aca="false">MAX(N106:N112)</f>
        <v>183.792112197518</v>
      </c>
      <c r="O115" s="3"/>
      <c r="P115" s="3"/>
      <c r="Q115" s="3"/>
      <c r="R115" s="3"/>
      <c r="S115" s="26" t="n">
        <f aca="false">MAX(S106:S111)</f>
        <v>17.5391811136765</v>
      </c>
      <c r="T115" s="26" t="n">
        <f aca="false">MAX(T106:T111)</f>
        <v>18.0969997270576</v>
      </c>
      <c r="U115" s="26" t="n">
        <f aca="false">MAX(U106:U111)</f>
        <v>21.493826250738</v>
      </c>
    </row>
    <row r="116" customFormat="false" ht="12.75" hidden="false" customHeight="false" outlineLevel="0" collapsed="false">
      <c r="A116" s="27" t="s">
        <v>32</v>
      </c>
      <c r="B116" s="20"/>
      <c r="C116" s="26" t="n">
        <f aca="false">AVERAGE(C106:C112)</f>
        <v>-10.4882174087877</v>
      </c>
      <c r="D116" s="26" t="n">
        <f aca="false">AVERAGE(D106:D112)</f>
        <v>72.4620101005465</v>
      </c>
      <c r="E116" s="26" t="n">
        <f aca="false">AVERAGE(E106:E112)</f>
        <v>82.8985883992564</v>
      </c>
      <c r="F116" s="26" t="n">
        <f aca="false">AVERAGE(F106:F112)</f>
        <v>91.3927108670518</v>
      </c>
      <c r="G116" s="26" t="n">
        <f aca="false">AVERAGE(G106:G112)</f>
        <v>52.5027431326101</v>
      </c>
      <c r="H116" s="26" t="n">
        <f aca="false">AVERAGE(H106:H112)</f>
        <v>21.6168983206424</v>
      </c>
      <c r="I116" s="26" t="n">
        <f aca="false">AVERAGE(I106:I112)</f>
        <v>0.774802258191357</v>
      </c>
      <c r="J116" s="26" t="n">
        <f aca="false">AVERAGE(J106:J112)</f>
        <v>-13.5936280480363</v>
      </c>
      <c r="K116" s="26" t="n">
        <f aca="false">AVERAGE(K106:K112)</f>
        <v>-21.0255873932952</v>
      </c>
      <c r="L116" s="26" t="n">
        <f aca="false">AVERAGE(L106:L112)</f>
        <v>-101.035763431109</v>
      </c>
      <c r="M116" s="26" t="n">
        <f aca="false">AVERAGE(M106:M112)</f>
        <v>-134.263513685762</v>
      </c>
      <c r="N116" s="26" t="n">
        <f aca="false">AVERAGE(N106:N112)</f>
        <v>-62.3444356414755</v>
      </c>
      <c r="O116" s="3"/>
      <c r="P116" s="3"/>
      <c r="Q116" s="3"/>
      <c r="R116" s="3"/>
      <c r="S116" s="26" t="n">
        <f aca="false">AVERAGE(S106:S111)</f>
        <v>1.23745971917374</v>
      </c>
      <c r="T116" s="26" t="n">
        <f aca="false">AVERAGE(T106:T111)</f>
        <v>-23.6316082952614</v>
      </c>
      <c r="U116" s="26" t="n">
        <f aca="false">AVERAGE(U106:U111)</f>
        <v>-10.4662562927711</v>
      </c>
    </row>
    <row r="117" customFormat="false" ht="12.75" hidden="false" customHeight="false" outlineLevel="0" collapsed="false">
      <c r="A117" s="27" t="s">
        <v>33</v>
      </c>
      <c r="B117" s="20"/>
      <c r="C117" s="26" t="n">
        <f aca="false">MIN(C106:C112)</f>
        <v>-56.6420516693165</v>
      </c>
      <c r="D117" s="26" t="n">
        <f aca="false">MIN(D106:D112)</f>
        <v>-91.9908493887529</v>
      </c>
      <c r="E117" s="26" t="n">
        <f aca="false">MIN(E106:E112)</f>
        <v>4.53030867106509</v>
      </c>
      <c r="F117" s="26" t="n">
        <f aca="false">MIN(F106:F112)</f>
        <v>62.5411853932581</v>
      </c>
      <c r="G117" s="26" t="n">
        <f aca="false">MIN(G106:G112)</f>
        <v>-17.0649628040057</v>
      </c>
      <c r="H117" s="26" t="n">
        <f aca="false">MIN(H106:H112)</f>
        <v>-12.3094478431374</v>
      </c>
      <c r="I117" s="26" t="n">
        <f aca="false">MIN(I106:I112)</f>
        <v>-34.8848344226581</v>
      </c>
      <c r="J117" s="26" t="n">
        <f aca="false">MIN(J106:J112)</f>
        <v>-50.6777905982908</v>
      </c>
      <c r="K117" s="26" t="n">
        <f aca="false">MIN(K106:K112)</f>
        <v>-47.9439781078968</v>
      </c>
      <c r="L117" s="26" t="n">
        <f aca="false">MIN(L106:L112)</f>
        <v>-164.130519002064</v>
      </c>
      <c r="M117" s="26" t="n">
        <f aca="false">MIN(M106:M112)</f>
        <v>-198.470893364929</v>
      </c>
      <c r="N117" s="26" t="n">
        <f aca="false">MIN(N106:N112)</f>
        <v>-170.87304118774</v>
      </c>
      <c r="O117" s="3"/>
      <c r="P117" s="3"/>
      <c r="Q117" s="3"/>
      <c r="R117" s="3"/>
      <c r="S117" s="26" t="n">
        <f aca="false">MIN(S106:S111)</f>
        <v>-26.5132479129319</v>
      </c>
      <c r="T117" s="26" t="n">
        <f aca="false">MIN(T106:T111)</f>
        <v>-53.2074494171522</v>
      </c>
      <c r="U117" s="26" t="n">
        <f aca="false">MIN(U106:U111)</f>
        <v>-28.1779231976467</v>
      </c>
    </row>
    <row r="118" customFormat="false" ht="12.75" hidden="false" customHeight="false" outlineLevel="0" collapsed="false">
      <c r="A118" s="19"/>
      <c r="B118" s="2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customFormat="false" ht="12.75" hidden="false" customHeight="false" outlineLevel="0" collapsed="false">
      <c r="A119" s="19" t="s">
        <v>44</v>
      </c>
      <c r="B119" s="20" t="n">
        <v>1992</v>
      </c>
      <c r="C119" s="32" t="s">
        <v>45</v>
      </c>
      <c r="D119" s="32" t="n">
        <f aca="false">C54/(D80/29)</f>
        <v>28.7458302147294</v>
      </c>
      <c r="E119" s="32" t="n">
        <f aca="false">D54/(E80/31)</f>
        <v>30.73150065246</v>
      </c>
      <c r="F119" s="32" t="n">
        <f aca="false">E54/(F80/30)</f>
        <v>26.6314275608332</v>
      </c>
      <c r="G119" s="32" t="n">
        <f aca="false">F54/(G80/31)</f>
        <v>33.1230195326624</v>
      </c>
      <c r="H119" s="32" t="n">
        <f aca="false">G54/(H80/30)</f>
        <v>40.9634036984411</v>
      </c>
      <c r="I119" s="32" t="n">
        <f aca="false">H54/(I80/31)</f>
        <v>50.1746346015508</v>
      </c>
      <c r="J119" s="32" t="n">
        <f aca="false">I54/(J80/31)</f>
        <v>58.408490282418</v>
      </c>
      <c r="K119" s="32" t="n">
        <f aca="false">J54/(K80/30)</f>
        <v>65.3230510651369</v>
      </c>
      <c r="L119" s="32" t="n">
        <f aca="false">K54/(L80/31)</f>
        <v>64.4829537124453</v>
      </c>
      <c r="M119" s="32" t="n">
        <f aca="false">L54/(M80/30)</f>
        <v>51.4235976279433</v>
      </c>
      <c r="N119" s="32" t="n">
        <f aca="false">M54/(N80/31)</f>
        <v>41.6116795066096</v>
      </c>
      <c r="O119" s="3"/>
      <c r="P119" s="3"/>
      <c r="Q119" s="3"/>
      <c r="R119" s="3"/>
      <c r="S119" s="22" t="n">
        <f aca="false">AVERAGE(F119:L119)</f>
        <v>48.4438543504983</v>
      </c>
      <c r="T119" s="22" t="n">
        <f aca="false">AVERAGE(M119:N119,C120:E120)</f>
        <v>33.9170550963553</v>
      </c>
      <c r="U119" s="22" t="n">
        <f aca="false">AVERAGE(C119:N119)</f>
        <v>44.6926898595664</v>
      </c>
    </row>
    <row r="120" customFormat="false" ht="12.75" hidden="false" customHeight="false" outlineLevel="0" collapsed="false">
      <c r="A120" s="19" t="s">
        <v>46</v>
      </c>
      <c r="B120" s="20" t="n">
        <v>1993</v>
      </c>
      <c r="C120" s="32" t="n">
        <f aca="false">N54/(C81/31)</f>
        <v>33.0311763006021</v>
      </c>
      <c r="D120" s="32" t="n">
        <f aca="false">C55/(D81/28)</f>
        <v>24.2622362247346</v>
      </c>
      <c r="E120" s="32" t="n">
        <f aca="false">D55/(E81/31)</f>
        <v>19.256585821887</v>
      </c>
      <c r="F120" s="32" t="n">
        <f aca="false">E55/(F81/30)</f>
        <v>18.3829725317219</v>
      </c>
      <c r="G120" s="32" t="n">
        <f aca="false">F55/(G81/31)</f>
        <v>27.3871539392193</v>
      </c>
      <c r="H120" s="32" t="n">
        <f aca="false">G55/(H81/30)</f>
        <v>38.1936857217752</v>
      </c>
      <c r="I120" s="32" t="n">
        <f aca="false">H55/(I81/31)</f>
        <v>46.8329308870934</v>
      </c>
      <c r="J120" s="32" t="n">
        <f aca="false">I55/(J81/31)</f>
        <v>54.1523268660569</v>
      </c>
      <c r="K120" s="32" t="n">
        <f aca="false">J55/(K81/30)</f>
        <v>62.1632094479313</v>
      </c>
      <c r="L120" s="32" t="n">
        <f aca="false">K55/(L81/31)</f>
        <v>61.3702345644054</v>
      </c>
      <c r="M120" s="32" t="n">
        <f aca="false">L55/(M81/30)</f>
        <v>50.0655798429651</v>
      </c>
      <c r="N120" s="32" t="n">
        <f aca="false">M55/(N81/31)</f>
        <v>40.9108131683352</v>
      </c>
      <c r="O120" s="3"/>
      <c r="P120" s="3"/>
      <c r="Q120" s="3"/>
      <c r="R120" s="3"/>
      <c r="S120" s="22" t="n">
        <f aca="false">AVERAGE(F120:L120)</f>
        <v>44.0689305654577</v>
      </c>
      <c r="T120" s="22" t="n">
        <f aca="false">AVERAGE(M120:N120,C121:E121)</f>
        <v>32.4348060119812</v>
      </c>
      <c r="U120" s="22" t="n">
        <f aca="false">AVERAGE(C120:N120)</f>
        <v>39.667408776394</v>
      </c>
    </row>
    <row r="121" customFormat="false" ht="12.75" hidden="false" customHeight="false" outlineLevel="0" collapsed="false">
      <c r="A121" s="19"/>
      <c r="B121" s="20" t="n">
        <v>1994</v>
      </c>
      <c r="C121" s="32" t="n">
        <f aca="false">N55/(C82/31)</f>
        <v>30.6872521444627</v>
      </c>
      <c r="D121" s="32" t="n">
        <f aca="false">C56/(D82/28)</f>
        <v>22.4293938149739</v>
      </c>
      <c r="E121" s="32" t="n">
        <f aca="false">D56/(E82/31)</f>
        <v>18.0809910891692</v>
      </c>
      <c r="F121" s="32" t="n">
        <f aca="false">E56/(F82/30)</f>
        <v>19.5569479104622</v>
      </c>
      <c r="G121" s="32" t="n">
        <f aca="false">F56/(G82/31)</f>
        <v>27.3322105251713</v>
      </c>
      <c r="H121" s="32" t="n">
        <f aca="false">G56/(H82/30)</f>
        <v>37.194087335016</v>
      </c>
      <c r="I121" s="32" t="n">
        <f aca="false">H56/(I82/31)</f>
        <v>45.7320964450942</v>
      </c>
      <c r="J121" s="32" t="n">
        <f aca="false">I56/(J82/31)</f>
        <v>53.7637990150763</v>
      </c>
      <c r="K121" s="32" t="n">
        <f aca="false">J56/(K82/30)</f>
        <v>61.7854754341292</v>
      </c>
      <c r="L121" s="32" t="n">
        <f aca="false">K56/(L82/31)</f>
        <v>62.0826736956372</v>
      </c>
      <c r="M121" s="32" t="n">
        <f aca="false">L56/(M82/30)</f>
        <v>54.4927548146624</v>
      </c>
      <c r="N121" s="32" t="n">
        <f aca="false">M56/(N82/31)</f>
        <v>44.5973597128422</v>
      </c>
      <c r="O121" s="3"/>
      <c r="P121" s="3"/>
      <c r="Q121" s="3"/>
      <c r="R121" s="3"/>
      <c r="S121" s="22" t="n">
        <f aca="false">AVERAGE(F121:L121)</f>
        <v>43.9210414800838</v>
      </c>
      <c r="T121" s="22" t="n">
        <f aca="false">AVERAGE(M121:N121,C122:E122)</f>
        <v>38.2298657126898</v>
      </c>
      <c r="U121" s="22" t="n">
        <f aca="false">AVERAGE(C121:N121)</f>
        <v>39.8112534947247</v>
      </c>
    </row>
    <row r="122" customFormat="false" ht="12.75" hidden="false" customHeight="false" outlineLevel="0" collapsed="false">
      <c r="A122" s="19"/>
      <c r="B122" s="20" t="n">
        <v>1995</v>
      </c>
      <c r="C122" s="32" t="n">
        <f aca="false">N56/(C83/31)</f>
        <v>36.6431142434034</v>
      </c>
      <c r="D122" s="32" t="n">
        <f aca="false">C57/(D83/28)</f>
        <v>28.9420444712996</v>
      </c>
      <c r="E122" s="32" t="n">
        <f aca="false">D57/(E83/31)</f>
        <v>26.4740553212412</v>
      </c>
      <c r="F122" s="32" t="n">
        <f aca="false">E57/(F83/30)</f>
        <v>26.0378342256269</v>
      </c>
      <c r="G122" s="32" t="n">
        <f aca="false">F57/(G83/31)</f>
        <v>31.1967056407834</v>
      </c>
      <c r="H122" s="32" t="n">
        <f aca="false">G57/(H83/30)</f>
        <v>42.1207196720102</v>
      </c>
      <c r="I122" s="32" t="n">
        <f aca="false">H57/(I83/31)</f>
        <v>47.3923246025037</v>
      </c>
      <c r="J122" s="32" t="n">
        <f aca="false">I57/(J83/31)</f>
        <v>51.3322717520991</v>
      </c>
      <c r="K122" s="32" t="n">
        <f aca="false">J57/(K83/30)</f>
        <v>59.8844071081333</v>
      </c>
      <c r="L122" s="32" t="n">
        <f aca="false">K57/(L83/31)</f>
        <v>61.4921904367547</v>
      </c>
      <c r="M122" s="32" t="n">
        <f aca="false">L57/(M83/30)</f>
        <v>46.521220578969</v>
      </c>
      <c r="N122" s="32" t="n">
        <f aca="false">M57/(N83/31)</f>
        <v>37.4662332185045</v>
      </c>
      <c r="O122" s="3"/>
      <c r="P122" s="3"/>
      <c r="Q122" s="3"/>
      <c r="R122" s="3"/>
      <c r="S122" s="22" t="n">
        <f aca="false">AVERAGE(F122:L122)</f>
        <v>45.6366362054159</v>
      </c>
      <c r="T122" s="22" t="n">
        <f aca="false">AVERAGE(M122:N122,C123:E123)</f>
        <v>30.6535293702217</v>
      </c>
      <c r="U122" s="22" t="n">
        <f aca="false">AVERAGE(C122:N122)</f>
        <v>41.2919267726107</v>
      </c>
    </row>
    <row r="123" customFormat="false" ht="12.75" hidden="false" customHeight="false" outlineLevel="0" collapsed="false">
      <c r="A123" s="19"/>
      <c r="B123" s="20" t="n">
        <v>1996</v>
      </c>
      <c r="C123" s="32" t="n">
        <f aca="false">N57/(C84/31)</f>
        <v>28.8880415047004</v>
      </c>
      <c r="D123" s="32" t="n">
        <f aca="false">C58/(D84/29)</f>
        <v>21.8602818456018</v>
      </c>
      <c r="E123" s="32" t="n">
        <f aca="false">D58/(E84/31)</f>
        <v>18.5318697033327</v>
      </c>
      <c r="F123" s="32" t="n">
        <f aca="false">E58/(F84/30)</f>
        <v>14.8151612688697</v>
      </c>
      <c r="G123" s="32" t="n">
        <f aca="false">F58/(G84/31)</f>
        <v>19.223125274464</v>
      </c>
      <c r="H123" s="32" t="n">
        <f aca="false">G58/(H84/30)</f>
        <v>27.567917082667</v>
      </c>
      <c r="I123" s="32" t="n">
        <f aca="false">H58/(I84/31)</f>
        <v>36.3113341707211</v>
      </c>
      <c r="J123" s="32" t="n">
        <f aca="false">I58/(J84/31)</f>
        <v>44.7669490067836</v>
      </c>
      <c r="K123" s="32" t="n">
        <f aca="false">J58/(K84/30)</f>
        <v>54.7051031044503</v>
      </c>
      <c r="L123" s="32" t="n">
        <f aca="false">K58/(L84/31)</f>
        <v>57.2098763507205</v>
      </c>
      <c r="M123" s="32" t="n">
        <f aca="false">L58/(M84/30)</f>
        <v>45.8756117041416</v>
      </c>
      <c r="N123" s="32" t="n">
        <f aca="false">M58/(N84/31)</f>
        <v>39.8271177153693</v>
      </c>
      <c r="O123" s="3"/>
      <c r="P123" s="3"/>
      <c r="Q123" s="3"/>
      <c r="R123" s="3"/>
      <c r="S123" s="22" t="n">
        <f aca="false">AVERAGE(F123:L123)</f>
        <v>36.371352322668</v>
      </c>
      <c r="T123" s="22" t="n">
        <f aca="false">AVERAGE(M123:N123,C124:E124)</f>
        <v>31.2015123434703</v>
      </c>
      <c r="U123" s="22" t="n">
        <f aca="false">AVERAGE(C123:N123)</f>
        <v>34.1318657276518</v>
      </c>
    </row>
    <row r="124" customFormat="false" ht="12.75" hidden="false" customHeight="false" outlineLevel="0" collapsed="false">
      <c r="A124" s="19"/>
      <c r="B124" s="20" t="n">
        <v>1997</v>
      </c>
      <c r="C124" s="32" t="n">
        <f aca="false">N58/(C85/31)</f>
        <v>28.5648833137691</v>
      </c>
      <c r="D124" s="32" t="n">
        <f aca="false">C59/(D85/28)</f>
        <v>21.8599944336672</v>
      </c>
      <c r="E124" s="32" t="n">
        <f aca="false">D59/(E85/31)</f>
        <v>19.8799545504043</v>
      </c>
      <c r="F124" s="32" t="n">
        <f aca="false">E59/(F85/30)</f>
        <v>19.1965384595658</v>
      </c>
      <c r="G124" s="32" t="n">
        <f aca="false">F59/(G85/31)</f>
        <v>23.375999730327</v>
      </c>
      <c r="H124" s="32" t="n">
        <f aca="false">G59/(H85/30)</f>
        <v>32.4985188213099</v>
      </c>
      <c r="I124" s="32" t="n">
        <f aca="false">H59/(I85/31)</f>
        <v>39.4790400350911</v>
      </c>
      <c r="J124" s="32" t="n">
        <f aca="false">I59/(J85/31)</f>
        <v>47.3341324815315</v>
      </c>
      <c r="K124" s="32" t="n">
        <f aca="false">J59/(K85/30)</f>
        <v>53.4040197175292</v>
      </c>
      <c r="L124" s="32" t="n">
        <f aca="false">K59/(L85/31)</f>
        <v>57.2594778272429</v>
      </c>
      <c r="M124" s="32" t="n">
        <f aca="false">L59/(M85/30)</f>
        <v>48.2603586689931</v>
      </c>
      <c r="N124" s="32" t="n">
        <f aca="false">M59/(N85/31)</f>
        <v>38.1102104646324</v>
      </c>
      <c r="O124" s="3"/>
      <c r="P124" s="3"/>
      <c r="Q124" s="3"/>
      <c r="R124" s="3"/>
      <c r="S124" s="22" t="n">
        <f aca="false">AVERAGE(F124:L124)</f>
        <v>38.9353895817996</v>
      </c>
      <c r="T124" s="22" t="n">
        <f aca="false">AVERAGE(M124:N124,C125:E125)</f>
        <v>33.3981286883183</v>
      </c>
      <c r="U124" s="22" t="n">
        <f aca="false">AVERAGE(C124:N124)</f>
        <v>35.7685940420053</v>
      </c>
    </row>
    <row r="125" customFormat="false" ht="12.75" hidden="false" customHeight="false" outlineLevel="0" collapsed="false">
      <c r="A125" s="19"/>
      <c r="B125" s="20" t="n">
        <v>1998</v>
      </c>
      <c r="C125" s="32" t="n">
        <f aca="false">N59/(C86/31)</f>
        <v>31.463180413705</v>
      </c>
      <c r="D125" s="32" t="n">
        <f aca="false">C60/(D86/28)</f>
        <v>26.2378908457585</v>
      </c>
      <c r="E125" s="32" t="n">
        <f aca="false">D60/(E86/31)</f>
        <v>22.9190030485024</v>
      </c>
      <c r="F125" s="32" t="n">
        <f aca="false">E60/(F86/30)</f>
        <v>24.4804192800252</v>
      </c>
      <c r="G125" s="32" t="n">
        <f aca="false">F60/(G86/31)</f>
        <v>34.8539914706088</v>
      </c>
      <c r="H125" s="32" t="n">
        <f aca="false">G60/(H86/30)</f>
        <v>40.3207629860157</v>
      </c>
      <c r="I125" s="32" t="n">
        <f aca="false">H60/(I86/31)</f>
        <v>46.5321032395094</v>
      </c>
      <c r="J125" s="32" t="n">
        <f aca="false">I60/(J86/31)</f>
        <v>52.6370389688169</v>
      </c>
      <c r="K125" s="32" t="n">
        <f aca="false">J60/(K86/30)</f>
        <v>61.0841434584428</v>
      </c>
      <c r="L125" s="32" t="n">
        <f aca="false">K60/(L86/31)</f>
        <v>60.4249846890773</v>
      </c>
      <c r="M125" s="32" t="n">
        <f aca="false">L60/(M86/30)</f>
        <v>57.0581075014531</v>
      </c>
      <c r="N125" s="32" t="n">
        <f aca="false">M60/(N86/31)</f>
        <v>49.2495524282842</v>
      </c>
      <c r="O125" s="3"/>
      <c r="P125" s="3"/>
      <c r="Q125" s="3"/>
      <c r="R125" s="3"/>
      <c r="S125" s="25" t="n">
        <f aca="false">AVERAGE(F125:L125)</f>
        <v>45.7619205846423</v>
      </c>
      <c r="T125" s="25" t="n">
        <f aca="false">AVERAGE(M125:N125,C127:E127)</f>
        <v>53.1538299648686</v>
      </c>
      <c r="U125" s="25" t="n">
        <f aca="false">AVERAGE(C125:N125)</f>
        <v>42.2717648608499</v>
      </c>
    </row>
    <row r="126" customFormat="false" ht="12.75" hidden="false" customHeight="false" outlineLevel="0" collapsed="false">
      <c r="A126" s="19"/>
      <c r="B126" s="20" t="n">
        <v>1999</v>
      </c>
      <c r="C126" s="32" t="n">
        <f aca="false">N60/(C87/31)</f>
        <v>36.4118850573392</v>
      </c>
      <c r="D126" s="32" t="n">
        <f aca="false">C61/(D87/28)</f>
        <v>31.2112281619628</v>
      </c>
      <c r="E126" s="32" t="n">
        <f aca="false">D61/(E87/31)</f>
        <v>27.5335833907615</v>
      </c>
      <c r="F126" s="32" t="n">
        <f aca="false">E61/(F87/30)</f>
        <v>28.512842700125</v>
      </c>
      <c r="G126" s="32" t="n">
        <f aca="false">F61/(G87/31)</f>
        <v>40.3691261878941</v>
      </c>
      <c r="H126" s="32" t="n">
        <f aca="false">G61/(H87/30)</f>
        <v>45.9047537932676</v>
      </c>
      <c r="I126" s="32" t="n">
        <f aca="false">H61/(I87/31)</f>
        <v>47.8668822666722</v>
      </c>
      <c r="J126" s="32" t="n">
        <f aca="false">I61/(J87/31)</f>
        <v>51.2480935194229</v>
      </c>
      <c r="K126" s="32" t="n">
        <f aca="false">J61/(K87/30)</f>
        <v>59.7664759181141</v>
      </c>
      <c r="L126" s="32" t="n">
        <f aca="false">K61/(L87/31)</f>
        <v>60.4672288791842</v>
      </c>
      <c r="M126" s="32" t="n">
        <f aca="false">L61/(M87/30)</f>
        <v>55.9870654701348</v>
      </c>
      <c r="N126" s="32" t="n">
        <f aca="false">M61/(N87/31)</f>
        <v>48.3401359994815</v>
      </c>
      <c r="O126" s="3"/>
      <c r="P126" s="3"/>
      <c r="Q126" s="3"/>
      <c r="R126" s="3"/>
      <c r="S126" s="25"/>
      <c r="T126" s="25"/>
      <c r="U126" s="25"/>
    </row>
    <row r="127" customFormat="false" ht="12.75" hidden="false" customHeight="false" outlineLevel="0" collapsed="false">
      <c r="A127" s="19"/>
      <c r="B127" s="20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3"/>
      <c r="P127" s="3"/>
      <c r="Q127" s="3"/>
      <c r="R127" s="3"/>
      <c r="S127" s="3"/>
      <c r="T127" s="3"/>
      <c r="U127" s="3"/>
    </row>
    <row r="128" customFormat="false" ht="12.75" hidden="false" customHeight="false" outlineLevel="0" collapsed="false">
      <c r="A128" s="27" t="s">
        <v>31</v>
      </c>
      <c r="B128" s="28"/>
      <c r="C128" s="26" t="n">
        <f aca="false">MAX(C119:C125)</f>
        <v>36.6431142434034</v>
      </c>
      <c r="D128" s="26" t="n">
        <f aca="false">MAX(D119:D125)</f>
        <v>28.9420444712996</v>
      </c>
      <c r="E128" s="26" t="n">
        <f aca="false">MAX(E119:E125)</f>
        <v>30.73150065246</v>
      </c>
      <c r="F128" s="26" t="n">
        <f aca="false">MAX(F119:F125)</f>
        <v>26.6314275608332</v>
      </c>
      <c r="G128" s="26" t="n">
        <f aca="false">MAX(G119:G125)</f>
        <v>34.8539914706088</v>
      </c>
      <c r="H128" s="26" t="n">
        <f aca="false">MAX(H119:H125)</f>
        <v>42.1207196720102</v>
      </c>
      <c r="I128" s="26" t="n">
        <f aca="false">MAX(I119:I125)</f>
        <v>50.1746346015508</v>
      </c>
      <c r="J128" s="26" t="n">
        <f aca="false">MAX(J119:J125)</f>
        <v>58.408490282418</v>
      </c>
      <c r="K128" s="26" t="n">
        <f aca="false">MAX(K119:K125)</f>
        <v>65.3230510651369</v>
      </c>
      <c r="L128" s="26" t="n">
        <f aca="false">MAX(L119:L125)</f>
        <v>64.4829537124453</v>
      </c>
      <c r="M128" s="26" t="n">
        <f aca="false">MAX(M119:M125)</f>
        <v>57.0581075014531</v>
      </c>
      <c r="N128" s="26" t="n">
        <f aca="false">MAX(N119:N125)</f>
        <v>49.2495524282842</v>
      </c>
      <c r="O128" s="3"/>
      <c r="P128" s="3"/>
      <c r="Q128" s="3"/>
      <c r="R128" s="3"/>
      <c r="S128" s="26" t="n">
        <f aca="false">MAX(S119:S124)</f>
        <v>48.4438543504983</v>
      </c>
      <c r="T128" s="26" t="n">
        <f aca="false">MAX(T119:T124)</f>
        <v>38.2298657126898</v>
      </c>
      <c r="U128" s="26" t="n">
        <f aca="false">MAX(U119:U124)</f>
        <v>44.6926898595664</v>
      </c>
    </row>
    <row r="129" customFormat="false" ht="12.75" hidden="false" customHeight="false" outlineLevel="0" collapsed="false">
      <c r="A129" s="27" t="s">
        <v>32</v>
      </c>
      <c r="B129" s="20"/>
      <c r="C129" s="26" t="n">
        <f aca="false">AVERAGE(C119:C125)</f>
        <v>31.5462746534405</v>
      </c>
      <c r="D129" s="26" t="n">
        <f aca="false">AVERAGE(D119:D125)</f>
        <v>24.9053816929664</v>
      </c>
      <c r="E129" s="26" t="n">
        <f aca="false">AVERAGE(E119:E125)</f>
        <v>22.2677085981424</v>
      </c>
      <c r="F129" s="26" t="n">
        <f aca="false">AVERAGE(F119:F125)</f>
        <v>21.300185891015</v>
      </c>
      <c r="G129" s="26" t="n">
        <f aca="false">AVERAGE(G119:G125)</f>
        <v>28.0703151590338</v>
      </c>
      <c r="H129" s="26" t="n">
        <f aca="false">AVERAGE(H119:H125)</f>
        <v>36.979870759605</v>
      </c>
      <c r="I129" s="26" t="n">
        <f aca="false">AVERAGE(I119:I125)</f>
        <v>44.6363519973662</v>
      </c>
      <c r="J129" s="26" t="n">
        <f aca="false">AVERAGE(J119:J125)</f>
        <v>51.7707154818261</v>
      </c>
      <c r="K129" s="26" t="n">
        <f aca="false">AVERAGE(K119:K125)</f>
        <v>59.764201333679</v>
      </c>
      <c r="L129" s="26" t="n">
        <f aca="false">AVERAGE(L119:L125)</f>
        <v>60.6174844680405</v>
      </c>
      <c r="M129" s="26" t="n">
        <f aca="false">AVERAGE(M119:M125)</f>
        <v>50.5281758198754</v>
      </c>
      <c r="N129" s="26" t="n">
        <f aca="false">AVERAGE(N119:N125)</f>
        <v>41.6818523163682</v>
      </c>
      <c r="O129" s="3"/>
      <c r="P129" s="3"/>
      <c r="Q129" s="3"/>
      <c r="R129" s="3"/>
      <c r="S129" s="26" t="n">
        <f aca="false">AVERAGE(S119:S124)</f>
        <v>42.8962007509872</v>
      </c>
      <c r="T129" s="26" t="n">
        <f aca="false">AVERAGE(T119:T124)</f>
        <v>33.3058162038394</v>
      </c>
      <c r="U129" s="26" t="n">
        <f aca="false">AVERAGE(U119:U124)</f>
        <v>39.2272897788255</v>
      </c>
    </row>
    <row r="130" customFormat="false" ht="12.75" hidden="false" customHeight="false" outlineLevel="0" collapsed="false">
      <c r="A130" s="27" t="s">
        <v>33</v>
      </c>
      <c r="B130" s="20"/>
      <c r="C130" s="26" t="n">
        <f aca="false">MIN(C119:C125)</f>
        <v>28.5648833137691</v>
      </c>
      <c r="D130" s="26" t="n">
        <f aca="false">MIN(D119:D125)</f>
        <v>21.8599944336672</v>
      </c>
      <c r="E130" s="26" t="n">
        <f aca="false">MIN(E119:E125)</f>
        <v>18.0809910891692</v>
      </c>
      <c r="F130" s="26" t="n">
        <f aca="false">MIN(F119:F125)</f>
        <v>14.8151612688697</v>
      </c>
      <c r="G130" s="26" t="n">
        <f aca="false">MIN(G119:G125)</f>
        <v>19.223125274464</v>
      </c>
      <c r="H130" s="26" t="n">
        <f aca="false">MIN(H119:H125)</f>
        <v>27.567917082667</v>
      </c>
      <c r="I130" s="26" t="n">
        <f aca="false">MIN(I119:I125)</f>
        <v>36.3113341707211</v>
      </c>
      <c r="J130" s="26" t="n">
        <f aca="false">MIN(J119:J125)</f>
        <v>44.7669490067836</v>
      </c>
      <c r="K130" s="26" t="n">
        <f aca="false">MIN(K119:K125)</f>
        <v>53.4040197175292</v>
      </c>
      <c r="L130" s="26" t="n">
        <f aca="false">MIN(L119:L125)</f>
        <v>57.2098763507205</v>
      </c>
      <c r="M130" s="26" t="n">
        <f aca="false">MIN(M119:M125)</f>
        <v>45.8756117041416</v>
      </c>
      <c r="N130" s="26" t="n">
        <f aca="false">MIN(N119:N125)</f>
        <v>37.4662332185045</v>
      </c>
      <c r="O130" s="3"/>
      <c r="P130" s="3"/>
      <c r="Q130" s="3"/>
      <c r="R130" s="3"/>
      <c r="S130" s="26" t="n">
        <f aca="false">MIN(S119:S124)</f>
        <v>36.371352322668</v>
      </c>
      <c r="T130" s="26" t="n">
        <f aca="false">MIN(T119:T124)</f>
        <v>30.6535293702217</v>
      </c>
      <c r="U130" s="26" t="n">
        <f aca="false">MIN(U119:U124)</f>
        <v>34.1318657276518</v>
      </c>
    </row>
    <row r="131" customFormat="false" ht="12.75" hidden="false" customHeight="false" outlineLevel="0" collapsed="false">
      <c r="A131" s="28"/>
      <c r="B131" s="2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customFormat="false" ht="12.75" hidden="false" customHeight="false" outlineLevel="0" collapsed="false"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customFormat="false" ht="12.75" hidden="false" customHeight="false" outlineLevel="0" collapsed="false">
      <c r="A133" s="36" t="s">
        <v>47</v>
      </c>
      <c r="B133" s="20" t="n">
        <v>1992</v>
      </c>
      <c r="C133" s="21" t="n">
        <v>783.89</v>
      </c>
      <c r="D133" s="21" t="n">
        <v>694.097</v>
      </c>
      <c r="E133" s="21" t="n">
        <v>572.169</v>
      </c>
      <c r="F133" s="21" t="n">
        <v>430.01</v>
      </c>
      <c r="G133" s="21" t="n">
        <v>250.357</v>
      </c>
      <c r="H133" s="21" t="n">
        <v>161.708</v>
      </c>
      <c r="I133" s="21" t="n">
        <v>131.284</v>
      </c>
      <c r="J133" s="21" t="n">
        <v>125.101</v>
      </c>
      <c r="K133" s="21" t="n">
        <v>136.422</v>
      </c>
      <c r="L133" s="21" t="n">
        <v>239.414</v>
      </c>
      <c r="M133" s="21" t="n">
        <v>435.287</v>
      </c>
      <c r="N133" s="21" t="n">
        <v>715.439</v>
      </c>
      <c r="O133" s="3"/>
      <c r="P133" s="3"/>
      <c r="Q133" s="3"/>
      <c r="R133" s="3"/>
      <c r="S133" s="22" t="n">
        <f aca="false">AVERAGE(F133:L133)</f>
        <v>210.613714285714</v>
      </c>
      <c r="T133" s="22" t="n">
        <f aca="false">AVERAGE(M133:N133,C134:E134)</f>
        <v>690.1524</v>
      </c>
      <c r="U133" s="22" t="n">
        <f aca="false">AVERAGE(C133:N133)</f>
        <v>389.598166666667</v>
      </c>
    </row>
    <row r="134" customFormat="false" ht="12.75" hidden="false" customHeight="false" outlineLevel="0" collapsed="false">
      <c r="A134" s="19"/>
      <c r="B134" s="20" t="n">
        <v>1993</v>
      </c>
      <c r="C134" s="21" t="n">
        <v>832.172</v>
      </c>
      <c r="D134" s="21" t="n">
        <v>766.645</v>
      </c>
      <c r="E134" s="21" t="n">
        <v>701.219</v>
      </c>
      <c r="F134" s="21" t="n">
        <v>450.885</v>
      </c>
      <c r="G134" s="21" t="n">
        <v>235.435</v>
      </c>
      <c r="H134" s="21" t="n">
        <v>165.662</v>
      </c>
      <c r="I134" s="21" t="n">
        <v>130.366</v>
      </c>
      <c r="J134" s="21" t="n">
        <v>120.265</v>
      </c>
      <c r="K134" s="21" t="n">
        <v>140.855</v>
      </c>
      <c r="L134" s="21" t="n">
        <v>252.252</v>
      </c>
      <c r="M134" s="21" t="n">
        <v>453.47</v>
      </c>
      <c r="N134" s="21" t="n">
        <v>700.048</v>
      </c>
      <c r="O134" s="3"/>
      <c r="P134" s="3"/>
      <c r="Q134" s="3"/>
      <c r="R134" s="3"/>
      <c r="S134" s="22" t="n">
        <f aca="false">AVERAGE(F134:L134)</f>
        <v>213.674285714286</v>
      </c>
      <c r="T134" s="22" t="n">
        <f aca="false">AVERAGE(M134:N134,C135:E135)</f>
        <v>709.4396</v>
      </c>
      <c r="U134" s="22" t="n">
        <f aca="false">AVERAGE(C134:N134)</f>
        <v>412.4395</v>
      </c>
    </row>
    <row r="135" customFormat="false" ht="12.75" hidden="false" customHeight="false" outlineLevel="0" collapsed="false">
      <c r="A135" s="19"/>
      <c r="B135" s="20" t="n">
        <v>1994</v>
      </c>
      <c r="C135" s="21" t="n">
        <v>942.17</v>
      </c>
      <c r="D135" s="21" t="n">
        <v>827.042</v>
      </c>
      <c r="E135" s="21" t="n">
        <v>624.468</v>
      </c>
      <c r="F135" s="21" t="n">
        <v>387.967</v>
      </c>
      <c r="G135" s="21" t="n">
        <v>244.611</v>
      </c>
      <c r="H135" s="21" t="n">
        <v>153.556</v>
      </c>
      <c r="I135" s="21" t="n">
        <v>123.83</v>
      </c>
      <c r="J135" s="21" t="n">
        <v>121.461</v>
      </c>
      <c r="K135" s="21" t="n">
        <v>131.774</v>
      </c>
      <c r="L135" s="21" t="n">
        <v>225.084</v>
      </c>
      <c r="M135" s="21" t="n">
        <v>364.37</v>
      </c>
      <c r="N135" s="21" t="n">
        <v>640.965</v>
      </c>
      <c r="O135" s="3"/>
      <c r="P135" s="3"/>
      <c r="Q135" s="3"/>
      <c r="R135" s="3"/>
      <c r="S135" s="22" t="n">
        <f aca="false">AVERAGE(F135:L135)</f>
        <v>198.326142857143</v>
      </c>
      <c r="T135" s="22" t="n">
        <f aca="false">AVERAGE(M135:N135,C136:E136)</f>
        <v>628.9046</v>
      </c>
      <c r="U135" s="22" t="n">
        <f aca="false">AVERAGE(C135:N135)</f>
        <v>398.9415</v>
      </c>
    </row>
    <row r="136" customFormat="false" ht="12.75" hidden="false" customHeight="false" outlineLevel="0" collapsed="false">
      <c r="A136" s="19"/>
      <c r="B136" s="20" t="n">
        <v>1995</v>
      </c>
      <c r="C136" s="21" t="n">
        <v>806.624</v>
      </c>
      <c r="D136" s="21" t="n">
        <v>744.149</v>
      </c>
      <c r="E136" s="21" t="n">
        <v>588.415</v>
      </c>
      <c r="F136" s="21" t="n">
        <v>412.428</v>
      </c>
      <c r="G136" s="21" t="n">
        <v>255.673</v>
      </c>
      <c r="H136" s="21" t="n">
        <v>156.688</v>
      </c>
      <c r="I136" s="21" t="n">
        <v>125.014</v>
      </c>
      <c r="J136" s="21" t="n">
        <v>114.116</v>
      </c>
      <c r="K136" s="21" t="n">
        <v>136.373</v>
      </c>
      <c r="L136" s="21" t="n">
        <v>226.818</v>
      </c>
      <c r="M136" s="21" t="n">
        <v>514.637</v>
      </c>
      <c r="N136" s="21" t="n">
        <v>752.867</v>
      </c>
      <c r="O136" s="3"/>
      <c r="P136" s="3"/>
      <c r="Q136" s="3"/>
      <c r="R136" s="3"/>
      <c r="S136" s="22" t="n">
        <f aca="false">AVERAGE(F136:L136)</f>
        <v>203.872857142857</v>
      </c>
      <c r="T136" s="22" t="n">
        <f aca="false">AVERAGE(M136:N136,C137:E137)</f>
        <v>738.1932</v>
      </c>
      <c r="U136" s="22" t="n">
        <f aca="false">AVERAGE(C136:N136)</f>
        <v>402.816833333333</v>
      </c>
    </row>
    <row r="137" customFormat="false" ht="12.75" hidden="false" customHeight="false" outlineLevel="0" collapsed="false">
      <c r="A137" s="19"/>
      <c r="B137" s="20" t="n">
        <v>1996</v>
      </c>
      <c r="C137" s="21" t="n">
        <v>916.424</v>
      </c>
      <c r="D137" s="21" t="n">
        <v>815.139</v>
      </c>
      <c r="E137" s="21" t="n">
        <v>691.899</v>
      </c>
      <c r="F137" s="21" t="n">
        <v>463.987</v>
      </c>
      <c r="G137" s="21" t="n">
        <v>265.336</v>
      </c>
      <c r="H137" s="21" t="n">
        <v>160.374</v>
      </c>
      <c r="I137" s="21" t="n">
        <v>122.508</v>
      </c>
      <c r="J137" s="21" t="n">
        <v>115.354</v>
      </c>
      <c r="K137" s="21" t="n">
        <v>136.175</v>
      </c>
      <c r="L137" s="21" t="n">
        <v>242.191</v>
      </c>
      <c r="M137" s="21" t="n">
        <v>495.984</v>
      </c>
      <c r="N137" s="21" t="n">
        <v>739.561</v>
      </c>
      <c r="O137" s="3"/>
      <c r="P137" s="3"/>
      <c r="Q137" s="3"/>
      <c r="R137" s="3"/>
      <c r="S137" s="22" t="n">
        <f aca="false">AVERAGE(F137:L137)</f>
        <v>215.132142857143</v>
      </c>
      <c r="T137" s="22" t="n">
        <f aca="false">AVERAGE(M137:N137,C138:E138)</f>
        <v>704.8538</v>
      </c>
      <c r="U137" s="22" t="n">
        <f aca="false">AVERAGE(C137:N137)</f>
        <v>430.411</v>
      </c>
    </row>
    <row r="138" customFormat="false" ht="12.75" hidden="false" customHeight="false" outlineLevel="0" collapsed="false">
      <c r="A138" s="19"/>
      <c r="B138" s="20" t="n">
        <v>1997</v>
      </c>
      <c r="C138" s="21" t="n">
        <v>904.333</v>
      </c>
      <c r="D138" s="21" t="n">
        <v>769.764</v>
      </c>
      <c r="E138" s="21" t="n">
        <v>614.627</v>
      </c>
      <c r="F138" s="21" t="n">
        <v>436.443</v>
      </c>
      <c r="G138" s="21" t="n">
        <v>280.896</v>
      </c>
      <c r="H138" s="21" t="n">
        <v>160.653</v>
      </c>
      <c r="I138" s="21" t="n">
        <v>127.719</v>
      </c>
      <c r="J138" s="21" t="n">
        <v>114.083</v>
      </c>
      <c r="K138" s="21" t="n">
        <v>128.756</v>
      </c>
      <c r="L138" s="21" t="n">
        <v>235.444</v>
      </c>
      <c r="M138" s="21" t="n">
        <v>502.21</v>
      </c>
      <c r="N138" s="21" t="n">
        <v>732.869</v>
      </c>
      <c r="O138" s="3"/>
      <c r="P138" s="3"/>
      <c r="Q138" s="3"/>
      <c r="R138" s="3"/>
      <c r="S138" s="22"/>
      <c r="T138" s="22"/>
      <c r="U138" s="22"/>
    </row>
    <row r="139" customFormat="false" ht="12.75" hidden="false" customHeight="false" outlineLevel="0" collapsed="false">
      <c r="A139" s="19"/>
      <c r="B139" s="20" t="n">
        <v>1998</v>
      </c>
      <c r="C139" s="21" t="n">
        <v>795.633</v>
      </c>
      <c r="D139" s="21" t="n">
        <v>677.973</v>
      </c>
      <c r="E139" s="21" t="n">
        <v>632.929</v>
      </c>
      <c r="F139" s="21" t="n">
        <v>410.044</v>
      </c>
      <c r="G139" s="21" t="n">
        <v>229.358</v>
      </c>
      <c r="H139" s="21" t="n">
        <v>154.182</v>
      </c>
      <c r="I139" s="21" t="n">
        <v>129.277</v>
      </c>
      <c r="J139" s="21" t="n">
        <v>114.295</v>
      </c>
      <c r="K139" s="21" t="n">
        <v>122.393</v>
      </c>
      <c r="L139" s="31" t="n">
        <f aca="false">L138*$C$9</f>
        <v>232.736453409475</v>
      </c>
      <c r="M139" s="31" t="n">
        <f aca="false">M138*$D$9</f>
        <v>508.825066177518</v>
      </c>
      <c r="N139" s="31" t="n">
        <f aca="false">N138*$E$9</f>
        <v>735.864410977237</v>
      </c>
      <c r="O139" s="3"/>
      <c r="P139" s="3"/>
      <c r="Q139" s="3"/>
      <c r="R139" s="3"/>
      <c r="S139" s="25"/>
      <c r="T139" s="25"/>
      <c r="U139" s="25"/>
    </row>
    <row r="140" customFormat="false" ht="12.75" hidden="false" customHeight="false" outlineLevel="0" collapsed="false">
      <c r="A140" s="19"/>
      <c r="B140" s="20" t="n">
        <v>1999</v>
      </c>
      <c r="C140" s="31" t="n">
        <f aca="false">C139*$F$9</f>
        <v>773.105371056716</v>
      </c>
      <c r="D140" s="31" t="n">
        <f aca="false">D139*$G$9</f>
        <v>670.723219516378</v>
      </c>
      <c r="E140" s="31" t="n">
        <f aca="false">E139*$H$9</f>
        <v>641.04065366687</v>
      </c>
      <c r="F140" s="31" t="n">
        <f aca="false">F139*$I$9</f>
        <v>404.028185742598</v>
      </c>
      <c r="G140" s="31" t="n">
        <f aca="false">G139*$J$9</f>
        <v>224.784583599425</v>
      </c>
      <c r="H140" s="31" t="n">
        <f aca="false">H139*$K$9</f>
        <v>151.231693674008</v>
      </c>
      <c r="I140" s="31" t="n">
        <f aca="false">I139*$L$9</f>
        <v>139.355790399483</v>
      </c>
      <c r="J140" s="31" t="n">
        <f aca="false">J139*$M$9</f>
        <v>123.001662409572</v>
      </c>
      <c r="K140" s="31" t="n">
        <f aca="false">K139*$N$9</f>
        <v>125.227117880975</v>
      </c>
      <c r="L140" s="31" t="n">
        <f aca="false">L139*$C$9</f>
        <v>230.060042921546</v>
      </c>
      <c r="M140" s="34" t="n">
        <f aca="false">M139*$D$9</f>
        <v>515.527265427921</v>
      </c>
      <c r="N140" s="34" t="n">
        <f aca="false">N139*$E$9</f>
        <v>738.872064915934</v>
      </c>
      <c r="O140" s="3"/>
      <c r="P140" s="3"/>
      <c r="Q140" s="3"/>
      <c r="R140" s="3"/>
      <c r="S140" s="25"/>
      <c r="T140" s="25"/>
      <c r="U140" s="25"/>
    </row>
    <row r="141" customFormat="false" ht="12.75" hidden="false" customHeight="false" outlineLevel="0" collapsed="false">
      <c r="A141" s="19"/>
      <c r="B141" s="20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3"/>
      <c r="P141" s="3"/>
      <c r="Q141" s="3"/>
      <c r="R141" s="3"/>
      <c r="S141" s="3"/>
      <c r="T141" s="3"/>
      <c r="U141" s="3"/>
    </row>
    <row r="142" customFormat="false" ht="12.75" hidden="false" customHeight="false" outlineLevel="0" collapsed="false">
      <c r="A142" s="27" t="s">
        <v>31</v>
      </c>
      <c r="B142" s="28"/>
      <c r="C142" s="26" t="n">
        <f aca="false">MAX(C133:C139)</f>
        <v>942.17</v>
      </c>
      <c r="D142" s="26" t="n">
        <f aca="false">MAX(D133:D139)</f>
        <v>827.042</v>
      </c>
      <c r="E142" s="26" t="n">
        <f aca="false">MAX(E133:E139)</f>
        <v>701.219</v>
      </c>
      <c r="F142" s="26" t="n">
        <f aca="false">MAX(F133:F139)</f>
        <v>463.987</v>
      </c>
      <c r="G142" s="26" t="n">
        <f aca="false">MAX(G133:G139)</f>
        <v>280.896</v>
      </c>
      <c r="H142" s="26" t="n">
        <f aca="false">MAX(H133:H139)</f>
        <v>165.662</v>
      </c>
      <c r="I142" s="26" t="n">
        <f aca="false">MAX(I133:I139)</f>
        <v>131.284</v>
      </c>
      <c r="J142" s="26" t="n">
        <f aca="false">MAX(J133:J139)</f>
        <v>125.101</v>
      </c>
      <c r="K142" s="26" t="n">
        <f aca="false">MAX(K133:K139)</f>
        <v>140.855</v>
      </c>
      <c r="L142" s="26" t="n">
        <f aca="false">MAX(L133:L139)</f>
        <v>252.252</v>
      </c>
      <c r="M142" s="26" t="n">
        <f aca="false">MAX(M133:M139)</f>
        <v>514.637</v>
      </c>
      <c r="N142" s="26" t="n">
        <f aca="false">MAX(N133:N139)</f>
        <v>752.867</v>
      </c>
      <c r="O142" s="26" t="n">
        <f aca="false">MAX(O133:O139)</f>
        <v>0</v>
      </c>
      <c r="P142" s="26" t="n">
        <f aca="false">MAX(P133:P139)</f>
        <v>0</v>
      </c>
      <c r="Q142" s="3"/>
      <c r="R142" s="3"/>
      <c r="S142" s="26" t="n">
        <f aca="false">MAX(S133:S138)</f>
        <v>215.132142857143</v>
      </c>
      <c r="T142" s="26" t="n">
        <f aca="false">MAX(T133:T138)</f>
        <v>738.1932</v>
      </c>
      <c r="U142" s="26" t="n">
        <f aca="false">MAX(U133:U138)</f>
        <v>430.411</v>
      </c>
    </row>
    <row r="143" customFormat="false" ht="12.75" hidden="false" customHeight="false" outlineLevel="0" collapsed="false">
      <c r="A143" s="27" t="s">
        <v>32</v>
      </c>
      <c r="B143" s="20"/>
      <c r="C143" s="26" t="n">
        <f aca="false">AVERAGE(C133:C139)</f>
        <v>854.463714285714</v>
      </c>
      <c r="D143" s="26" t="n">
        <f aca="false">AVERAGE(D133:D139)</f>
        <v>756.401285714286</v>
      </c>
      <c r="E143" s="26" t="n">
        <f aca="false">AVERAGE(E133:E139)</f>
        <v>632.246571428571</v>
      </c>
      <c r="F143" s="26" t="n">
        <f aca="false">AVERAGE(F133:F139)</f>
        <v>427.394857142857</v>
      </c>
      <c r="G143" s="26" t="n">
        <f aca="false">AVERAGE(G133:G139)</f>
        <v>251.666571428571</v>
      </c>
      <c r="H143" s="26" t="n">
        <f aca="false">AVERAGE(H133:H139)</f>
        <v>158.974714285714</v>
      </c>
      <c r="I143" s="26" t="n">
        <f aca="false">AVERAGE(I133:I139)</f>
        <v>127.142571428571</v>
      </c>
      <c r="J143" s="26" t="n">
        <f aca="false">AVERAGE(J133:J139)</f>
        <v>117.810714285714</v>
      </c>
      <c r="K143" s="26" t="n">
        <f aca="false">AVERAGE(K133:K139)</f>
        <v>133.249714285714</v>
      </c>
      <c r="L143" s="26" t="n">
        <f aca="false">AVERAGE(L133:L139)</f>
        <v>236.277064772782</v>
      </c>
      <c r="M143" s="26" t="n">
        <f aca="false">AVERAGE(M133:M139)</f>
        <v>467.826152311074</v>
      </c>
      <c r="N143" s="26" t="n">
        <f aca="false">AVERAGE(N133:N139)</f>
        <v>716.801915853891</v>
      </c>
      <c r="O143" s="26" t="e">
        <f aca="false">AVERAGE(O133:O139)</f>
        <v>#DIV/0!</v>
      </c>
      <c r="P143" s="26" t="e">
        <f aca="false">AVERAGE(P133:P139)</f>
        <v>#DIV/0!</v>
      </c>
      <c r="Q143" s="3"/>
      <c r="R143" s="3"/>
      <c r="S143" s="26" t="n">
        <f aca="false">AVERAGE(S133:S138)</f>
        <v>208.323828571429</v>
      </c>
      <c r="T143" s="26" t="n">
        <f aca="false">AVERAGE(T133:T138)</f>
        <v>694.30872</v>
      </c>
      <c r="U143" s="26" t="n">
        <f aca="false">AVERAGE(U133:U138)</f>
        <v>406.8414</v>
      </c>
    </row>
    <row r="144" customFormat="false" ht="12.75" hidden="false" customHeight="false" outlineLevel="0" collapsed="false">
      <c r="A144" s="27" t="s">
        <v>33</v>
      </c>
      <c r="B144" s="20"/>
      <c r="C144" s="26" t="n">
        <f aca="false">MIN(C133:C139)</f>
        <v>783.89</v>
      </c>
      <c r="D144" s="26" t="n">
        <f aca="false">MIN(D133:D139)</f>
        <v>677.973</v>
      </c>
      <c r="E144" s="26" t="n">
        <f aca="false">MIN(E133:E139)</f>
        <v>572.169</v>
      </c>
      <c r="F144" s="26" t="n">
        <f aca="false">MIN(F133:F139)</f>
        <v>387.967</v>
      </c>
      <c r="G144" s="26" t="n">
        <f aca="false">MIN(G133:G139)</f>
        <v>229.358</v>
      </c>
      <c r="H144" s="26" t="n">
        <f aca="false">MIN(H133:H139)</f>
        <v>153.556</v>
      </c>
      <c r="I144" s="26" t="n">
        <f aca="false">MIN(I133:I139)</f>
        <v>122.508</v>
      </c>
      <c r="J144" s="26" t="n">
        <f aca="false">MIN(J133:J139)</f>
        <v>114.083</v>
      </c>
      <c r="K144" s="26" t="n">
        <f aca="false">MIN(K133:K139)</f>
        <v>122.393</v>
      </c>
      <c r="L144" s="26" t="n">
        <f aca="false">MIN(L133:L139)</f>
        <v>225.084</v>
      </c>
      <c r="M144" s="26" t="n">
        <f aca="false">MIN(M133:M139)</f>
        <v>364.37</v>
      </c>
      <c r="N144" s="26" t="n">
        <f aca="false">MIN(N133:N139)</f>
        <v>640.965</v>
      </c>
      <c r="O144" s="26" t="n">
        <f aca="false">MIN(O133:O139)</f>
        <v>0</v>
      </c>
      <c r="P144" s="26" t="n">
        <f aca="false">MIN(P133:P139)</f>
        <v>0</v>
      </c>
      <c r="Q144" s="3"/>
      <c r="R144" s="3"/>
      <c r="S144" s="26" t="n">
        <f aca="false">MIN(S133:S138)</f>
        <v>198.326142857143</v>
      </c>
      <c r="T144" s="26" t="n">
        <f aca="false">MIN(T133:T138)</f>
        <v>628.9046</v>
      </c>
      <c r="U144" s="26" t="n">
        <f aca="false">MIN(U133:U138)</f>
        <v>389.598166666667</v>
      </c>
    </row>
    <row r="145" customFormat="false" ht="12.75" hidden="false" customHeight="false" outlineLevel="0" collapsed="false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</row>
    <row r="146" customFormat="false" ht="12.75" hidden="false" customHeight="false" outlineLevel="0" collapsed="false">
      <c r="A146" s="36" t="s">
        <v>48</v>
      </c>
      <c r="B146" s="20" t="n">
        <v>1992</v>
      </c>
      <c r="C146" s="21" t="n">
        <v>407.819</v>
      </c>
      <c r="D146" s="21" t="n">
        <v>363.265</v>
      </c>
      <c r="E146" s="21" t="n">
        <v>312.141</v>
      </c>
      <c r="F146" s="21" t="n">
        <v>248.016</v>
      </c>
      <c r="G146" s="21" t="n">
        <v>167.985</v>
      </c>
      <c r="H146" s="21" t="n">
        <v>123.49</v>
      </c>
      <c r="I146" s="21" t="n">
        <v>121.082</v>
      </c>
      <c r="J146" s="21" t="n">
        <v>120</v>
      </c>
      <c r="K146" s="21" t="n">
        <v>119.469</v>
      </c>
      <c r="L146" s="21" t="n">
        <v>164.194</v>
      </c>
      <c r="M146" s="21" t="n">
        <v>253.654</v>
      </c>
      <c r="N146" s="21" t="n">
        <v>378.196</v>
      </c>
      <c r="O146" s="3"/>
      <c r="P146" s="3"/>
      <c r="Q146" s="3"/>
      <c r="R146" s="3"/>
      <c r="S146" s="22" t="n">
        <f aca="false">AVERAGE(F146:L146)</f>
        <v>152.033714285714</v>
      </c>
      <c r="T146" s="22" t="n">
        <f aca="false">AVERAGE(M146:N146,C147:E147)</f>
        <v>363.1134</v>
      </c>
      <c r="U146" s="22" t="n">
        <f aca="false">AVERAGE(C146:N146)</f>
        <v>231.60925</v>
      </c>
    </row>
    <row r="147" customFormat="false" ht="12.75" hidden="false" customHeight="false" outlineLevel="0" collapsed="false">
      <c r="A147" s="19"/>
      <c r="B147" s="20" t="n">
        <v>1993</v>
      </c>
      <c r="C147" s="21" t="n">
        <v>414.753</v>
      </c>
      <c r="D147" s="21" t="n">
        <v>400.603</v>
      </c>
      <c r="E147" s="21" t="n">
        <v>368.361</v>
      </c>
      <c r="F147" s="21" t="n">
        <v>253.8</v>
      </c>
      <c r="G147" s="21" t="n">
        <v>153.09</v>
      </c>
      <c r="H147" s="21" t="n">
        <v>123.136</v>
      </c>
      <c r="I147" s="21" t="n">
        <v>118.444</v>
      </c>
      <c r="J147" s="21" t="n">
        <v>110.372</v>
      </c>
      <c r="K147" s="21" t="n">
        <v>118.242</v>
      </c>
      <c r="L147" s="21" t="n">
        <v>166.66</v>
      </c>
      <c r="M147" s="21" t="n">
        <v>256.861</v>
      </c>
      <c r="N147" s="21" t="n">
        <v>358.249</v>
      </c>
      <c r="O147" s="3"/>
      <c r="P147" s="3"/>
      <c r="Q147" s="3"/>
      <c r="R147" s="3"/>
      <c r="S147" s="22" t="n">
        <f aca="false">AVERAGE(F147:L147)</f>
        <v>149.106285714286</v>
      </c>
      <c r="T147" s="22" t="n">
        <f aca="false">AVERAGE(M147:N147,C148:E148)</f>
        <v>371.9224</v>
      </c>
      <c r="U147" s="22" t="n">
        <f aca="false">AVERAGE(C147:N147)</f>
        <v>236.880916666667</v>
      </c>
    </row>
    <row r="148" customFormat="false" ht="12.75" hidden="false" customHeight="false" outlineLevel="0" collapsed="false">
      <c r="A148" s="19"/>
      <c r="B148" s="20" t="n">
        <v>1994</v>
      </c>
      <c r="C148" s="21" t="n">
        <v>468.7</v>
      </c>
      <c r="D148" s="21" t="n">
        <v>430.554</v>
      </c>
      <c r="E148" s="21" t="n">
        <v>345.248</v>
      </c>
      <c r="F148" s="21" t="n">
        <v>233.615</v>
      </c>
      <c r="G148" s="21" t="n">
        <v>161.584</v>
      </c>
      <c r="H148" s="21" t="n">
        <v>131.556</v>
      </c>
      <c r="I148" s="21" t="n">
        <v>127.454</v>
      </c>
      <c r="J148" s="21" t="n">
        <v>118.403</v>
      </c>
      <c r="K148" s="21" t="n">
        <v>116.192</v>
      </c>
      <c r="L148" s="21" t="n">
        <v>159.435</v>
      </c>
      <c r="M148" s="21" t="n">
        <v>236.822</v>
      </c>
      <c r="N148" s="21" t="n">
        <v>338.629</v>
      </c>
      <c r="O148" s="3"/>
      <c r="P148" s="3"/>
      <c r="Q148" s="3"/>
      <c r="R148" s="3"/>
      <c r="S148" s="22" t="n">
        <f aca="false">AVERAGE(F148:L148)</f>
        <v>149.748428571429</v>
      </c>
      <c r="T148" s="22" t="n">
        <f aca="false">AVERAGE(M148:N148,C149:E149)</f>
        <v>348.9878</v>
      </c>
      <c r="U148" s="22" t="n">
        <f aca="false">AVERAGE(C148:N148)</f>
        <v>239.016</v>
      </c>
    </row>
    <row r="149" customFormat="false" ht="12.75" hidden="false" customHeight="false" outlineLevel="0" collapsed="false">
      <c r="A149" s="19"/>
      <c r="B149" s="20" t="n">
        <v>1995</v>
      </c>
      <c r="C149" s="21" t="n">
        <v>424.427</v>
      </c>
      <c r="D149" s="21" t="n">
        <v>407.207</v>
      </c>
      <c r="E149" s="21" t="n">
        <v>337.854</v>
      </c>
      <c r="F149" s="21" t="n">
        <v>250.043</v>
      </c>
      <c r="G149" s="21" t="n">
        <v>181.564</v>
      </c>
      <c r="H149" s="21" t="n">
        <v>131.484</v>
      </c>
      <c r="I149" s="21" t="n">
        <v>132.246</v>
      </c>
      <c r="J149" s="21" t="n">
        <v>128.298</v>
      </c>
      <c r="K149" s="21" t="n">
        <v>128.33</v>
      </c>
      <c r="L149" s="21" t="n">
        <v>168.424</v>
      </c>
      <c r="M149" s="21" t="n">
        <v>295.33</v>
      </c>
      <c r="N149" s="21" t="n">
        <v>411.948</v>
      </c>
      <c r="O149" s="3"/>
      <c r="P149" s="3"/>
      <c r="Q149" s="3"/>
      <c r="R149" s="3"/>
      <c r="S149" s="22" t="n">
        <f aca="false">AVERAGE(F149:L149)</f>
        <v>160.055571428571</v>
      </c>
      <c r="T149" s="22" t="n">
        <f aca="false">AVERAGE(M149:N149,C150:E150)</f>
        <v>399.8536</v>
      </c>
      <c r="U149" s="22" t="n">
        <f aca="false">AVERAGE(C149:N149)</f>
        <v>249.762916666667</v>
      </c>
    </row>
    <row r="150" customFormat="false" ht="12.75" hidden="false" customHeight="false" outlineLevel="0" collapsed="false">
      <c r="A150" s="19"/>
      <c r="B150" s="20" t="n">
        <v>1996</v>
      </c>
      <c r="C150" s="21" t="n">
        <v>472.02</v>
      </c>
      <c r="D150" s="21" t="n">
        <v>436.38</v>
      </c>
      <c r="E150" s="21" t="n">
        <v>383.59</v>
      </c>
      <c r="F150" s="21" t="n">
        <v>278.987</v>
      </c>
      <c r="G150" s="21" t="n">
        <v>183.063</v>
      </c>
      <c r="H150" s="21" t="n">
        <v>138.465</v>
      </c>
      <c r="I150" s="21" t="n">
        <v>130.363</v>
      </c>
      <c r="J150" s="21" t="n">
        <v>127.716</v>
      </c>
      <c r="K150" s="21" t="n">
        <v>130.128</v>
      </c>
      <c r="L150" s="21" t="n">
        <v>174.684</v>
      </c>
      <c r="M150" s="21" t="n">
        <v>300.242</v>
      </c>
      <c r="N150" s="21" t="n">
        <v>405.42</v>
      </c>
      <c r="O150" s="3"/>
      <c r="P150" s="3"/>
      <c r="Q150" s="3"/>
      <c r="R150" s="3"/>
      <c r="S150" s="22" t="n">
        <f aca="false">AVERAGE(F150:L150)</f>
        <v>166.200857142857</v>
      </c>
      <c r="T150" s="22" t="n">
        <f aca="false">AVERAGE(M150:N150,C151:E151)</f>
        <v>390.7068</v>
      </c>
      <c r="U150" s="22" t="n">
        <f aca="false">AVERAGE(C150:N150)</f>
        <v>263.4215</v>
      </c>
    </row>
    <row r="151" customFormat="false" ht="12.75" hidden="false" customHeight="false" outlineLevel="0" collapsed="false">
      <c r="A151" s="19"/>
      <c r="B151" s="20" t="n">
        <v>1997</v>
      </c>
      <c r="C151" s="21" t="n">
        <v>468.401</v>
      </c>
      <c r="D151" s="21" t="n">
        <v>417.93</v>
      </c>
      <c r="E151" s="21" t="n">
        <v>361.541</v>
      </c>
      <c r="F151" s="21" t="n">
        <v>264.467</v>
      </c>
      <c r="G151" s="21" t="n">
        <v>228.347</v>
      </c>
      <c r="H151" s="21" t="n">
        <v>143.051</v>
      </c>
      <c r="I151" s="21" t="n">
        <v>128.956</v>
      </c>
      <c r="J151" s="21" t="n">
        <v>130.417</v>
      </c>
      <c r="K151" s="21" t="n">
        <v>135.492</v>
      </c>
      <c r="L151" s="21" t="n">
        <v>182.807</v>
      </c>
      <c r="M151" s="21" t="n">
        <v>307.654</v>
      </c>
      <c r="N151" s="21" t="n">
        <v>405.661</v>
      </c>
      <c r="O151" s="3"/>
      <c r="P151" s="3"/>
      <c r="Q151" s="3"/>
      <c r="R151" s="3"/>
      <c r="S151" s="22"/>
      <c r="T151" s="22"/>
      <c r="U151" s="22"/>
    </row>
    <row r="152" customFormat="false" ht="12.75" hidden="false" customHeight="false" outlineLevel="0" collapsed="false">
      <c r="A152" s="19"/>
      <c r="B152" s="20" t="n">
        <v>1998</v>
      </c>
      <c r="C152" s="21" t="n">
        <v>436.225</v>
      </c>
      <c r="D152" s="21" t="n">
        <v>383.711</v>
      </c>
      <c r="E152" s="21" t="n">
        <v>364.36</v>
      </c>
      <c r="F152" s="21" t="n">
        <v>254.192</v>
      </c>
      <c r="G152" s="21" t="n">
        <v>171.063</v>
      </c>
      <c r="H152" s="21" t="n">
        <v>142.74</v>
      </c>
      <c r="I152" s="21" t="n">
        <v>147.279</v>
      </c>
      <c r="J152" s="21" t="n">
        <v>156.97</v>
      </c>
      <c r="K152" s="21" t="n">
        <v>156.646</v>
      </c>
      <c r="L152" s="31" t="n">
        <f aca="false">L151*$C$9</f>
        <v>180.704765627605</v>
      </c>
      <c r="M152" s="31" t="n">
        <f aca="false">M151*$D$9</f>
        <v>311.706391568822</v>
      </c>
      <c r="N152" s="31" t="n">
        <f aca="false">N151*$E$9</f>
        <v>407.319033580949</v>
      </c>
      <c r="O152" s="3"/>
      <c r="P152" s="3"/>
      <c r="Q152" s="3"/>
      <c r="R152" s="3"/>
      <c r="S152" s="25"/>
      <c r="T152" s="25"/>
      <c r="U152" s="25"/>
    </row>
    <row r="153" customFormat="false" ht="12.75" hidden="false" customHeight="false" outlineLevel="0" collapsed="false">
      <c r="A153" s="19"/>
      <c r="B153" s="20" t="n">
        <v>1999</v>
      </c>
      <c r="C153" s="31" t="n">
        <f aca="false">C152*$F$9</f>
        <v>423.873683581772</v>
      </c>
      <c r="D153" s="31" t="n">
        <f aca="false">D152*$G$9</f>
        <v>379.607856483738</v>
      </c>
      <c r="E153" s="31" t="n">
        <f aca="false">E152*$H$9</f>
        <v>369.029658255603</v>
      </c>
      <c r="F153" s="31" t="n">
        <f aca="false">F152*$I$9</f>
        <v>250.462712758344</v>
      </c>
      <c r="G153" s="31" t="n">
        <f aca="false">G152*$J$9</f>
        <v>167.651990444059</v>
      </c>
      <c r="H153" s="31" t="n">
        <f aca="false">H152*$K$9</f>
        <v>140.008638849074</v>
      </c>
      <c r="I153" s="31" t="n">
        <f aca="false">I152*$L$9</f>
        <v>158.761275820489</v>
      </c>
      <c r="J153" s="31" t="n">
        <f aca="false">J152*$M$9</f>
        <v>168.927520437732</v>
      </c>
      <c r="K153" s="31" t="n">
        <f aca="false">K152*$N$9</f>
        <v>160.273276311416</v>
      </c>
      <c r="L153" s="31" t="n">
        <f aca="false">L152*$C$9</f>
        <v>178.626706420037</v>
      </c>
      <c r="M153" s="34" t="n">
        <f aca="false">M152*$D$9</f>
        <v>315.812160884812</v>
      </c>
      <c r="N153" s="34" t="n">
        <f aca="false">N152*$E$9</f>
        <v>408.983843941909</v>
      </c>
      <c r="O153" s="3"/>
      <c r="P153" s="3"/>
      <c r="Q153" s="3"/>
      <c r="R153" s="3"/>
      <c r="S153" s="25"/>
      <c r="T153" s="25"/>
      <c r="U153" s="25"/>
    </row>
    <row r="154" customFormat="false" ht="12.75" hidden="false" customHeight="false" outlineLevel="0" collapsed="false">
      <c r="A154" s="19"/>
      <c r="B154" s="2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3"/>
      <c r="P154" s="3"/>
      <c r="Q154" s="3"/>
      <c r="R154" s="3"/>
      <c r="S154" s="3"/>
      <c r="T154" s="3"/>
      <c r="U154" s="3"/>
    </row>
    <row r="155" customFormat="false" ht="12.75" hidden="false" customHeight="false" outlineLevel="0" collapsed="false">
      <c r="A155" s="27" t="s">
        <v>31</v>
      </c>
      <c r="B155" s="28"/>
      <c r="C155" s="26" t="n">
        <f aca="false">MAX(C146:C152)</f>
        <v>472.02</v>
      </c>
      <c r="D155" s="26" t="n">
        <f aca="false">MAX(D146:D152)</f>
        <v>436.38</v>
      </c>
      <c r="E155" s="26" t="n">
        <f aca="false">MAX(E146:E152)</f>
        <v>383.59</v>
      </c>
      <c r="F155" s="26" t="n">
        <f aca="false">MAX(F146:F152)</f>
        <v>278.987</v>
      </c>
      <c r="G155" s="26" t="n">
        <f aca="false">MAX(G146:G152)</f>
        <v>228.347</v>
      </c>
      <c r="H155" s="26" t="n">
        <f aca="false">MAX(H146:H152)</f>
        <v>143.051</v>
      </c>
      <c r="I155" s="26" t="n">
        <f aca="false">MAX(I146:I152)</f>
        <v>147.279</v>
      </c>
      <c r="J155" s="26" t="n">
        <f aca="false">MAX(J146:J152)</f>
        <v>156.97</v>
      </c>
      <c r="K155" s="26" t="n">
        <f aca="false">MAX(K146:K152)</f>
        <v>156.646</v>
      </c>
      <c r="L155" s="26" t="n">
        <f aca="false">MAX(L146:L152)</f>
        <v>182.807</v>
      </c>
      <c r="M155" s="26" t="n">
        <f aca="false">MAX(M146:M152)</f>
        <v>311.706391568822</v>
      </c>
      <c r="N155" s="26" t="n">
        <f aca="false">MAX(N146:N152)</f>
        <v>411.948</v>
      </c>
      <c r="O155" s="26" t="n">
        <f aca="false">MAX(O146:O152)</f>
        <v>0</v>
      </c>
      <c r="P155" s="26" t="n">
        <f aca="false">MAX(P146:P152)</f>
        <v>0</v>
      </c>
      <c r="Q155" s="3"/>
      <c r="R155" s="3"/>
      <c r="S155" s="26" t="n">
        <f aca="false">MAX(S146:S151)</f>
        <v>166.200857142857</v>
      </c>
      <c r="T155" s="26" t="n">
        <f aca="false">MAX(T146:T151)</f>
        <v>399.8536</v>
      </c>
      <c r="U155" s="26" t="n">
        <f aca="false">MAX(U146:U151)</f>
        <v>263.4215</v>
      </c>
    </row>
    <row r="156" customFormat="false" ht="12.75" hidden="false" customHeight="false" outlineLevel="0" collapsed="false">
      <c r="A156" s="27" t="s">
        <v>32</v>
      </c>
      <c r="B156" s="20"/>
      <c r="C156" s="26" t="n">
        <f aca="false">AVERAGE(C146:C152)</f>
        <v>441.763571428572</v>
      </c>
      <c r="D156" s="26" t="n">
        <f aca="false">AVERAGE(D146:D152)</f>
        <v>405.664285714286</v>
      </c>
      <c r="E156" s="26" t="n">
        <f aca="false">AVERAGE(E146:E152)</f>
        <v>353.299285714286</v>
      </c>
      <c r="F156" s="26" t="n">
        <f aca="false">AVERAGE(F146:F152)</f>
        <v>254.731428571429</v>
      </c>
      <c r="G156" s="26" t="n">
        <f aca="false">AVERAGE(G146:G152)</f>
        <v>178.099428571429</v>
      </c>
      <c r="H156" s="26" t="n">
        <f aca="false">AVERAGE(H146:H152)</f>
        <v>133.417428571429</v>
      </c>
      <c r="I156" s="26" t="n">
        <f aca="false">AVERAGE(I146:I152)</f>
        <v>129.403428571429</v>
      </c>
      <c r="J156" s="26" t="n">
        <f aca="false">AVERAGE(J146:J152)</f>
        <v>127.453714285714</v>
      </c>
      <c r="K156" s="26" t="n">
        <f aca="false">AVERAGE(K146:K152)</f>
        <v>129.214142857143</v>
      </c>
      <c r="L156" s="26" t="n">
        <f aca="false">AVERAGE(L146:L152)</f>
        <v>170.986966518229</v>
      </c>
      <c r="M156" s="26" t="n">
        <f aca="false">AVERAGE(M146:M152)</f>
        <v>280.324198795546</v>
      </c>
      <c r="N156" s="26" t="n">
        <f aca="false">AVERAGE(N146:N152)</f>
        <v>386.488861940136</v>
      </c>
      <c r="O156" s="26" t="e">
        <f aca="false">AVERAGE(O146:O152)</f>
        <v>#DIV/0!</v>
      </c>
      <c r="P156" s="26" t="e">
        <f aca="false">AVERAGE(P146:P152)</f>
        <v>#DIV/0!</v>
      </c>
      <c r="Q156" s="3"/>
      <c r="R156" s="3"/>
      <c r="S156" s="26" t="n">
        <f aca="false">AVERAGE(S146:S151)</f>
        <v>155.428971428571</v>
      </c>
      <c r="T156" s="26" t="n">
        <f aca="false">AVERAGE(T146:T151)</f>
        <v>374.9168</v>
      </c>
      <c r="U156" s="26" t="n">
        <f aca="false">AVERAGE(U146:U151)</f>
        <v>244.138116666667</v>
      </c>
    </row>
    <row r="157" customFormat="false" ht="12.75" hidden="false" customHeight="false" outlineLevel="0" collapsed="false">
      <c r="A157" s="27" t="s">
        <v>33</v>
      </c>
      <c r="B157" s="20"/>
      <c r="C157" s="26" t="n">
        <f aca="false">MIN(C146:C152)</f>
        <v>407.819</v>
      </c>
      <c r="D157" s="26" t="n">
        <f aca="false">MIN(D146:D152)</f>
        <v>363.265</v>
      </c>
      <c r="E157" s="26" t="n">
        <f aca="false">MIN(E146:E152)</f>
        <v>312.141</v>
      </c>
      <c r="F157" s="26" t="n">
        <f aca="false">MIN(F146:F152)</f>
        <v>233.615</v>
      </c>
      <c r="G157" s="26" t="n">
        <f aca="false">MIN(G146:G152)</f>
        <v>153.09</v>
      </c>
      <c r="H157" s="26" t="n">
        <f aca="false">MIN(H146:H152)</f>
        <v>123.136</v>
      </c>
      <c r="I157" s="26" t="n">
        <f aca="false">MIN(I146:I152)</f>
        <v>118.444</v>
      </c>
      <c r="J157" s="26" t="n">
        <f aca="false">MIN(J146:J152)</f>
        <v>110.372</v>
      </c>
      <c r="K157" s="26" t="n">
        <f aca="false">MIN(K146:K152)</f>
        <v>116.192</v>
      </c>
      <c r="L157" s="26" t="n">
        <f aca="false">MIN(L146:L152)</f>
        <v>159.435</v>
      </c>
      <c r="M157" s="26" t="n">
        <f aca="false">MIN(M146:M152)</f>
        <v>236.822</v>
      </c>
      <c r="N157" s="26" t="n">
        <f aca="false">MIN(N146:N152)</f>
        <v>338.629</v>
      </c>
      <c r="O157" s="26" t="n">
        <f aca="false">MIN(O146:O152)</f>
        <v>0</v>
      </c>
      <c r="P157" s="26" t="n">
        <f aca="false">MIN(P146:P152)</f>
        <v>0</v>
      </c>
      <c r="Q157" s="3"/>
      <c r="R157" s="3"/>
      <c r="S157" s="26" t="n">
        <f aca="false">MIN(S146:S151)</f>
        <v>149.106285714286</v>
      </c>
      <c r="T157" s="26" t="n">
        <f aca="false">MIN(T146:T151)</f>
        <v>348.9878</v>
      </c>
      <c r="U157" s="26" t="n">
        <f aca="false">MIN(U146:U151)</f>
        <v>231.60925</v>
      </c>
    </row>
    <row r="158" customFormat="false" ht="12.75" hidden="false" customHeight="false" outlineLevel="0" collapsed="false"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</row>
    <row r="159" customFormat="false" ht="17.25" hidden="false" customHeight="false" outlineLevel="0" collapsed="false">
      <c r="A159" s="36" t="s">
        <v>49</v>
      </c>
      <c r="B159" s="20" t="n">
        <v>1992</v>
      </c>
      <c r="C159" s="21" t="n">
        <v>694.016</v>
      </c>
      <c r="D159" s="21" t="n">
        <v>637.191</v>
      </c>
      <c r="E159" s="21" t="n">
        <v>667.321</v>
      </c>
      <c r="F159" s="21" t="n">
        <v>621.398</v>
      </c>
      <c r="G159" s="21" t="n">
        <v>613.574</v>
      </c>
      <c r="H159" s="21" t="n">
        <v>572.163</v>
      </c>
      <c r="I159" s="21" t="n">
        <v>580.237</v>
      </c>
      <c r="J159" s="21" t="n">
        <v>576.415</v>
      </c>
      <c r="K159" s="21" t="n">
        <v>580.864</v>
      </c>
      <c r="L159" s="21" t="n">
        <v>599.976</v>
      </c>
      <c r="M159" s="21" t="n">
        <v>633.614</v>
      </c>
      <c r="N159" s="21" t="n">
        <v>669.103</v>
      </c>
      <c r="O159" s="3"/>
      <c r="P159" s="3"/>
      <c r="Q159" s="3"/>
      <c r="R159" s="3"/>
      <c r="S159" s="22" t="n">
        <f aca="false">AVERAGE(F159:L159)</f>
        <v>592.089571428572</v>
      </c>
      <c r="T159" s="22" t="n">
        <f aca="false">AVERAGE(M159:N159,C160:E160)</f>
        <v>676.3692</v>
      </c>
      <c r="U159" s="22" t="n">
        <f aca="false">AVERAGE(C159:N159)</f>
        <v>620.489333333333</v>
      </c>
    </row>
    <row r="160" customFormat="false" ht="12.75" hidden="false" customHeight="false" outlineLevel="0" collapsed="false">
      <c r="A160" s="19"/>
      <c r="B160" s="20" t="n">
        <v>1993</v>
      </c>
      <c r="C160" s="21" t="n">
        <v>700.459</v>
      </c>
      <c r="D160" s="21" t="n">
        <v>674.77</v>
      </c>
      <c r="E160" s="21" t="n">
        <v>703.9</v>
      </c>
      <c r="F160" s="21" t="n">
        <v>652.356</v>
      </c>
      <c r="G160" s="21" t="n">
        <v>608.99</v>
      </c>
      <c r="H160" s="21" t="n">
        <v>613.124</v>
      </c>
      <c r="I160" s="21" t="n">
        <v>624.088</v>
      </c>
      <c r="J160" s="21" t="n">
        <v>636.227</v>
      </c>
      <c r="K160" s="21" t="n">
        <v>620.156</v>
      </c>
      <c r="L160" s="21" t="n">
        <v>683.157</v>
      </c>
      <c r="M160" s="21" t="n">
        <v>681.29</v>
      </c>
      <c r="N160" s="21" t="n">
        <v>711.974</v>
      </c>
      <c r="O160" s="3"/>
      <c r="P160" s="3"/>
      <c r="Q160" s="3"/>
      <c r="R160" s="3"/>
      <c r="S160" s="22" t="n">
        <f aca="false">AVERAGE(F160:L160)</f>
        <v>634.014</v>
      </c>
      <c r="T160" s="22" t="n">
        <f aca="false">AVERAGE(M160:N160,C161:E161)</f>
        <v>704.1678</v>
      </c>
      <c r="U160" s="22" t="n">
        <f aca="false">AVERAGE(C160:N160)</f>
        <v>659.207583333333</v>
      </c>
    </row>
    <row r="161" customFormat="false" ht="12.75" hidden="false" customHeight="false" outlineLevel="0" collapsed="false">
      <c r="A161" s="19"/>
      <c r="B161" s="20" t="n">
        <v>1994</v>
      </c>
      <c r="C161" s="21" t="n">
        <v>723.701</v>
      </c>
      <c r="D161" s="21" t="n">
        <v>704.688</v>
      </c>
      <c r="E161" s="21" t="n">
        <v>699.186</v>
      </c>
      <c r="F161" s="21" t="n">
        <v>654.264</v>
      </c>
      <c r="G161" s="21" t="n">
        <v>632.898</v>
      </c>
      <c r="H161" s="21" t="n">
        <v>635.279</v>
      </c>
      <c r="I161" s="21" t="n">
        <v>619.831</v>
      </c>
      <c r="J161" s="21" t="n">
        <v>630.791</v>
      </c>
      <c r="K161" s="21" t="n">
        <v>673.033</v>
      </c>
      <c r="L161" s="21" t="n">
        <v>677.879</v>
      </c>
      <c r="M161" s="21" t="n">
        <v>687.693</v>
      </c>
      <c r="N161" s="21" t="n">
        <v>723.583</v>
      </c>
      <c r="O161" s="3"/>
      <c r="P161" s="3"/>
      <c r="Q161" s="3"/>
      <c r="R161" s="3"/>
      <c r="S161" s="22" t="n">
        <f aca="false">AVERAGE(F161:L161)</f>
        <v>646.282142857143</v>
      </c>
      <c r="T161" s="22" t="n">
        <f aca="false">AVERAGE(M161:N161,C162:E162)</f>
        <v>718.661</v>
      </c>
      <c r="U161" s="22" t="n">
        <f aca="false">AVERAGE(C161:N161)</f>
        <v>671.902166666667</v>
      </c>
    </row>
    <row r="162" customFormat="false" ht="12.75" hidden="false" customHeight="false" outlineLevel="0" collapsed="false">
      <c r="A162" s="19"/>
      <c r="B162" s="20" t="n">
        <v>1995</v>
      </c>
      <c r="C162" s="21" t="n">
        <v>766.799</v>
      </c>
      <c r="D162" s="21" t="n">
        <v>694.358</v>
      </c>
      <c r="E162" s="21" t="n">
        <v>720.872</v>
      </c>
      <c r="F162" s="21" t="n">
        <v>703.645</v>
      </c>
      <c r="G162" s="21" t="n">
        <v>692.943</v>
      </c>
      <c r="H162" s="21" t="n">
        <v>647.342</v>
      </c>
      <c r="I162" s="21" t="n">
        <v>661.684</v>
      </c>
      <c r="J162" s="21" t="n">
        <v>659.275</v>
      </c>
      <c r="K162" s="21" t="n">
        <v>652.694</v>
      </c>
      <c r="L162" s="21" t="n">
        <v>697.05</v>
      </c>
      <c r="M162" s="21" t="n">
        <v>722.348</v>
      </c>
      <c r="N162" s="21" t="n">
        <v>772.596</v>
      </c>
      <c r="O162" s="3"/>
      <c r="P162" s="3"/>
      <c r="Q162" s="3"/>
      <c r="R162" s="3"/>
      <c r="S162" s="22" t="n">
        <f aca="false">AVERAGE(F162:L162)</f>
        <v>673.519</v>
      </c>
      <c r="T162" s="22" t="n">
        <f aca="false">AVERAGE(M162:N162,C163:E163)</f>
        <v>746.3164</v>
      </c>
      <c r="U162" s="22" t="n">
        <f aca="false">AVERAGE(C162:N162)</f>
        <v>699.3005</v>
      </c>
    </row>
    <row r="163" customFormat="false" ht="12.75" hidden="false" customHeight="false" outlineLevel="0" collapsed="false">
      <c r="A163" s="19"/>
      <c r="B163" s="20" t="n">
        <v>1996</v>
      </c>
      <c r="C163" s="21" t="n">
        <v>771.957</v>
      </c>
      <c r="D163" s="21" t="n">
        <v>721.551</v>
      </c>
      <c r="E163" s="21" t="n">
        <v>743.13</v>
      </c>
      <c r="F163" s="21" t="n">
        <v>718.716</v>
      </c>
      <c r="G163" s="21" t="n">
        <v>682.362</v>
      </c>
      <c r="H163" s="21" t="n">
        <v>695.343</v>
      </c>
      <c r="I163" s="21" t="n">
        <v>664.545</v>
      </c>
      <c r="J163" s="21" t="n">
        <v>694.032</v>
      </c>
      <c r="K163" s="21" t="n">
        <v>676.777</v>
      </c>
      <c r="L163" s="21" t="n">
        <v>707.398</v>
      </c>
      <c r="M163" s="21" t="n">
        <v>733.427</v>
      </c>
      <c r="N163" s="21" t="n">
        <v>750.305</v>
      </c>
      <c r="O163" s="3"/>
      <c r="P163" s="3"/>
      <c r="Q163" s="3"/>
      <c r="R163" s="3"/>
      <c r="S163" s="22" t="n">
        <f aca="false">AVERAGE(F163:L163)</f>
        <v>691.310428571429</v>
      </c>
      <c r="T163" s="22" t="n">
        <f aca="false">AVERAGE(M163:N163,C164:E164)</f>
        <v>754.1976</v>
      </c>
      <c r="U163" s="22" t="n">
        <f aca="false">AVERAGE(C163:N163)</f>
        <v>713.29525</v>
      </c>
    </row>
    <row r="164" customFormat="false" ht="12.75" hidden="false" customHeight="false" outlineLevel="0" collapsed="false">
      <c r="A164" s="19"/>
      <c r="B164" s="20" t="n">
        <v>1997</v>
      </c>
      <c r="C164" s="21" t="n">
        <v>790.102</v>
      </c>
      <c r="D164" s="21" t="n">
        <v>757.938</v>
      </c>
      <c r="E164" s="21" t="n">
        <v>739.216</v>
      </c>
      <c r="F164" s="21" t="n">
        <v>715.744</v>
      </c>
      <c r="G164" s="21" t="n">
        <v>710.039</v>
      </c>
      <c r="H164" s="21" t="n">
        <v>674.772</v>
      </c>
      <c r="I164" s="21" t="n">
        <v>682.963</v>
      </c>
      <c r="J164" s="21" t="n">
        <v>713.623</v>
      </c>
      <c r="K164" s="21" t="n">
        <v>718.379</v>
      </c>
      <c r="L164" s="21" t="n">
        <v>701.041</v>
      </c>
      <c r="M164" s="21" t="n">
        <v>726.395</v>
      </c>
      <c r="N164" s="21" t="n">
        <v>779.803</v>
      </c>
      <c r="O164" s="3"/>
      <c r="P164" s="3"/>
      <c r="Q164" s="3"/>
      <c r="R164" s="3"/>
      <c r="S164" s="22"/>
      <c r="T164" s="22"/>
      <c r="U164" s="22"/>
    </row>
    <row r="165" customFormat="false" ht="12.75" hidden="false" customHeight="false" outlineLevel="0" collapsed="false">
      <c r="A165" s="19"/>
      <c r="B165" s="20" t="n">
        <v>1998</v>
      </c>
      <c r="C165" s="21" t="n">
        <v>766.449</v>
      </c>
      <c r="D165" s="21" t="n">
        <v>697.711</v>
      </c>
      <c r="E165" s="21" t="n">
        <v>733.643</v>
      </c>
      <c r="F165" s="21" t="n">
        <v>687.063</v>
      </c>
      <c r="G165" s="21" t="n">
        <v>654.142</v>
      </c>
      <c r="H165" s="21" t="n">
        <v>649.794</v>
      </c>
      <c r="I165" s="21" t="n">
        <v>685.564</v>
      </c>
      <c r="J165" s="21" t="n">
        <v>695.814</v>
      </c>
      <c r="K165" s="21" t="n">
        <v>667.314</v>
      </c>
      <c r="L165" s="31" t="n">
        <f aca="false">L164*$C$9</f>
        <v>692.979205393348</v>
      </c>
      <c r="M165" s="31" t="n">
        <f aca="false">M164*$D$9</f>
        <v>735.96301138173</v>
      </c>
      <c r="N165" s="31" t="n">
        <f aca="false">N164*$E$9</f>
        <v>782.990241466459</v>
      </c>
      <c r="O165" s="3"/>
      <c r="P165" s="3"/>
      <c r="Q165" s="3"/>
      <c r="R165" s="3"/>
      <c r="S165" s="25"/>
      <c r="T165" s="25"/>
      <c r="U165" s="25"/>
    </row>
    <row r="166" customFormat="false" ht="12.75" hidden="false" customHeight="false" outlineLevel="0" collapsed="false">
      <c r="A166" s="19"/>
      <c r="B166" s="20" t="n">
        <v>1999</v>
      </c>
      <c r="C166" s="31" t="n">
        <f aca="false">C165*$F$9</f>
        <v>744.747689627062</v>
      </c>
      <c r="D166" s="31" t="n">
        <f aca="false">D165*$G$9</f>
        <v>690.250154817363</v>
      </c>
      <c r="E166" s="31" t="n">
        <f aca="false">E165*$H$9</f>
        <v>743.04540995613</v>
      </c>
      <c r="F166" s="31" t="n">
        <f aca="false">F165*$I$9</f>
        <v>676.983000314275</v>
      </c>
      <c r="G166" s="31" t="n">
        <f aca="false">G165*$J$9</f>
        <v>641.098357523589</v>
      </c>
      <c r="H166" s="31" t="n">
        <f aca="false">H165*$K$9</f>
        <v>637.360049546693</v>
      </c>
      <c r="I166" s="31" t="n">
        <f aca="false">I165*$L$9</f>
        <v>739.012454569884</v>
      </c>
      <c r="J166" s="31" t="n">
        <f aca="false">J165*$M$9</f>
        <v>748.819097317066</v>
      </c>
      <c r="K166" s="31" t="n">
        <f aca="false">K165*$N$9</f>
        <v>682.766244324633</v>
      </c>
      <c r="L166" s="31" t="n">
        <f aca="false">L165*$C$9</f>
        <v>685.010119390444</v>
      </c>
      <c r="M166" s="34" t="n">
        <f aca="false">M165*$D$9</f>
        <v>745.657051772196</v>
      </c>
      <c r="N166" s="34" t="n">
        <f aca="false">N165*$E$9</f>
        <v>786.190509951492</v>
      </c>
      <c r="O166" s="3"/>
      <c r="P166" s="3"/>
      <c r="Q166" s="3"/>
      <c r="R166" s="3"/>
      <c r="S166" s="25"/>
      <c r="T166" s="25"/>
      <c r="U166" s="25"/>
    </row>
    <row r="167" customFormat="false" ht="12.75" hidden="false" customHeight="false" outlineLevel="0" collapsed="false">
      <c r="A167" s="19"/>
      <c r="B167" s="2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3"/>
      <c r="P167" s="3"/>
      <c r="Q167" s="3"/>
      <c r="R167" s="3"/>
      <c r="S167" s="3"/>
      <c r="T167" s="3"/>
      <c r="U167" s="3"/>
    </row>
    <row r="168" customFormat="false" ht="12.75" hidden="false" customHeight="false" outlineLevel="0" collapsed="false">
      <c r="A168" s="27" t="s">
        <v>31</v>
      </c>
      <c r="B168" s="28"/>
      <c r="C168" s="26" t="n">
        <f aca="false">MAX(C159:C165)</f>
        <v>790.102</v>
      </c>
      <c r="D168" s="26" t="n">
        <f aca="false">MAX(D159:D165)</f>
        <v>757.938</v>
      </c>
      <c r="E168" s="26" t="n">
        <f aca="false">MAX(E159:E165)</f>
        <v>743.13</v>
      </c>
      <c r="F168" s="26" t="n">
        <f aca="false">MAX(F159:F165)</f>
        <v>718.716</v>
      </c>
      <c r="G168" s="26" t="n">
        <f aca="false">MAX(G159:G165)</f>
        <v>710.039</v>
      </c>
      <c r="H168" s="26" t="n">
        <f aca="false">MAX(H159:H165)</f>
        <v>695.343</v>
      </c>
      <c r="I168" s="26" t="n">
        <f aca="false">MAX(I159:I165)</f>
        <v>685.564</v>
      </c>
      <c r="J168" s="26" t="n">
        <f aca="false">MAX(J159:J165)</f>
        <v>713.623</v>
      </c>
      <c r="K168" s="26" t="n">
        <f aca="false">MAX(K159:K165)</f>
        <v>718.379</v>
      </c>
      <c r="L168" s="26" t="n">
        <f aca="false">MAX(L159:L165)</f>
        <v>707.398</v>
      </c>
      <c r="M168" s="26" t="n">
        <f aca="false">MAX(M159:M165)</f>
        <v>735.96301138173</v>
      </c>
      <c r="N168" s="26" t="n">
        <f aca="false">MAX(N159:N165)</f>
        <v>782.990241466459</v>
      </c>
      <c r="O168" s="26" t="n">
        <f aca="false">MAX(O159:O165)</f>
        <v>0</v>
      </c>
      <c r="P168" s="26" t="n">
        <f aca="false">MAX(P159:P165)</f>
        <v>0</v>
      </c>
      <c r="Q168" s="3"/>
      <c r="R168" s="3"/>
      <c r="S168" s="26" t="n">
        <f aca="false">MAX(S159:S164)</f>
        <v>691.310428571429</v>
      </c>
      <c r="T168" s="26" t="n">
        <f aca="false">MAX(T159:T164)</f>
        <v>754.1976</v>
      </c>
      <c r="U168" s="26" t="n">
        <f aca="false">MAX(U159:U164)</f>
        <v>713.29525</v>
      </c>
    </row>
    <row r="169" customFormat="false" ht="12.75" hidden="false" customHeight="false" outlineLevel="0" collapsed="false">
      <c r="A169" s="27" t="s">
        <v>32</v>
      </c>
      <c r="B169" s="20"/>
      <c r="C169" s="26" t="n">
        <f aca="false">AVERAGE(C159:C165)</f>
        <v>744.783285714286</v>
      </c>
      <c r="D169" s="26" t="n">
        <f aca="false">AVERAGE(D159:D165)</f>
        <v>698.315285714286</v>
      </c>
      <c r="E169" s="26" t="n">
        <f aca="false">AVERAGE(E159:E165)</f>
        <v>715.324</v>
      </c>
      <c r="F169" s="26" t="n">
        <f aca="false">AVERAGE(F159:F165)</f>
        <v>679.026571428571</v>
      </c>
      <c r="G169" s="26" t="n">
        <f aca="false">AVERAGE(G159:G165)</f>
        <v>656.421142857143</v>
      </c>
      <c r="H169" s="26" t="n">
        <f aca="false">AVERAGE(H159:H165)</f>
        <v>641.116714285714</v>
      </c>
      <c r="I169" s="26" t="n">
        <f aca="false">AVERAGE(I159:I165)</f>
        <v>645.558857142857</v>
      </c>
      <c r="J169" s="26" t="n">
        <f aca="false">AVERAGE(J159:J165)</f>
        <v>658.025285714286</v>
      </c>
      <c r="K169" s="26" t="n">
        <f aca="false">AVERAGE(K159:K165)</f>
        <v>655.602428571429</v>
      </c>
      <c r="L169" s="26" t="n">
        <f aca="false">AVERAGE(L159:L165)</f>
        <v>679.925743627621</v>
      </c>
      <c r="M169" s="26" t="n">
        <f aca="false">AVERAGE(M159:M165)</f>
        <v>702.96143019739</v>
      </c>
      <c r="N169" s="26" t="n">
        <f aca="false">AVERAGE(N159:N165)</f>
        <v>741.479177352351</v>
      </c>
      <c r="O169" s="26" t="e">
        <f aca="false">AVERAGE(O159:O165)</f>
        <v>#DIV/0!</v>
      </c>
      <c r="P169" s="26" t="e">
        <f aca="false">AVERAGE(P159:P165)</f>
        <v>#DIV/0!</v>
      </c>
      <c r="Q169" s="3"/>
      <c r="R169" s="3"/>
      <c r="S169" s="26" t="n">
        <f aca="false">AVERAGE(S159:S164)</f>
        <v>647.443028571429</v>
      </c>
      <c r="T169" s="26" t="n">
        <f aca="false">AVERAGE(T159:T164)</f>
        <v>719.9424</v>
      </c>
      <c r="U169" s="26" t="n">
        <f aca="false">AVERAGE(U159:U164)</f>
        <v>672.838966666667</v>
      </c>
    </row>
    <row r="170" customFormat="false" ht="12.75" hidden="false" customHeight="false" outlineLevel="0" collapsed="false">
      <c r="A170" s="27" t="s">
        <v>33</v>
      </c>
      <c r="B170" s="20"/>
      <c r="C170" s="26" t="n">
        <f aca="false">MIN(C159:C165)</f>
        <v>694.016</v>
      </c>
      <c r="D170" s="26" t="n">
        <f aca="false">MIN(D159:D165)</f>
        <v>637.191</v>
      </c>
      <c r="E170" s="26" t="n">
        <f aca="false">MIN(E159:E165)</f>
        <v>667.321</v>
      </c>
      <c r="F170" s="26" t="n">
        <f aca="false">MIN(F159:F165)</f>
        <v>621.398</v>
      </c>
      <c r="G170" s="26" t="n">
        <f aca="false">MIN(G159:G165)</f>
        <v>608.99</v>
      </c>
      <c r="H170" s="26" t="n">
        <f aca="false">MIN(H159:H165)</f>
        <v>572.163</v>
      </c>
      <c r="I170" s="26" t="n">
        <f aca="false">MIN(I159:I165)</f>
        <v>580.237</v>
      </c>
      <c r="J170" s="26" t="n">
        <f aca="false">MIN(J159:J165)</f>
        <v>576.415</v>
      </c>
      <c r="K170" s="26" t="n">
        <f aca="false">MIN(K159:K165)</f>
        <v>580.864</v>
      </c>
      <c r="L170" s="26" t="n">
        <f aca="false">MIN(L159:L165)</f>
        <v>599.976</v>
      </c>
      <c r="M170" s="26" t="n">
        <f aca="false">MIN(M159:M165)</f>
        <v>633.614</v>
      </c>
      <c r="N170" s="26" t="n">
        <f aca="false">MIN(N159:N165)</f>
        <v>669.103</v>
      </c>
      <c r="O170" s="26" t="n">
        <f aca="false">MIN(O159:O165)</f>
        <v>0</v>
      </c>
      <c r="P170" s="26" t="n">
        <f aca="false">MIN(P159:P165)</f>
        <v>0</v>
      </c>
      <c r="Q170" s="3"/>
      <c r="R170" s="3"/>
      <c r="S170" s="26" t="n">
        <f aca="false">MIN(S159:S164)</f>
        <v>592.089571428572</v>
      </c>
      <c r="T170" s="26" t="n">
        <f aca="false">MIN(T159:T164)</f>
        <v>676.3692</v>
      </c>
      <c r="U170" s="26" t="n">
        <f aca="false">MIN(U159:U164)</f>
        <v>620.489333333333</v>
      </c>
    </row>
    <row r="171" customFormat="false" ht="12.75" hidden="false" customHeight="false" outlineLevel="0" collapsed="false"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</row>
    <row r="172" customFormat="false" ht="17.25" hidden="false" customHeight="false" outlineLevel="0" collapsed="false">
      <c r="A172" s="36" t="s">
        <v>50</v>
      </c>
      <c r="B172" s="20" t="n">
        <v>1992</v>
      </c>
      <c r="C172" s="21" t="n">
        <v>166.626</v>
      </c>
      <c r="D172" s="21" t="n">
        <v>168.034</v>
      </c>
      <c r="E172" s="21" t="n">
        <v>205.207</v>
      </c>
      <c r="F172" s="21" t="n">
        <v>226.605</v>
      </c>
      <c r="G172" s="21" t="n">
        <v>234.198</v>
      </c>
      <c r="H172" s="21" t="n">
        <v>263.678</v>
      </c>
      <c r="I172" s="21" t="n">
        <v>331.226</v>
      </c>
      <c r="J172" s="21" t="n">
        <v>300.174</v>
      </c>
      <c r="K172" s="21" t="n">
        <v>271.358</v>
      </c>
      <c r="L172" s="21" t="n">
        <v>210.126</v>
      </c>
      <c r="M172" s="21" t="n">
        <v>186.539</v>
      </c>
      <c r="N172" s="21" t="n">
        <v>172.888</v>
      </c>
      <c r="O172" s="3"/>
      <c r="P172" s="3"/>
      <c r="Q172" s="3"/>
      <c r="R172" s="3"/>
      <c r="S172" s="22" t="n">
        <f aca="false">AVERAGE(F172:L172)</f>
        <v>262.480714285714</v>
      </c>
      <c r="T172" s="22" t="n">
        <f aca="false">AVERAGE(M172:N172,C173:E173)</f>
        <v>174.35</v>
      </c>
      <c r="U172" s="22" t="n">
        <f aca="false">AVERAGE(C172:N172)</f>
        <v>228.054916666667</v>
      </c>
    </row>
    <row r="173" customFormat="false" ht="12.75" hidden="false" customHeight="false" outlineLevel="0" collapsed="false">
      <c r="A173" s="19"/>
      <c r="B173" s="20" t="n">
        <v>1993</v>
      </c>
      <c r="C173" s="21" t="n">
        <v>161.603</v>
      </c>
      <c r="D173" s="21" t="n">
        <v>159.387</v>
      </c>
      <c r="E173" s="21" t="n">
        <v>191.333</v>
      </c>
      <c r="F173" s="21" t="n">
        <v>171.687</v>
      </c>
      <c r="G173" s="21" t="n">
        <v>164.735</v>
      </c>
      <c r="H173" s="21" t="n">
        <v>252.79</v>
      </c>
      <c r="I173" s="21" t="n">
        <v>331.967</v>
      </c>
      <c r="J173" s="21" t="n">
        <v>354.909</v>
      </c>
      <c r="K173" s="21" t="n">
        <v>256.309</v>
      </c>
      <c r="L173" s="21" t="n">
        <v>232.159</v>
      </c>
      <c r="M173" s="21" t="n">
        <v>205.778</v>
      </c>
      <c r="N173" s="21" t="n">
        <v>171.757</v>
      </c>
      <c r="O173" s="3"/>
      <c r="P173" s="3"/>
      <c r="Q173" s="3"/>
      <c r="R173" s="3"/>
      <c r="S173" s="22" t="n">
        <f aca="false">AVERAGE(F173:L173)</f>
        <v>252.079428571429</v>
      </c>
      <c r="T173" s="22" t="n">
        <f aca="false">AVERAGE(M173:N173,C174:E174)</f>
        <v>175.1384</v>
      </c>
      <c r="U173" s="22" t="n">
        <f aca="false">AVERAGE(C173:N173)</f>
        <v>221.201166666667</v>
      </c>
    </row>
    <row r="174" customFormat="false" ht="12.75" hidden="false" customHeight="false" outlineLevel="0" collapsed="false">
      <c r="A174" s="19"/>
      <c r="B174" s="20" t="n">
        <v>1994</v>
      </c>
      <c r="C174" s="21" t="n">
        <v>166.773</v>
      </c>
      <c r="D174" s="21" t="n">
        <v>147.439</v>
      </c>
      <c r="E174" s="21" t="n">
        <v>183.945</v>
      </c>
      <c r="F174" s="21" t="n">
        <v>202.433</v>
      </c>
      <c r="G174" s="21" t="n">
        <v>216.529</v>
      </c>
      <c r="H174" s="21" t="n">
        <v>316.547</v>
      </c>
      <c r="I174" s="21" t="n">
        <v>360.588</v>
      </c>
      <c r="J174" s="21" t="n">
        <v>377.619</v>
      </c>
      <c r="K174" s="21" t="n">
        <v>293.349</v>
      </c>
      <c r="L174" s="21" t="n">
        <v>260.024</v>
      </c>
      <c r="M174" s="21" t="n">
        <v>228.342</v>
      </c>
      <c r="N174" s="21" t="n">
        <v>204.753</v>
      </c>
      <c r="O174" s="3"/>
      <c r="P174" s="3"/>
      <c r="Q174" s="3"/>
      <c r="R174" s="3"/>
      <c r="S174" s="22" t="n">
        <f aca="false">AVERAGE(F174:L174)</f>
        <v>289.584142857143</v>
      </c>
      <c r="T174" s="22" t="n">
        <f aca="false">AVERAGE(M174:N174,C175:E175)</f>
        <v>207.1176</v>
      </c>
      <c r="U174" s="22" t="n">
        <f aca="false">AVERAGE(C174:N174)</f>
        <v>246.528416666667</v>
      </c>
    </row>
    <row r="175" customFormat="false" ht="12.75" hidden="false" customHeight="false" outlineLevel="0" collapsed="false">
      <c r="A175" s="19"/>
      <c r="B175" s="20" t="n">
        <v>1995</v>
      </c>
      <c r="C175" s="21" t="n">
        <v>195.743</v>
      </c>
      <c r="D175" s="21" t="n">
        <v>165.858</v>
      </c>
      <c r="E175" s="21" t="n">
        <v>240.892</v>
      </c>
      <c r="F175" s="21" t="n">
        <v>224.217</v>
      </c>
      <c r="G175" s="21" t="n">
        <v>254.184</v>
      </c>
      <c r="H175" s="21" t="n">
        <v>294.137</v>
      </c>
      <c r="I175" s="21" t="n">
        <v>400.734</v>
      </c>
      <c r="J175" s="21" t="n">
        <v>452.374</v>
      </c>
      <c r="K175" s="21" t="n">
        <v>307.516</v>
      </c>
      <c r="L175" s="21" t="n">
        <v>235.693</v>
      </c>
      <c r="M175" s="21" t="n">
        <v>192.711</v>
      </c>
      <c r="N175" s="21" t="n">
        <v>169.592</v>
      </c>
      <c r="O175" s="3"/>
      <c r="P175" s="3"/>
      <c r="Q175" s="3"/>
      <c r="R175" s="3"/>
      <c r="S175" s="22" t="n">
        <f aca="false">AVERAGE(F175:L175)</f>
        <v>309.836428571429</v>
      </c>
      <c r="T175" s="22" t="n">
        <f aca="false">AVERAGE(M175:N175,C176:E176)</f>
        <v>162.5128</v>
      </c>
      <c r="U175" s="22" t="n">
        <f aca="false">AVERAGE(C175:N175)</f>
        <v>261.137583333333</v>
      </c>
    </row>
    <row r="176" customFormat="false" ht="12.75" hidden="false" customHeight="false" outlineLevel="0" collapsed="false">
      <c r="A176" s="19"/>
      <c r="B176" s="20" t="n">
        <v>1996</v>
      </c>
      <c r="C176" s="21" t="n">
        <v>164.492</v>
      </c>
      <c r="D176" s="21" t="n">
        <v>133.591</v>
      </c>
      <c r="E176" s="21" t="n">
        <v>152.178</v>
      </c>
      <c r="F176" s="21" t="n">
        <v>164.386</v>
      </c>
      <c r="G176" s="21" t="n">
        <v>259.798</v>
      </c>
      <c r="H176" s="21" t="n">
        <v>291.832</v>
      </c>
      <c r="I176" s="21" t="n">
        <v>347.324</v>
      </c>
      <c r="J176" s="21" t="n">
        <v>356.854</v>
      </c>
      <c r="K176" s="21" t="n">
        <v>276.941</v>
      </c>
      <c r="L176" s="21" t="n">
        <v>223.124</v>
      </c>
      <c r="M176" s="21" t="n">
        <v>166.891</v>
      </c>
      <c r="N176" s="21" t="n">
        <v>129.23</v>
      </c>
      <c r="O176" s="3"/>
      <c r="P176" s="3"/>
      <c r="Q176" s="3"/>
      <c r="R176" s="3"/>
      <c r="S176" s="22" t="n">
        <f aca="false">AVERAGE(F176:L176)</f>
        <v>274.322714285714</v>
      </c>
      <c r="T176" s="22" t="n">
        <f aca="false">AVERAGE(M176:N176,C177:E177)</f>
        <v>145.673</v>
      </c>
      <c r="U176" s="22" t="n">
        <f aca="false">AVERAGE(C176:N176)</f>
        <v>222.220083333333</v>
      </c>
    </row>
    <row r="177" customFormat="false" ht="12.75" hidden="false" customHeight="false" outlineLevel="0" collapsed="false">
      <c r="A177" s="19"/>
      <c r="B177" s="20" t="n">
        <v>1997</v>
      </c>
      <c r="C177" s="21" t="n">
        <v>135.735</v>
      </c>
      <c r="D177" s="21" t="n">
        <v>140.686</v>
      </c>
      <c r="E177" s="21" t="n">
        <v>155.823</v>
      </c>
      <c r="F177" s="21" t="n">
        <v>188.444</v>
      </c>
      <c r="G177" s="21" t="n">
        <v>229.611</v>
      </c>
      <c r="H177" s="21" t="n">
        <v>295.676</v>
      </c>
      <c r="I177" s="21" t="n">
        <v>417.913</v>
      </c>
      <c r="J177" s="21" t="n">
        <v>386.476</v>
      </c>
      <c r="K177" s="21" t="n">
        <v>330.386</v>
      </c>
      <c r="L177" s="21" t="n">
        <v>243.725</v>
      </c>
      <c r="M177" s="21" t="n">
        <v>173.55</v>
      </c>
      <c r="N177" s="21" t="n">
        <v>193.643</v>
      </c>
      <c r="O177" s="3"/>
      <c r="P177" s="3"/>
      <c r="Q177" s="3"/>
      <c r="R177" s="3"/>
      <c r="S177" s="22"/>
      <c r="T177" s="22"/>
      <c r="U177" s="22"/>
    </row>
    <row r="178" customFormat="false" ht="12.75" hidden="false" customHeight="false" outlineLevel="0" collapsed="false">
      <c r="A178" s="19"/>
      <c r="B178" s="20" t="n">
        <v>1998</v>
      </c>
      <c r="C178" s="21" t="n">
        <v>168.094</v>
      </c>
      <c r="D178" s="21" t="n">
        <v>131.395</v>
      </c>
      <c r="E178" s="21" t="n">
        <v>191.731</v>
      </c>
      <c r="F178" s="21" t="n">
        <v>188.003</v>
      </c>
      <c r="G178" s="21" t="n">
        <v>290.967</v>
      </c>
      <c r="H178" s="21" t="n">
        <v>376.929</v>
      </c>
      <c r="I178" s="21" t="n">
        <v>446.722</v>
      </c>
      <c r="J178" s="21" t="n">
        <v>455.52</v>
      </c>
      <c r="K178" s="21" t="n">
        <v>377.208</v>
      </c>
      <c r="L178" s="31" t="n">
        <f aca="false">L177*$C$9</f>
        <v>240.922223999015</v>
      </c>
      <c r="M178" s="31" t="n">
        <f aca="false">M177*$D$9</f>
        <v>175.835985414684</v>
      </c>
      <c r="N178" s="31" t="n">
        <f aca="false">N177*$E$9</f>
        <v>194.434465279422</v>
      </c>
      <c r="O178" s="3"/>
      <c r="P178" s="3"/>
      <c r="Q178" s="3"/>
      <c r="R178" s="3"/>
      <c r="S178" s="25"/>
      <c r="T178" s="25"/>
      <c r="U178" s="25"/>
    </row>
    <row r="179" customFormat="false" ht="12.75" hidden="false" customHeight="false" outlineLevel="0" collapsed="false">
      <c r="A179" s="19"/>
      <c r="B179" s="20" t="n">
        <v>1999</v>
      </c>
      <c r="C179" s="31" t="n">
        <f aca="false">C178*$F$9</f>
        <v>163.334570389121</v>
      </c>
      <c r="D179" s="31" t="n">
        <f aca="false">D178*$G$9</f>
        <v>129.989951559066</v>
      </c>
      <c r="E179" s="31" t="n">
        <f aca="false">E178*$H$9</f>
        <v>194.188235281055</v>
      </c>
      <c r="F179" s="31" t="n">
        <f aca="false">F178*$I$9</f>
        <v>185.244781058046</v>
      </c>
      <c r="G179" s="31" t="n">
        <f aca="false">G178*$J$9</f>
        <v>285.165095336435</v>
      </c>
      <c r="H179" s="31" t="n">
        <f aca="false">H178*$K$9</f>
        <v>369.716381061668</v>
      </c>
      <c r="I179" s="31" t="n">
        <f aca="false">I178*$L$9</f>
        <v>481.549675493999</v>
      </c>
      <c r="J179" s="31" t="n">
        <f aca="false">J178*$M$9</f>
        <v>490.220195641177</v>
      </c>
      <c r="K179" s="31" t="n">
        <f aca="false">K178*$N$9</f>
        <v>385.94258398476</v>
      </c>
      <c r="L179" s="31" t="n">
        <f aca="false">L178*$C$9</f>
        <v>238.151679214819</v>
      </c>
      <c r="M179" s="34" t="n">
        <f aca="false">M178*$D$9</f>
        <v>178.15208162923</v>
      </c>
      <c r="N179" s="34" t="n">
        <f aca="false">N178*$E$9</f>
        <v>195.229165466838</v>
      </c>
      <c r="O179" s="3"/>
      <c r="P179" s="3"/>
      <c r="Q179" s="3"/>
      <c r="R179" s="3"/>
      <c r="S179" s="25"/>
      <c r="T179" s="25"/>
      <c r="U179" s="25"/>
    </row>
    <row r="180" customFormat="false" ht="12.75" hidden="false" customHeight="false" outlineLevel="0" collapsed="false">
      <c r="A180" s="19"/>
      <c r="B180" s="2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3"/>
      <c r="P180" s="3"/>
      <c r="Q180" s="3"/>
      <c r="R180" s="3"/>
      <c r="S180" s="3"/>
      <c r="T180" s="3"/>
      <c r="U180" s="3"/>
    </row>
    <row r="181" customFormat="false" ht="12.75" hidden="false" customHeight="false" outlineLevel="0" collapsed="false">
      <c r="A181" s="27" t="s">
        <v>31</v>
      </c>
      <c r="B181" s="28"/>
      <c r="C181" s="26" t="n">
        <f aca="false">MAX(C172:C178)</f>
        <v>195.743</v>
      </c>
      <c r="D181" s="26" t="n">
        <f aca="false">MAX(D172:D178)</f>
        <v>168.034</v>
      </c>
      <c r="E181" s="26" t="n">
        <f aca="false">MAX(E172:E178)</f>
        <v>240.892</v>
      </c>
      <c r="F181" s="26" t="n">
        <f aca="false">MAX(F172:F178)</f>
        <v>226.605</v>
      </c>
      <c r="G181" s="26" t="n">
        <f aca="false">MAX(G172:G178)</f>
        <v>290.967</v>
      </c>
      <c r="H181" s="26" t="n">
        <f aca="false">MAX(H172:H178)</f>
        <v>376.929</v>
      </c>
      <c r="I181" s="26" t="n">
        <f aca="false">MAX(I172:I178)</f>
        <v>446.722</v>
      </c>
      <c r="J181" s="26" t="n">
        <f aca="false">MAX(J172:J178)</f>
        <v>455.52</v>
      </c>
      <c r="K181" s="26" t="n">
        <f aca="false">MAX(K172:K178)</f>
        <v>377.208</v>
      </c>
      <c r="L181" s="26" t="n">
        <f aca="false">MAX(L172:L178)</f>
        <v>260.024</v>
      </c>
      <c r="M181" s="26" t="n">
        <f aca="false">MAX(M172:M178)</f>
        <v>228.342</v>
      </c>
      <c r="N181" s="26" t="n">
        <f aca="false">MAX(N172:N178)</f>
        <v>204.753</v>
      </c>
      <c r="O181" s="26" t="n">
        <f aca="false">MAX(O172:O178)</f>
        <v>0</v>
      </c>
      <c r="P181" s="26" t="n">
        <f aca="false">MAX(P172:P178)</f>
        <v>0</v>
      </c>
      <c r="Q181" s="3"/>
      <c r="R181" s="3"/>
      <c r="S181" s="26" t="n">
        <f aca="false">MAX(S172:S177)</f>
        <v>309.836428571429</v>
      </c>
      <c r="T181" s="26" t="n">
        <f aca="false">MAX(T172:T177)</f>
        <v>207.1176</v>
      </c>
      <c r="U181" s="26" t="n">
        <f aca="false">MAX(U172:U177)</f>
        <v>261.137583333333</v>
      </c>
    </row>
    <row r="182" customFormat="false" ht="12.75" hidden="false" customHeight="false" outlineLevel="0" collapsed="false">
      <c r="A182" s="27" t="s">
        <v>32</v>
      </c>
      <c r="B182" s="20"/>
      <c r="C182" s="26" t="n">
        <f aca="false">AVERAGE(C172:C178)</f>
        <v>165.580857142857</v>
      </c>
      <c r="D182" s="26" t="n">
        <f aca="false">AVERAGE(D172:D178)</f>
        <v>149.484285714286</v>
      </c>
      <c r="E182" s="26" t="n">
        <f aca="false">AVERAGE(E172:E178)</f>
        <v>188.729857142857</v>
      </c>
      <c r="F182" s="26" t="n">
        <f aca="false">AVERAGE(F172:F178)</f>
        <v>195.110714285714</v>
      </c>
      <c r="G182" s="26" t="n">
        <f aca="false">AVERAGE(G172:G178)</f>
        <v>235.717428571429</v>
      </c>
      <c r="H182" s="26" t="n">
        <f aca="false">AVERAGE(H172:H178)</f>
        <v>298.798428571429</v>
      </c>
      <c r="I182" s="26" t="n">
        <f aca="false">AVERAGE(I172:I178)</f>
        <v>376.639142857143</v>
      </c>
      <c r="J182" s="26" t="n">
        <f aca="false">AVERAGE(J172:J178)</f>
        <v>383.418</v>
      </c>
      <c r="K182" s="26" t="n">
        <f aca="false">AVERAGE(K172:K178)</f>
        <v>301.866714285714</v>
      </c>
      <c r="L182" s="26" t="n">
        <f aca="false">AVERAGE(L172:L178)</f>
        <v>235.110460571288</v>
      </c>
      <c r="M182" s="26" t="n">
        <f aca="false">AVERAGE(M172:M178)</f>
        <v>189.949569344955</v>
      </c>
      <c r="N182" s="26" t="n">
        <f aca="false">AVERAGE(N172:N178)</f>
        <v>176.613923611346</v>
      </c>
      <c r="O182" s="26" t="e">
        <f aca="false">AVERAGE(O172:O178)</f>
        <v>#DIV/0!</v>
      </c>
      <c r="P182" s="26" t="e">
        <f aca="false">AVERAGE(P172:P178)</f>
        <v>#DIV/0!</v>
      </c>
      <c r="Q182" s="3"/>
      <c r="R182" s="3"/>
      <c r="S182" s="26" t="n">
        <f aca="false">AVERAGE(S172:S177)</f>
        <v>277.660685714286</v>
      </c>
      <c r="T182" s="26" t="n">
        <f aca="false">AVERAGE(T172:T177)</f>
        <v>172.95836</v>
      </c>
      <c r="U182" s="26" t="n">
        <f aca="false">AVERAGE(U172:U177)</f>
        <v>235.828433333333</v>
      </c>
    </row>
    <row r="183" customFormat="false" ht="12.75" hidden="false" customHeight="false" outlineLevel="0" collapsed="false">
      <c r="A183" s="27" t="s">
        <v>33</v>
      </c>
      <c r="B183" s="20"/>
      <c r="C183" s="26" t="n">
        <f aca="false">MIN(C172:C178)</f>
        <v>135.735</v>
      </c>
      <c r="D183" s="26" t="n">
        <f aca="false">MIN(D172:D178)</f>
        <v>131.395</v>
      </c>
      <c r="E183" s="26" t="n">
        <f aca="false">MIN(E172:E178)</f>
        <v>152.178</v>
      </c>
      <c r="F183" s="26" t="n">
        <f aca="false">MIN(F172:F178)</f>
        <v>164.386</v>
      </c>
      <c r="G183" s="26" t="n">
        <f aca="false">MIN(G172:G178)</f>
        <v>164.735</v>
      </c>
      <c r="H183" s="26" t="n">
        <f aca="false">MIN(H172:H178)</f>
        <v>252.79</v>
      </c>
      <c r="I183" s="26" t="n">
        <f aca="false">MIN(I172:I178)</f>
        <v>331.226</v>
      </c>
      <c r="J183" s="26" t="n">
        <f aca="false">MIN(J172:J178)</f>
        <v>300.174</v>
      </c>
      <c r="K183" s="26" t="n">
        <f aca="false">MIN(K172:K178)</f>
        <v>256.309</v>
      </c>
      <c r="L183" s="26" t="n">
        <f aca="false">MIN(L172:L178)</f>
        <v>210.126</v>
      </c>
      <c r="M183" s="26" t="n">
        <f aca="false">MIN(M172:M178)</f>
        <v>166.891</v>
      </c>
      <c r="N183" s="26" t="n">
        <f aca="false">MIN(N172:N178)</f>
        <v>129.23</v>
      </c>
      <c r="O183" s="26" t="n">
        <f aca="false">MIN(O172:O178)</f>
        <v>0</v>
      </c>
      <c r="P183" s="26" t="n">
        <f aca="false">MIN(P172:P178)</f>
        <v>0</v>
      </c>
      <c r="Q183" s="3"/>
      <c r="R183" s="3"/>
      <c r="S183" s="26" t="n">
        <f aca="false">MIN(S172:S177)</f>
        <v>252.079428571429</v>
      </c>
      <c r="T183" s="26" t="n">
        <f aca="false">MIN(T172:T177)</f>
        <v>145.673</v>
      </c>
      <c r="U183" s="26" t="n">
        <f aca="false">MIN(U172:U177)</f>
        <v>221.201166666667</v>
      </c>
    </row>
    <row r="184" customFormat="false" ht="12.75" hidden="false" customHeight="false" outlineLevel="0" collapsed="false"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</row>
    <row r="185" customFormat="false" ht="12.75" hidden="false" customHeight="false" outlineLevel="0" collapsed="false"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</row>
    <row r="186" customFormat="false" ht="12.75" hidden="false" customHeight="false" outlineLevel="0" collapsed="false"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</row>
    <row r="187" customFormat="false" ht="12.75" hidden="false" customHeight="false" outlineLevel="0" collapsed="false"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</row>
    <row r="188" customFormat="false" ht="12.75" hidden="false" customHeight="false" outlineLevel="0" collapsed="false"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</row>
    <row r="189" customFormat="false" ht="12.75" hidden="false" customHeight="false" outlineLevel="0" collapsed="false"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</row>
    <row r="190" customFormat="false" ht="12.75" hidden="false" customHeight="false" outlineLevel="0" collapsed="false"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</row>
    <row r="191" customFormat="false" ht="12.75" hidden="false" customHeight="false" outlineLevel="0" collapsed="false"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</row>
    <row r="192" customFormat="false" ht="12.75" hidden="false" customHeight="false" outlineLevel="0" collapsed="false"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</row>
    <row r="193" customFormat="false" ht="12.75" hidden="false" customHeight="false" outlineLevel="0" collapsed="false"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</row>
    <row r="194" customFormat="false" ht="12.75" hidden="false" customHeight="false" outlineLevel="0" collapsed="false"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</row>
    <row r="195" customFormat="false" ht="12.75" hidden="false" customHeight="false" outlineLevel="0" collapsed="false"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</row>
    <row r="196" customFormat="false" ht="12.75" hidden="false" customHeight="false" outlineLevel="0" collapsed="false"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</row>
    <row r="197" customFormat="false" ht="12.75" hidden="false" customHeight="false" outlineLevel="0" collapsed="false"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</row>
    <row r="198" customFormat="false" ht="12.75" hidden="false" customHeight="false" outlineLevel="0" collapsed="false">
      <c r="C198" s="0" t="s">
        <v>51</v>
      </c>
      <c r="D198" s="0" t="s">
        <v>52</v>
      </c>
      <c r="E198" s="0" t="s">
        <v>53</v>
      </c>
      <c r="F198" s="0" t="s">
        <v>54</v>
      </c>
      <c r="G198" s="0" t="s">
        <v>55</v>
      </c>
      <c r="H198" s="0" t="s">
        <v>56</v>
      </c>
      <c r="I198" s="0" t="s">
        <v>57</v>
      </c>
      <c r="J198" s="0" t="s">
        <v>58</v>
      </c>
      <c r="K198" s="0" t="s">
        <v>59</v>
      </c>
      <c r="L198" s="0" t="s">
        <v>60</v>
      </c>
      <c r="M198" s="0" t="s">
        <v>61</v>
      </c>
      <c r="N198" s="0" t="s">
        <v>62</v>
      </c>
    </row>
    <row r="199" customFormat="false" ht="12.75" hidden="false" customHeight="false" outlineLevel="0" collapsed="false">
      <c r="C199" s="0" t="s">
        <v>63</v>
      </c>
      <c r="D199" s="0" t="s">
        <v>64</v>
      </c>
      <c r="E199" s="0" t="s">
        <v>65</v>
      </c>
      <c r="F199" s="0" t="s">
        <v>66</v>
      </c>
      <c r="G199" s="0" t="s">
        <v>67</v>
      </c>
      <c r="H199" s="0" t="s">
        <v>68</v>
      </c>
      <c r="I199" s="0" t="s">
        <v>69</v>
      </c>
      <c r="J199" s="0" t="s">
        <v>70</v>
      </c>
      <c r="K199" s="0" t="s">
        <v>71</v>
      </c>
      <c r="L199" s="0" t="s">
        <v>72</v>
      </c>
      <c r="M199" s="0" t="s">
        <v>73</v>
      </c>
      <c r="N199" s="0" t="s">
        <v>74</v>
      </c>
    </row>
    <row r="200" customFormat="false" ht="12.75" hidden="false" customHeight="false" outlineLevel="0" collapsed="false">
      <c r="C200" s="0" t="s">
        <v>75</v>
      </c>
      <c r="D200" s="0" t="s">
        <v>76</v>
      </c>
      <c r="E200" s="0" t="s">
        <v>77</v>
      </c>
      <c r="F200" s="0" t="s">
        <v>78</v>
      </c>
      <c r="G200" s="0" t="s">
        <v>79</v>
      </c>
      <c r="H200" s="0" t="s">
        <v>80</v>
      </c>
      <c r="I200" s="0" t="s">
        <v>81</v>
      </c>
      <c r="J200" s="0" t="s">
        <v>82</v>
      </c>
      <c r="K200" s="0" t="s">
        <v>83</v>
      </c>
      <c r="L200" s="0" t="s">
        <v>84</v>
      </c>
      <c r="M200" s="0" t="s">
        <v>85</v>
      </c>
      <c r="N200" s="0" t="s">
        <v>86</v>
      </c>
    </row>
    <row r="201" customFormat="false" ht="12.75" hidden="false" customHeight="false" outlineLevel="0" collapsed="false">
      <c r="C201" s="0" t="s">
        <v>87</v>
      </c>
      <c r="D201" s="0" t="s">
        <v>88</v>
      </c>
      <c r="E201" s="0" t="s">
        <v>89</v>
      </c>
      <c r="F201" s="0" t="s">
        <v>90</v>
      </c>
      <c r="G201" s="0" t="s">
        <v>91</v>
      </c>
      <c r="H201" s="0" t="s">
        <v>92</v>
      </c>
      <c r="I201" s="0" t="s">
        <v>93</v>
      </c>
      <c r="J201" s="0" t="s">
        <v>94</v>
      </c>
      <c r="K201" s="0" t="s">
        <v>95</v>
      </c>
      <c r="L201" s="0" t="s">
        <v>96</v>
      </c>
      <c r="M201" s="0" t="s">
        <v>97</v>
      </c>
      <c r="N201" s="0" t="s">
        <v>98</v>
      </c>
    </row>
    <row r="202" customFormat="false" ht="12.75" hidden="false" customHeight="false" outlineLevel="0" collapsed="false">
      <c r="C202" s="0" t="s">
        <v>99</v>
      </c>
      <c r="D202" s="0" t="s">
        <v>100</v>
      </c>
      <c r="E202" s="0" t="s">
        <v>101</v>
      </c>
      <c r="F202" s="0" t="s">
        <v>102</v>
      </c>
      <c r="G202" s="0" t="s">
        <v>103</v>
      </c>
      <c r="H202" s="0" t="s">
        <v>104</v>
      </c>
      <c r="I202" s="0" t="s">
        <v>105</v>
      </c>
      <c r="J202" s="0" t="s">
        <v>106</v>
      </c>
      <c r="K202" s="0" t="s">
        <v>107</v>
      </c>
      <c r="L202" s="0" t="s">
        <v>108</v>
      </c>
      <c r="M202" s="0" t="s">
        <v>109</v>
      </c>
      <c r="N202" s="0" t="s">
        <v>110</v>
      </c>
    </row>
    <row r="203" customFormat="false" ht="12.75" hidden="false" customHeight="false" outlineLevel="0" collapsed="false">
      <c r="C203" s="0" t="s">
        <v>111</v>
      </c>
      <c r="D203" s="0" t="s">
        <v>112</v>
      </c>
      <c r="E203" s="0" t="s">
        <v>113</v>
      </c>
      <c r="F203" s="0" t="s">
        <v>114</v>
      </c>
      <c r="G203" s="0" t="s">
        <v>115</v>
      </c>
      <c r="H203" s="0" t="s">
        <v>116</v>
      </c>
      <c r="I203" s="0" t="s">
        <v>117</v>
      </c>
      <c r="J203" s="0" t="s">
        <v>118</v>
      </c>
      <c r="K203" s="0" t="s">
        <v>119</v>
      </c>
      <c r="L203" s="0" t="s">
        <v>120</v>
      </c>
      <c r="M203" s="0" t="s">
        <v>121</v>
      </c>
      <c r="N203" s="0" t="s">
        <v>122</v>
      </c>
    </row>
    <row r="204" customFormat="false" ht="12.75" hidden="false" customHeight="false" outlineLevel="0" collapsed="false">
      <c r="C204" s="0" t="s">
        <v>123</v>
      </c>
      <c r="D204" s="0" t="s">
        <v>124</v>
      </c>
      <c r="E204" s="0" t="s">
        <v>125</v>
      </c>
      <c r="F204" s="0" t="s">
        <v>126</v>
      </c>
      <c r="G204" s="0" t="s">
        <v>127</v>
      </c>
      <c r="H204" s="0" t="s">
        <v>128</v>
      </c>
      <c r="I204" s="0" t="s">
        <v>129</v>
      </c>
      <c r="J204" s="0" t="s">
        <v>130</v>
      </c>
      <c r="K204" s="0" t="s">
        <v>131</v>
      </c>
      <c r="L204" s="0" t="s">
        <v>132</v>
      </c>
      <c r="M204" s="0" t="s">
        <v>133</v>
      </c>
      <c r="N204" s="0" t="s">
        <v>134</v>
      </c>
    </row>
    <row r="205" customFormat="false" ht="12.75" hidden="false" customHeight="false" outlineLevel="0" collapsed="false">
      <c r="C205" s="0" t="s">
        <v>135</v>
      </c>
      <c r="D205" s="0" t="s">
        <v>136</v>
      </c>
      <c r="E205" s="0" t="s">
        <v>137</v>
      </c>
      <c r="F205" s="0" t="s">
        <v>138</v>
      </c>
      <c r="G205" s="0" t="s">
        <v>139</v>
      </c>
      <c r="H205" s="0" t="s">
        <v>140</v>
      </c>
      <c r="I205" s="0" t="s">
        <v>141</v>
      </c>
      <c r="J205" s="0" t="s">
        <v>142</v>
      </c>
      <c r="K205" s="0" t="s">
        <v>143</v>
      </c>
      <c r="L205" s="0" t="s">
        <v>144</v>
      </c>
      <c r="M205" s="0" t="s">
        <v>145</v>
      </c>
      <c r="N205" s="0" t="s">
        <v>146</v>
      </c>
    </row>
    <row r="206" customFormat="false" ht="12.75" hidden="false" customHeight="false" outlineLevel="0" collapsed="false">
      <c r="C206" s="0" t="s">
        <v>147</v>
      </c>
      <c r="D206" s="0" t="s">
        <v>148</v>
      </c>
      <c r="E206" s="0" t="s">
        <v>149</v>
      </c>
      <c r="F206" s="0" t="s">
        <v>150</v>
      </c>
      <c r="G206" s="0" t="s">
        <v>151</v>
      </c>
      <c r="H206" s="0" t="s">
        <v>152</v>
      </c>
      <c r="I206" s="0" t="s">
        <v>153</v>
      </c>
      <c r="J206" s="0" t="s">
        <v>154</v>
      </c>
      <c r="K206" s="0" t="s">
        <v>155</v>
      </c>
      <c r="L206" s="0" t="s">
        <v>156</v>
      </c>
      <c r="M206" s="0" t="s">
        <v>157</v>
      </c>
      <c r="N206" s="0" t="s">
        <v>158</v>
      </c>
    </row>
    <row r="207" customFormat="false" ht="12.75" hidden="false" customHeight="false" outlineLevel="0" collapsed="false"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</row>
    <row r="208" customFormat="false" ht="12.75" hidden="false" customHeight="false" outlineLevel="0" collapsed="false"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</row>
    <row r="209" customFormat="false" ht="12.75" hidden="false" customHeight="false" outlineLevel="0" collapsed="false"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</row>
    <row r="210" customFormat="false" ht="12.75" hidden="false" customHeight="false" outlineLevel="0" collapsed="false"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</row>
    <row r="211" customFormat="false" ht="12.75" hidden="false" customHeight="false" outlineLevel="0" collapsed="false"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</row>
    <row r="212" customFormat="false" ht="12.75" hidden="false" customHeight="false" outlineLevel="0" collapsed="false"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</row>
    <row r="213" customFormat="false" ht="12.75" hidden="false" customHeight="false" outlineLevel="0" collapsed="false"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</row>
    <row r="214" customFormat="false" ht="12.75" hidden="false" customHeight="false" outlineLevel="0" collapsed="false"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</row>
    <row r="215" customFormat="false" ht="12.75" hidden="false" customHeight="false" outlineLevel="0" collapsed="false"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</row>
    <row r="216" customFormat="false" ht="12.75" hidden="false" customHeight="false" outlineLevel="0" collapsed="false"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</row>
    <row r="217" customFormat="false" ht="12.75" hidden="false" customHeight="false" outlineLevel="0" collapsed="false"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</row>
    <row r="218" customFormat="false" ht="12.75" hidden="false" customHeight="false" outlineLevel="0" collapsed="false"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</row>
    <row r="219" customFormat="false" ht="12.75" hidden="false" customHeight="false" outlineLevel="0" collapsed="false"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</row>
    <row r="220" customFormat="false" ht="12.75" hidden="false" customHeight="false" outlineLevel="0" collapsed="false"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</row>
    <row r="221" customFormat="false" ht="12.75" hidden="false" customHeight="false" outlineLevel="0" collapsed="false"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</row>
    <row r="222" customFormat="false" ht="12.75" hidden="false" customHeight="false" outlineLevel="0" collapsed="false"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</row>
    <row r="223" customFormat="false" ht="12.75" hidden="false" customHeight="false" outlineLevel="0" collapsed="false"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</row>
    <row r="224" customFormat="false" ht="12.75" hidden="false" customHeight="false" outlineLevel="0" collapsed="false"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</row>
    <row r="225" customFormat="false" ht="12.75" hidden="false" customHeight="false" outlineLevel="0" collapsed="false"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</row>
    <row r="226" customFormat="false" ht="12.75" hidden="false" customHeight="false" outlineLevel="0" collapsed="false"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</row>
    <row r="227" customFormat="false" ht="12.75" hidden="false" customHeight="false" outlineLevel="0" collapsed="false"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</row>
    <row r="228" customFormat="false" ht="12.75" hidden="false" customHeight="false" outlineLevel="0" collapsed="false"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</row>
    <row r="229" customFormat="false" ht="12.75" hidden="false" customHeight="false" outlineLevel="0" collapsed="false"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</row>
    <row r="230" customFormat="false" ht="12.75" hidden="false" customHeight="false" outlineLevel="0" collapsed="false"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</row>
    <row r="231" customFormat="false" ht="12.75" hidden="false" customHeight="false" outlineLevel="0" collapsed="false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</row>
    <row r="232" customFormat="false" ht="12.75" hidden="false" customHeight="false" outlineLevel="0" collapsed="false"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</row>
    <row r="233" customFormat="false" ht="12.75" hidden="false" customHeight="false" outlineLevel="0" collapsed="false"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</row>
    <row r="234" customFormat="false" ht="12.75" hidden="false" customHeight="false" outlineLevel="0" collapsed="false"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</row>
    <row r="235" customFormat="false" ht="12.75" hidden="false" customHeight="false" outlineLevel="0" collapsed="false"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</row>
    <row r="236" customFormat="false" ht="12.75" hidden="false" customHeight="false" outlineLevel="0" collapsed="false"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</row>
    <row r="237" customFormat="false" ht="12.75" hidden="false" customHeight="false" outlineLevel="0" collapsed="false"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</row>
    <row r="238" customFormat="false" ht="12.75" hidden="false" customHeight="false" outlineLevel="0" collapsed="false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</row>
    <row r="239" customFormat="false" ht="12.75" hidden="false" customHeight="false" outlineLevel="0" collapsed="false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</row>
    <row r="240" customFormat="false" ht="12.75" hidden="false" customHeight="false" outlineLevel="0" collapsed="false"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</row>
    <row r="241" customFormat="false" ht="12.75" hidden="false" customHeight="false" outlineLevel="0" collapsed="false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</row>
    <row r="242" customFormat="false" ht="12.75" hidden="false" customHeight="false" outlineLevel="0" collapsed="false"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</row>
    <row r="243" customFormat="false" ht="12.75" hidden="false" customHeight="false" outlineLevel="0" collapsed="false"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</row>
    <row r="244" customFormat="false" ht="12.75" hidden="false" customHeight="false" outlineLevel="0" collapsed="false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</row>
    <row r="245" customFormat="false" ht="12.75" hidden="false" customHeight="false" outlineLevel="0" collapsed="false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</row>
    <row r="246" customFormat="false" ht="12.75" hidden="false" customHeight="false" outlineLevel="0" collapsed="false"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</row>
    <row r="247" customFormat="false" ht="12.75" hidden="false" customHeight="false" outlineLevel="0" collapsed="false"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</row>
    <row r="248" customFormat="false" ht="12.75" hidden="false" customHeight="false" outlineLevel="0" collapsed="false"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</row>
    <row r="249" customFormat="false" ht="12.75" hidden="false" customHeight="false" outlineLevel="0" collapsed="false"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</row>
    <row r="250" customFormat="false" ht="12.75" hidden="false" customHeight="false" outlineLevel="0" collapsed="false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 customFormat="false" ht="12.75" hidden="false" customHeight="false" outlineLevel="0" collapsed="false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</row>
    <row r="252" customFormat="false" ht="12.75" hidden="false" customHeight="false" outlineLevel="0" collapsed="false"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 customFormat="false" ht="12.75" hidden="false" customHeight="false" outlineLevel="0" collapsed="false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</row>
    <row r="254" customFormat="false" ht="12.75" hidden="false" customHeight="false" outlineLevel="0" collapsed="false"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 customFormat="false" ht="12.75" hidden="false" customHeight="false" outlineLevel="0" collapsed="false"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</row>
    <row r="256" customFormat="false" ht="12.75" hidden="false" customHeight="false" outlineLevel="0" collapsed="false"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</row>
    <row r="257" customFormat="false" ht="12.75" hidden="false" customHeight="false" outlineLevel="0" collapsed="false"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</row>
    <row r="258" customFormat="false" ht="12.75" hidden="false" customHeight="false" outlineLevel="0" collapsed="false"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</row>
    <row r="259" customFormat="false" ht="12.75" hidden="false" customHeight="false" outlineLevel="0" collapsed="false"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</row>
    <row r="260" customFormat="false" ht="12.75" hidden="false" customHeight="false" outlineLevel="0" collapsed="false"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</row>
    <row r="261" customFormat="false" ht="12.75" hidden="false" customHeight="false" outlineLevel="0" collapsed="false"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</row>
    <row r="262" customFormat="false" ht="12.75" hidden="false" customHeight="false" outlineLevel="0" collapsed="false"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</row>
    <row r="263" customFormat="false" ht="12.75" hidden="false" customHeight="false" outlineLevel="0" collapsed="false"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</row>
    <row r="264" customFormat="false" ht="12.75" hidden="false" customHeight="false" outlineLevel="0" collapsed="false"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</row>
    <row r="265" customFormat="false" ht="12.75" hidden="false" customHeight="false" outlineLevel="0" collapsed="false"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</row>
    <row r="266" customFormat="false" ht="12.75" hidden="false" customHeight="false" outlineLevel="0" collapsed="false"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</row>
    <row r="267" customFormat="false" ht="12.75" hidden="false" customHeight="false" outlineLevel="0" collapsed="false"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</row>
    <row r="268" customFormat="false" ht="12.75" hidden="false" customHeight="false" outlineLevel="0" collapsed="false"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</row>
    <row r="269" customFormat="false" ht="12.75" hidden="false" customHeight="false" outlineLevel="0" collapsed="false"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</row>
    <row r="270" customFormat="false" ht="12.75" hidden="false" customHeight="false" outlineLevel="0" collapsed="false"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</row>
    <row r="271" customFormat="false" ht="12.75" hidden="false" customHeight="false" outlineLevel="0" collapsed="false"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</row>
    <row r="272" customFormat="false" ht="12.75" hidden="false" customHeight="false" outlineLevel="0" collapsed="false"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</row>
    <row r="273" customFormat="false" ht="12.75" hidden="false" customHeight="false" outlineLevel="0" collapsed="false"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</row>
    <row r="274" customFormat="false" ht="12.75" hidden="false" customHeight="false" outlineLevel="0" collapsed="false"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</row>
    <row r="275" customFormat="false" ht="12.75" hidden="false" customHeight="false" outlineLevel="0" collapsed="false"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</row>
    <row r="276" customFormat="false" ht="12.75" hidden="false" customHeight="false" outlineLevel="0" collapsed="false"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</row>
    <row r="277" customFormat="false" ht="12.75" hidden="false" customHeight="false" outlineLevel="0" collapsed="false"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</row>
    <row r="278" customFormat="false" ht="12.75" hidden="false" customHeight="false" outlineLevel="0" collapsed="false"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</row>
    <row r="279" customFormat="false" ht="12.75" hidden="false" customHeight="false" outlineLevel="0" collapsed="false"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</row>
    <row r="280" customFormat="false" ht="12.75" hidden="false" customHeight="false" outlineLevel="0" collapsed="false"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</row>
    <row r="281" customFormat="false" ht="12.75" hidden="false" customHeight="false" outlineLevel="0" collapsed="false"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</row>
    <row r="282" customFormat="false" ht="12.75" hidden="false" customHeight="false" outlineLevel="0" collapsed="false"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</row>
    <row r="283" customFormat="false" ht="12.75" hidden="false" customHeight="false" outlineLevel="0" collapsed="false"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</row>
    <row r="284" customFormat="false" ht="12.75" hidden="false" customHeight="false" outlineLevel="0" collapsed="false"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</row>
    <row r="285" customFormat="false" ht="12.75" hidden="false" customHeight="false" outlineLevel="0" collapsed="false"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</row>
    <row r="286" customFormat="false" ht="12.75" hidden="false" customHeight="false" outlineLevel="0" collapsed="false"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</row>
    <row r="287" customFormat="false" ht="12.75" hidden="false" customHeight="false" outlineLevel="0" collapsed="false"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</row>
    <row r="288" customFormat="false" ht="12.75" hidden="false" customHeight="false" outlineLevel="0" collapsed="false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</row>
    <row r="289" customFormat="false" ht="12.75" hidden="false" customHeight="false" outlineLevel="0" collapsed="false"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</row>
    <row r="290" customFormat="false" ht="12.75" hidden="false" customHeight="false" outlineLevel="0" collapsed="false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</row>
    <row r="291" customFormat="false" ht="12.75" hidden="false" customHeight="false" outlineLevel="0" collapsed="false"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</row>
    <row r="292" customFormat="false" ht="12.75" hidden="false" customHeight="false" outlineLevel="0" collapsed="false"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</row>
    <row r="293" customFormat="false" ht="12.75" hidden="false" customHeight="false" outlineLevel="0" collapsed="false"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</row>
    <row r="294" customFormat="false" ht="12.75" hidden="false" customHeight="false" outlineLevel="0" collapsed="false"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</row>
    <row r="295" customFormat="false" ht="12.75" hidden="false" customHeight="false" outlineLevel="0" collapsed="false"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</row>
    <row r="296" customFormat="false" ht="12.75" hidden="false" customHeight="false" outlineLevel="0" collapsed="false"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</row>
    <row r="297" customFormat="false" ht="12.75" hidden="false" customHeight="false" outlineLevel="0" collapsed="false"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</row>
    <row r="298" customFormat="false" ht="12.75" hidden="false" customHeight="false" outlineLevel="0" collapsed="false"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</row>
    <row r="299" customFormat="false" ht="12.75" hidden="false" customHeight="false" outlineLevel="0" collapsed="false"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</row>
    <row r="300" customFormat="false" ht="12.75" hidden="false" customHeight="false" outlineLevel="0" collapsed="false"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</row>
    <row r="301" customFormat="false" ht="12.75" hidden="false" customHeight="false" outlineLevel="0" collapsed="false"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</row>
    <row r="302" customFormat="false" ht="12.75" hidden="false" customHeight="false" outlineLevel="0" collapsed="false"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</row>
    <row r="303" customFormat="false" ht="12.75" hidden="false" customHeight="false" outlineLevel="0" collapsed="false"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</row>
    <row r="304" customFormat="false" ht="12.75" hidden="false" customHeight="false" outlineLevel="0" collapsed="false"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</row>
    <row r="305" customFormat="false" ht="12.75" hidden="false" customHeight="false" outlineLevel="0" collapsed="false"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</row>
    <row r="306" customFormat="false" ht="12.75" hidden="false" customHeight="false" outlineLevel="0" collapsed="false"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</row>
    <row r="307" customFormat="false" ht="12.75" hidden="false" customHeight="false" outlineLevel="0" collapsed="false"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</row>
    <row r="308" customFormat="false" ht="12.75" hidden="false" customHeight="false" outlineLevel="0" collapsed="false"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</row>
    <row r="309" customFormat="false" ht="12.75" hidden="false" customHeight="false" outlineLevel="0" collapsed="false"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</row>
    <row r="310" customFormat="false" ht="12.75" hidden="false" customHeight="false" outlineLevel="0" collapsed="false"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</row>
    <row r="311" customFormat="false" ht="12.75" hidden="false" customHeight="false" outlineLevel="0" collapsed="false"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</row>
    <row r="312" customFormat="false" ht="12.75" hidden="false" customHeight="false" outlineLevel="0" collapsed="false"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</row>
    <row r="313" customFormat="false" ht="12.75" hidden="false" customHeight="false" outlineLevel="0" collapsed="false"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</row>
    <row r="314" customFormat="false" ht="12.75" hidden="false" customHeight="false" outlineLevel="0" collapsed="false"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</row>
    <row r="315" customFormat="false" ht="12.75" hidden="false" customHeight="false" outlineLevel="0" collapsed="false"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</row>
    <row r="316" customFormat="false" ht="12.75" hidden="false" customHeight="false" outlineLevel="0" collapsed="false"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</row>
    <row r="317" customFormat="false" ht="12.75" hidden="false" customHeight="false" outlineLevel="0" collapsed="false"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</row>
    <row r="318" customFormat="false" ht="12.75" hidden="false" customHeight="false" outlineLevel="0" collapsed="false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</row>
    <row r="319" customFormat="false" ht="12.75" hidden="false" customHeight="false" outlineLevel="0" collapsed="false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</row>
    <row r="320" customFormat="false" ht="12.75" hidden="false" customHeight="false" outlineLevel="0" collapsed="false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</row>
    <row r="321" customFormat="false" ht="12.75" hidden="false" customHeight="false" outlineLevel="0" collapsed="false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</row>
    <row r="322" customFormat="false" ht="12.75" hidden="false" customHeight="false" outlineLevel="0" collapsed="false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</row>
    <row r="323" customFormat="false" ht="12.75" hidden="false" customHeight="false" outlineLevel="0" collapsed="false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</row>
    <row r="324" customFormat="false" ht="12.75" hidden="false" customHeight="false" outlineLevel="0" collapsed="false"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</row>
    <row r="325" customFormat="false" ht="12.75" hidden="false" customHeight="false" outlineLevel="0" collapsed="false"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</row>
    <row r="326" customFormat="false" ht="12.75" hidden="false" customHeight="false" outlineLevel="0" collapsed="false"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</row>
    <row r="327" customFormat="false" ht="12.75" hidden="false" customHeight="false" outlineLevel="0" collapsed="false"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</row>
    <row r="328" customFormat="false" ht="12.75" hidden="false" customHeight="false" outlineLevel="0" collapsed="false"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</row>
    <row r="329" customFormat="false" ht="12.75" hidden="false" customHeight="false" outlineLevel="0" collapsed="false"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</row>
    <row r="330" customFormat="false" ht="12.75" hidden="false" customHeight="false" outlineLevel="0" collapsed="false"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</row>
    <row r="331" customFormat="false" ht="12.75" hidden="false" customHeight="false" outlineLevel="0" collapsed="false"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</row>
    <row r="332" customFormat="false" ht="12.75" hidden="false" customHeight="false" outlineLevel="0" collapsed="false"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</row>
    <row r="333" customFormat="false" ht="12.75" hidden="false" customHeight="false" outlineLevel="0" collapsed="false"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</row>
    <row r="334" customFormat="false" ht="12.75" hidden="false" customHeight="false" outlineLevel="0" collapsed="false"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</row>
    <row r="335" customFormat="false" ht="12.75" hidden="false" customHeight="false" outlineLevel="0" collapsed="false"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37" t="s">
        <v>159</v>
      </c>
      <c r="B2" s="37" t="s">
        <v>159</v>
      </c>
      <c r="C2" s="37" t="s">
        <v>159</v>
      </c>
      <c r="D2" s="37" t="s">
        <v>159</v>
      </c>
      <c r="E2" s="37" t="s">
        <v>159</v>
      </c>
    </row>
    <row r="3" customFormat="false" ht="12.75" hidden="false" customHeight="false" outlineLevel="0" collapsed="false">
      <c r="A3" s="37" t="s">
        <v>160</v>
      </c>
      <c r="B3" s="37" t="s">
        <v>160</v>
      </c>
      <c r="C3" s="37" t="s">
        <v>160</v>
      </c>
      <c r="D3" s="37" t="s">
        <v>160</v>
      </c>
      <c r="E3" s="37" t="s">
        <v>160</v>
      </c>
    </row>
    <row r="4" customFormat="false" ht="12.75" hidden="false" customHeight="false" outlineLevel="0" collapsed="false">
      <c r="A4" s="37" t="s">
        <v>161</v>
      </c>
      <c r="B4" s="37" t="s">
        <v>161</v>
      </c>
      <c r="C4" s="37" t="s">
        <v>161</v>
      </c>
      <c r="D4" s="37" t="s">
        <v>161</v>
      </c>
      <c r="E4" s="37" t="s">
        <v>161</v>
      </c>
    </row>
    <row r="5" customFormat="false" ht="12.75" hidden="false" customHeight="false" outlineLevel="0" collapsed="false">
      <c r="A5" s="37" t="s">
        <v>162</v>
      </c>
      <c r="B5" s="37" t="s">
        <v>162</v>
      </c>
      <c r="C5" s="37" t="s">
        <v>162</v>
      </c>
      <c r="D5" s="37" t="s">
        <v>162</v>
      </c>
      <c r="E5" s="37" t="s">
        <v>162</v>
      </c>
    </row>
    <row r="6" customFormat="false" ht="12.75" hidden="false" customHeight="false" outlineLevel="0" collapsed="false">
      <c r="A6" s="37" t="s">
        <v>163</v>
      </c>
      <c r="B6" s="37" t="s">
        <v>163</v>
      </c>
      <c r="C6" s="37" t="s">
        <v>163</v>
      </c>
      <c r="D6" s="37" t="s">
        <v>163</v>
      </c>
      <c r="E6" s="37" t="s">
        <v>163</v>
      </c>
    </row>
    <row r="7" customFormat="false" ht="12.75" hidden="false" customHeight="false" outlineLevel="0" collapsed="false">
      <c r="A7" s="37" t="s">
        <v>164</v>
      </c>
      <c r="B7" s="37" t="s">
        <v>164</v>
      </c>
      <c r="C7" s="37" t="s">
        <v>164</v>
      </c>
      <c r="D7" s="37" t="s">
        <v>164</v>
      </c>
      <c r="E7" s="37" t="s">
        <v>164</v>
      </c>
    </row>
    <row r="8" customFormat="false" ht="12.75" hidden="false" customHeight="false" outlineLevel="0" collapsed="false">
      <c r="A8" s="37" t="s">
        <v>165</v>
      </c>
      <c r="B8" s="37" t="s">
        <v>165</v>
      </c>
      <c r="C8" s="37" t="s">
        <v>165</v>
      </c>
      <c r="D8" s="37" t="s">
        <v>165</v>
      </c>
      <c r="E8" s="37" t="s">
        <v>165</v>
      </c>
    </row>
    <row r="9" customFormat="false" ht="12.75" hidden="false" customHeight="false" outlineLevel="0" collapsed="false">
      <c r="A9" s="37" t="s">
        <v>166</v>
      </c>
      <c r="B9" s="37" t="s">
        <v>166</v>
      </c>
      <c r="C9" s="37" t="s">
        <v>166</v>
      </c>
      <c r="D9" s="37" t="s">
        <v>166</v>
      </c>
      <c r="E9" s="37" t="s">
        <v>166</v>
      </c>
    </row>
    <row r="10" customFormat="false" ht="12.75" hidden="false" customHeight="false" outlineLevel="0" collapsed="false">
      <c r="A10" s="37" t="s">
        <v>167</v>
      </c>
      <c r="B10" s="37" t="s">
        <v>167</v>
      </c>
      <c r="C10" s="37" t="s">
        <v>167</v>
      </c>
      <c r="D10" s="37" t="s">
        <v>167</v>
      </c>
      <c r="E10" s="37" t="s">
        <v>167</v>
      </c>
    </row>
    <row r="11" customFormat="false" ht="12.75" hidden="false" customHeight="false" outlineLevel="0" collapsed="false">
      <c r="A11" s="37" t="s">
        <v>168</v>
      </c>
      <c r="B11" s="37" t="s">
        <v>168</v>
      </c>
      <c r="C11" s="37" t="s">
        <v>168</v>
      </c>
      <c r="D11" s="37" t="s">
        <v>168</v>
      </c>
      <c r="E11" s="37" t="s">
        <v>168</v>
      </c>
    </row>
    <row r="12" customFormat="false" ht="12.75" hidden="false" customHeight="false" outlineLevel="0" collapsed="false">
      <c r="A12" s="37" t="s">
        <v>169</v>
      </c>
      <c r="B12" s="37" t="s">
        <v>169</v>
      </c>
      <c r="C12" s="37" t="s">
        <v>169</v>
      </c>
      <c r="D12" s="37" t="s">
        <v>169</v>
      </c>
      <c r="E12" s="37" t="s">
        <v>169</v>
      </c>
    </row>
    <row r="13" customFormat="false" ht="12.75" hidden="false" customHeight="false" outlineLevel="0" collapsed="false">
      <c r="A13" s="37" t="s">
        <v>170</v>
      </c>
      <c r="B13" s="37" t="s">
        <v>170</v>
      </c>
      <c r="C13" s="37" t="s">
        <v>170</v>
      </c>
      <c r="D13" s="37" t="s">
        <v>170</v>
      </c>
      <c r="E13" s="37" t="s">
        <v>170</v>
      </c>
    </row>
    <row r="14" customFormat="false" ht="12.75" hidden="false" customHeight="false" outlineLevel="0" collapsed="false">
      <c r="A14" s="37" t="s">
        <v>171</v>
      </c>
      <c r="B14" s="37" t="s">
        <v>171</v>
      </c>
      <c r="C14" s="37" t="s">
        <v>171</v>
      </c>
      <c r="D14" s="37" t="s">
        <v>171</v>
      </c>
      <c r="E14" s="37" t="s">
        <v>171</v>
      </c>
    </row>
    <row r="15" customFormat="false" ht="12.75" hidden="false" customHeight="false" outlineLevel="0" collapsed="false">
      <c r="A15" s="37" t="s">
        <v>172</v>
      </c>
      <c r="B15" s="37" t="s">
        <v>172</v>
      </c>
      <c r="C15" s="37" t="s">
        <v>172</v>
      </c>
      <c r="D15" s="37" t="s">
        <v>172</v>
      </c>
      <c r="E15" s="37" t="s">
        <v>172</v>
      </c>
    </row>
    <row r="16" customFormat="false" ht="12.75" hidden="false" customHeight="false" outlineLevel="0" collapsed="false">
      <c r="A16" s="37" t="s">
        <v>173</v>
      </c>
      <c r="B16" s="37" t="s">
        <v>173</v>
      </c>
      <c r="C16" s="37" t="s">
        <v>173</v>
      </c>
      <c r="D16" s="37" t="s">
        <v>173</v>
      </c>
      <c r="E16" s="37" t="s">
        <v>173</v>
      </c>
    </row>
    <row r="17" customFormat="false" ht="12.75" hidden="false" customHeight="false" outlineLevel="0" collapsed="false">
      <c r="A17" s="37" t="s">
        <v>174</v>
      </c>
      <c r="B17" s="37" t="s">
        <v>174</v>
      </c>
      <c r="C17" s="37" t="s">
        <v>174</v>
      </c>
      <c r="D17" s="37" t="s">
        <v>174</v>
      </c>
      <c r="E17" s="37" t="s">
        <v>174</v>
      </c>
    </row>
    <row r="18" customFormat="false" ht="12.75" hidden="false" customHeight="false" outlineLevel="0" collapsed="false">
      <c r="A18" s="37" t="s">
        <v>175</v>
      </c>
      <c r="B18" s="37" t="s">
        <v>175</v>
      </c>
      <c r="C18" s="37" t="s">
        <v>175</v>
      </c>
      <c r="D18" s="37" t="s">
        <v>175</v>
      </c>
      <c r="E18" s="37" t="s">
        <v>175</v>
      </c>
    </row>
    <row r="19" customFormat="false" ht="12.75" hidden="false" customHeight="false" outlineLevel="0" collapsed="false">
      <c r="A19" s="37" t="s">
        <v>176</v>
      </c>
      <c r="B19" s="37" t="s">
        <v>176</v>
      </c>
      <c r="C19" s="37" t="s">
        <v>176</v>
      </c>
      <c r="D19" s="37" t="s">
        <v>176</v>
      </c>
      <c r="E19" s="37" t="s">
        <v>176</v>
      </c>
    </row>
    <row r="20" customFormat="false" ht="12.75" hidden="false" customHeight="false" outlineLevel="0" collapsed="false">
      <c r="A20" s="37" t="s">
        <v>177</v>
      </c>
      <c r="B20" s="37" t="s">
        <v>177</v>
      </c>
      <c r="C20" s="37" t="s">
        <v>177</v>
      </c>
      <c r="D20" s="37" t="s">
        <v>177</v>
      </c>
      <c r="E20" s="37" t="s">
        <v>177</v>
      </c>
    </row>
    <row r="21" customFormat="false" ht="12.75" hidden="false" customHeight="false" outlineLevel="0" collapsed="false">
      <c r="A21" s="37" t="s">
        <v>178</v>
      </c>
      <c r="B21" s="37" t="s">
        <v>178</v>
      </c>
      <c r="C21" s="37" t="s">
        <v>178</v>
      </c>
      <c r="D21" s="37" t="s">
        <v>178</v>
      </c>
      <c r="E21" s="37" t="s">
        <v>178</v>
      </c>
    </row>
    <row r="22" customFormat="false" ht="12.75" hidden="false" customHeight="false" outlineLevel="0" collapsed="false">
      <c r="A22" s="37" t="s">
        <v>179</v>
      </c>
      <c r="B22" s="37" t="s">
        <v>179</v>
      </c>
      <c r="C22" s="37" t="s">
        <v>179</v>
      </c>
      <c r="D22" s="37" t="s">
        <v>179</v>
      </c>
      <c r="E22" s="37" t="s">
        <v>179</v>
      </c>
    </row>
    <row r="23" customFormat="false" ht="12.75" hidden="false" customHeight="false" outlineLevel="0" collapsed="false">
      <c r="A23" s="37" t="s">
        <v>180</v>
      </c>
      <c r="B23" s="37" t="s">
        <v>180</v>
      </c>
      <c r="C23" s="37" t="s">
        <v>180</v>
      </c>
      <c r="D23" s="37" t="s">
        <v>180</v>
      </c>
      <c r="E23" s="37" t="s">
        <v>180</v>
      </c>
    </row>
    <row r="24" customFormat="false" ht="12.75" hidden="false" customHeight="false" outlineLevel="0" collapsed="false">
      <c r="A24" s="37" t="s">
        <v>181</v>
      </c>
      <c r="B24" s="37" t="s">
        <v>181</v>
      </c>
      <c r="C24" s="37" t="s">
        <v>181</v>
      </c>
      <c r="D24" s="37" t="s">
        <v>181</v>
      </c>
      <c r="E24" s="37" t="s">
        <v>181</v>
      </c>
    </row>
    <row r="25" customFormat="false" ht="12.75" hidden="false" customHeight="false" outlineLevel="0" collapsed="false">
      <c r="A25" s="37" t="s">
        <v>182</v>
      </c>
      <c r="B25" s="37" t="s">
        <v>182</v>
      </c>
      <c r="C25" s="37" t="s">
        <v>182</v>
      </c>
      <c r="D25" s="37" t="s">
        <v>182</v>
      </c>
      <c r="E25" s="37" t="s">
        <v>182</v>
      </c>
    </row>
    <row r="26" customFormat="false" ht="12.75" hidden="false" customHeight="false" outlineLevel="0" collapsed="false">
      <c r="A26" s="37" t="s">
        <v>183</v>
      </c>
      <c r="B26" s="37" t="s">
        <v>183</v>
      </c>
      <c r="C26" s="37" t="s">
        <v>183</v>
      </c>
      <c r="D26" s="37" t="s">
        <v>183</v>
      </c>
      <c r="E26" s="37" t="s">
        <v>183</v>
      </c>
    </row>
    <row r="27" customFormat="false" ht="12.75" hidden="false" customHeight="false" outlineLevel="0" collapsed="false">
      <c r="A27" s="37" t="s">
        <v>184</v>
      </c>
      <c r="B27" s="37" t="s">
        <v>184</v>
      </c>
      <c r="C27" s="37" t="s">
        <v>184</v>
      </c>
      <c r="D27" s="37" t="s">
        <v>184</v>
      </c>
      <c r="E27" s="37" t="s">
        <v>184</v>
      </c>
    </row>
    <row r="28" customFormat="false" ht="12.75" hidden="false" customHeight="false" outlineLevel="0" collapsed="false">
      <c r="A28" s="37" t="s">
        <v>185</v>
      </c>
      <c r="B28" s="37" t="s">
        <v>185</v>
      </c>
      <c r="C28" s="37" t="s">
        <v>185</v>
      </c>
      <c r="D28" s="37" t="s">
        <v>185</v>
      </c>
      <c r="E28" s="37" t="s">
        <v>185</v>
      </c>
    </row>
    <row r="29" customFormat="false" ht="12.75" hidden="false" customHeight="false" outlineLevel="0" collapsed="false">
      <c r="A29" s="37" t="s">
        <v>186</v>
      </c>
      <c r="B29" s="37" t="s">
        <v>186</v>
      </c>
      <c r="C29" s="37" t="s">
        <v>186</v>
      </c>
      <c r="D29" s="37" t="s">
        <v>186</v>
      </c>
      <c r="E29" s="37" t="s">
        <v>186</v>
      </c>
    </row>
    <row r="30" customFormat="false" ht="12.75" hidden="false" customHeight="false" outlineLevel="0" collapsed="false">
      <c r="A30" s="37" t="s">
        <v>187</v>
      </c>
      <c r="B30" s="37" t="s">
        <v>187</v>
      </c>
      <c r="C30" s="37" t="s">
        <v>187</v>
      </c>
      <c r="D30" s="37" t="s">
        <v>187</v>
      </c>
      <c r="E30" s="37" t="s">
        <v>187</v>
      </c>
    </row>
    <row r="31" customFormat="false" ht="12.75" hidden="false" customHeight="false" outlineLevel="0" collapsed="false">
      <c r="A31" s="37" t="s">
        <v>188</v>
      </c>
      <c r="B31" s="37" t="s">
        <v>188</v>
      </c>
      <c r="C31" s="37" t="s">
        <v>188</v>
      </c>
      <c r="D31" s="37" t="s">
        <v>188</v>
      </c>
      <c r="E31" s="37" t="s">
        <v>188</v>
      </c>
    </row>
    <row r="32" customFormat="false" ht="12.75" hidden="false" customHeight="false" outlineLevel="0" collapsed="false">
      <c r="A32" s="37" t="s">
        <v>189</v>
      </c>
      <c r="B32" s="37" t="s">
        <v>189</v>
      </c>
      <c r="C32" s="37" t="s">
        <v>189</v>
      </c>
      <c r="D32" s="37" t="s">
        <v>189</v>
      </c>
      <c r="E32" s="37" t="s">
        <v>189</v>
      </c>
    </row>
    <row r="33" customFormat="false" ht="12.75" hidden="false" customHeight="false" outlineLevel="0" collapsed="false">
      <c r="A33" s="37" t="s">
        <v>190</v>
      </c>
      <c r="B33" s="37" t="s">
        <v>190</v>
      </c>
      <c r="C33" s="37" t="s">
        <v>190</v>
      </c>
      <c r="D33" s="37" t="s">
        <v>190</v>
      </c>
      <c r="E33" s="37" t="s">
        <v>190</v>
      </c>
    </row>
    <row r="34" customFormat="false" ht="12.75" hidden="false" customHeight="false" outlineLevel="0" collapsed="false">
      <c r="A34" s="37" t="s">
        <v>191</v>
      </c>
      <c r="B34" s="37" t="s">
        <v>191</v>
      </c>
      <c r="C34" s="37" t="s">
        <v>191</v>
      </c>
      <c r="D34" s="37" t="s">
        <v>191</v>
      </c>
      <c r="E34" s="37" t="s">
        <v>191</v>
      </c>
    </row>
    <row r="35" customFormat="false" ht="12.75" hidden="false" customHeight="false" outlineLevel="0" collapsed="false">
      <c r="A35" s="37" t="s">
        <v>192</v>
      </c>
      <c r="B35" s="37" t="s">
        <v>192</v>
      </c>
      <c r="C35" s="37" t="s">
        <v>192</v>
      </c>
      <c r="D35" s="37" t="s">
        <v>192</v>
      </c>
      <c r="E35" s="37" t="s">
        <v>192</v>
      </c>
    </row>
    <row r="36" customFormat="false" ht="12.75" hidden="false" customHeight="false" outlineLevel="0" collapsed="false">
      <c r="A36" s="37" t="s">
        <v>193</v>
      </c>
      <c r="B36" s="37" t="s">
        <v>193</v>
      </c>
      <c r="C36" s="37" t="s">
        <v>193</v>
      </c>
      <c r="D36" s="37" t="s">
        <v>193</v>
      </c>
      <c r="E36" s="37" t="s">
        <v>193</v>
      </c>
    </row>
    <row r="37" customFormat="false" ht="12.75" hidden="false" customHeight="false" outlineLevel="0" collapsed="false">
      <c r="A37" s="37" t="s">
        <v>194</v>
      </c>
      <c r="B37" s="37" t="s">
        <v>194</v>
      </c>
      <c r="C37" s="37" t="s">
        <v>194</v>
      </c>
      <c r="D37" s="37" t="s">
        <v>194</v>
      </c>
      <c r="E37" s="37" t="s">
        <v>194</v>
      </c>
    </row>
    <row r="38" customFormat="false" ht="12.75" hidden="false" customHeight="false" outlineLevel="0" collapsed="false">
      <c r="A38" s="37" t="s">
        <v>195</v>
      </c>
      <c r="B38" s="37" t="s">
        <v>195</v>
      </c>
      <c r="C38" s="37" t="s">
        <v>195</v>
      </c>
      <c r="D38" s="37" t="s">
        <v>195</v>
      </c>
      <c r="E38" s="37" t="s">
        <v>195</v>
      </c>
    </row>
    <row r="39" customFormat="false" ht="12.75" hidden="false" customHeight="false" outlineLevel="0" collapsed="false">
      <c r="A39" s="37" t="s">
        <v>196</v>
      </c>
      <c r="B39" s="37" t="s">
        <v>196</v>
      </c>
      <c r="C39" s="37" t="s">
        <v>196</v>
      </c>
      <c r="D39" s="37" t="s">
        <v>196</v>
      </c>
      <c r="E39" s="37" t="s">
        <v>196</v>
      </c>
    </row>
    <row r="40" customFormat="false" ht="12.75" hidden="false" customHeight="false" outlineLevel="0" collapsed="false">
      <c r="A40" s="37" t="s">
        <v>197</v>
      </c>
      <c r="B40" s="37" t="s">
        <v>197</v>
      </c>
      <c r="C40" s="37" t="s">
        <v>197</v>
      </c>
      <c r="D40" s="37" t="s">
        <v>197</v>
      </c>
      <c r="E40" s="37" t="s">
        <v>197</v>
      </c>
    </row>
    <row r="41" customFormat="false" ht="12.75" hidden="false" customHeight="false" outlineLevel="0" collapsed="false">
      <c r="A41" s="37" t="s">
        <v>198</v>
      </c>
      <c r="B41" s="37" t="s">
        <v>198</v>
      </c>
      <c r="C41" s="37" t="s">
        <v>198</v>
      </c>
      <c r="D41" s="37" t="s">
        <v>198</v>
      </c>
      <c r="E41" s="37" t="s">
        <v>198</v>
      </c>
    </row>
    <row r="42" customFormat="false" ht="12.75" hidden="false" customHeight="false" outlineLevel="0" collapsed="false">
      <c r="A42" s="37" t="s">
        <v>199</v>
      </c>
      <c r="B42" s="37" t="s">
        <v>199</v>
      </c>
      <c r="C42" s="37" t="s">
        <v>199</v>
      </c>
      <c r="D42" s="37" t="s">
        <v>199</v>
      </c>
      <c r="E42" s="37" t="s">
        <v>199</v>
      </c>
    </row>
    <row r="43" customFormat="false" ht="12.75" hidden="false" customHeight="false" outlineLevel="0" collapsed="false">
      <c r="A43" s="37" t="s">
        <v>200</v>
      </c>
      <c r="B43" s="37" t="s">
        <v>200</v>
      </c>
      <c r="C43" s="37" t="s">
        <v>200</v>
      </c>
      <c r="D43" s="37" t="s">
        <v>200</v>
      </c>
      <c r="E43" s="37" t="s">
        <v>200</v>
      </c>
    </row>
    <row r="44" customFormat="false" ht="12.75" hidden="false" customHeight="false" outlineLevel="0" collapsed="false">
      <c r="A44" s="37" t="s">
        <v>201</v>
      </c>
      <c r="B44" s="37" t="s">
        <v>201</v>
      </c>
      <c r="C44" s="37" t="s">
        <v>201</v>
      </c>
      <c r="D44" s="37" t="s">
        <v>201</v>
      </c>
      <c r="E44" s="37" t="s">
        <v>201</v>
      </c>
    </row>
    <row r="45" customFormat="false" ht="12.75" hidden="false" customHeight="false" outlineLevel="0" collapsed="false">
      <c r="A45" s="37" t="s">
        <v>202</v>
      </c>
      <c r="B45" s="37" t="s">
        <v>202</v>
      </c>
      <c r="C45" s="37" t="s">
        <v>202</v>
      </c>
      <c r="D45" s="37" t="s">
        <v>202</v>
      </c>
      <c r="E45" s="37" t="s">
        <v>202</v>
      </c>
    </row>
    <row r="46" customFormat="false" ht="12.75" hidden="false" customHeight="false" outlineLevel="0" collapsed="false">
      <c r="A46" s="37" t="s">
        <v>203</v>
      </c>
      <c r="B46" s="37" t="s">
        <v>203</v>
      </c>
      <c r="C46" s="37" t="s">
        <v>203</v>
      </c>
      <c r="D46" s="37" t="s">
        <v>203</v>
      </c>
      <c r="E46" s="37" t="s">
        <v>203</v>
      </c>
    </row>
    <row r="47" customFormat="false" ht="12.75" hidden="false" customHeight="false" outlineLevel="0" collapsed="false">
      <c r="A47" s="37" t="s">
        <v>204</v>
      </c>
      <c r="B47" s="37" t="s">
        <v>204</v>
      </c>
      <c r="C47" s="37" t="s">
        <v>204</v>
      </c>
      <c r="D47" s="37" t="s">
        <v>204</v>
      </c>
      <c r="E47" s="37" t="s">
        <v>204</v>
      </c>
    </row>
    <row r="48" customFormat="false" ht="12.75" hidden="false" customHeight="false" outlineLevel="0" collapsed="false">
      <c r="A48" s="37" t="s">
        <v>205</v>
      </c>
      <c r="B48" s="37" t="s">
        <v>205</v>
      </c>
      <c r="C48" s="37" t="s">
        <v>205</v>
      </c>
      <c r="D48" s="37" t="s">
        <v>205</v>
      </c>
      <c r="E48" s="37" t="s">
        <v>205</v>
      </c>
    </row>
    <row r="49" customFormat="false" ht="12.75" hidden="false" customHeight="false" outlineLevel="0" collapsed="false">
      <c r="A49" s="37" t="s">
        <v>206</v>
      </c>
      <c r="B49" s="37" t="s">
        <v>206</v>
      </c>
      <c r="C49" s="37" t="s">
        <v>206</v>
      </c>
      <c r="D49" s="37" t="s">
        <v>206</v>
      </c>
      <c r="E49" s="37" t="s">
        <v>206</v>
      </c>
    </row>
    <row r="50" customFormat="false" ht="12.75" hidden="false" customHeight="false" outlineLevel="0" collapsed="false">
      <c r="A50" s="37" t="s">
        <v>207</v>
      </c>
      <c r="B50" s="37" t="s">
        <v>207</v>
      </c>
      <c r="C50" s="37" t="s">
        <v>207</v>
      </c>
      <c r="D50" s="37" t="s">
        <v>207</v>
      </c>
      <c r="E50" s="37" t="s">
        <v>207</v>
      </c>
    </row>
    <row r="51" customFormat="false" ht="12.75" hidden="false" customHeight="false" outlineLevel="0" collapsed="false">
      <c r="E51" s="37" t="s">
        <v>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8" t="s">
        <v>159</v>
      </c>
      <c r="B1" s="38" t="n">
        <v>1</v>
      </c>
      <c r="D1" s="0" t="s">
        <v>209</v>
      </c>
    </row>
    <row r="2" customFormat="false" ht="13.5" hidden="false" customHeight="false" outlineLevel="0" collapsed="false">
      <c r="A2" s="38" t="s">
        <v>160</v>
      </c>
      <c r="B2" s="38" t="n">
        <v>2</v>
      </c>
      <c r="D2" s="39" t="s">
        <v>210</v>
      </c>
      <c r="F2" s="39" t="s">
        <v>9</v>
      </c>
      <c r="G2" s="39" t="s">
        <v>10</v>
      </c>
      <c r="H2" s="39" t="s">
        <v>11</v>
      </c>
      <c r="I2" s="39" t="s">
        <v>12</v>
      </c>
      <c r="J2" s="39" t="s">
        <v>13</v>
      </c>
    </row>
    <row r="3" customFormat="false" ht="12.75" hidden="false" customHeight="false" outlineLevel="0" collapsed="false">
      <c r="A3" s="38" t="s">
        <v>161</v>
      </c>
      <c r="B3" s="38" t="n">
        <v>3</v>
      </c>
      <c r="D3" s="40" t="s">
        <v>211</v>
      </c>
      <c r="E3" s="41"/>
      <c r="F3" s="41" t="n">
        <v>0.93</v>
      </c>
      <c r="G3" s="41" t="n">
        <v>1.127</v>
      </c>
      <c r="H3" s="41" t="n">
        <v>1.122</v>
      </c>
      <c r="I3" s="41" t="n">
        <v>1.278</v>
      </c>
      <c r="J3" s="41" t="n">
        <v>1.111</v>
      </c>
    </row>
    <row r="4" customFormat="false" ht="12.75" hidden="false" customHeight="false" outlineLevel="0" collapsed="false">
      <c r="A4" s="38" t="s">
        <v>162</v>
      </c>
      <c r="B4" s="38" t="n">
        <v>4</v>
      </c>
      <c r="D4" s="40"/>
      <c r="E4" s="41"/>
      <c r="F4" s="41"/>
      <c r="G4" s="41"/>
      <c r="H4" s="41"/>
      <c r="I4" s="41"/>
      <c r="J4" s="41"/>
    </row>
    <row r="5" customFormat="false" ht="12.75" hidden="false" customHeight="false" outlineLevel="0" collapsed="false">
      <c r="A5" s="38" t="s">
        <v>163</v>
      </c>
      <c r="B5" s="38" t="n">
        <v>5</v>
      </c>
      <c r="D5" s="40" t="s">
        <v>212</v>
      </c>
      <c r="E5" s="41"/>
      <c r="F5" s="41" t="n">
        <v>0.93</v>
      </c>
      <c r="G5" s="41" t="n">
        <v>1.06</v>
      </c>
      <c r="H5" s="41" t="n">
        <v>1.178</v>
      </c>
      <c r="I5" s="41" t="n">
        <v>1.119</v>
      </c>
      <c r="J5" s="41" t="n">
        <v>1.102</v>
      </c>
    </row>
    <row r="6" customFormat="false" ht="12.75" hidden="false" customHeight="false" outlineLevel="0" collapsed="false">
      <c r="A6" s="38" t="s">
        <v>164</v>
      </c>
      <c r="B6" s="38" t="n">
        <v>6</v>
      </c>
      <c r="D6" s="40"/>
      <c r="E6" s="41"/>
      <c r="F6" s="41"/>
      <c r="G6" s="41"/>
      <c r="H6" s="41"/>
      <c r="I6" s="41"/>
      <c r="J6" s="41"/>
    </row>
    <row r="7" customFormat="false" ht="12.75" hidden="false" customHeight="false" outlineLevel="0" collapsed="false">
      <c r="A7" s="38" t="s">
        <v>165</v>
      </c>
      <c r="B7" s="38" t="n">
        <v>7</v>
      </c>
      <c r="D7" s="40" t="s">
        <v>213</v>
      </c>
      <c r="E7" s="41"/>
      <c r="F7" s="41" t="n">
        <v>0.97</v>
      </c>
      <c r="G7" s="41" t="n">
        <v>0.979</v>
      </c>
      <c r="H7" s="41" t="n">
        <v>1.026</v>
      </c>
      <c r="I7" s="41" t="n">
        <v>1.006</v>
      </c>
      <c r="J7" s="41" t="n">
        <v>0.994</v>
      </c>
    </row>
    <row r="8" customFormat="false" ht="12.75" hidden="false" customHeight="false" outlineLevel="0" collapsed="false">
      <c r="A8" s="38" t="s">
        <v>166</v>
      </c>
      <c r="B8" s="38" t="n">
        <v>8</v>
      </c>
      <c r="D8" s="40"/>
      <c r="E8" s="41"/>
      <c r="F8" s="41"/>
      <c r="G8" s="41"/>
      <c r="H8" s="41"/>
      <c r="I8" s="41"/>
      <c r="J8" s="41"/>
    </row>
    <row r="9" customFormat="false" ht="12.75" hidden="false" customHeight="false" outlineLevel="0" collapsed="false">
      <c r="A9" s="38" t="s">
        <v>167</v>
      </c>
      <c r="B9" s="38" t="n">
        <v>9</v>
      </c>
      <c r="D9" s="40" t="s">
        <v>214</v>
      </c>
      <c r="E9" s="41"/>
      <c r="F9" s="41" t="n">
        <v>1.004</v>
      </c>
      <c r="G9" s="41" t="n">
        <v>1.005</v>
      </c>
      <c r="H9" s="41" t="n">
        <v>1.005</v>
      </c>
      <c r="I9" s="41" t="n">
        <v>1.099</v>
      </c>
      <c r="J9" s="41" t="n">
        <v>1.046</v>
      </c>
    </row>
    <row r="10" customFormat="false" ht="12.75" hidden="false" customHeight="false" outlineLevel="0" collapsed="false">
      <c r="A10" s="38" t="s">
        <v>168</v>
      </c>
      <c r="B10" s="38" t="n">
        <v>10</v>
      </c>
      <c r="D10" s="40"/>
      <c r="E10" s="41"/>
      <c r="F10" s="41"/>
      <c r="G10" s="41"/>
      <c r="H10" s="41"/>
      <c r="I10" s="41"/>
      <c r="J10" s="41"/>
    </row>
    <row r="11" customFormat="false" ht="12.75" hidden="false" customHeight="false" outlineLevel="0" collapsed="false">
      <c r="A11" s="38" t="s">
        <v>169</v>
      </c>
      <c r="B11" s="38" t="n">
        <v>11</v>
      </c>
      <c r="D11" s="40" t="s">
        <v>215</v>
      </c>
      <c r="E11" s="41"/>
      <c r="F11" s="41" t="n">
        <v>0.918</v>
      </c>
      <c r="G11" s="41" t="n">
        <v>0.969</v>
      </c>
      <c r="H11" s="41" t="n">
        <v>1.094</v>
      </c>
      <c r="I11" s="41" t="n">
        <v>1.086</v>
      </c>
      <c r="J11" s="41" t="n">
        <v>0.956</v>
      </c>
    </row>
    <row r="12" customFormat="false" ht="12.75" hidden="false" customHeight="false" outlineLevel="0" collapsed="false">
      <c r="A12" s="38" t="s">
        <v>170</v>
      </c>
      <c r="B12" s="38" t="n">
        <v>12</v>
      </c>
      <c r="D12" s="40"/>
      <c r="E12" s="41"/>
      <c r="F12" s="41"/>
      <c r="G12" s="41"/>
      <c r="H12" s="41"/>
      <c r="I12" s="41"/>
      <c r="J12" s="41"/>
    </row>
    <row r="13" customFormat="false" ht="12.75" hidden="false" customHeight="false" outlineLevel="0" collapsed="false">
      <c r="A13" s="38" t="s">
        <v>171</v>
      </c>
      <c r="B13" s="38" t="n">
        <v>13</v>
      </c>
      <c r="D13" s="40" t="s">
        <v>216</v>
      </c>
      <c r="E13" s="41"/>
      <c r="F13" s="41" t="n">
        <v>0.985</v>
      </c>
      <c r="G13" s="41" t="n">
        <v>0.981</v>
      </c>
      <c r="H13" s="41" t="n">
        <v>0.875</v>
      </c>
      <c r="I13" s="41" t="n">
        <v>0.897</v>
      </c>
      <c r="J13" s="41" t="n">
        <v>0.916</v>
      </c>
    </row>
    <row r="14" customFormat="false" ht="12.75" hidden="false" customHeight="false" outlineLevel="0" collapsed="false">
      <c r="A14" s="38" t="s">
        <v>172</v>
      </c>
      <c r="B14" s="38" t="n">
        <v>14</v>
      </c>
      <c r="D14" s="40"/>
      <c r="E14" s="41"/>
      <c r="F14" s="41"/>
      <c r="G14" s="41"/>
      <c r="H14" s="41"/>
      <c r="I14" s="41"/>
      <c r="J14" s="41"/>
    </row>
    <row r="15" customFormat="false" ht="12.75" hidden="false" customHeight="false" outlineLevel="0" collapsed="false">
      <c r="A15" s="38" t="s">
        <v>173</v>
      </c>
      <c r="B15" s="38" t="n">
        <v>15</v>
      </c>
      <c r="D15" s="40" t="s">
        <v>217</v>
      </c>
      <c r="E15" s="41"/>
      <c r="F15" s="41" t="n">
        <v>0.957</v>
      </c>
      <c r="G15" s="41" t="n">
        <v>0.985</v>
      </c>
      <c r="H15" s="41" t="n">
        <v>0.986</v>
      </c>
      <c r="I15" s="41" t="n">
        <v>0.983</v>
      </c>
      <c r="J15" s="41" t="n">
        <v>1.054</v>
      </c>
    </row>
    <row r="16" customFormat="false" ht="12.75" hidden="false" customHeight="false" outlineLevel="0" collapsed="false">
      <c r="A16" s="38" t="s">
        <v>174</v>
      </c>
      <c r="B16" s="38" t="n">
        <v>16</v>
      </c>
      <c r="D16" s="40"/>
      <c r="E16" s="41"/>
      <c r="F16" s="41"/>
      <c r="G16" s="41"/>
      <c r="H16" s="41"/>
      <c r="I16" s="41"/>
      <c r="J16" s="41"/>
    </row>
    <row r="17" customFormat="false" ht="12.75" hidden="false" customHeight="false" outlineLevel="0" collapsed="false">
      <c r="A17" s="38" t="s">
        <v>175</v>
      </c>
      <c r="B17" s="38" t="n">
        <v>17</v>
      </c>
      <c r="D17" s="40" t="s">
        <v>218</v>
      </c>
      <c r="E17" s="41"/>
      <c r="F17" s="41" t="n">
        <v>1.024</v>
      </c>
      <c r="G17" s="41" t="n">
        <v>1.06</v>
      </c>
      <c r="H17" s="41" t="n">
        <v>1.048</v>
      </c>
      <c r="I17" s="41" t="n">
        <v>0.95</v>
      </c>
      <c r="J17" s="41" t="n">
        <v>0.865</v>
      </c>
    </row>
    <row r="18" customFormat="false" ht="12.75" hidden="false" customHeight="false" outlineLevel="0" collapsed="false">
      <c r="A18" s="38" t="s">
        <v>176</v>
      </c>
      <c r="B18" s="38" t="n">
        <v>18</v>
      </c>
    </row>
    <row r="19" customFormat="false" ht="12.75" hidden="false" customHeight="false" outlineLevel="0" collapsed="false">
      <c r="A19" s="38" t="s">
        <v>177</v>
      </c>
      <c r="B19" s="38" t="n">
        <v>19</v>
      </c>
      <c r="D19" s="0" t="s">
        <v>219</v>
      </c>
    </row>
    <row r="20" customFormat="false" ht="13.5" hidden="false" customHeight="false" outlineLevel="0" collapsed="false">
      <c r="A20" s="38" t="s">
        <v>178</v>
      </c>
      <c r="B20" s="38" t="n">
        <v>20</v>
      </c>
      <c r="D20" s="39" t="s">
        <v>210</v>
      </c>
      <c r="F20" s="39" t="s">
        <v>9</v>
      </c>
      <c r="G20" s="39" t="s">
        <v>10</v>
      </c>
      <c r="H20" s="39" t="s">
        <v>11</v>
      </c>
      <c r="I20" s="39" t="s">
        <v>12</v>
      </c>
      <c r="J20" s="39" t="s">
        <v>13</v>
      </c>
    </row>
    <row r="21" customFormat="false" ht="12.75" hidden="false" customHeight="false" outlineLevel="0" collapsed="false">
      <c r="A21" s="38" t="s">
        <v>179</v>
      </c>
      <c r="B21" s="38" t="n">
        <v>21</v>
      </c>
      <c r="D21" s="40" t="s">
        <v>211</v>
      </c>
      <c r="E21" s="41"/>
      <c r="F21" s="41" t="n">
        <v>0.88</v>
      </c>
      <c r="G21" s="41" t="n">
        <v>1.057</v>
      </c>
      <c r="H21" s="41" t="n">
        <v>1.047</v>
      </c>
      <c r="I21" s="41" t="n">
        <v>1.277</v>
      </c>
      <c r="J21" s="41" t="n">
        <v>1.06</v>
      </c>
    </row>
    <row r="22" customFormat="false" ht="12.75" hidden="false" customHeight="false" outlineLevel="0" collapsed="false">
      <c r="A22" s="38" t="s">
        <v>180</v>
      </c>
      <c r="B22" s="38" t="n">
        <v>22</v>
      </c>
      <c r="D22" s="40"/>
      <c r="E22" s="41"/>
      <c r="F22" s="41"/>
      <c r="G22" s="41"/>
      <c r="H22" s="41"/>
      <c r="I22" s="41"/>
      <c r="J22" s="41"/>
    </row>
    <row r="23" customFormat="false" ht="12.75" hidden="false" customHeight="false" outlineLevel="0" collapsed="false">
      <c r="A23" s="38" t="s">
        <v>181</v>
      </c>
      <c r="B23" s="38" t="n">
        <v>23</v>
      </c>
      <c r="D23" s="40" t="s">
        <v>212</v>
      </c>
      <c r="E23" s="41"/>
      <c r="F23" s="41" t="n">
        <v>0.915</v>
      </c>
      <c r="G23" s="41" t="n">
        <v>1.054</v>
      </c>
      <c r="H23" s="41" t="n">
        <v>1.097</v>
      </c>
      <c r="I23" s="41" t="n">
        <v>1.118</v>
      </c>
      <c r="J23" s="41" t="n">
        <v>1.083</v>
      </c>
    </row>
    <row r="24" customFormat="false" ht="12.75" hidden="false" customHeight="false" outlineLevel="0" collapsed="false">
      <c r="A24" s="38" t="s">
        <v>182</v>
      </c>
      <c r="B24" s="38" t="n">
        <v>24</v>
      </c>
      <c r="D24" s="40"/>
      <c r="E24" s="41"/>
      <c r="F24" s="41"/>
      <c r="G24" s="41"/>
      <c r="H24" s="41"/>
      <c r="I24" s="41"/>
      <c r="J24" s="41"/>
    </row>
    <row r="25" customFormat="false" ht="12.75" hidden="false" customHeight="false" outlineLevel="0" collapsed="false">
      <c r="A25" s="38" t="s">
        <v>183</v>
      </c>
      <c r="B25" s="38" t="n">
        <v>25</v>
      </c>
      <c r="D25" s="40" t="s">
        <v>213</v>
      </c>
      <c r="E25" s="41"/>
      <c r="F25" s="41" t="n">
        <v>0.957</v>
      </c>
      <c r="G25" s="41" t="n">
        <v>0.965</v>
      </c>
      <c r="H25" s="41" t="n">
        <v>1.004</v>
      </c>
      <c r="I25" s="41" t="n">
        <v>0.991</v>
      </c>
      <c r="J25" s="41" t="n">
        <v>0.99</v>
      </c>
    </row>
    <row r="26" customFormat="false" ht="12.75" hidden="false" customHeight="false" outlineLevel="0" collapsed="false">
      <c r="A26" s="38" t="s">
        <v>184</v>
      </c>
      <c r="B26" s="38" t="n">
        <v>26</v>
      </c>
      <c r="D26" s="40"/>
      <c r="E26" s="41"/>
      <c r="F26" s="41"/>
      <c r="G26" s="41"/>
      <c r="H26" s="41"/>
      <c r="I26" s="41"/>
      <c r="J26" s="41"/>
    </row>
    <row r="27" customFormat="false" ht="12.75" hidden="false" customHeight="false" outlineLevel="0" collapsed="false">
      <c r="A27" s="38" t="s">
        <v>185</v>
      </c>
      <c r="B27" s="38" t="n">
        <v>27</v>
      </c>
      <c r="D27" s="40" t="s">
        <v>214</v>
      </c>
      <c r="E27" s="41"/>
      <c r="F27" s="41" t="n">
        <v>0.92</v>
      </c>
      <c r="G27" s="41" t="n">
        <v>0.97</v>
      </c>
      <c r="H27" s="41" t="n">
        <v>0.982</v>
      </c>
      <c r="I27" s="41" t="n">
        <v>1</v>
      </c>
      <c r="J27" s="41" t="n">
        <v>0.938</v>
      </c>
    </row>
    <row r="28" customFormat="false" ht="12.75" hidden="false" customHeight="false" outlineLevel="0" collapsed="false">
      <c r="A28" s="38" t="s">
        <v>186</v>
      </c>
      <c r="B28" s="38" t="n">
        <v>28</v>
      </c>
      <c r="D28" s="40"/>
      <c r="E28" s="41"/>
      <c r="F28" s="41"/>
      <c r="G28" s="41"/>
      <c r="H28" s="41"/>
      <c r="I28" s="41"/>
      <c r="J28" s="41"/>
    </row>
    <row r="29" customFormat="false" ht="12.75" hidden="false" customHeight="false" outlineLevel="0" collapsed="false">
      <c r="A29" s="38" t="s">
        <v>187</v>
      </c>
      <c r="B29" s="38" t="n">
        <v>29</v>
      </c>
      <c r="D29" s="40" t="s">
        <v>215</v>
      </c>
      <c r="E29" s="41"/>
      <c r="F29" s="41" t="n">
        <v>0.92</v>
      </c>
      <c r="G29" s="41" t="n">
        <v>0.924</v>
      </c>
      <c r="H29" s="41" t="n">
        <v>1.012</v>
      </c>
      <c r="I29" s="41" t="n">
        <v>1.032</v>
      </c>
      <c r="J29" s="41" t="n">
        <v>0.949</v>
      </c>
    </row>
    <row r="30" customFormat="false" ht="12.75" hidden="false" customHeight="false" outlineLevel="0" collapsed="false">
      <c r="A30" s="38" t="s">
        <v>188</v>
      </c>
      <c r="B30" s="38" t="n">
        <v>30</v>
      </c>
      <c r="D30" s="40"/>
      <c r="E30" s="41"/>
      <c r="F30" s="41"/>
      <c r="G30" s="41"/>
      <c r="H30" s="41"/>
      <c r="I30" s="41"/>
      <c r="J30" s="41"/>
    </row>
    <row r="31" customFormat="false" ht="12.75" hidden="false" customHeight="false" outlineLevel="0" collapsed="false">
      <c r="A31" s="38" t="s">
        <v>189</v>
      </c>
      <c r="B31" s="38" t="n">
        <v>31</v>
      </c>
      <c r="D31" s="40" t="s">
        <v>216</v>
      </c>
      <c r="E31" s="41"/>
      <c r="F31" s="41" t="n">
        <v>1.18</v>
      </c>
      <c r="G31" s="41" t="n">
        <v>1.078</v>
      </c>
      <c r="H31" s="41" t="n">
        <v>1.116</v>
      </c>
      <c r="I31" s="41" t="n">
        <v>1.224</v>
      </c>
      <c r="J31" s="41" t="n">
        <v>1.172</v>
      </c>
    </row>
    <row r="32" customFormat="false" ht="12.75" hidden="false" customHeight="false" outlineLevel="0" collapsed="false">
      <c r="A32" s="38" t="s">
        <v>190</v>
      </c>
      <c r="B32" s="38" t="n">
        <v>32</v>
      </c>
      <c r="D32" s="40"/>
      <c r="E32" s="41"/>
      <c r="F32" s="41"/>
      <c r="G32" s="41"/>
      <c r="H32" s="41"/>
      <c r="I32" s="41"/>
      <c r="J32" s="41"/>
    </row>
    <row r="33" customFormat="false" ht="12.75" hidden="false" customHeight="false" outlineLevel="0" collapsed="false">
      <c r="A33" s="38" t="s">
        <v>191</v>
      </c>
      <c r="B33" s="38" t="n">
        <v>33</v>
      </c>
      <c r="D33" s="40" t="s">
        <v>217</v>
      </c>
      <c r="E33" s="41"/>
      <c r="F33" s="41" t="n">
        <v>0.946</v>
      </c>
      <c r="G33" s="41" t="n">
        <v>0.962</v>
      </c>
      <c r="H33" s="41" t="n">
        <v>0.972</v>
      </c>
      <c r="I33" s="41" t="n">
        <v>1.056</v>
      </c>
      <c r="J33" s="41" t="n">
        <v>0.946</v>
      </c>
    </row>
    <row r="34" customFormat="false" ht="12.75" hidden="false" customHeight="false" outlineLevel="0" collapsed="false">
      <c r="A34" s="38" t="s">
        <v>192</v>
      </c>
      <c r="B34" s="38" t="n">
        <v>34</v>
      </c>
      <c r="D34" s="40"/>
      <c r="E34" s="41"/>
      <c r="F34" s="41"/>
      <c r="G34" s="41"/>
      <c r="H34" s="41"/>
      <c r="I34" s="41"/>
      <c r="J34" s="41"/>
    </row>
    <row r="35" customFormat="false" ht="12.75" hidden="false" customHeight="false" outlineLevel="0" collapsed="false">
      <c r="A35" s="38" t="s">
        <v>193</v>
      </c>
      <c r="B35" s="38" t="n">
        <v>35</v>
      </c>
      <c r="D35" s="40" t="s">
        <v>218</v>
      </c>
      <c r="E35" s="41"/>
      <c r="F35" s="41" t="n">
        <v>1.42</v>
      </c>
      <c r="G35" s="41" t="n">
        <v>1.132</v>
      </c>
      <c r="H35" s="41" t="n">
        <v>1.084</v>
      </c>
      <c r="I35" s="41" t="n">
        <v>1.05</v>
      </c>
      <c r="J35" s="41" t="n">
        <v>1.113</v>
      </c>
    </row>
    <row r="36" customFormat="false" ht="12.75" hidden="false" customHeight="false" outlineLevel="0" collapsed="false">
      <c r="A36" s="38" t="s">
        <v>194</v>
      </c>
      <c r="B36" s="38" t="n">
        <v>36</v>
      </c>
    </row>
    <row r="37" customFormat="false" ht="12.75" hidden="false" customHeight="false" outlineLevel="0" collapsed="false">
      <c r="A37" s="38" t="s">
        <v>195</v>
      </c>
      <c r="B37" s="38" t="n">
        <v>37</v>
      </c>
    </row>
    <row r="38" customFormat="false" ht="12.75" hidden="false" customHeight="false" outlineLevel="0" collapsed="false">
      <c r="A38" s="38" t="s">
        <v>196</v>
      </c>
      <c r="B38" s="38" t="n">
        <v>38</v>
      </c>
    </row>
    <row r="39" customFormat="false" ht="12.75" hidden="false" customHeight="false" outlineLevel="0" collapsed="false">
      <c r="A39" s="38" t="s">
        <v>197</v>
      </c>
      <c r="B39" s="38" t="n">
        <v>39</v>
      </c>
    </row>
    <row r="40" customFormat="false" ht="12.75" hidden="false" customHeight="false" outlineLevel="0" collapsed="false">
      <c r="A40" s="38" t="s">
        <v>198</v>
      </c>
      <c r="B40" s="38" t="n">
        <v>40</v>
      </c>
    </row>
    <row r="41" customFormat="false" ht="12.75" hidden="false" customHeight="false" outlineLevel="0" collapsed="false">
      <c r="A41" s="38" t="s">
        <v>199</v>
      </c>
      <c r="B41" s="38" t="n">
        <v>41</v>
      </c>
    </row>
    <row r="42" customFormat="false" ht="12.75" hidden="false" customHeight="false" outlineLevel="0" collapsed="false">
      <c r="A42" s="38" t="s">
        <v>200</v>
      </c>
      <c r="B42" s="38" t="n">
        <v>42</v>
      </c>
    </row>
    <row r="43" customFormat="false" ht="12.75" hidden="false" customHeight="false" outlineLevel="0" collapsed="false">
      <c r="A43" s="38" t="s">
        <v>201</v>
      </c>
      <c r="B43" s="38" t="n">
        <v>43</v>
      </c>
    </row>
    <row r="44" customFormat="false" ht="12.75" hidden="false" customHeight="false" outlineLevel="0" collapsed="false">
      <c r="A44" s="38" t="s">
        <v>202</v>
      </c>
      <c r="B44" s="38" t="n">
        <v>44</v>
      </c>
    </row>
    <row r="45" customFormat="false" ht="12.75" hidden="false" customHeight="false" outlineLevel="0" collapsed="false">
      <c r="A45" s="38" t="s">
        <v>203</v>
      </c>
      <c r="B45" s="38" t="n">
        <v>45</v>
      </c>
    </row>
    <row r="46" customFormat="false" ht="12.75" hidden="false" customHeight="false" outlineLevel="0" collapsed="false">
      <c r="A46" s="38" t="s">
        <v>204</v>
      </c>
      <c r="B46" s="38" t="n">
        <v>46</v>
      </c>
    </row>
    <row r="47" customFormat="false" ht="12.75" hidden="false" customHeight="false" outlineLevel="0" collapsed="false">
      <c r="A47" s="38" t="s">
        <v>205</v>
      </c>
      <c r="B47" s="38" t="n">
        <v>47</v>
      </c>
    </row>
    <row r="48" customFormat="false" ht="12.75" hidden="false" customHeight="false" outlineLevel="0" collapsed="false">
      <c r="A48" s="38" t="s">
        <v>206</v>
      </c>
      <c r="B48" s="38" t="n">
        <v>48</v>
      </c>
    </row>
    <row r="49" customFormat="false" ht="12.75" hidden="false" customHeight="false" outlineLevel="0" collapsed="false">
      <c r="A49" s="38" t="s">
        <v>207</v>
      </c>
      <c r="B49" s="38" t="n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" style="42" width="9.14"/>
  </cols>
  <sheetData>
    <row r="1" customFormat="false" ht="12.75" hidden="false" customHeight="false" outlineLevel="0" collapsed="false">
      <c r="A1" s="42" t="s">
        <v>220</v>
      </c>
      <c r="B1" s="42" t="s">
        <v>221</v>
      </c>
      <c r="C1" s="42" t="s">
        <v>222</v>
      </c>
      <c r="D1" s="42" t="s">
        <v>223</v>
      </c>
    </row>
    <row r="2" customFormat="false" ht="12.75" hidden="false" customHeight="false" outlineLevel="0" collapsed="false">
      <c r="B2" s="42" t="s">
        <v>222</v>
      </c>
      <c r="C2" s="42" t="s">
        <v>221</v>
      </c>
      <c r="D2" s="42" t="s">
        <v>223</v>
      </c>
      <c r="F2" s="42" t="s">
        <v>224</v>
      </c>
      <c r="I2" s="42" t="s">
        <v>220</v>
      </c>
      <c r="L2" s="42" t="s">
        <v>225</v>
      </c>
      <c r="M2" s="42"/>
      <c r="N2" s="42"/>
      <c r="Q2" s="0" t="s">
        <v>224</v>
      </c>
    </row>
    <row r="3" customFormat="false" ht="12.75" hidden="false" customHeight="false" outlineLevel="0" collapsed="false">
      <c r="B3" s="42" t="n">
        <v>2</v>
      </c>
      <c r="C3" s="42" t="n">
        <v>3</v>
      </c>
      <c r="D3" s="42" t="n">
        <v>4</v>
      </c>
      <c r="F3" s="42" t="s">
        <v>222</v>
      </c>
      <c r="G3" s="42" t="s">
        <v>221</v>
      </c>
      <c r="H3" s="42" t="s">
        <v>223</v>
      </c>
      <c r="I3" s="42" t="s">
        <v>222</v>
      </c>
      <c r="J3" s="42" t="s">
        <v>221</v>
      </c>
      <c r="K3" s="42" t="s">
        <v>223</v>
      </c>
      <c r="L3" s="42" t="s">
        <v>222</v>
      </c>
      <c r="M3" s="42" t="s">
        <v>221</v>
      </c>
      <c r="N3" s="42" t="s">
        <v>223</v>
      </c>
      <c r="O3" s="42" t="s">
        <v>222</v>
      </c>
      <c r="P3" s="42" t="s">
        <v>223</v>
      </c>
      <c r="Q3" s="43" t="s">
        <v>221</v>
      </c>
      <c r="R3" s="42" t="s">
        <v>222</v>
      </c>
      <c r="S3" s="42" t="s">
        <v>223</v>
      </c>
    </row>
    <row r="4" customFormat="false" ht="12.75" hidden="false" customHeight="false" outlineLevel="0" collapsed="false">
      <c r="A4" s="42" t="s">
        <v>144</v>
      </c>
      <c r="B4" s="44" t="n">
        <f aca="false">IF($A$1="pira",I4,F4)+L4</f>
        <v>1763</v>
      </c>
      <c r="C4" s="44" t="n">
        <f aca="false">IF($A$1="pira",J4,G4)+M4</f>
        <v>896</v>
      </c>
      <c r="D4" s="44" t="n">
        <f aca="false">IF($A$1="pira",K4,H4)+N4</f>
        <v>435</v>
      </c>
      <c r="E4" s="42" t="n">
        <f aca="false">SUM(B4:D4)</f>
        <v>3094</v>
      </c>
      <c r="F4" s="44" t="n">
        <v>1763</v>
      </c>
      <c r="G4" s="44" t="n">
        <v>896</v>
      </c>
      <c r="H4" s="44" t="n">
        <v>435</v>
      </c>
      <c r="I4" s="44" t="n">
        <v>1763</v>
      </c>
      <c r="J4" s="44" t="n">
        <v>896</v>
      </c>
      <c r="K4" s="44" t="n">
        <v>435</v>
      </c>
      <c r="L4" s="43" t="n">
        <v>0</v>
      </c>
      <c r="M4" s="42" t="n">
        <v>0</v>
      </c>
      <c r="N4" s="42" t="n">
        <v>0</v>
      </c>
    </row>
    <row r="5" customFormat="false" ht="12.75" hidden="false" customHeight="false" outlineLevel="0" collapsed="false">
      <c r="A5" s="42" t="s">
        <v>145</v>
      </c>
      <c r="B5" s="44" t="n">
        <f aca="false">IF($A$1="pira",I5,F5)+L5</f>
        <v>1719</v>
      </c>
      <c r="C5" s="44" t="n">
        <f aca="false">IF($A$1="pira",J5,G5)+M5</f>
        <v>906</v>
      </c>
      <c r="D5" s="44" t="n">
        <f aca="false">IF($A$1="pira",K5,H5)+N5</f>
        <v>452</v>
      </c>
      <c r="E5" s="42" t="n">
        <f aca="false">SUM(B5:D5)</f>
        <v>3077</v>
      </c>
      <c r="F5" s="44" t="n">
        <v>1719</v>
      </c>
      <c r="G5" s="44" t="n">
        <v>906</v>
      </c>
      <c r="H5" s="44" t="n">
        <v>452</v>
      </c>
      <c r="I5" s="44" t="n">
        <v>1719</v>
      </c>
      <c r="J5" s="44" t="n">
        <v>906</v>
      </c>
      <c r="K5" s="44" t="n">
        <v>452</v>
      </c>
      <c r="L5" s="45" t="n">
        <v>0</v>
      </c>
      <c r="M5" s="46" t="n">
        <v>0</v>
      </c>
      <c r="N5" s="46" t="n">
        <v>0</v>
      </c>
      <c r="O5" s="0" t="n">
        <v>1864</v>
      </c>
      <c r="P5" s="0" t="n">
        <v>387</v>
      </c>
      <c r="Q5" s="0" t="n">
        <v>912</v>
      </c>
      <c r="R5" s="0" t="n">
        <v>1725</v>
      </c>
      <c r="S5" s="0" t="n">
        <v>452</v>
      </c>
    </row>
    <row r="6" customFormat="false" ht="12.75" hidden="false" customHeight="false" outlineLevel="0" collapsed="false">
      <c r="A6" s="42" t="s">
        <v>146</v>
      </c>
      <c r="B6" s="44" t="n">
        <f aca="false">IF($A$1="pira",I6,F6)+L6</f>
        <v>1564</v>
      </c>
      <c r="C6" s="44" t="n">
        <f aca="false">IF($A$1="pira",J6,G6)+M6</f>
        <v>847</v>
      </c>
      <c r="D6" s="44" t="n">
        <f aca="false">IF($A$1="pira",K6,H6)+N6</f>
        <v>392</v>
      </c>
      <c r="E6" s="42" t="n">
        <f aca="false">SUM(B6:D6)</f>
        <v>2803</v>
      </c>
      <c r="F6" s="44" t="n">
        <v>1564</v>
      </c>
      <c r="G6" s="44" t="n">
        <v>847</v>
      </c>
      <c r="H6" s="44" t="n">
        <v>392</v>
      </c>
      <c r="I6" s="44" t="n">
        <v>1564</v>
      </c>
      <c r="J6" s="44" t="n">
        <v>847</v>
      </c>
      <c r="K6" s="44" t="n">
        <v>392</v>
      </c>
      <c r="L6" s="45" t="n">
        <v>0</v>
      </c>
      <c r="M6" s="46" t="n">
        <v>0</v>
      </c>
      <c r="N6" s="46" t="n">
        <v>0</v>
      </c>
      <c r="O6" s="0" t="n">
        <v>1608</v>
      </c>
      <c r="P6" s="0" t="n">
        <v>319</v>
      </c>
      <c r="Q6" s="0" t="n">
        <v>799</v>
      </c>
      <c r="R6" s="0" t="n">
        <v>1483</v>
      </c>
      <c r="S6" s="0" t="n">
        <v>386</v>
      </c>
    </row>
    <row r="7" customFormat="false" ht="12.75" hidden="false" customHeight="false" outlineLevel="0" collapsed="false">
      <c r="A7" s="42" t="s">
        <v>147</v>
      </c>
      <c r="B7" s="44" t="n">
        <f aca="false">IF($A$1="pira",I7,F7)+L7</f>
        <v>1195</v>
      </c>
      <c r="C7" s="44" t="n">
        <f aca="false">IF($A$1="pira",J7,G7)+M7</f>
        <v>616</v>
      </c>
      <c r="D7" s="44" t="n">
        <f aca="false">IF($A$1="pira",K7,H7)+N7</f>
        <v>284</v>
      </c>
      <c r="E7" s="42" t="n">
        <f aca="false">SUM(B7:D7)</f>
        <v>2095</v>
      </c>
      <c r="F7" s="42" t="n">
        <v>1195</v>
      </c>
      <c r="G7" s="42" t="n">
        <v>616</v>
      </c>
      <c r="H7" s="42" t="n">
        <v>284</v>
      </c>
      <c r="I7" s="42" t="n">
        <v>1195</v>
      </c>
      <c r="J7" s="42" t="n">
        <v>616</v>
      </c>
      <c r="K7" s="42" t="n">
        <v>284</v>
      </c>
      <c r="L7" s="45" t="n">
        <v>0</v>
      </c>
      <c r="M7" s="46" t="n">
        <v>0</v>
      </c>
      <c r="N7" s="46" t="n">
        <v>0</v>
      </c>
      <c r="O7" s="0" t="n">
        <v>1190</v>
      </c>
      <c r="P7" s="0" t="n">
        <v>275</v>
      </c>
      <c r="Q7" s="0" t="n">
        <v>633</v>
      </c>
      <c r="R7" s="0" t="n">
        <v>1051</v>
      </c>
      <c r="S7" s="0" t="n">
        <v>329</v>
      </c>
    </row>
    <row r="8" customFormat="false" ht="12.75" hidden="false" customHeight="false" outlineLevel="0" collapsed="false">
      <c r="A8" s="42" t="s">
        <v>148</v>
      </c>
      <c r="B8" s="44" t="n">
        <f aca="false">IF($A$1="pira",I8,F8)+L8</f>
        <v>933</v>
      </c>
      <c r="C8" s="44" t="n">
        <f aca="false">IF($A$1="pira",J8,G8)+M8</f>
        <v>575</v>
      </c>
      <c r="D8" s="44" t="n">
        <f aca="false">IF($A$1="pira",K8,H8)+N8</f>
        <v>237</v>
      </c>
      <c r="E8" s="42" t="n">
        <f aca="false">SUM(B8:D8)</f>
        <v>1745</v>
      </c>
      <c r="F8" s="47" t="n">
        <v>933</v>
      </c>
      <c r="G8" s="47" t="n">
        <v>575</v>
      </c>
      <c r="H8" s="47" t="n">
        <v>237</v>
      </c>
      <c r="I8" s="47" t="n">
        <v>933</v>
      </c>
      <c r="J8" s="47" t="n">
        <v>575</v>
      </c>
      <c r="K8" s="47" t="n">
        <v>237</v>
      </c>
      <c r="L8" s="43" t="n">
        <v>0</v>
      </c>
      <c r="M8" s="42" t="n">
        <v>0</v>
      </c>
      <c r="N8" s="42" t="n">
        <v>0</v>
      </c>
      <c r="O8" s="47" t="n">
        <v>595</v>
      </c>
      <c r="P8" s="47" t="n">
        <v>220</v>
      </c>
      <c r="U8" s="0" t="n">
        <v>-69.6640091116173</v>
      </c>
      <c r="V8" s="0" t="n">
        <v>-44.0489749430524</v>
      </c>
      <c r="W8" s="0" t="n">
        <v>-16.2870159453303</v>
      </c>
    </row>
    <row r="9" customFormat="false" ht="12.75" hidden="false" customHeight="false" outlineLevel="0" collapsed="false">
      <c r="A9" s="42" t="s">
        <v>149</v>
      </c>
      <c r="B9" s="44" t="n">
        <f aca="false">IF($A$1="pira",I9,F9)+L9</f>
        <v>720</v>
      </c>
      <c r="C9" s="44" t="n">
        <f aca="false">IF($A$1="pira",J9,G9)+M9</f>
        <v>520</v>
      </c>
      <c r="D9" s="44" t="n">
        <f aca="false">IF($A$1="pira",K9,H9)+N9</f>
        <v>220</v>
      </c>
      <c r="E9" s="42" t="n">
        <f aca="false">SUM(B9:D9)</f>
        <v>1460</v>
      </c>
      <c r="F9" s="47" t="n">
        <v>720</v>
      </c>
      <c r="G9" s="47" t="n">
        <v>520</v>
      </c>
      <c r="H9" s="47" t="n">
        <v>220</v>
      </c>
      <c r="I9" s="47" t="n">
        <v>720</v>
      </c>
      <c r="J9" s="47" t="n">
        <v>520</v>
      </c>
      <c r="K9" s="47" t="n">
        <v>220</v>
      </c>
      <c r="L9" s="43" t="n">
        <v>0</v>
      </c>
      <c r="M9" s="42" t="n">
        <v>0</v>
      </c>
      <c r="N9" s="42" t="n">
        <v>0</v>
      </c>
      <c r="O9" s="47" t="n">
        <v>544</v>
      </c>
      <c r="P9" s="47" t="n">
        <v>200</v>
      </c>
      <c r="U9" s="0" t="n">
        <v>-104.417670682731</v>
      </c>
      <c r="V9" s="0" t="n">
        <v>-75.7376171352075</v>
      </c>
      <c r="W9" s="0" t="n">
        <v>-27.8447121820616</v>
      </c>
    </row>
    <row r="10" customFormat="false" ht="12.75" hidden="false" customHeight="false" outlineLevel="0" collapsed="false">
      <c r="A10" s="42" t="s">
        <v>150</v>
      </c>
      <c r="B10" s="44" t="n">
        <f aca="false">IF($A$1="pira",I10,F10)+L10</f>
        <v>768</v>
      </c>
      <c r="C10" s="44" t="n">
        <f aca="false">IF($A$1="pira",J10,G10)+M10</f>
        <v>566</v>
      </c>
      <c r="D10" s="44" t="n">
        <f aca="false">IF($A$1="pira",K10,H10)+N10</f>
        <v>235</v>
      </c>
      <c r="E10" s="42" t="n">
        <f aca="false">SUM(B10:D10)</f>
        <v>1569</v>
      </c>
      <c r="F10" s="42" t="n">
        <v>768</v>
      </c>
      <c r="G10" s="42" t="n">
        <v>570</v>
      </c>
      <c r="H10" s="42" t="n">
        <v>235</v>
      </c>
      <c r="I10" s="42" t="n">
        <v>768</v>
      </c>
      <c r="J10" s="42" t="n">
        <v>566</v>
      </c>
      <c r="K10" s="42" t="n">
        <v>235</v>
      </c>
      <c r="L10" s="43" t="n">
        <v>0</v>
      </c>
      <c r="M10" s="42" t="n">
        <v>0</v>
      </c>
      <c r="N10" s="42" t="n">
        <v>0</v>
      </c>
    </row>
    <row r="11" customFormat="false" ht="12.75" hidden="false" customHeight="false" outlineLevel="0" collapsed="false">
      <c r="A11" s="42" t="s">
        <v>151</v>
      </c>
      <c r="I11" s="43"/>
    </row>
    <row r="12" customFormat="false" ht="12.75" hidden="false" customHeight="false" outlineLevel="0" collapsed="false">
      <c r="A12" s="42" t="s">
        <v>152</v>
      </c>
      <c r="I12" s="43"/>
    </row>
    <row r="13" customFormat="false" ht="12.75" hidden="false" customHeight="false" outlineLevel="0" collapsed="false">
      <c r="A13" s="42" t="s">
        <v>153</v>
      </c>
      <c r="I13" s="43"/>
    </row>
    <row r="14" customFormat="false" ht="12.75" hidden="false" customHeight="false" outlineLevel="0" collapsed="false">
      <c r="A14" s="42" t="s">
        <v>154</v>
      </c>
      <c r="I14" s="43"/>
    </row>
    <row r="15" customFormat="false" ht="12.75" hidden="false" customHeight="false" outlineLevel="0" collapsed="false">
      <c r="A15" s="42" t="s">
        <v>155</v>
      </c>
      <c r="I15" s="43"/>
    </row>
    <row r="16" customFormat="false" ht="12.75" hidden="false" customHeight="false" outlineLevel="0" collapsed="false">
      <c r="A16" s="42" t="s">
        <v>156</v>
      </c>
      <c r="I16" s="43"/>
    </row>
    <row r="17" customFormat="false" ht="12.75" hidden="false" customHeight="false" outlineLevel="0" collapsed="false">
      <c r="A17" s="42" t="s">
        <v>157</v>
      </c>
      <c r="I17" s="43"/>
    </row>
    <row r="18" customFormat="false" ht="12.75" hidden="false" customHeight="false" outlineLevel="0" collapsed="false">
      <c r="A18" s="42" t="s">
        <v>158</v>
      </c>
      <c r="I18" s="43"/>
    </row>
    <row r="19" customFormat="false" ht="12.75" hidden="false" customHeight="false" outlineLevel="0" collapsed="false">
      <c r="I19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29" activePane="bottomRight" state="frozen"/>
      <selection pane="topLeft" activeCell="A1" activeCellId="0" sqref="A1"/>
      <selection pane="topRight" activeCell="B1" activeCellId="0" sqref="B1"/>
      <selection pane="bottomLeft" activeCell="A29" activeCellId="0" sqref="A29"/>
      <selection pane="bottomRigh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3.85"/>
    <col collapsed="false" customWidth="true" hidden="false" outlineLevel="0" max="4" min="4" style="0" width="8.99"/>
    <col collapsed="false" customWidth="true" hidden="false" outlineLevel="0" max="5" min="5" style="48" width="9.14"/>
    <col collapsed="false" customWidth="true" hidden="false" outlineLevel="0" max="6" min="6" style="48" width="13.85"/>
    <col collapsed="false" customWidth="true" hidden="false" outlineLevel="0" max="7" min="7" style="0" width="8.99"/>
  </cols>
  <sheetData>
    <row r="1" customFormat="false" ht="12.75" hidden="false" customHeight="false" outlineLevel="0" collapsed="false">
      <c r="A1" s="38"/>
    </row>
    <row r="2" customFormat="false" ht="12.75" hidden="false" customHeight="false" outlineLevel="0" collapsed="false">
      <c r="A2" s="49" t="s">
        <v>226</v>
      </c>
    </row>
    <row r="4" customFormat="false" ht="13.5" hidden="false" customHeight="false" outlineLevel="0" collapsed="false">
      <c r="A4" s="49"/>
      <c r="B4" s="0" t="s">
        <v>45</v>
      </c>
      <c r="D4" s="50" t="s">
        <v>224</v>
      </c>
      <c r="F4" s="50" t="s">
        <v>227</v>
      </c>
      <c r="G4" s="50" t="s">
        <v>224</v>
      </c>
      <c r="H4" s="50" t="s">
        <v>228</v>
      </c>
    </row>
    <row r="5" customFormat="false" ht="13.5" hidden="false" customHeight="false" outlineLevel="0" collapsed="false">
      <c r="A5" s="4" t="s">
        <v>170</v>
      </c>
      <c r="B5" s="51" t="str">
        <f aca="false">IF('BALANCE SHEET'!A$2="ALL","ALL",D5)</f>
        <v>ALL</v>
      </c>
      <c r="C5" s="42"/>
      <c r="D5" s="52" t="s">
        <v>222</v>
      </c>
      <c r="E5" s="4"/>
      <c r="F5" s="51" t="s">
        <v>211</v>
      </c>
      <c r="G5" s="52" t="s">
        <v>222</v>
      </c>
      <c r="H5" s="51" t="s">
        <v>170</v>
      </c>
    </row>
    <row r="6" customFormat="false" ht="12.75" hidden="false" customHeight="false" outlineLevel="0" collapsed="false">
      <c r="A6" s="4" t="s">
        <v>171</v>
      </c>
      <c r="B6" s="51" t="str">
        <f aca="false">IF('BALANCE SHEET'!A$2="ALL","ALL",D6)</f>
        <v>ALL</v>
      </c>
      <c r="C6" s="42"/>
      <c r="D6" s="42" t="s">
        <v>222</v>
      </c>
      <c r="E6" s="4"/>
      <c r="F6" s="4" t="s">
        <v>211</v>
      </c>
      <c r="G6" s="42" t="s">
        <v>222</v>
      </c>
      <c r="H6" s="4" t="s">
        <v>171</v>
      </c>
    </row>
    <row r="7" customFormat="false" ht="12.75" hidden="false" customHeight="false" outlineLevel="0" collapsed="false">
      <c r="A7" s="4" t="s">
        <v>172</v>
      </c>
      <c r="B7" s="51" t="str">
        <f aca="false">IF('BALANCE SHEET'!A$2="ALL","ALL",D7)</f>
        <v>ALL</v>
      </c>
      <c r="C7" s="42"/>
      <c r="D7" s="52" t="s">
        <v>222</v>
      </c>
      <c r="E7" s="4"/>
      <c r="F7" s="51" t="s">
        <v>211</v>
      </c>
      <c r="G7" s="52" t="s">
        <v>222</v>
      </c>
      <c r="H7" s="51" t="s">
        <v>172</v>
      </c>
    </row>
    <row r="8" customFormat="false" ht="12.75" hidden="false" customHeight="false" outlineLevel="0" collapsed="false">
      <c r="A8" s="4" t="s">
        <v>179</v>
      </c>
      <c r="B8" s="51" t="str">
        <f aca="false">IF('BALANCE SHEET'!A$2="ALL","ALL",D8)</f>
        <v>ALL</v>
      </c>
      <c r="C8" s="42"/>
      <c r="D8" s="52" t="s">
        <v>222</v>
      </c>
      <c r="E8" s="4"/>
      <c r="F8" s="51" t="s">
        <v>211</v>
      </c>
      <c r="G8" s="52" t="s">
        <v>222</v>
      </c>
      <c r="H8" s="51" t="s">
        <v>179</v>
      </c>
    </row>
    <row r="9" customFormat="false" ht="12.75" hidden="false" customHeight="false" outlineLevel="0" collapsed="false">
      <c r="A9" s="4" t="s">
        <v>180</v>
      </c>
      <c r="B9" s="51" t="str">
        <f aca="false">IF('BALANCE SHEET'!A$2="ALL","ALL",D9)</f>
        <v>ALL</v>
      </c>
      <c r="C9" s="42"/>
      <c r="D9" s="42" t="s">
        <v>223</v>
      </c>
      <c r="E9" s="4"/>
      <c r="F9" s="4" t="s">
        <v>211</v>
      </c>
      <c r="G9" s="42" t="s">
        <v>223</v>
      </c>
      <c r="H9" s="4" t="s">
        <v>180</v>
      </c>
    </row>
    <row r="10" customFormat="false" ht="12.75" hidden="false" customHeight="false" outlineLevel="0" collapsed="false">
      <c r="A10" s="4" t="s">
        <v>184</v>
      </c>
      <c r="B10" s="51" t="str">
        <f aca="false">IF('BALANCE SHEET'!A$2="ALL","ALL",D10)</f>
        <v>ALL</v>
      </c>
      <c r="C10" s="42"/>
      <c r="D10" s="52" t="s">
        <v>222</v>
      </c>
      <c r="E10" s="4"/>
      <c r="F10" s="51" t="s">
        <v>211</v>
      </c>
      <c r="G10" s="52" t="s">
        <v>222</v>
      </c>
      <c r="H10" s="51" t="s">
        <v>184</v>
      </c>
    </row>
    <row r="11" customFormat="false" ht="12.75" hidden="false" customHeight="false" outlineLevel="0" collapsed="false">
      <c r="A11" s="4" t="s">
        <v>191</v>
      </c>
      <c r="B11" s="51" t="str">
        <f aca="false">IF('BALANCE SHEET'!A$2="ALL","ALL",D11)</f>
        <v>ALL</v>
      </c>
      <c r="C11" s="42"/>
      <c r="D11" s="42" t="s">
        <v>223</v>
      </c>
      <c r="E11" s="4"/>
      <c r="F11" s="4" t="s">
        <v>211</v>
      </c>
      <c r="G11" s="42" t="s">
        <v>223</v>
      </c>
      <c r="H11" s="4" t="s">
        <v>191</v>
      </c>
    </row>
    <row r="12" customFormat="false" ht="12.75" hidden="false" customHeight="false" outlineLevel="0" collapsed="false">
      <c r="A12" s="4" t="s">
        <v>192</v>
      </c>
      <c r="B12" s="51" t="str">
        <f aca="false">IF('BALANCE SHEET'!A$2="ALL","ALL",D12)</f>
        <v>ALL</v>
      </c>
      <c r="C12" s="42"/>
      <c r="D12" s="42" t="s">
        <v>222</v>
      </c>
      <c r="E12" s="4"/>
      <c r="F12" s="4" t="s">
        <v>211</v>
      </c>
      <c r="G12" s="42" t="s">
        <v>222</v>
      </c>
      <c r="H12" s="4" t="s">
        <v>192</v>
      </c>
    </row>
    <row r="13" customFormat="false" ht="12.75" hidden="false" customHeight="false" outlineLevel="0" collapsed="false">
      <c r="A13" s="4" t="s">
        <v>198</v>
      </c>
      <c r="B13" s="51" t="str">
        <f aca="false">IF('BALANCE SHEET'!A$2="ALL","ALL",D13)</f>
        <v>ALL</v>
      </c>
      <c r="C13" s="42"/>
      <c r="D13" s="52" t="s">
        <v>223</v>
      </c>
      <c r="E13" s="4"/>
      <c r="F13" s="51" t="s">
        <v>211</v>
      </c>
      <c r="G13" s="52" t="s">
        <v>223</v>
      </c>
      <c r="H13" s="51" t="s">
        <v>198</v>
      </c>
    </row>
    <row r="14" customFormat="false" ht="12.75" hidden="false" customHeight="false" outlineLevel="0" collapsed="false">
      <c r="A14" s="4" t="s">
        <v>206</v>
      </c>
      <c r="B14" s="51" t="str">
        <f aca="false">IF('BALANCE SHEET'!A$2="ALL","ALL",D14)</f>
        <v>ALL</v>
      </c>
      <c r="C14" s="42"/>
      <c r="D14" s="52" t="s">
        <v>222</v>
      </c>
      <c r="E14" s="4"/>
      <c r="F14" s="51" t="s">
        <v>211</v>
      </c>
      <c r="G14" s="52" t="s">
        <v>222</v>
      </c>
      <c r="H14" s="51" t="s">
        <v>206</v>
      </c>
    </row>
    <row r="15" customFormat="false" ht="12.75" hidden="false" customHeight="false" outlineLevel="0" collapsed="false">
      <c r="A15" s="4" t="s">
        <v>164</v>
      </c>
      <c r="B15" s="51" t="str">
        <f aca="false">IF('BALANCE SHEET'!A$2="ALL","ALL",D15)</f>
        <v>ALL</v>
      </c>
      <c r="C15" s="42"/>
      <c r="D15" s="52" t="s">
        <v>222</v>
      </c>
      <c r="E15" s="4"/>
      <c r="F15" s="51" t="s">
        <v>212</v>
      </c>
      <c r="G15" s="52" t="s">
        <v>222</v>
      </c>
      <c r="H15" s="51" t="s">
        <v>164</v>
      </c>
    </row>
    <row r="16" customFormat="false" ht="12.75" hidden="false" customHeight="false" outlineLevel="0" collapsed="false">
      <c r="A16" s="4" t="s">
        <v>165</v>
      </c>
      <c r="B16" s="51" t="str">
        <f aca="false">IF('BALANCE SHEET'!A$2="ALL","ALL",D16)</f>
        <v>ALL</v>
      </c>
      <c r="C16" s="42"/>
      <c r="D16" s="42" t="s">
        <v>222</v>
      </c>
      <c r="E16" s="4"/>
      <c r="F16" s="51" t="s">
        <v>212</v>
      </c>
      <c r="G16" s="42" t="s">
        <v>222</v>
      </c>
      <c r="H16" s="4" t="s">
        <v>165</v>
      </c>
    </row>
    <row r="17" customFormat="false" ht="12.75" hidden="false" customHeight="false" outlineLevel="0" collapsed="false">
      <c r="A17" s="4" t="s">
        <v>166</v>
      </c>
      <c r="B17" s="51" t="str">
        <f aca="false">IF('BALANCE SHEET'!A$2="ALL","ALL",D17)</f>
        <v>ALL</v>
      </c>
      <c r="C17" s="42"/>
      <c r="D17" s="52" t="s">
        <v>222</v>
      </c>
      <c r="E17" s="4"/>
      <c r="F17" s="51" t="s">
        <v>212</v>
      </c>
      <c r="G17" s="52" t="s">
        <v>222</v>
      </c>
      <c r="H17" s="51" t="s">
        <v>166</v>
      </c>
    </row>
    <row r="18" customFormat="false" ht="12.75" hidden="false" customHeight="false" outlineLevel="0" collapsed="false">
      <c r="A18" s="4" t="s">
        <v>176</v>
      </c>
      <c r="B18" s="51" t="str">
        <f aca="false">IF('BALANCE SHEET'!A$2="ALL","ALL",D18)</f>
        <v>ALL</v>
      </c>
      <c r="C18" s="42"/>
      <c r="D18" s="52" t="s">
        <v>222</v>
      </c>
      <c r="E18" s="4"/>
      <c r="F18" s="51" t="s">
        <v>212</v>
      </c>
      <c r="G18" s="52" t="s">
        <v>222</v>
      </c>
      <c r="H18" s="51" t="s">
        <v>176</v>
      </c>
    </row>
    <row r="19" customFormat="false" ht="12.75" hidden="false" customHeight="false" outlineLevel="0" collapsed="false">
      <c r="A19" s="4" t="s">
        <v>177</v>
      </c>
      <c r="B19" s="51" t="str">
        <f aca="false">IF('BALANCE SHEET'!A$2="ALL","ALL",D19)</f>
        <v>ALL</v>
      </c>
      <c r="C19" s="42"/>
      <c r="D19" s="42" t="s">
        <v>222</v>
      </c>
      <c r="E19" s="4"/>
      <c r="F19" s="51" t="s">
        <v>212</v>
      </c>
      <c r="G19" s="42" t="s">
        <v>222</v>
      </c>
      <c r="H19" s="4" t="s">
        <v>177</v>
      </c>
    </row>
    <row r="20" customFormat="false" ht="12.75" hidden="false" customHeight="false" outlineLevel="0" collapsed="false">
      <c r="A20" s="4" t="s">
        <v>178</v>
      </c>
      <c r="B20" s="51" t="str">
        <f aca="false">IF('BALANCE SHEET'!A$2="ALL","ALL",D20)</f>
        <v>ALL</v>
      </c>
      <c r="C20" s="42"/>
      <c r="D20" s="52" t="s">
        <v>222</v>
      </c>
      <c r="E20" s="4"/>
      <c r="F20" s="51" t="s">
        <v>212</v>
      </c>
      <c r="G20" s="52" t="s">
        <v>222</v>
      </c>
      <c r="H20" s="51" t="s">
        <v>178</v>
      </c>
    </row>
    <row r="21" customFormat="false" ht="12.75" hidden="false" customHeight="false" outlineLevel="0" collapsed="false">
      <c r="A21" s="4" t="s">
        <v>186</v>
      </c>
      <c r="B21" s="51" t="str">
        <f aca="false">IF('BALANCE SHEET'!A$2="ALL","ALL",D21)</f>
        <v>ALL</v>
      </c>
      <c r="C21" s="42"/>
      <c r="D21" s="42" t="s">
        <v>222</v>
      </c>
      <c r="E21" s="4"/>
      <c r="F21" s="51" t="s">
        <v>212</v>
      </c>
      <c r="G21" s="42" t="s">
        <v>222</v>
      </c>
      <c r="H21" s="4" t="s">
        <v>186</v>
      </c>
    </row>
    <row r="22" customFormat="false" ht="12.75" hidden="false" customHeight="false" outlineLevel="0" collapsed="false">
      <c r="A22" s="4" t="s">
        <v>187</v>
      </c>
      <c r="B22" s="51" t="str">
        <f aca="false">IF('BALANCE SHEET'!A$2="ALL","ALL",D22)</f>
        <v>ALL</v>
      </c>
      <c r="C22" s="42"/>
      <c r="D22" s="52" t="s">
        <v>222</v>
      </c>
      <c r="E22" s="4"/>
      <c r="F22" s="51" t="s">
        <v>212</v>
      </c>
      <c r="G22" s="52" t="s">
        <v>222</v>
      </c>
      <c r="H22" s="51" t="s">
        <v>187</v>
      </c>
    </row>
    <row r="23" customFormat="false" ht="12.75" hidden="false" customHeight="false" outlineLevel="0" collapsed="false">
      <c r="A23" s="4" t="s">
        <v>189</v>
      </c>
      <c r="B23" s="51" t="str">
        <f aca="false">IF('BALANCE SHEET'!A$2="ALL","ALL",D23)</f>
        <v>ALL</v>
      </c>
      <c r="C23" s="42"/>
      <c r="D23" s="52" t="s">
        <v>222</v>
      </c>
      <c r="E23" s="4"/>
      <c r="F23" s="51" t="s">
        <v>212</v>
      </c>
      <c r="G23" s="52" t="s">
        <v>222</v>
      </c>
      <c r="H23" s="51" t="s">
        <v>189</v>
      </c>
    </row>
    <row r="24" customFormat="false" ht="12.75" hidden="false" customHeight="false" outlineLevel="0" collapsed="false">
      <c r="A24" s="4" t="s">
        <v>195</v>
      </c>
      <c r="B24" s="51" t="str">
        <f aca="false">IF('BALANCE SHEET'!A$2="ALL","ALL",D24)</f>
        <v>ALL</v>
      </c>
      <c r="C24" s="42"/>
      <c r="D24" s="42" t="s">
        <v>222</v>
      </c>
      <c r="E24" s="4"/>
      <c r="F24" s="51" t="s">
        <v>212</v>
      </c>
      <c r="G24" s="42" t="s">
        <v>222</v>
      </c>
      <c r="H24" s="4" t="s">
        <v>195</v>
      </c>
    </row>
    <row r="25" customFormat="false" ht="12.75" hidden="false" customHeight="false" outlineLevel="0" collapsed="false">
      <c r="A25" s="4" t="s">
        <v>196</v>
      </c>
      <c r="B25" s="51" t="str">
        <f aca="false">IF('BALANCE SHEET'!A$2="ALL","ALL",D25)</f>
        <v>ALL</v>
      </c>
      <c r="C25" s="42"/>
      <c r="D25" s="52" t="s">
        <v>222</v>
      </c>
      <c r="E25" s="4"/>
      <c r="F25" s="51" t="s">
        <v>212</v>
      </c>
      <c r="G25" s="52" t="s">
        <v>222</v>
      </c>
      <c r="H25" s="51" t="s">
        <v>196</v>
      </c>
    </row>
    <row r="26" customFormat="false" ht="12.75" hidden="false" customHeight="false" outlineLevel="0" collapsed="false">
      <c r="A26" s="4" t="s">
        <v>202</v>
      </c>
      <c r="B26" s="51" t="str">
        <f aca="false">IF('BALANCE SHEET'!A$2="ALL","ALL",D26)</f>
        <v>ALL</v>
      </c>
      <c r="C26" s="42"/>
      <c r="D26" s="42" t="s">
        <v>222</v>
      </c>
      <c r="E26" s="4"/>
      <c r="F26" s="51" t="s">
        <v>212</v>
      </c>
      <c r="G26" s="42" t="s">
        <v>222</v>
      </c>
      <c r="H26" s="4" t="s">
        <v>202</v>
      </c>
    </row>
    <row r="27" customFormat="false" ht="12.75" hidden="false" customHeight="false" outlineLevel="0" collapsed="false">
      <c r="A27" s="4" t="s">
        <v>205</v>
      </c>
      <c r="B27" s="51" t="str">
        <f aca="false">IF('BALANCE SHEET'!A$2="ALL","ALL",D27)</f>
        <v>ALL</v>
      </c>
      <c r="C27" s="42"/>
      <c r="D27" s="42" t="s">
        <v>222</v>
      </c>
      <c r="E27" s="4"/>
      <c r="F27" s="51" t="s">
        <v>212</v>
      </c>
      <c r="G27" s="42" t="s">
        <v>222</v>
      </c>
      <c r="H27" s="4" t="s">
        <v>205</v>
      </c>
    </row>
    <row r="28" customFormat="false" ht="12.75" hidden="false" customHeight="false" outlineLevel="0" collapsed="false">
      <c r="A28" s="4" t="s">
        <v>175</v>
      </c>
      <c r="B28" s="51" t="str">
        <f aca="false">IF('BALANCE SHEET'!A$2="ALL","ALL",D28)</f>
        <v>ALL</v>
      </c>
      <c r="C28" s="42"/>
      <c r="D28" s="52" t="s">
        <v>221</v>
      </c>
      <c r="E28" s="4"/>
      <c r="F28" s="51" t="s">
        <v>229</v>
      </c>
      <c r="G28" s="52" t="s">
        <v>221</v>
      </c>
      <c r="H28" s="51" t="s">
        <v>175</v>
      </c>
    </row>
    <row r="29" customFormat="false" ht="12.75" hidden="false" customHeight="false" outlineLevel="0" collapsed="false">
      <c r="A29" s="4" t="s">
        <v>200</v>
      </c>
      <c r="B29" s="51" t="str">
        <f aca="false">IF('BALANCE SHEET'!A$2="ALL","ALL",D29)</f>
        <v>ALL</v>
      </c>
      <c r="C29" s="42"/>
      <c r="D29" s="42" t="s">
        <v>221</v>
      </c>
      <c r="E29" s="4"/>
      <c r="F29" s="4" t="s">
        <v>229</v>
      </c>
      <c r="G29" s="42" t="s">
        <v>221</v>
      </c>
      <c r="H29" s="4" t="s">
        <v>200</v>
      </c>
    </row>
    <row r="30" customFormat="false" ht="12.75" hidden="false" customHeight="false" outlineLevel="0" collapsed="false">
      <c r="A30" s="4" t="s">
        <v>159</v>
      </c>
      <c r="B30" s="51" t="str">
        <f aca="false">IF('BALANCE SHEET'!A$2="ALL","ALL",D30)</f>
        <v>ALL</v>
      </c>
      <c r="C30" s="42"/>
      <c r="D30" s="52" t="s">
        <v>221</v>
      </c>
      <c r="E30" s="4"/>
      <c r="F30" s="51" t="s">
        <v>214</v>
      </c>
      <c r="G30" s="52" t="s">
        <v>221</v>
      </c>
      <c r="H30" s="51" t="s">
        <v>159</v>
      </c>
    </row>
    <row r="31" customFormat="false" ht="12.75" hidden="false" customHeight="false" outlineLevel="0" collapsed="false">
      <c r="A31" s="4" t="s">
        <v>167</v>
      </c>
      <c r="B31" s="51" t="str">
        <f aca="false">IF('BALANCE SHEET'!A$2="ALL","ALL",D31)</f>
        <v>ALL</v>
      </c>
      <c r="C31" s="42"/>
      <c r="D31" s="52" t="s">
        <v>222</v>
      </c>
      <c r="E31" s="4"/>
      <c r="F31" s="51" t="s">
        <v>214</v>
      </c>
      <c r="G31" s="52" t="s">
        <v>222</v>
      </c>
      <c r="H31" s="51" t="s">
        <v>167</v>
      </c>
    </row>
    <row r="32" customFormat="false" ht="12.75" hidden="false" customHeight="false" outlineLevel="0" collapsed="false">
      <c r="A32" s="4" t="s">
        <v>168</v>
      </c>
      <c r="B32" s="51" t="str">
        <f aca="false">IF('BALANCE SHEET'!A$2="ALL","ALL",D32)</f>
        <v>ALL</v>
      </c>
      <c r="C32" s="42"/>
      <c r="D32" s="42" t="s">
        <v>222</v>
      </c>
      <c r="E32" s="4"/>
      <c r="F32" s="4" t="s">
        <v>214</v>
      </c>
      <c r="G32" s="42" t="s">
        <v>222</v>
      </c>
      <c r="H32" s="4" t="s">
        <v>168</v>
      </c>
    </row>
    <row r="33" customFormat="false" ht="12.75" hidden="false" customHeight="false" outlineLevel="0" collapsed="false">
      <c r="A33" s="4" t="s">
        <v>174</v>
      </c>
      <c r="B33" s="51" t="str">
        <f aca="false">IF('BALANCE SHEET'!A$2="ALL","ALL",D33)</f>
        <v>ALL</v>
      </c>
      <c r="C33" s="42"/>
      <c r="D33" s="52" t="s">
        <v>222</v>
      </c>
      <c r="E33" s="4"/>
      <c r="F33" s="51" t="s">
        <v>214</v>
      </c>
      <c r="G33" s="52" t="s">
        <v>222</v>
      </c>
      <c r="H33" s="51" t="s">
        <v>174</v>
      </c>
    </row>
    <row r="34" customFormat="false" ht="12.75" hidden="false" customHeight="false" outlineLevel="0" collapsed="false">
      <c r="A34" s="4" t="s">
        <v>181</v>
      </c>
      <c r="B34" s="51" t="str">
        <f aca="false">IF('BALANCE SHEET'!A$2="ALL","ALL",D34)</f>
        <v>ALL</v>
      </c>
      <c r="C34" s="42"/>
      <c r="D34" s="52" t="s">
        <v>221</v>
      </c>
      <c r="E34" s="4"/>
      <c r="F34" s="51" t="s">
        <v>214</v>
      </c>
      <c r="G34" s="52" t="s">
        <v>221</v>
      </c>
      <c r="H34" s="51" t="s">
        <v>181</v>
      </c>
    </row>
    <row r="35" customFormat="false" ht="12.75" hidden="false" customHeight="false" outlineLevel="0" collapsed="false">
      <c r="A35" s="4" t="s">
        <v>190</v>
      </c>
      <c r="B35" s="51" t="str">
        <f aca="false">IF('BALANCE SHEET'!A$2="ALL","ALL",D35)</f>
        <v>ALL</v>
      </c>
      <c r="C35" s="42"/>
      <c r="D35" s="52" t="s">
        <v>222</v>
      </c>
      <c r="E35" s="4"/>
      <c r="F35" s="51" t="s">
        <v>214</v>
      </c>
      <c r="G35" s="52" t="s">
        <v>222</v>
      </c>
      <c r="H35" s="51" t="s">
        <v>190</v>
      </c>
    </row>
    <row r="36" customFormat="false" ht="12.75" hidden="false" customHeight="false" outlineLevel="0" collapsed="false">
      <c r="A36" s="4" t="s">
        <v>197</v>
      </c>
      <c r="B36" s="51" t="str">
        <f aca="false">IF('BALANCE SHEET'!A$2="ALL","ALL",D36)</f>
        <v>ALL</v>
      </c>
      <c r="C36" s="42"/>
      <c r="D36" s="42" t="s">
        <v>222</v>
      </c>
      <c r="E36" s="4"/>
      <c r="F36" s="4" t="s">
        <v>214</v>
      </c>
      <c r="G36" s="42" t="s">
        <v>222</v>
      </c>
      <c r="H36" s="4" t="s">
        <v>197</v>
      </c>
    </row>
    <row r="37" customFormat="false" ht="12.75" hidden="false" customHeight="false" outlineLevel="0" collapsed="false">
      <c r="A37" s="4" t="s">
        <v>199</v>
      </c>
      <c r="B37" s="51" t="str">
        <f aca="false">IF('BALANCE SHEET'!A$2="ALL","ALL",D37)</f>
        <v>ALL</v>
      </c>
      <c r="C37" s="42"/>
      <c r="D37" s="52" t="s">
        <v>222</v>
      </c>
      <c r="E37" s="4"/>
      <c r="F37" s="51" t="s">
        <v>214</v>
      </c>
      <c r="G37" s="52" t="s">
        <v>222</v>
      </c>
      <c r="H37" s="51" t="s">
        <v>199</v>
      </c>
    </row>
    <row r="38" customFormat="false" ht="12.75" hidden="false" customHeight="false" outlineLevel="0" collapsed="false">
      <c r="A38" s="4" t="s">
        <v>203</v>
      </c>
      <c r="B38" s="51" t="str">
        <f aca="false">IF('BALANCE SHEET'!A$2="ALL","ALL",D38)</f>
        <v>ALL</v>
      </c>
      <c r="C38" s="42"/>
      <c r="D38" s="42" t="s">
        <v>222</v>
      </c>
      <c r="E38" s="4"/>
      <c r="F38" s="4" t="s">
        <v>214</v>
      </c>
      <c r="G38" s="42" t="s">
        <v>222</v>
      </c>
      <c r="H38" s="4" t="s">
        <v>203</v>
      </c>
    </row>
    <row r="39" customFormat="false" ht="12.75" hidden="false" customHeight="false" outlineLevel="0" collapsed="false">
      <c r="A39" s="4" t="s">
        <v>160</v>
      </c>
      <c r="B39" s="51" t="str">
        <f aca="false">IF('BALANCE SHEET'!A$2="ALL","ALL",D39)</f>
        <v>ALL</v>
      </c>
      <c r="C39" s="42"/>
      <c r="D39" s="52" t="s">
        <v>223</v>
      </c>
      <c r="E39" s="4"/>
      <c r="F39" s="51" t="s">
        <v>215</v>
      </c>
      <c r="G39" s="52" t="s">
        <v>223</v>
      </c>
      <c r="H39" s="51" t="s">
        <v>160</v>
      </c>
    </row>
    <row r="40" customFormat="false" ht="12.75" hidden="false" customHeight="false" outlineLevel="0" collapsed="false">
      <c r="A40" s="4" t="s">
        <v>163</v>
      </c>
      <c r="B40" s="51" t="str">
        <f aca="false">IF('BALANCE SHEET'!A$2="ALL","ALL",D40)</f>
        <v>ALL</v>
      </c>
      <c r="C40" s="42"/>
      <c r="D40" s="52" t="s">
        <v>223</v>
      </c>
      <c r="E40" s="4"/>
      <c r="F40" s="51" t="s">
        <v>215</v>
      </c>
      <c r="G40" s="52" t="s">
        <v>223</v>
      </c>
      <c r="H40" s="51" t="s">
        <v>163</v>
      </c>
    </row>
    <row r="41" customFormat="false" ht="12.75" hidden="false" customHeight="false" outlineLevel="0" collapsed="false">
      <c r="A41" s="4" t="s">
        <v>169</v>
      </c>
      <c r="B41" s="51" t="str">
        <f aca="false">IF('BALANCE SHEET'!A$2="ALL","ALL",D41)</f>
        <v>ALL</v>
      </c>
      <c r="C41" s="42"/>
      <c r="D41" s="52" t="s">
        <v>223</v>
      </c>
      <c r="E41" s="4"/>
      <c r="F41" s="51" t="s">
        <v>215</v>
      </c>
      <c r="G41" s="52" t="s">
        <v>223</v>
      </c>
      <c r="H41" s="51" t="s">
        <v>169</v>
      </c>
      <c r="J41" s="52" t="s">
        <v>223</v>
      </c>
    </row>
    <row r="42" customFormat="false" ht="12.75" hidden="false" customHeight="false" outlineLevel="0" collapsed="false">
      <c r="A42" s="4" t="s">
        <v>183</v>
      </c>
      <c r="B42" s="51" t="str">
        <f aca="false">IF('BALANCE SHEET'!A$2="ALL","ALL",D42)</f>
        <v>ALL</v>
      </c>
      <c r="C42" s="42"/>
      <c r="D42" s="42" t="s">
        <v>223</v>
      </c>
      <c r="E42" s="4"/>
      <c r="F42" s="4" t="s">
        <v>215</v>
      </c>
      <c r="G42" s="42" t="s">
        <v>223</v>
      </c>
      <c r="H42" s="4" t="s">
        <v>183</v>
      </c>
    </row>
    <row r="43" customFormat="false" ht="12.75" hidden="false" customHeight="false" outlineLevel="0" collapsed="false">
      <c r="A43" s="4" t="s">
        <v>185</v>
      </c>
      <c r="B43" s="51" t="str">
        <f aca="false">IF('BALANCE SHEET'!A$2="ALL","ALL",D43)</f>
        <v>ALL</v>
      </c>
      <c r="C43" s="42"/>
      <c r="D43" s="42" t="s">
        <v>223</v>
      </c>
      <c r="E43" s="4"/>
      <c r="F43" s="4" t="s">
        <v>215</v>
      </c>
      <c r="G43" s="42" t="s">
        <v>223</v>
      </c>
      <c r="H43" s="4" t="s">
        <v>185</v>
      </c>
    </row>
    <row r="44" customFormat="false" ht="12.75" hidden="false" customHeight="false" outlineLevel="0" collapsed="false">
      <c r="A44" s="4" t="s">
        <v>188</v>
      </c>
      <c r="B44" s="51" t="str">
        <f aca="false">IF('BALANCE SHEET'!A$2="ALL","ALL",D44)</f>
        <v>ALL</v>
      </c>
      <c r="C44" s="42"/>
      <c r="D44" s="52" t="s">
        <v>221</v>
      </c>
      <c r="E44" s="4"/>
      <c r="F44" s="51" t="s">
        <v>215</v>
      </c>
      <c r="G44" s="52" t="s">
        <v>221</v>
      </c>
      <c r="H44" s="51" t="s">
        <v>188</v>
      </c>
      <c r="J44" s="52" t="s">
        <v>221</v>
      </c>
    </row>
    <row r="45" customFormat="false" ht="12.75" hidden="false" customHeight="false" outlineLevel="0" collapsed="false">
      <c r="A45" s="4" t="s">
        <v>201</v>
      </c>
      <c r="B45" s="51" t="str">
        <f aca="false">IF('BALANCE SHEET'!A$2="ALL","ALL",D45)</f>
        <v>ALL</v>
      </c>
      <c r="C45" s="42"/>
      <c r="D45" s="42" t="s">
        <v>223</v>
      </c>
      <c r="E45" s="4"/>
      <c r="F45" s="4" t="s">
        <v>215</v>
      </c>
      <c r="G45" s="42" t="s">
        <v>223</v>
      </c>
      <c r="H45" s="4" t="s">
        <v>201</v>
      </c>
    </row>
    <row r="46" customFormat="false" ht="12.75" hidden="false" customHeight="false" outlineLevel="0" collapsed="false">
      <c r="A46" s="4" t="s">
        <v>207</v>
      </c>
      <c r="B46" s="51" t="str">
        <f aca="false">IF('BALANCE SHEET'!A$2="ALL","ALL",D46)</f>
        <v>ALL</v>
      </c>
      <c r="C46" s="42"/>
      <c r="D46" s="42" t="s">
        <v>223</v>
      </c>
      <c r="E46" s="4"/>
      <c r="F46" s="4" t="s">
        <v>215</v>
      </c>
      <c r="G46" s="42" t="s">
        <v>223</v>
      </c>
      <c r="H46" s="4" t="s">
        <v>207</v>
      </c>
      <c r="J46" s="42" t="s">
        <v>223</v>
      </c>
    </row>
    <row r="47" customFormat="false" ht="12.75" hidden="false" customHeight="false" outlineLevel="0" collapsed="false">
      <c r="A47" s="4" t="s">
        <v>194</v>
      </c>
      <c r="B47" s="51" t="str">
        <f aca="false">IF('BALANCE SHEET'!A$2="ALL","ALL",D47)</f>
        <v>ALL</v>
      </c>
      <c r="C47" s="42"/>
      <c r="D47" s="42" t="s">
        <v>223</v>
      </c>
      <c r="E47" s="4"/>
      <c r="F47" s="4" t="s">
        <v>230</v>
      </c>
      <c r="G47" s="42" t="s">
        <v>223</v>
      </c>
      <c r="H47" s="4" t="s">
        <v>194</v>
      </c>
    </row>
    <row r="48" customFormat="false" ht="12.75" hidden="false" customHeight="false" outlineLevel="0" collapsed="false">
      <c r="A48" s="4" t="s">
        <v>204</v>
      </c>
      <c r="B48" s="51" t="str">
        <f aca="false">IF('BALANCE SHEET'!A$2="ALL","ALL",D48)</f>
        <v>ALL</v>
      </c>
      <c r="C48" s="42"/>
      <c r="D48" s="42" t="s">
        <v>223</v>
      </c>
      <c r="E48" s="4"/>
      <c r="F48" s="4" t="s">
        <v>230</v>
      </c>
      <c r="G48" s="42" t="s">
        <v>223</v>
      </c>
      <c r="H48" s="4" t="s">
        <v>204</v>
      </c>
    </row>
    <row r="49" customFormat="false" ht="12.75" hidden="false" customHeight="false" outlineLevel="0" collapsed="false">
      <c r="A49" s="4" t="s">
        <v>161</v>
      </c>
      <c r="B49" s="51" t="str">
        <f aca="false">IF('BALANCE SHEET'!A$2="ALL","ALL",D49)</f>
        <v>ALL</v>
      </c>
      <c r="C49" s="42"/>
      <c r="D49" s="52" t="s">
        <v>221</v>
      </c>
      <c r="E49" s="4"/>
      <c r="F49" s="51" t="s">
        <v>231</v>
      </c>
      <c r="G49" s="52" t="s">
        <v>221</v>
      </c>
      <c r="H49" s="51" t="s">
        <v>161</v>
      </c>
    </row>
    <row r="50" customFormat="false" ht="12.75" hidden="false" customHeight="false" outlineLevel="0" collapsed="false">
      <c r="A50" s="4" t="s">
        <v>173</v>
      </c>
      <c r="B50" s="51" t="str">
        <f aca="false">IF('BALANCE SHEET'!A$2="ALL","ALL",D50)</f>
        <v>ALL</v>
      </c>
      <c r="C50" s="42"/>
      <c r="D50" s="42" t="s">
        <v>221</v>
      </c>
      <c r="E50" s="4"/>
      <c r="F50" s="4" t="s">
        <v>231</v>
      </c>
      <c r="G50" s="42" t="s">
        <v>221</v>
      </c>
      <c r="H50" s="4" t="s">
        <v>173</v>
      </c>
    </row>
    <row r="51" customFormat="false" ht="12.75" hidden="false" customHeight="false" outlineLevel="0" collapsed="false">
      <c r="A51" s="4" t="s">
        <v>182</v>
      </c>
      <c r="B51" s="51" t="str">
        <f aca="false">IF('BALANCE SHEET'!A$2="ALL","ALL",D51)</f>
        <v>ALL</v>
      </c>
      <c r="C51" s="42"/>
      <c r="D51" s="42" t="s">
        <v>222</v>
      </c>
      <c r="E51" s="4"/>
      <c r="F51" s="4" t="s">
        <v>231</v>
      </c>
      <c r="G51" s="42" t="s">
        <v>222</v>
      </c>
      <c r="H51" s="4" t="s">
        <v>182</v>
      </c>
    </row>
    <row r="52" customFormat="false" ht="12.75" hidden="false" customHeight="false" outlineLevel="0" collapsed="false">
      <c r="A52" s="4" t="s">
        <v>193</v>
      </c>
      <c r="B52" s="51" t="str">
        <f aca="false">IF('BALANCE SHEET'!A$2="ALL","ALL",D52)</f>
        <v>ALL</v>
      </c>
      <c r="C52" s="42"/>
      <c r="D52" s="52" t="s">
        <v>221</v>
      </c>
      <c r="E52" s="4"/>
      <c r="F52" s="51" t="s">
        <v>231</v>
      </c>
      <c r="G52" s="52" t="s">
        <v>221</v>
      </c>
      <c r="H52" s="51" t="s">
        <v>193</v>
      </c>
    </row>
    <row r="53" customFormat="false" ht="12.75" hidden="false" customHeight="false" outlineLevel="0" collapsed="false">
      <c r="A53" s="4" t="s">
        <v>162</v>
      </c>
      <c r="B53" s="51" t="str">
        <f aca="false">IF('BALANCE SHEET'!A$2="ALL","ALL",D53)</f>
        <v>ALL</v>
      </c>
      <c r="C53" s="42"/>
      <c r="D53" s="52" t="s">
        <v>223</v>
      </c>
      <c r="E53" s="4"/>
      <c r="F53" s="51" t="s">
        <v>218</v>
      </c>
      <c r="G53" s="52" t="s">
        <v>223</v>
      </c>
      <c r="H53" s="51" t="s">
        <v>162</v>
      </c>
    </row>
    <row r="54" customFormat="false" ht="12.75" hidden="false" customHeight="false" outlineLevel="0" collapsed="false">
      <c r="A54" s="4"/>
      <c r="B54" s="42"/>
      <c r="C54" s="42"/>
      <c r="D54" s="52"/>
      <c r="E54" s="4"/>
      <c r="F54" s="51"/>
      <c r="G54" s="52"/>
      <c r="H54" s="53"/>
    </row>
    <row r="55" customFormat="false" ht="12.75" hidden="false" customHeight="false" outlineLevel="0" collapsed="false">
      <c r="A55" s="49"/>
      <c r="B55" s="42"/>
      <c r="C55" s="42"/>
      <c r="D55" s="52"/>
      <c r="E55" s="4"/>
      <c r="F55" s="51"/>
      <c r="G55" s="52"/>
      <c r="H55" s="53"/>
    </row>
    <row r="56" customFormat="false" ht="12.75" hidden="false" customHeight="false" outlineLevel="0" collapsed="false">
      <c r="A56" s="4"/>
      <c r="B56" s="42"/>
      <c r="C56" s="42"/>
      <c r="D56" s="42"/>
      <c r="E56" s="4"/>
      <c r="F56" s="4"/>
      <c r="G56" s="42"/>
    </row>
    <row r="57" customFormat="false" ht="12.75" hidden="false" customHeight="false" outlineLevel="0" collapsed="false">
      <c r="A57" s="49"/>
      <c r="B57" s="42"/>
      <c r="C57" s="42"/>
      <c r="D57" s="42"/>
      <c r="E57" s="4"/>
      <c r="F57" s="4"/>
      <c r="G57" s="42"/>
    </row>
    <row r="58" customFormat="false" ht="12.75" hidden="false" customHeight="false" outlineLevel="0" collapsed="false">
      <c r="A58" s="42"/>
      <c r="B58" s="42"/>
      <c r="C58" s="42"/>
      <c r="D58" s="52"/>
      <c r="E58" s="4"/>
      <c r="F58" s="51"/>
      <c r="G58" s="52"/>
      <c r="H58" s="53"/>
    </row>
    <row r="59" customFormat="false" ht="12.75" hidden="false" customHeight="false" outlineLevel="0" collapsed="false">
      <c r="A59" s="49"/>
      <c r="B59" s="42"/>
      <c r="C59" s="42"/>
      <c r="D59" s="42"/>
      <c r="E59" s="4"/>
      <c r="F59" s="4"/>
      <c r="G59" s="42"/>
    </row>
    <row r="60" customFormat="false" ht="12.75" hidden="false" customHeight="false" outlineLevel="0" collapsed="false">
      <c r="A60" s="42"/>
      <c r="B60" s="42"/>
      <c r="C60" s="42"/>
      <c r="D60" s="42"/>
      <c r="E60" s="4"/>
      <c r="F60" s="4"/>
      <c r="G60" s="42"/>
    </row>
    <row r="61" customFormat="false" ht="12.75" hidden="false" customHeight="false" outlineLevel="0" collapsed="false">
      <c r="A61" s="49"/>
      <c r="B61" s="42"/>
      <c r="C61" s="42"/>
      <c r="D61" s="42"/>
      <c r="E61" s="4"/>
      <c r="F61" s="4"/>
      <c r="G61" s="42"/>
    </row>
    <row r="62" customFormat="false" ht="12.75" hidden="false" customHeight="false" outlineLevel="0" collapsed="false">
      <c r="A62" s="42"/>
      <c r="B62" s="42"/>
      <c r="C62" s="42"/>
      <c r="D62" s="42"/>
      <c r="E62" s="4"/>
      <c r="F62" s="4"/>
      <c r="G62" s="42"/>
    </row>
    <row r="63" customFormat="false" ht="12.75" hidden="false" customHeight="false" outlineLevel="0" collapsed="false">
      <c r="A63" s="49"/>
      <c r="B63" s="42"/>
      <c r="C63" s="42"/>
      <c r="D63" s="52"/>
      <c r="E63" s="4"/>
      <c r="F63" s="51"/>
      <c r="G63" s="52"/>
      <c r="H63" s="53"/>
    </row>
    <row r="64" customFormat="false" ht="12.75" hidden="false" customHeight="false" outlineLevel="0" collapsed="false">
      <c r="A64" s="42"/>
      <c r="B64" s="42"/>
      <c r="C64" s="42"/>
      <c r="D64" s="52"/>
      <c r="E64" s="4"/>
      <c r="F64" s="51"/>
      <c r="G64" s="52"/>
      <c r="H64" s="53"/>
    </row>
    <row r="65" customFormat="false" ht="12.75" hidden="false" customHeight="false" outlineLevel="0" collapsed="false">
      <c r="A65" s="49"/>
      <c r="B65" s="42"/>
      <c r="C65" s="42"/>
      <c r="D65" s="42"/>
      <c r="E65" s="4"/>
      <c r="F65" s="4"/>
      <c r="G65" s="42"/>
    </row>
    <row r="66" customFormat="false" ht="12.75" hidden="false" customHeight="false" outlineLevel="0" collapsed="false">
      <c r="A66" s="4"/>
      <c r="B66" s="42"/>
      <c r="C66" s="42"/>
      <c r="D66" s="52"/>
      <c r="E66" s="4"/>
      <c r="F66" s="51"/>
      <c r="G66" s="52"/>
      <c r="H66" s="53"/>
    </row>
    <row r="67" customFormat="false" ht="12.75" hidden="false" customHeight="false" outlineLevel="0" collapsed="false">
      <c r="A67" s="49"/>
      <c r="B67" s="42"/>
      <c r="C67" s="42"/>
      <c r="D67" s="42"/>
      <c r="E67" s="4"/>
      <c r="F67" s="4"/>
      <c r="G67" s="42"/>
    </row>
    <row r="68" customFormat="false" ht="12.75" hidden="false" customHeight="false" outlineLevel="0" collapsed="false">
      <c r="A68" s="4"/>
      <c r="B68" s="42"/>
      <c r="C68" s="42"/>
      <c r="D68" s="52"/>
      <c r="E68" s="4"/>
      <c r="F68" s="51"/>
      <c r="G68" s="52"/>
      <c r="H68" s="53"/>
    </row>
    <row r="69" customFormat="false" ht="12.75" hidden="false" customHeight="false" outlineLevel="0" collapsed="false">
      <c r="A69" s="49"/>
      <c r="B69" s="42"/>
      <c r="C69" s="42"/>
      <c r="D69" s="42"/>
      <c r="E69" s="4"/>
      <c r="F69" s="4"/>
      <c r="G69" s="42"/>
    </row>
    <row r="70" customFormat="false" ht="12.75" hidden="false" customHeight="false" outlineLevel="0" collapsed="false">
      <c r="A70" s="42"/>
      <c r="B70" s="42"/>
      <c r="C70" s="42"/>
      <c r="D70" s="42"/>
      <c r="E70" s="4"/>
      <c r="F70" s="4"/>
      <c r="G70" s="42"/>
    </row>
    <row r="71" customFormat="false" ht="12.75" hidden="false" customHeight="false" outlineLevel="0" collapsed="false">
      <c r="A71" s="49"/>
      <c r="B71" s="42"/>
      <c r="C71" s="42"/>
      <c r="D71" s="52"/>
      <c r="E71" s="4"/>
      <c r="F71" s="51"/>
      <c r="G71" s="52"/>
      <c r="H71" s="53"/>
    </row>
    <row r="72" customFormat="false" ht="12.75" hidden="false" customHeight="false" outlineLevel="0" collapsed="false">
      <c r="A72" s="4"/>
      <c r="B72" s="42"/>
      <c r="C72" s="42"/>
      <c r="D72" s="42"/>
      <c r="E72" s="4"/>
      <c r="F72" s="4"/>
      <c r="G72" s="42"/>
    </row>
    <row r="73" customFormat="false" ht="12.75" hidden="false" customHeight="false" outlineLevel="0" collapsed="false">
      <c r="A73" s="49"/>
      <c r="B73" s="42"/>
      <c r="C73" s="42"/>
      <c r="D73" s="42"/>
      <c r="E73" s="4"/>
      <c r="F73" s="4"/>
      <c r="G73" s="42"/>
    </row>
    <row r="74" customFormat="false" ht="12.75" hidden="false" customHeight="false" outlineLevel="0" collapsed="false">
      <c r="A74" s="42"/>
      <c r="B74" s="42"/>
      <c r="C74" s="42"/>
      <c r="D74" s="42"/>
      <c r="E74" s="4"/>
      <c r="F74" s="4"/>
      <c r="G74" s="42"/>
    </row>
    <row r="75" customFormat="false" ht="12.75" hidden="false" customHeight="false" outlineLevel="0" collapsed="false">
      <c r="A75" s="49"/>
      <c r="B75" s="42"/>
      <c r="C75" s="42"/>
      <c r="D75" s="52"/>
      <c r="E75" s="4"/>
      <c r="F75" s="51"/>
      <c r="G75" s="52"/>
      <c r="H75" s="53"/>
    </row>
    <row r="76" customFormat="false" ht="12.75" hidden="false" customHeight="false" outlineLevel="0" collapsed="false">
      <c r="A76" s="4"/>
      <c r="B76" s="42"/>
      <c r="C76" s="42"/>
      <c r="D76" s="42"/>
      <c r="E76" s="4"/>
      <c r="F76" s="4"/>
      <c r="G76" s="42"/>
    </row>
    <row r="77" customFormat="false" ht="12.75" hidden="false" customHeight="false" outlineLevel="0" collapsed="false">
      <c r="A77" s="49"/>
      <c r="B77" s="42"/>
      <c r="C77" s="42"/>
      <c r="D77" s="42"/>
      <c r="E77" s="4"/>
      <c r="F77" s="4"/>
      <c r="G77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1998-11-30T19:29:17Z</dcterms:created>
  <dc:creator>James W. Duncan</dc:creator>
  <dc:description/>
  <dc:language>en-US</dc:language>
  <cp:lastModifiedBy>Larry May</cp:lastModifiedBy>
  <cp:lastPrinted>1999-04-20T05:19:40Z</cp:lastPrinted>
  <dcterms:modified xsi:type="dcterms:W3CDTF">1999-10-19T12:37:24Z</dcterms:modified>
  <cp:revision>0</cp:revision>
  <dc:subject/>
  <dc:title/>
</cp:coreProperties>
</file>