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ummary - Today" sheetId="1" state="visible" r:id="rId3"/>
    <sheet name="Deal Summary - Dec" sheetId="2" state="visible" r:id="rId4"/>
    <sheet name="November" sheetId="3" state="visible" r:id="rId5"/>
    <sheet name="Sheet4" sheetId="4" state="visible" r:id="rId6"/>
    <sheet name="Sheet3" sheetId="5" state="visible" r:id="rId7"/>
  </sheets>
  <definedNames>
    <definedName function="false" hidden="false" localSheetId="1" name="_xlnm.Print_Area" vbProcedure="false">'Deal Summary - Dec'!$A$1:$W$93</definedName>
    <definedName function="false" hidden="false" localSheetId="2" name="_xlnm.Print_Area" vbProcedure="false">November!$A$1:$I$49</definedName>
    <definedName function="false" hidden="false" localSheetId="3" name="_xlnm.Print_Area" vbProcedure="false">Sheet4!$A$1:$Q$99</definedName>
    <definedName function="false" hidden="false" name="R20011217104710955" vbProcedure="false">Sheet4!$D$1:$Q$75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<sst xmlns="http://schemas.openxmlformats.org/spreadsheetml/2006/main" count="1187" uniqueCount="80">
  <si>
    <r>
      <rPr>
        <sz val="10"/>
        <rFont val="Arial Black"/>
        <family val="2"/>
      </rPr>
      <t xml:space="preserve">WAUNA or 1997 Letter Agreement - </t>
    </r>
    <r>
      <rPr>
        <sz val="10"/>
        <color rgb="FFFF0000"/>
        <rFont val="Arial Black"/>
        <family val="2"/>
      </rPr>
      <t xml:space="preserve">TERMINATED 97PB - 10123</t>
    </r>
  </si>
  <si>
    <t xml:space="preserve">BUY</t>
  </si>
  <si>
    <t xml:space="preserve">Trans ID</t>
  </si>
  <si>
    <t xml:space="preserve">Type</t>
  </si>
  <si>
    <t xml:space="preserve">Fix. Price</t>
  </si>
  <si>
    <t xml:space="preserve">Vol.</t>
  </si>
  <si>
    <t xml:space="preserve">Exposure</t>
  </si>
  <si>
    <t xml:space="preserve">I.D. Check</t>
  </si>
  <si>
    <t xml:space="preserve">Check = 0</t>
  </si>
  <si>
    <t xml:space="preserve">Start Date</t>
  </si>
  <si>
    <t xml:space="preserve">End Date</t>
  </si>
  <si>
    <t xml:space="preserve">Delivery</t>
  </si>
  <si>
    <t xml:space="preserve">Hours</t>
  </si>
  <si>
    <t xml:space="preserve">FWD</t>
  </si>
  <si>
    <t xml:space="preserve">MID-C</t>
  </si>
  <si>
    <t xml:space="preserve">Flat</t>
  </si>
  <si>
    <t xml:space="preserve">SUBTOTAL</t>
  </si>
  <si>
    <r>
      <rPr>
        <sz val="10"/>
        <rFont val="Arial Black"/>
        <family val="2"/>
      </rPr>
      <t xml:space="preserve">FIRM PURCHASE AGREEMENT - </t>
    </r>
    <r>
      <rPr>
        <sz val="10"/>
        <color rgb="FFFF0000"/>
        <rFont val="Arial Black"/>
        <family val="2"/>
      </rPr>
      <t xml:space="preserve">TERMINATED 98PB 10227</t>
    </r>
  </si>
  <si>
    <t xml:space="preserve">HE Start</t>
  </si>
  <si>
    <t xml:space="preserve">BPA Busbar</t>
  </si>
  <si>
    <t xml:space="preserve">1997 ENABLING AGREEMENT</t>
  </si>
  <si>
    <t xml:space="preserve">SELL</t>
  </si>
  <si>
    <t xml:space="preserve">COB N/S</t>
  </si>
  <si>
    <t xml:space="preserve">NET '97 ENABLING</t>
  </si>
  <si>
    <t xml:space="preserve">2000 ENABLING AGREEMENT</t>
  </si>
  <si>
    <t xml:space="preserve">Peak</t>
  </si>
  <si>
    <t xml:space="preserve">SWPTO</t>
  </si>
  <si>
    <t xml:space="preserve">VOLUME</t>
  </si>
  <si>
    <t xml:space="preserve">EXPOSURE</t>
  </si>
  <si>
    <t xml:space="preserve">NET BPA POSITION</t>
  </si>
  <si>
    <t xml:space="preserve">WAUNA or 1997 Letter Agreement</t>
  </si>
  <si>
    <t xml:space="preserve">FIRM PURCHASE AGREEMENT</t>
  </si>
  <si>
    <t xml:space="preserve">DEALS ENDING 12/31/2001</t>
  </si>
  <si>
    <t xml:space="preserve">97 Enabling Agreement</t>
  </si>
  <si>
    <t xml:space="preserve">00 Enabling Agreement</t>
  </si>
  <si>
    <t xml:space="preserve">Subtotal</t>
  </si>
  <si>
    <t xml:space="preserve">NET DECEMBER TOTAL</t>
  </si>
  <si>
    <t xml:space="preserve">BPA NOVEMBER LIQUIDATION</t>
  </si>
  <si>
    <t xml:space="preserve">MISC. BPA DEALS**</t>
  </si>
  <si>
    <t xml:space="preserve">Subtotal Misc</t>
  </si>
  <si>
    <t xml:space="preserve">SUBTOTAL ABOVE</t>
  </si>
  <si>
    <t xml:space="preserve">TOTAL ALL</t>
  </si>
  <si>
    <t xml:space="preserve">NOVEMBER (Pre-petition) INVOICES</t>
  </si>
  <si>
    <t xml:space="preserve">Delta</t>
  </si>
  <si>
    <t xml:space="preserve">BPA Invoice to ENA</t>
  </si>
  <si>
    <t xml:space="preserve">due on or before 12/24/2001</t>
  </si>
  <si>
    <t xml:space="preserve">ENA Invoice to BPA</t>
  </si>
  <si>
    <t xml:space="preserve">NET: ENA owes</t>
  </si>
  <si>
    <t xml:space="preserve">NOTE: </t>
  </si>
  <si>
    <t xml:space="preserve">** Heather Dunton is working with Houston to determine what contracts the MISC BPA deals fall under. </t>
  </si>
  <si>
    <t xml:space="preserve">Agr</t>
  </si>
  <si>
    <t xml:space="preserve">Deal ID</t>
  </si>
  <si>
    <t xml:space="preserve">Enron Entity</t>
  </si>
  <si>
    <t xml:space="preserve">Counterparty</t>
  </si>
  <si>
    <t xml:space="preserve">Instrument</t>
  </si>
  <si>
    <t xml:space="preserve">Buy/Sell</t>
  </si>
  <si>
    <t xml:space="preserve">Fixed Price </t>
  </si>
  <si>
    <t xml:space="preserve">Deal Start Date</t>
  </si>
  <si>
    <t xml:space="preserve">Deal End Date</t>
  </si>
  <si>
    <t xml:space="preserve">Volume </t>
  </si>
  <si>
    <t xml:space="preserve">From Delivery Point</t>
  </si>
  <si>
    <t xml:space="preserve">To Delivery Point</t>
  </si>
  <si>
    <t xml:space="preserve">HE Start Time </t>
  </si>
  <si>
    <t xml:space="preserve">HE End Time </t>
  </si>
  <si>
    <t xml:space="preserve">97 En</t>
  </si>
  <si>
    <t xml:space="preserve">EPMI-LT-NW</t>
  </si>
  <si>
    <t xml:space="preserve">BPA</t>
  </si>
  <si>
    <t xml:space="preserve">FORWARD</t>
  </si>
  <si>
    <t xml:space="preserve">B</t>
  </si>
  <si>
    <t xml:space="preserve">S</t>
  </si>
  <si>
    <t xml:space="preserve">MID COLUMBIA</t>
  </si>
  <si>
    <t xml:space="preserve">00 En</t>
  </si>
  <si>
    <t xml:space="preserve">EPMI-ST-NW</t>
  </si>
  <si>
    <t xml:space="preserve">97 Let</t>
  </si>
  <si>
    <t xml:space="preserve">SWAPTION</t>
  </si>
  <si>
    <t xml:space="preserve">EPMI-LT-SW</t>
  </si>
  <si>
    <t xml:space="preserve">Firm</t>
  </si>
  <si>
    <t xml:space="preserve">Forward 281938.1</t>
  </si>
  <si>
    <t xml:space="preserve">No Forward</t>
  </si>
  <si>
    <t xml:space="preserve">Deals Missing when compared to credit worksheet: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</si>
</sst>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0"/>
    <numFmt numFmtId="167" formatCode="_(\$* #,##0_);_(\$* \(#,##0\);_(\$* \-??_);_(@_)"/>
    <numFmt numFmtId="168" formatCode="0.0"/>
    <numFmt numFmtId="169" formatCode="[$-409]m/d/yyyy"/>
    <numFmt numFmtId="170" formatCode="_(\$* #,##0.000_);_(\$* \(#,##0.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Black"/>
      <family val="2"/>
    </font>
    <font>
      <sz val="10"/>
      <color rgb="FFFF0000"/>
      <name val="Arial Black"/>
      <family val="2"/>
    </font>
    <font>
      <b val="true"/>
      <sz val="10"/>
      <name val="Arial"/>
      <family val="2"/>
    </font>
    <font>
      <sz val="11"/>
      <name val="Arial Black"/>
      <family val="2"/>
    </font>
    <font>
      <sz val="11"/>
      <name val="Arial"/>
      <family val="0"/>
    </font>
    <font>
      <b val="true"/>
      <i val="true"/>
      <sz val="10"/>
      <name val="Arial"/>
      <family val="2"/>
    </font>
    <font>
      <u val="single"/>
      <sz val="10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3" min="3" style="0" width="9.7"/>
    <col collapsed="false" customWidth="true" hidden="false" outlineLevel="0" max="4" min="4" style="0" width="8.85"/>
    <col collapsed="false" customWidth="true" hidden="false" outlineLevel="0" max="5" min="5" style="0" width="18.99"/>
    <col collapsed="false" customWidth="true" hidden="true" outlineLevel="0" max="7" min="6" style="0" width="14.7"/>
    <col collapsed="false" customWidth="true" hidden="false" outlineLevel="0" max="8" min="8" style="0" width="9.99"/>
    <col collapsed="false" customWidth="true" hidden="false" outlineLevel="0" max="9" min="9" style="0" width="10.71"/>
    <col collapsed="false" customWidth="true" hidden="false" outlineLevel="0" max="10" min="10" style="0" width="11.28"/>
    <col collapsed="false" customWidth="true" hidden="false" outlineLevel="0" max="11" min="11" style="0" width="8.28"/>
    <col collapsed="false" customWidth="true" hidden="false" outlineLevel="0" max="13" min="13" style="0" width="10.99"/>
    <col collapsed="false" customWidth="true" hidden="false" outlineLevel="0" max="15" min="15" style="0" width="10.41"/>
    <col collapsed="false" customWidth="true" hidden="false" outlineLevel="0" max="16" min="16" style="0" width="5.56"/>
    <col collapsed="false" customWidth="true" hidden="false" outlineLevel="0" max="17" min="17" style="0" width="14.99"/>
    <col collapsed="false" customWidth="true" hidden="true" outlineLevel="0" max="19" min="18" style="0" width="15.28"/>
    <col collapsed="false" customWidth="true" hidden="false" outlineLevel="0" max="20" min="20" style="0" width="9.99"/>
    <col collapsed="false" customWidth="true" hidden="false" outlineLevel="0" max="21" min="21" style="0" width="11.56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customFormat="false" ht="12.75" hidden="false" customHeight="false" outlineLevel="0" collapsed="false">
      <c r="A4" s="3" t="n">
        <v>51353.3</v>
      </c>
      <c r="B4" s="3" t="s">
        <v>13</v>
      </c>
      <c r="C4" s="4" t="n">
        <v>21.6</v>
      </c>
      <c r="D4" s="5" t="n">
        <v>102</v>
      </c>
      <c r="E4" s="6" t="n">
        <v>22278627</v>
      </c>
      <c r="F4" s="7" t="n">
        <v>51353.3</v>
      </c>
      <c r="G4" s="8" t="n">
        <f aca="false">A4-F4</f>
        <v>0</v>
      </c>
      <c r="H4" s="9" t="n">
        <v>37165</v>
      </c>
      <c r="I4" s="9" t="n">
        <v>38717</v>
      </c>
      <c r="J4" s="3" t="s">
        <v>14</v>
      </c>
      <c r="K4" s="3" t="s">
        <v>15</v>
      </c>
    </row>
    <row r="5" customFormat="false" ht="12.75" hidden="false" customHeight="false" outlineLevel="0" collapsed="false">
      <c r="A5" s="10" t="s">
        <v>16</v>
      </c>
      <c r="B5" s="11"/>
      <c r="C5" s="12"/>
      <c r="D5" s="13" t="n">
        <v>0</v>
      </c>
      <c r="E5" s="14" t="n">
        <v>0</v>
      </c>
      <c r="F5" s="13"/>
      <c r="G5" s="13"/>
      <c r="H5" s="15"/>
      <c r="I5" s="15"/>
      <c r="J5" s="16"/>
      <c r="K5" s="16"/>
    </row>
    <row r="6" customFormat="false" ht="12.75" hidden="false" customHeight="false" outlineLevel="0" collapsed="false">
      <c r="A6" s="16"/>
      <c r="B6" s="16"/>
      <c r="C6" s="17"/>
      <c r="D6" s="18"/>
      <c r="E6" s="18"/>
      <c r="F6" s="18"/>
      <c r="G6" s="18"/>
      <c r="H6" s="15"/>
      <c r="I6" s="15"/>
      <c r="J6" s="16"/>
      <c r="K6" s="16"/>
    </row>
    <row r="7" customFormat="false" ht="15" hidden="false" customHeight="false" outlineLevel="0" collapsed="false">
      <c r="A7" s="1" t="s">
        <v>17</v>
      </c>
    </row>
    <row r="8" customFormat="false" ht="1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18</v>
      </c>
    </row>
    <row r="10" customFormat="false" ht="12.75" hidden="false" customHeight="false" outlineLevel="0" collapsed="false">
      <c r="A10" s="19" t="n">
        <v>85098.1</v>
      </c>
      <c r="B10" s="3" t="s">
        <v>13</v>
      </c>
      <c r="C10" s="20" t="n">
        <v>14.264</v>
      </c>
      <c r="D10" s="5" t="n">
        <v>144</v>
      </c>
      <c r="E10" s="21" t="n">
        <v>55929341</v>
      </c>
      <c r="F10" s="7" t="n">
        <v>85098.1</v>
      </c>
      <c r="G10" s="8" t="n">
        <f aca="false">A10-F10</f>
        <v>0</v>
      </c>
      <c r="H10" s="22" t="n">
        <v>37257</v>
      </c>
      <c r="I10" s="22" t="n">
        <v>39082</v>
      </c>
      <c r="J10" s="19" t="s">
        <v>19</v>
      </c>
      <c r="K10" s="3" t="s">
        <v>15</v>
      </c>
    </row>
    <row r="11" customFormat="false" ht="12.75" hidden="false" customHeight="false" outlineLevel="0" collapsed="false">
      <c r="A11" s="10" t="s">
        <v>16</v>
      </c>
      <c r="B11" s="11"/>
      <c r="C11" s="12"/>
      <c r="D11" s="13" t="n">
        <v>0</v>
      </c>
      <c r="E11" s="14" t="n">
        <v>0</v>
      </c>
      <c r="F11" s="13"/>
      <c r="G11" s="13"/>
      <c r="H11" s="23"/>
      <c r="I11" s="23"/>
      <c r="J11" s="24"/>
      <c r="K11" s="24"/>
    </row>
    <row r="12" customFormat="false" ht="12.75" hidden="false" customHeight="false" outlineLevel="0" collapsed="false">
      <c r="A12" s="24"/>
      <c r="B12" s="16"/>
      <c r="C12" s="25"/>
      <c r="D12" s="26"/>
      <c r="E12" s="26"/>
      <c r="F12" s="26"/>
      <c r="G12" s="26"/>
      <c r="H12" s="23"/>
      <c r="I12" s="23"/>
      <c r="J12" s="24"/>
      <c r="K12" s="24"/>
    </row>
    <row r="13" customFormat="false" ht="15" hidden="false" customHeight="false" outlineLevel="0" collapsed="false">
      <c r="A13" s="1" t="s">
        <v>20</v>
      </c>
    </row>
    <row r="14" customFormat="false" ht="15" hidden="false" customHeight="false" outlineLevel="0" collapsed="false">
      <c r="A14" s="1" t="s">
        <v>1</v>
      </c>
      <c r="M14" s="1" t="s">
        <v>21</v>
      </c>
      <c r="P14" s="27" t="n">
        <v>-1</v>
      </c>
    </row>
    <row r="15" customFormat="false" ht="12.75" hidden="false" customHeight="false" outlineLevel="0" collapsed="false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  <c r="G15" s="2" t="s">
        <v>8</v>
      </c>
      <c r="H15" s="2" t="s">
        <v>9</v>
      </c>
      <c r="I15" s="2" t="s">
        <v>10</v>
      </c>
      <c r="J15" s="2" t="s">
        <v>11</v>
      </c>
      <c r="K15" s="2" t="s">
        <v>18</v>
      </c>
      <c r="M15" s="28" t="s">
        <v>2</v>
      </c>
      <c r="N15" s="28" t="s">
        <v>3</v>
      </c>
      <c r="O15" s="28" t="s">
        <v>4</v>
      </c>
      <c r="P15" s="28" t="s">
        <v>5</v>
      </c>
      <c r="Q15" s="28" t="s">
        <v>6</v>
      </c>
      <c r="R15" s="28" t="s">
        <v>7</v>
      </c>
      <c r="S15" s="28" t="s">
        <v>8</v>
      </c>
      <c r="T15" s="28" t="s">
        <v>9</v>
      </c>
      <c r="U15" s="28" t="s">
        <v>10</v>
      </c>
      <c r="V15" s="28" t="s">
        <v>11</v>
      </c>
      <c r="W15" s="28" t="s">
        <v>18</v>
      </c>
    </row>
    <row r="16" customFormat="false" ht="12.75" hidden="false" customHeight="false" outlineLevel="0" collapsed="false">
      <c r="A16" s="19" t="n">
        <v>153325.1</v>
      </c>
      <c r="B16" s="3" t="s">
        <v>13</v>
      </c>
      <c r="C16" s="4" t="n">
        <v>24.75</v>
      </c>
      <c r="D16" s="5" t="n">
        <v>25</v>
      </c>
      <c r="E16" s="29" t="n">
        <v>648152</v>
      </c>
      <c r="F16" s="29"/>
      <c r="G16" s="8"/>
      <c r="H16" s="22" t="n">
        <v>36161</v>
      </c>
      <c r="I16" s="22" t="n">
        <v>37621</v>
      </c>
      <c r="J16" s="19" t="s">
        <v>22</v>
      </c>
      <c r="K16" s="3" t="s">
        <v>15</v>
      </c>
      <c r="M16" s="19" t="n">
        <v>246561.1</v>
      </c>
      <c r="N16" s="3" t="s">
        <v>13</v>
      </c>
      <c r="O16" s="4" t="n">
        <v>30.75</v>
      </c>
      <c r="P16" s="5" t="n">
        <f aca="false">50*$P$14</f>
        <v>-50</v>
      </c>
      <c r="Q16" s="21" t="n">
        <v>2977277</v>
      </c>
      <c r="R16" s="21"/>
      <c r="S16" s="4"/>
      <c r="T16" s="22" t="n">
        <v>37165</v>
      </c>
      <c r="U16" s="22" t="n">
        <v>38990</v>
      </c>
      <c r="V16" s="19" t="s">
        <v>19</v>
      </c>
      <c r="W16" s="3" t="s">
        <v>15</v>
      </c>
    </row>
    <row r="17" customFormat="false" ht="12.75" hidden="false" customHeight="false" outlineLevel="0" collapsed="false">
      <c r="A17" s="19" t="n">
        <v>153327.1</v>
      </c>
      <c r="B17" s="3" t="s">
        <v>13</v>
      </c>
      <c r="C17" s="4" t="n">
        <v>25.35</v>
      </c>
      <c r="D17" s="5" t="n">
        <v>25</v>
      </c>
      <c r="E17" s="29" t="n">
        <v>520478</v>
      </c>
      <c r="F17" s="29"/>
      <c r="G17" s="8"/>
      <c r="H17" s="22" t="n">
        <v>37257</v>
      </c>
      <c r="I17" s="22" t="n">
        <v>37621</v>
      </c>
      <c r="J17" s="19" t="s">
        <v>22</v>
      </c>
      <c r="K17" s="3" t="s">
        <v>15</v>
      </c>
      <c r="M17" s="19" t="n">
        <v>281938.1</v>
      </c>
      <c r="N17" s="3" t="s">
        <v>13</v>
      </c>
      <c r="O17" s="4" t="n">
        <v>30.65</v>
      </c>
      <c r="P17" s="5" t="n">
        <f aca="false">50*P14</f>
        <v>-50</v>
      </c>
      <c r="Q17" s="21" t="n">
        <v>1264112</v>
      </c>
      <c r="R17" s="7" t="n">
        <v>281938.1</v>
      </c>
      <c r="S17" s="8" t="n">
        <f aca="false">M17-R17</f>
        <v>0</v>
      </c>
      <c r="T17" s="22" t="n">
        <v>37165</v>
      </c>
      <c r="U17" s="22" t="n">
        <v>38990</v>
      </c>
      <c r="V17" s="3" t="s">
        <v>14</v>
      </c>
      <c r="W17" s="3" t="s">
        <v>15</v>
      </c>
    </row>
    <row r="18" customFormat="false" ht="12.75" hidden="false" customHeight="false" outlineLevel="0" collapsed="false">
      <c r="A18" s="19" t="n">
        <v>305699.1</v>
      </c>
      <c r="B18" s="3" t="s">
        <v>13</v>
      </c>
      <c r="C18" s="4" t="n">
        <v>27.25</v>
      </c>
      <c r="D18" s="5" t="n">
        <v>50</v>
      </c>
      <c r="E18" s="21" t="n">
        <v>220659</v>
      </c>
      <c r="F18" s="7" t="n">
        <v>305699.1</v>
      </c>
      <c r="G18" s="8" t="n">
        <f aca="false">A18-F18</f>
        <v>0</v>
      </c>
      <c r="H18" s="22" t="n">
        <v>37257</v>
      </c>
      <c r="I18" s="22" t="n">
        <v>37621</v>
      </c>
      <c r="J18" s="19" t="s">
        <v>22</v>
      </c>
      <c r="K18" s="3" t="s">
        <v>15</v>
      </c>
    </row>
    <row r="19" customFormat="false" ht="12.75" hidden="false" customHeight="false" outlineLevel="0" collapsed="false">
      <c r="A19" s="19" t="n">
        <v>305700.1</v>
      </c>
      <c r="B19" s="3" t="s">
        <v>13</v>
      </c>
      <c r="C19" s="4" t="n">
        <v>27.64</v>
      </c>
      <c r="D19" s="5" t="n">
        <v>50</v>
      </c>
      <c r="E19" s="21" t="n">
        <v>52282</v>
      </c>
      <c r="F19" s="7" t="n">
        <v>305700.1</v>
      </c>
      <c r="G19" s="8" t="n">
        <f aca="false">A19-F19</f>
        <v>0</v>
      </c>
      <c r="H19" s="22" t="n">
        <v>37257</v>
      </c>
      <c r="I19" s="22" t="n">
        <v>37621</v>
      </c>
      <c r="J19" s="19" t="s">
        <v>22</v>
      </c>
      <c r="K19" s="3" t="s">
        <v>15</v>
      </c>
    </row>
    <row r="20" customFormat="false" ht="12.75" hidden="false" customHeight="false" outlineLevel="0" collapsed="false">
      <c r="A20" s="19" t="n">
        <v>305701.1</v>
      </c>
      <c r="B20" s="3" t="s">
        <v>13</v>
      </c>
      <c r="C20" s="4" t="n">
        <v>27.96</v>
      </c>
      <c r="D20" s="5" t="n">
        <v>50</v>
      </c>
      <c r="E20" s="21" t="n">
        <v>1166238</v>
      </c>
      <c r="F20" s="7" t="n">
        <v>305701.1</v>
      </c>
      <c r="G20" s="8" t="n">
        <f aca="false">A20-F20</f>
        <v>0</v>
      </c>
      <c r="H20" s="22" t="n">
        <v>37622</v>
      </c>
      <c r="I20" s="22" t="n">
        <v>37986</v>
      </c>
      <c r="J20" s="19" t="s">
        <v>22</v>
      </c>
      <c r="K20" s="3" t="s">
        <v>15</v>
      </c>
    </row>
    <row r="22" customFormat="false" ht="12.75" hidden="false" customHeight="false" outlineLevel="0" collapsed="false">
      <c r="A22" s="10" t="s">
        <v>16</v>
      </c>
      <c r="B22" s="11"/>
      <c r="C22" s="12"/>
      <c r="D22" s="13" t="n">
        <f aca="false">SUM(D16:D20)</f>
        <v>200</v>
      </c>
      <c r="E22" s="14" t="n">
        <f aca="false">SUM(E16:E20)</f>
        <v>2607809</v>
      </c>
      <c r="F22" s="13"/>
      <c r="G22" s="13"/>
      <c r="M22" s="30" t="s">
        <v>16</v>
      </c>
      <c r="N22" s="31"/>
      <c r="O22" s="32"/>
      <c r="P22" s="33" t="n">
        <f aca="false">SUM(P16:P19)</f>
        <v>-100</v>
      </c>
      <c r="Q22" s="34" t="n">
        <f aca="false">SUM(Q16:Q19)</f>
        <v>4241389</v>
      </c>
      <c r="R22" s="33"/>
      <c r="S22" s="33"/>
    </row>
    <row r="23" customFormat="false" ht="12.75" hidden="false" customHeight="false" outlineLevel="0" collapsed="false">
      <c r="A23" s="35" t="s">
        <v>23</v>
      </c>
      <c r="B23" s="36"/>
      <c r="C23" s="37"/>
      <c r="D23" s="38" t="n">
        <f aca="false">D22+P22</f>
        <v>100</v>
      </c>
      <c r="E23" s="39" t="n">
        <f aca="false">E22+Q22</f>
        <v>6849198</v>
      </c>
      <c r="F23" s="13"/>
      <c r="G23" s="13"/>
      <c r="M23" s="40"/>
      <c r="N23" s="41"/>
      <c r="O23" s="17"/>
      <c r="P23" s="42"/>
      <c r="Q23" s="43"/>
      <c r="R23" s="42"/>
      <c r="S23" s="42"/>
      <c r="T23" s="44"/>
      <c r="U23" s="44"/>
    </row>
    <row r="25" customFormat="false" ht="15" hidden="false" customHeight="false" outlineLevel="0" collapsed="false">
      <c r="A25" s="1" t="s">
        <v>24</v>
      </c>
    </row>
    <row r="26" customFormat="false" ht="15" hidden="false" customHeight="false" outlineLevel="0" collapsed="false">
      <c r="A26" s="1" t="s">
        <v>1</v>
      </c>
      <c r="M26" s="1" t="s">
        <v>21</v>
      </c>
    </row>
    <row r="27" customFormat="false" ht="12.75" hidden="false" customHeight="false" outlineLevel="0" collapsed="false">
      <c r="A27" s="2" t="s">
        <v>2</v>
      </c>
      <c r="B27" s="2" t="s">
        <v>3</v>
      </c>
      <c r="C27" s="2" t="s">
        <v>4</v>
      </c>
      <c r="D27" s="2" t="s">
        <v>5</v>
      </c>
      <c r="E27" s="2" t="s">
        <v>6</v>
      </c>
      <c r="F27" s="2" t="s">
        <v>7</v>
      </c>
      <c r="G27" s="2" t="s">
        <v>8</v>
      </c>
      <c r="H27" s="2" t="s">
        <v>9</v>
      </c>
      <c r="I27" s="2" t="s">
        <v>10</v>
      </c>
      <c r="J27" s="2" t="s">
        <v>11</v>
      </c>
      <c r="K27" s="2" t="s">
        <v>18</v>
      </c>
      <c r="M27" s="28" t="s">
        <v>2</v>
      </c>
      <c r="N27" s="28" t="s">
        <v>3</v>
      </c>
      <c r="O27" s="28" t="s">
        <v>4</v>
      </c>
      <c r="P27" s="28" t="s">
        <v>5</v>
      </c>
      <c r="Q27" s="28" t="s">
        <v>6</v>
      </c>
      <c r="R27" s="28" t="s">
        <v>7</v>
      </c>
      <c r="S27" s="28" t="s">
        <v>8</v>
      </c>
      <c r="T27" s="28" t="s">
        <v>9</v>
      </c>
      <c r="U27" s="28" t="s">
        <v>10</v>
      </c>
      <c r="V27" s="28" t="s">
        <v>11</v>
      </c>
      <c r="W27" s="28" t="s">
        <v>18</v>
      </c>
    </row>
    <row r="28" customFormat="false" ht="12.75" hidden="false" customHeight="false" outlineLevel="0" collapsed="false">
      <c r="A28" s="19" t="n">
        <v>330315.2</v>
      </c>
      <c r="B28" s="19" t="s">
        <v>13</v>
      </c>
      <c r="C28" s="4" t="n">
        <v>43.5</v>
      </c>
      <c r="D28" s="5" t="n">
        <v>25</v>
      </c>
      <c r="E28" s="21" t="n">
        <v>-320731</v>
      </c>
      <c r="F28" s="7" t="n">
        <v>330315.2</v>
      </c>
      <c r="G28" s="8" t="n">
        <f aca="false">A28-F28</f>
        <v>0</v>
      </c>
      <c r="H28" s="22" t="n">
        <v>37530</v>
      </c>
      <c r="I28" s="22" t="n">
        <v>37621</v>
      </c>
      <c r="J28" s="3" t="s">
        <v>14</v>
      </c>
      <c r="K28" s="3" t="s">
        <v>25</v>
      </c>
      <c r="M28" s="19" t="n">
        <v>330315.1</v>
      </c>
      <c r="N28" s="19" t="s">
        <v>13</v>
      </c>
      <c r="O28" s="21" t="n">
        <v>38</v>
      </c>
      <c r="P28" s="45" t="n">
        <f aca="false">25*P14</f>
        <v>-25</v>
      </c>
      <c r="Q28" s="21" t="n">
        <v>212594</v>
      </c>
      <c r="R28" s="7" t="n">
        <v>330315.1</v>
      </c>
      <c r="S28" s="8" t="n">
        <f aca="false">M28-R28</f>
        <v>0</v>
      </c>
      <c r="T28" s="22" t="n">
        <v>37165</v>
      </c>
      <c r="U28" s="22" t="n">
        <v>37621</v>
      </c>
      <c r="V28" s="3" t="s">
        <v>14</v>
      </c>
      <c r="W28" s="3" t="s">
        <v>25</v>
      </c>
    </row>
    <row r="29" customFormat="false" ht="12.75" hidden="false" customHeight="false" outlineLevel="0" collapsed="false">
      <c r="A29" s="19" t="n">
        <v>522001.1</v>
      </c>
      <c r="B29" s="19" t="s">
        <v>26</v>
      </c>
      <c r="C29" s="4" t="n">
        <v>45</v>
      </c>
      <c r="D29" s="5" t="n">
        <v>25</v>
      </c>
      <c r="E29" s="21" t="n">
        <v>3509319</v>
      </c>
      <c r="F29" s="7" t="n">
        <v>522001.1</v>
      </c>
      <c r="G29" s="8" t="n">
        <f aca="false">A29-F29</f>
        <v>0</v>
      </c>
      <c r="H29" s="22" t="n">
        <v>37987</v>
      </c>
      <c r="I29" s="22" t="n">
        <v>38352</v>
      </c>
      <c r="J29" s="3" t="s">
        <v>14</v>
      </c>
      <c r="K29" s="3" t="s">
        <v>15</v>
      </c>
      <c r="M29" s="19" t="n">
        <v>447576.1</v>
      </c>
      <c r="N29" s="19" t="s">
        <v>13</v>
      </c>
      <c r="O29" s="21" t="n">
        <v>42.75</v>
      </c>
      <c r="P29" s="45" t="n">
        <f aca="false">50*P14</f>
        <v>-50</v>
      </c>
      <c r="Q29" s="21" t="n">
        <v>27646342</v>
      </c>
      <c r="R29" s="7" t="n">
        <v>447576.1</v>
      </c>
      <c r="S29" s="8" t="n">
        <f aca="false">M29-R29</f>
        <v>0</v>
      </c>
      <c r="T29" s="22" t="n">
        <v>37257</v>
      </c>
      <c r="U29" s="22" t="n">
        <v>39082</v>
      </c>
      <c r="V29" s="3" t="s">
        <v>14</v>
      </c>
      <c r="W29" s="3" t="s">
        <v>15</v>
      </c>
    </row>
    <row r="30" customFormat="false" ht="12.75" hidden="false" customHeight="false" outlineLevel="0" collapsed="false">
      <c r="A30" s="19" t="n">
        <v>522019.1</v>
      </c>
      <c r="B30" s="19" t="s">
        <v>26</v>
      </c>
      <c r="C30" s="4" t="n">
        <v>45</v>
      </c>
      <c r="D30" s="5" t="n">
        <v>25</v>
      </c>
      <c r="E30" s="21" t="n">
        <v>3339919</v>
      </c>
      <c r="F30" s="7" t="n">
        <v>522019.1</v>
      </c>
      <c r="G30" s="8" t="n">
        <f aca="false">A30-F30</f>
        <v>0</v>
      </c>
      <c r="H30" s="22" t="n">
        <v>38353</v>
      </c>
      <c r="I30" s="22" t="n">
        <v>38717</v>
      </c>
      <c r="J30" s="3" t="s">
        <v>14</v>
      </c>
      <c r="K30" s="3" t="s">
        <v>15</v>
      </c>
      <c r="M30" s="19" t="n">
        <v>448835.1</v>
      </c>
      <c r="N30" s="19" t="s">
        <v>13</v>
      </c>
      <c r="O30" s="21" t="n">
        <v>42.9</v>
      </c>
      <c r="P30" s="45" t="n">
        <f aca="false">50*P14</f>
        <v>-50</v>
      </c>
      <c r="Q30" s="21" t="n">
        <v>27940827</v>
      </c>
      <c r="R30" s="7" t="n">
        <v>448835.1</v>
      </c>
      <c r="S30" s="8" t="n">
        <f aca="false">M30-R30</f>
        <v>0</v>
      </c>
      <c r="T30" s="22" t="n">
        <v>37257</v>
      </c>
      <c r="U30" s="22" t="n">
        <v>39082</v>
      </c>
      <c r="V30" s="3" t="s">
        <v>14</v>
      </c>
      <c r="W30" s="3" t="s">
        <v>15</v>
      </c>
    </row>
    <row r="31" customFormat="false" ht="12.75" hidden="false" customHeight="false" outlineLevel="0" collapsed="false">
      <c r="A31" s="19" t="n">
        <v>522024.1</v>
      </c>
      <c r="B31" s="19" t="s">
        <v>26</v>
      </c>
      <c r="C31" s="4" t="n">
        <v>45</v>
      </c>
      <c r="D31" s="5" t="n">
        <v>25</v>
      </c>
      <c r="E31" s="21" t="n">
        <v>3170582</v>
      </c>
      <c r="F31" s="7" t="n">
        <v>522024.1</v>
      </c>
      <c r="G31" s="8" t="n">
        <f aca="false">A31-F31</f>
        <v>0</v>
      </c>
      <c r="H31" s="22" t="n">
        <v>38718</v>
      </c>
      <c r="I31" s="22" t="n">
        <v>39082</v>
      </c>
      <c r="J31" s="3" t="s">
        <v>14</v>
      </c>
      <c r="K31" s="3" t="s">
        <v>15</v>
      </c>
      <c r="M31" s="19" t="n">
        <v>541392.1</v>
      </c>
      <c r="N31" s="19" t="s">
        <v>13</v>
      </c>
      <c r="O31" s="21" t="n">
        <v>85.5</v>
      </c>
      <c r="P31" s="45" t="n">
        <f aca="false">50*P14</f>
        <v>-50</v>
      </c>
      <c r="Q31" s="21" t="n">
        <v>12123535</v>
      </c>
      <c r="R31" s="7" t="n">
        <v>541392.1</v>
      </c>
      <c r="S31" s="8" t="n">
        <f aca="false">M31-R31</f>
        <v>0</v>
      </c>
      <c r="T31" s="22" t="n">
        <v>37622</v>
      </c>
      <c r="U31" s="22" t="n">
        <v>37986</v>
      </c>
      <c r="V31" s="3" t="s">
        <v>14</v>
      </c>
      <c r="W31" s="3" t="s">
        <v>25</v>
      </c>
    </row>
    <row r="32" customFormat="false" ht="12.75" hidden="false" customHeight="false" outlineLevel="0" collapsed="false">
      <c r="A32" s="19" t="n">
        <v>522097.1</v>
      </c>
      <c r="B32" s="19" t="s">
        <v>26</v>
      </c>
      <c r="C32" s="4" t="n">
        <v>45</v>
      </c>
      <c r="D32" s="5" t="n">
        <v>25</v>
      </c>
      <c r="E32" s="21" t="n">
        <v>3170582</v>
      </c>
      <c r="F32" s="7" t="n">
        <v>522097.1</v>
      </c>
      <c r="G32" s="8" t="n">
        <f aca="false">A32-F32</f>
        <v>0</v>
      </c>
      <c r="H32" s="22" t="n">
        <v>38718</v>
      </c>
      <c r="I32" s="22" t="n">
        <v>39082</v>
      </c>
      <c r="J32" s="3" t="s">
        <v>14</v>
      </c>
      <c r="K32" s="3" t="s">
        <v>15</v>
      </c>
      <c r="M32" s="19" t="n">
        <v>541581.1</v>
      </c>
      <c r="N32" s="19" t="s">
        <v>13</v>
      </c>
      <c r="O32" s="21" t="n">
        <v>108</v>
      </c>
      <c r="P32" s="45" t="n">
        <f aca="false">25*P14</f>
        <v>-25</v>
      </c>
      <c r="Q32" s="21" t="n">
        <v>2621832</v>
      </c>
      <c r="R32" s="7" t="n">
        <v>541581.1</v>
      </c>
      <c r="S32" s="8" t="n">
        <f aca="false">M32-R32</f>
        <v>0</v>
      </c>
      <c r="T32" s="22" t="n">
        <v>37347</v>
      </c>
      <c r="U32" s="22" t="n">
        <v>37437</v>
      </c>
      <c r="V32" s="3" t="s">
        <v>14</v>
      </c>
      <c r="W32" s="3" t="s">
        <v>25</v>
      </c>
    </row>
    <row r="33" customFormat="false" ht="12.75" hidden="false" customHeight="false" outlineLevel="0" collapsed="false">
      <c r="A33" s="19" t="n">
        <v>522100.1</v>
      </c>
      <c r="B33" s="19" t="s">
        <v>26</v>
      </c>
      <c r="C33" s="4" t="n">
        <v>45</v>
      </c>
      <c r="D33" s="5" t="n">
        <v>25</v>
      </c>
      <c r="E33" s="21" t="n">
        <v>3339919</v>
      </c>
      <c r="F33" s="7" t="n">
        <v>522100.1</v>
      </c>
      <c r="G33" s="8" t="n">
        <f aca="false">A33-F33</f>
        <v>0</v>
      </c>
      <c r="H33" s="22" t="n">
        <v>38353</v>
      </c>
      <c r="I33" s="22" t="n">
        <v>38717</v>
      </c>
      <c r="J33" s="3" t="s">
        <v>14</v>
      </c>
      <c r="K33" s="3" t="s">
        <v>15</v>
      </c>
      <c r="M33" s="19" t="n">
        <v>586565.1</v>
      </c>
      <c r="N33" s="19" t="s">
        <v>13</v>
      </c>
      <c r="O33" s="21" t="n">
        <v>239</v>
      </c>
      <c r="P33" s="45" t="n">
        <f aca="false">25*P14</f>
        <v>-25</v>
      </c>
      <c r="Q33" s="21" t="n">
        <v>6089843</v>
      </c>
      <c r="R33" s="7" t="n">
        <v>586565.1</v>
      </c>
      <c r="S33" s="8" t="n">
        <f aca="false">M33-R33</f>
        <v>0</v>
      </c>
      <c r="T33" s="22" t="n">
        <v>37438</v>
      </c>
      <c r="U33" s="22" t="n">
        <v>37529</v>
      </c>
      <c r="V33" s="3" t="s">
        <v>14</v>
      </c>
      <c r="W33" s="3" t="s">
        <v>25</v>
      </c>
    </row>
    <row r="34" customFormat="false" ht="12.75" hidden="false" customHeight="false" outlineLevel="0" collapsed="false">
      <c r="A34" s="19" t="n">
        <v>522101.1</v>
      </c>
      <c r="B34" s="19" t="s">
        <v>26</v>
      </c>
      <c r="C34" s="4" t="n">
        <v>45</v>
      </c>
      <c r="D34" s="5" t="n">
        <v>25</v>
      </c>
      <c r="E34" s="21" t="n">
        <v>3509319</v>
      </c>
      <c r="F34" s="7" t="n">
        <v>522101.1</v>
      </c>
      <c r="G34" s="8" t="n">
        <f aca="false">A34-F34</f>
        <v>0</v>
      </c>
      <c r="H34" s="22" t="n">
        <v>37987</v>
      </c>
      <c r="I34" s="22" t="n">
        <v>38352</v>
      </c>
      <c r="J34" s="3" t="s">
        <v>14</v>
      </c>
      <c r="K34" s="3" t="s">
        <v>15</v>
      </c>
      <c r="M34" s="19" t="n">
        <v>598894.1</v>
      </c>
      <c r="N34" s="19" t="s">
        <v>13</v>
      </c>
      <c r="O34" s="21" t="n">
        <v>200</v>
      </c>
      <c r="P34" s="45" t="n">
        <f aca="false">25*P14</f>
        <v>-25</v>
      </c>
      <c r="Q34" s="21" t="n">
        <v>4908733</v>
      </c>
      <c r="R34" s="7" t="n">
        <v>598894.1</v>
      </c>
      <c r="S34" s="8" t="n">
        <f aca="false">M34-R34</f>
        <v>0</v>
      </c>
      <c r="T34" s="22" t="n">
        <v>37438</v>
      </c>
      <c r="U34" s="22" t="n">
        <v>37529</v>
      </c>
      <c r="V34" s="3" t="s">
        <v>14</v>
      </c>
      <c r="W34" s="3" t="s">
        <v>25</v>
      </c>
    </row>
    <row r="35" customFormat="false" ht="12.75" hidden="false" customHeight="false" outlineLevel="0" collapsed="false">
      <c r="A35" s="19" t="n">
        <v>591195.1</v>
      </c>
      <c r="B35" s="19" t="s">
        <v>26</v>
      </c>
      <c r="C35" s="4" t="n">
        <v>49</v>
      </c>
      <c r="D35" s="5" t="n">
        <v>25</v>
      </c>
      <c r="E35" s="21" t="n">
        <v>4618963</v>
      </c>
      <c r="F35" s="7" t="n">
        <v>591195.1</v>
      </c>
      <c r="G35" s="8" t="n">
        <f aca="false">A35-F35</f>
        <v>0</v>
      </c>
      <c r="H35" s="22" t="n">
        <v>37987</v>
      </c>
      <c r="I35" s="22" t="n">
        <v>38352</v>
      </c>
      <c r="J35" s="3" t="s">
        <v>14</v>
      </c>
      <c r="K35" s="3" t="s">
        <v>15</v>
      </c>
      <c r="M35" s="19" t="n">
        <v>600521.1</v>
      </c>
      <c r="N35" s="19" t="s">
        <v>13</v>
      </c>
      <c r="O35" s="21" t="n">
        <v>72</v>
      </c>
      <c r="P35" s="45" t="n">
        <f aca="false">50*P14</f>
        <v>-50</v>
      </c>
      <c r="Q35" s="21" t="n">
        <v>84781105</v>
      </c>
      <c r="R35" s="7" t="n">
        <v>600521.1</v>
      </c>
      <c r="S35" s="8" t="n">
        <f aca="false">M35-R35</f>
        <v>0</v>
      </c>
      <c r="T35" s="22" t="n">
        <v>37257</v>
      </c>
      <c r="U35" s="22" t="n">
        <v>39082</v>
      </c>
      <c r="V35" s="3" t="s">
        <v>14</v>
      </c>
      <c r="W35" s="3" t="s">
        <v>15</v>
      </c>
    </row>
    <row r="36" customFormat="false" ht="12.75" hidden="false" customHeight="false" outlineLevel="0" collapsed="false">
      <c r="A36" s="19" t="n">
        <v>793794.1</v>
      </c>
      <c r="B36" s="19" t="s">
        <v>13</v>
      </c>
      <c r="C36" s="4" t="n">
        <v>27.25</v>
      </c>
      <c r="D36" s="5" t="n">
        <v>25</v>
      </c>
      <c r="E36" s="21" t="n">
        <v>-160444</v>
      </c>
      <c r="F36" s="7" t="n">
        <v>793794.1</v>
      </c>
      <c r="G36" s="8" t="n">
        <f aca="false">A36-F36</f>
        <v>0</v>
      </c>
      <c r="H36" s="22" t="n">
        <v>37347</v>
      </c>
      <c r="I36" s="22" t="n">
        <v>37437</v>
      </c>
      <c r="J36" s="3" t="s">
        <v>14</v>
      </c>
      <c r="K36" s="3" t="s">
        <v>25</v>
      </c>
      <c r="M36" s="19" t="n">
        <v>600522.1</v>
      </c>
      <c r="N36" s="19" t="s">
        <v>13</v>
      </c>
      <c r="O36" s="21" t="n">
        <v>73</v>
      </c>
      <c r="P36" s="45" t="n">
        <f aca="false">50*P14</f>
        <v>-50</v>
      </c>
      <c r="Q36" s="21" t="n">
        <v>86734430</v>
      </c>
      <c r="R36" s="7" t="n">
        <v>600522.1</v>
      </c>
      <c r="S36" s="8" t="n">
        <f aca="false">M36-R36</f>
        <v>0</v>
      </c>
      <c r="T36" s="22" t="n">
        <v>37257</v>
      </c>
      <c r="U36" s="22" t="n">
        <v>39082</v>
      </c>
      <c r="V36" s="3" t="s">
        <v>14</v>
      </c>
      <c r="W36" s="3" t="s">
        <v>15</v>
      </c>
    </row>
    <row r="37" customFormat="false" ht="12.75" hidden="false" customHeight="false" outlineLevel="0" collapsed="false">
      <c r="A37" s="19" t="n">
        <v>794418.1</v>
      </c>
      <c r="B37" s="19" t="s">
        <v>13</v>
      </c>
      <c r="C37" s="4" t="n">
        <v>27.25</v>
      </c>
      <c r="D37" s="5" t="n">
        <v>25</v>
      </c>
      <c r="E37" s="21" t="n">
        <v>-160444</v>
      </c>
      <c r="F37" s="7" t="n">
        <v>794418.1</v>
      </c>
      <c r="G37" s="8" t="n">
        <f aca="false">A37-F37</f>
        <v>0</v>
      </c>
      <c r="H37" s="22" t="n">
        <v>37347</v>
      </c>
      <c r="I37" s="22" t="n">
        <v>37437</v>
      </c>
      <c r="J37" s="3" t="s">
        <v>14</v>
      </c>
      <c r="K37" s="3" t="s">
        <v>25</v>
      </c>
      <c r="M37" s="19" t="n">
        <v>605226.1</v>
      </c>
      <c r="N37" s="19" t="s">
        <v>13</v>
      </c>
      <c r="O37" s="21" t="n">
        <v>48</v>
      </c>
      <c r="P37" s="45" t="n">
        <f aca="false">25*P14</f>
        <v>-25</v>
      </c>
      <c r="Q37" s="21" t="n">
        <v>10316705</v>
      </c>
      <c r="R37" s="7" t="n">
        <v>605226.1</v>
      </c>
      <c r="S37" s="8" t="n">
        <f aca="false">M37-R37</f>
        <v>0</v>
      </c>
      <c r="T37" s="22" t="n">
        <v>37987</v>
      </c>
      <c r="U37" s="22" t="n">
        <v>39082</v>
      </c>
      <c r="V37" s="3" t="s">
        <v>14</v>
      </c>
      <c r="W37" s="3" t="s">
        <v>15</v>
      </c>
    </row>
    <row r="38" customFormat="false" ht="12.75" hidden="false" customHeight="false" outlineLevel="0" collapsed="false">
      <c r="A38" s="19" t="n">
        <v>798079.1</v>
      </c>
      <c r="B38" s="19" t="s">
        <v>13</v>
      </c>
      <c r="C38" s="4" t="n">
        <v>25.5</v>
      </c>
      <c r="D38" s="5" t="n">
        <v>25</v>
      </c>
      <c r="E38" s="21" t="n">
        <v>-98175</v>
      </c>
      <c r="F38" s="7" t="n">
        <v>798079.1</v>
      </c>
      <c r="G38" s="8" t="n">
        <f aca="false">A38-F38</f>
        <v>0</v>
      </c>
      <c r="H38" s="22" t="n">
        <v>37257</v>
      </c>
      <c r="I38" s="22" t="n">
        <v>37346</v>
      </c>
      <c r="J38" s="3" t="s">
        <v>14</v>
      </c>
      <c r="K38" s="3" t="s">
        <v>15</v>
      </c>
      <c r="M38" s="19" t="n">
        <v>653684.1</v>
      </c>
      <c r="N38" s="19" t="s">
        <v>13</v>
      </c>
      <c r="O38" s="21" t="n">
        <v>56</v>
      </c>
      <c r="P38" s="45" t="n">
        <f aca="false">25*P14</f>
        <v>-25</v>
      </c>
      <c r="Q38" s="21" t="n">
        <v>696247</v>
      </c>
      <c r="R38" s="7" t="n">
        <v>653684.1</v>
      </c>
      <c r="S38" s="8" t="n">
        <f aca="false">M38-R38</f>
        <v>0</v>
      </c>
      <c r="T38" s="22" t="n">
        <v>37530</v>
      </c>
      <c r="U38" s="22" t="n">
        <v>37621</v>
      </c>
      <c r="V38" s="3" t="s">
        <v>14</v>
      </c>
      <c r="W38" s="3" t="s">
        <v>25</v>
      </c>
    </row>
    <row r="39" customFormat="false" ht="12.75" hidden="false" customHeight="false" outlineLevel="0" collapsed="false">
      <c r="A39" s="19" t="n">
        <v>798126.1</v>
      </c>
      <c r="B39" s="19" t="s">
        <v>13</v>
      </c>
      <c r="C39" s="4" t="n">
        <v>0</v>
      </c>
      <c r="D39" s="5" t="n">
        <v>108</v>
      </c>
      <c r="E39" s="21" t="n">
        <v>1915135</v>
      </c>
      <c r="F39" s="7" t="n">
        <v>798126.1</v>
      </c>
      <c r="G39" s="8" t="n">
        <f aca="false">A39-F39</f>
        <v>0</v>
      </c>
      <c r="H39" s="22" t="n">
        <v>37377</v>
      </c>
      <c r="I39" s="22" t="n">
        <v>37437</v>
      </c>
      <c r="J39" s="3" t="s">
        <v>14</v>
      </c>
      <c r="K39" s="3" t="s">
        <v>25</v>
      </c>
      <c r="M39" s="19" t="n">
        <v>658386.1</v>
      </c>
      <c r="N39" s="19" t="s">
        <v>13</v>
      </c>
      <c r="O39" s="21" t="n">
        <v>75</v>
      </c>
      <c r="P39" s="45" t="n">
        <f aca="false">25*P14</f>
        <v>-25</v>
      </c>
      <c r="Q39" s="21" t="n">
        <v>1473995</v>
      </c>
      <c r="R39" s="7" t="n">
        <v>658386.1</v>
      </c>
      <c r="S39" s="8" t="n">
        <f aca="false">M39-R39</f>
        <v>0</v>
      </c>
      <c r="T39" s="22" t="n">
        <v>37257</v>
      </c>
      <c r="U39" s="22" t="n">
        <v>37346</v>
      </c>
      <c r="V39" s="3" t="s">
        <v>14</v>
      </c>
      <c r="W39" s="3" t="s">
        <v>25</v>
      </c>
    </row>
    <row r="40" customFormat="false" ht="12.75" hidden="false" customHeight="false" outlineLevel="0" collapsed="false">
      <c r="A40" s="19" t="n">
        <v>806836.1</v>
      </c>
      <c r="B40" s="19" t="s">
        <v>13</v>
      </c>
      <c r="C40" s="4" t="n">
        <v>28</v>
      </c>
      <c r="D40" s="5" t="n">
        <v>25</v>
      </c>
      <c r="E40" s="21" t="n">
        <v>-20659</v>
      </c>
      <c r="F40" s="7" t="n">
        <v>806836.1</v>
      </c>
      <c r="G40" s="8" t="n">
        <f aca="false">A40-F40</f>
        <v>0</v>
      </c>
      <c r="H40" s="22" t="n">
        <v>37316</v>
      </c>
      <c r="I40" s="22" t="n">
        <v>37346</v>
      </c>
      <c r="J40" s="3" t="s">
        <v>14</v>
      </c>
      <c r="K40" s="3" t="s">
        <v>25</v>
      </c>
      <c r="M40" s="19" t="n">
        <v>664061.1</v>
      </c>
      <c r="N40" s="19" t="s">
        <v>13</v>
      </c>
      <c r="O40" s="21" t="n">
        <v>47.5</v>
      </c>
      <c r="P40" s="45" t="n">
        <f aca="false">16.3780487804878*P14</f>
        <v>-16.3780487804878</v>
      </c>
      <c r="Q40" s="21" t="n">
        <v>5058470</v>
      </c>
      <c r="R40" s="7" t="n">
        <v>664061.1</v>
      </c>
      <c r="S40" s="8" t="n">
        <f aca="false">M40-R40</f>
        <v>0</v>
      </c>
      <c r="T40" s="22" t="n">
        <v>37073</v>
      </c>
      <c r="U40" s="22" t="n">
        <v>38990</v>
      </c>
      <c r="V40" s="3" t="s">
        <v>14</v>
      </c>
      <c r="W40" s="3" t="s">
        <v>25</v>
      </c>
    </row>
    <row r="41" customFormat="false" ht="12.75" hidden="false" customHeight="false" outlineLevel="0" collapsed="false">
      <c r="A41" s="19" t="n">
        <v>845313.1</v>
      </c>
      <c r="B41" s="19" t="s">
        <v>13</v>
      </c>
      <c r="C41" s="4" t="n">
        <v>46.75</v>
      </c>
      <c r="D41" s="5" t="n">
        <v>25</v>
      </c>
      <c r="E41" s="21" t="n">
        <v>-211841</v>
      </c>
      <c r="F41" s="7" t="n">
        <v>845313.1</v>
      </c>
      <c r="G41" s="8" t="n">
        <f aca="false">A41-F41</f>
        <v>0</v>
      </c>
      <c r="H41" s="22" t="n">
        <v>37257</v>
      </c>
      <c r="I41" s="22" t="n">
        <v>37287</v>
      </c>
      <c r="J41" s="3" t="s">
        <v>14</v>
      </c>
      <c r="K41" s="3" t="s">
        <v>25</v>
      </c>
      <c r="M41" s="19" t="n">
        <v>664061.2</v>
      </c>
      <c r="N41" s="19" t="s">
        <v>13</v>
      </c>
      <c r="O41" s="21" t="n">
        <v>47.5</v>
      </c>
      <c r="P41" s="45" t="n">
        <f aca="false">15.3872832369942*P14</f>
        <v>-15.3872832369942</v>
      </c>
      <c r="Q41" s="21" t="n">
        <v>4094610</v>
      </c>
      <c r="R41" s="7" t="n">
        <v>664061.2</v>
      </c>
      <c r="S41" s="8" t="n">
        <f aca="false">M41-R41</f>
        <v>0</v>
      </c>
      <c r="T41" s="22" t="n">
        <v>37073</v>
      </c>
      <c r="U41" s="22" t="n">
        <v>38990</v>
      </c>
      <c r="V41" s="3" t="s">
        <v>14</v>
      </c>
      <c r="W41" s="3" t="s">
        <v>15</v>
      </c>
    </row>
    <row r="42" customFormat="false" ht="12.75" hidden="false" customHeight="false" outlineLevel="0" collapsed="false">
      <c r="M42" s="19" t="n">
        <v>664061.3</v>
      </c>
      <c r="N42" s="19" t="s">
        <v>13</v>
      </c>
      <c r="O42" s="21" t="n">
        <v>47.5</v>
      </c>
      <c r="P42" s="45" t="n">
        <f aca="false">15.4239130434783*P14</f>
        <v>-15.4239130434783</v>
      </c>
      <c r="Q42" s="21" t="n">
        <v>2151405</v>
      </c>
      <c r="R42" s="7" t="n">
        <v>664061.3</v>
      </c>
      <c r="S42" s="8" t="n">
        <f aca="false">M42-R42</f>
        <v>0</v>
      </c>
      <c r="T42" s="22" t="n">
        <v>37073</v>
      </c>
      <c r="U42" s="22" t="n">
        <v>38990</v>
      </c>
      <c r="V42" s="3" t="s">
        <v>14</v>
      </c>
      <c r="W42" s="3" t="s">
        <v>15</v>
      </c>
    </row>
    <row r="43" customFormat="false" ht="12.75" hidden="false" customHeight="false" outlineLevel="0" collapsed="false">
      <c r="M43" s="19" t="n">
        <v>694561.1</v>
      </c>
      <c r="N43" s="19" t="s">
        <v>13</v>
      </c>
      <c r="O43" s="21" t="n">
        <v>40</v>
      </c>
      <c r="P43" s="45" t="n">
        <f aca="false">25*P14</f>
        <v>-25</v>
      </c>
      <c r="Q43" s="21" t="n">
        <v>357462</v>
      </c>
      <c r="R43" s="7" t="n">
        <v>694561.1</v>
      </c>
      <c r="S43" s="8" t="n">
        <f aca="false">M43-R43</f>
        <v>0</v>
      </c>
      <c r="T43" s="22" t="n">
        <v>37530</v>
      </c>
      <c r="U43" s="22" t="n">
        <v>37621</v>
      </c>
      <c r="V43" s="3" t="s">
        <v>14</v>
      </c>
      <c r="W43" s="3" t="s">
        <v>15</v>
      </c>
    </row>
    <row r="44" customFormat="false" ht="12.75" hidden="false" customHeight="false" outlineLevel="0" collapsed="false">
      <c r="M44" s="19" t="n">
        <v>798125.1</v>
      </c>
      <c r="N44" s="19" t="s">
        <v>13</v>
      </c>
      <c r="O44" s="4" t="n">
        <v>0</v>
      </c>
      <c r="P44" s="5" t="n">
        <f aca="false">100*P14</f>
        <v>-100</v>
      </c>
      <c r="Q44" s="21" t="n">
        <v>-1981732</v>
      </c>
      <c r="R44" s="7" t="n">
        <v>798125.1</v>
      </c>
      <c r="S44" s="8" t="n">
        <f aca="false">M44-R44</f>
        <v>0</v>
      </c>
      <c r="T44" s="22" t="n">
        <v>37316</v>
      </c>
      <c r="U44" s="22" t="n">
        <v>37376</v>
      </c>
      <c r="V44" s="3" t="s">
        <v>14</v>
      </c>
      <c r="W44" s="3" t="s">
        <v>25</v>
      </c>
    </row>
    <row r="45" customFormat="false" ht="12.75" hidden="false" customHeight="false" outlineLevel="0" collapsed="false">
      <c r="M45" s="19" t="n">
        <v>822090.1</v>
      </c>
      <c r="N45" s="19" t="s">
        <v>13</v>
      </c>
      <c r="O45" s="4" t="n">
        <v>34.5</v>
      </c>
      <c r="P45" s="5" t="n">
        <f aca="false">25*P14</f>
        <v>-25</v>
      </c>
      <c r="Q45" s="21" t="n">
        <v>76412</v>
      </c>
      <c r="R45" s="7" t="n">
        <v>822090.1</v>
      </c>
      <c r="S45" s="8" t="n">
        <f aca="false">M45-R45</f>
        <v>0</v>
      </c>
      <c r="T45" s="22" t="n">
        <v>37288</v>
      </c>
      <c r="U45" s="22" t="n">
        <v>37315</v>
      </c>
      <c r="V45" s="3" t="s">
        <v>14</v>
      </c>
      <c r="W45" s="3" t="s">
        <v>25</v>
      </c>
    </row>
    <row r="46" customFormat="false" ht="12.75" hidden="false" customHeight="false" outlineLevel="0" collapsed="false">
      <c r="M46" s="19" t="n">
        <v>857598.1</v>
      </c>
      <c r="N46" s="19" t="s">
        <v>13</v>
      </c>
      <c r="O46" s="4" t="n">
        <v>28</v>
      </c>
      <c r="P46" s="5" t="n">
        <f aca="false">25*P14</f>
        <v>-25</v>
      </c>
      <c r="Q46" s="21" t="n">
        <v>183305</v>
      </c>
      <c r="R46" s="7" t="n">
        <v>857598.1</v>
      </c>
      <c r="S46" s="8" t="n">
        <f aca="false">M46-R46</f>
        <v>0</v>
      </c>
      <c r="T46" s="22" t="n">
        <v>37347</v>
      </c>
      <c r="U46" s="22" t="n">
        <v>37437</v>
      </c>
      <c r="V46" s="3" t="s">
        <v>14</v>
      </c>
      <c r="W46" s="3" t="s">
        <v>25</v>
      </c>
    </row>
    <row r="47" customFormat="false" ht="12.75" hidden="false" customHeight="false" outlineLevel="0" collapsed="false">
      <c r="M47" s="19" t="n">
        <v>871641.1</v>
      </c>
      <c r="N47" s="19" t="s">
        <v>13</v>
      </c>
      <c r="O47" s="4" t="n">
        <v>31.85</v>
      </c>
      <c r="P47" s="5" t="n">
        <f aca="false">25*P14</f>
        <v>-25</v>
      </c>
      <c r="Q47" s="21" t="n">
        <v>168964</v>
      </c>
      <c r="R47" s="7" t="n">
        <v>871641.1</v>
      </c>
      <c r="S47" s="8" t="n">
        <f aca="false">M47-R47</f>
        <v>0</v>
      </c>
      <c r="T47" s="22" t="n">
        <v>37257</v>
      </c>
      <c r="U47" s="22" t="n">
        <v>37346</v>
      </c>
      <c r="V47" s="3" t="s">
        <v>14</v>
      </c>
      <c r="W47" s="3" t="s">
        <v>25</v>
      </c>
    </row>
    <row r="48" customFormat="false" ht="12.75" hidden="false" customHeight="false" outlineLevel="0" collapsed="false">
      <c r="M48" s="24"/>
      <c r="N48" s="24"/>
      <c r="O48" s="24"/>
      <c r="P48" s="46"/>
      <c r="Q48" s="24"/>
      <c r="R48" s="24"/>
      <c r="S48" s="46"/>
      <c r="T48" s="24"/>
      <c r="U48" s="24"/>
      <c r="V48" s="23"/>
      <c r="W48" s="23"/>
      <c r="X48" s="26"/>
      <c r="Y48" s="24"/>
      <c r="Z48" s="24"/>
      <c r="AA48" s="24"/>
      <c r="AB48" s="24"/>
    </row>
    <row r="49" customFormat="false" ht="12.75" hidden="false" customHeight="false" outlineLevel="0" collapsed="false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customFormat="false" ht="12.75" hidden="false" customHeight="false" outlineLevel="0" collapsed="false">
      <c r="A50" s="10" t="s">
        <v>16</v>
      </c>
      <c r="B50" s="11"/>
      <c r="C50" s="12"/>
      <c r="D50" s="13" t="n">
        <f aca="false">SUM(D28:D49)</f>
        <v>433</v>
      </c>
      <c r="E50" s="14" t="n">
        <f aca="false">SUM(E28:E47)</f>
        <v>25601444</v>
      </c>
      <c r="F50" s="13"/>
      <c r="G50" s="13"/>
      <c r="M50" s="30" t="s">
        <v>16</v>
      </c>
      <c r="N50" s="31"/>
      <c r="O50" s="32"/>
      <c r="P50" s="33" t="n">
        <f aca="false">SUM(P28:P49)</f>
        <v>-672.18924506096</v>
      </c>
      <c r="Q50" s="34" t="n">
        <f aca="false">SUM(Q28:Q47)</f>
        <v>275655084</v>
      </c>
      <c r="R50" s="33"/>
      <c r="S50" s="33"/>
    </row>
    <row r="51" customFormat="false" ht="12.75" hidden="false" customHeight="false" outlineLevel="0" collapsed="false">
      <c r="A51" s="35" t="s">
        <v>23</v>
      </c>
      <c r="B51" s="36"/>
      <c r="C51" s="37"/>
      <c r="D51" s="38" t="n">
        <f aca="false">D50+P50</f>
        <v>-239.18924506096</v>
      </c>
      <c r="E51" s="39" t="n">
        <f aca="false">E50+Q50</f>
        <v>301256528</v>
      </c>
    </row>
    <row r="52" customFormat="false" ht="12.75" hidden="false" customHeight="false" outlineLevel="0" collapsed="false">
      <c r="A52" s="40"/>
      <c r="B52" s="41"/>
      <c r="C52" s="17"/>
      <c r="D52" s="42"/>
      <c r="E52" s="43"/>
    </row>
    <row r="53" customFormat="false" ht="12.75" hidden="false" customHeight="false" outlineLevel="0" collapsed="false">
      <c r="A53" s="47"/>
      <c r="B53" s="48"/>
      <c r="C53" s="49"/>
      <c r="D53" s="50" t="s">
        <v>27</v>
      </c>
      <c r="E53" s="51" t="s">
        <v>28</v>
      </c>
    </row>
    <row r="54" customFormat="false" ht="18.75" hidden="false" customHeight="false" outlineLevel="0" collapsed="false">
      <c r="A54" s="52" t="s">
        <v>29</v>
      </c>
      <c r="B54" s="53"/>
      <c r="C54" s="53"/>
      <c r="D54" s="54" t="n">
        <f aca="false">D51+D23+D11+D5</f>
        <v>-139.18924506096</v>
      </c>
      <c r="E54" s="55" t="n">
        <f aca="false">E51+E23+E11+E5</f>
        <v>308105726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3" min="3" style="0" width="9.7"/>
    <col collapsed="false" customWidth="true" hidden="false" outlineLevel="0" max="4" min="4" style="0" width="8.85"/>
    <col collapsed="false" customWidth="true" hidden="false" outlineLevel="0" max="5" min="5" style="0" width="18.99"/>
    <col collapsed="false" customWidth="true" hidden="true" outlineLevel="0" max="7" min="6" style="0" width="14.7"/>
    <col collapsed="false" customWidth="true" hidden="false" outlineLevel="0" max="8" min="8" style="0" width="9.99"/>
    <col collapsed="false" customWidth="true" hidden="false" outlineLevel="0" max="9" min="9" style="0" width="10.71"/>
    <col collapsed="false" customWidth="true" hidden="false" outlineLevel="0" max="10" min="10" style="0" width="11.28"/>
    <col collapsed="false" customWidth="true" hidden="false" outlineLevel="0" max="11" min="11" style="0" width="8.28"/>
    <col collapsed="false" customWidth="true" hidden="false" outlineLevel="0" max="13" min="13" style="0" width="10.99"/>
    <col collapsed="false" customWidth="true" hidden="false" outlineLevel="0" max="15" min="15" style="0" width="10.41"/>
    <col collapsed="false" customWidth="true" hidden="false" outlineLevel="0" max="16" min="16" style="0" width="5.56"/>
    <col collapsed="false" customWidth="true" hidden="false" outlineLevel="0" max="17" min="17" style="0" width="14.99"/>
    <col collapsed="false" customWidth="true" hidden="true" outlineLevel="0" max="19" min="18" style="0" width="15.28"/>
    <col collapsed="false" customWidth="true" hidden="false" outlineLevel="0" max="20" min="20" style="0" width="9.99"/>
    <col collapsed="false" customWidth="true" hidden="false" outlineLevel="0" max="21" min="21" style="0" width="11.56"/>
  </cols>
  <sheetData>
    <row r="1" customFormat="false" ht="15" hidden="false" customHeight="false" outlineLevel="0" collapsed="false">
      <c r="A1" s="1" t="s">
        <v>30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customFormat="false" ht="12.75" hidden="false" customHeight="false" outlineLevel="0" collapsed="false">
      <c r="A4" s="3" t="n">
        <v>51353.3</v>
      </c>
      <c r="B4" s="3" t="s">
        <v>13</v>
      </c>
      <c r="C4" s="4" t="n">
        <v>21.6</v>
      </c>
      <c r="D4" s="5" t="n">
        <v>102</v>
      </c>
      <c r="E4" s="6" t="n">
        <v>22278627</v>
      </c>
      <c r="F4" s="7" t="n">
        <v>51353.3</v>
      </c>
      <c r="G4" s="8" t="n">
        <f aca="false">A4-F4</f>
        <v>0</v>
      </c>
      <c r="H4" s="9" t="n">
        <v>37165</v>
      </c>
      <c r="I4" s="9" t="n">
        <v>38717</v>
      </c>
      <c r="J4" s="3" t="s">
        <v>14</v>
      </c>
      <c r="K4" s="3" t="s">
        <v>15</v>
      </c>
    </row>
    <row r="5" customFormat="false" ht="12.75" hidden="false" customHeight="false" outlineLevel="0" collapsed="false">
      <c r="A5" s="10" t="s">
        <v>16</v>
      </c>
      <c r="B5" s="11"/>
      <c r="C5" s="12"/>
      <c r="D5" s="13" t="n">
        <f aca="false">D4</f>
        <v>102</v>
      </c>
      <c r="E5" s="14" t="n">
        <f aca="false">E4</f>
        <v>22278627</v>
      </c>
      <c r="F5" s="13"/>
      <c r="G5" s="13"/>
      <c r="H5" s="15"/>
      <c r="I5" s="15"/>
      <c r="J5" s="16"/>
      <c r="K5" s="16"/>
    </row>
    <row r="6" customFormat="false" ht="12.75" hidden="false" customHeight="false" outlineLevel="0" collapsed="false">
      <c r="A6" s="16"/>
      <c r="B6" s="16"/>
      <c r="C6" s="17"/>
      <c r="D6" s="18"/>
      <c r="E6" s="18"/>
      <c r="F6" s="18"/>
      <c r="G6" s="18"/>
      <c r="H6" s="15"/>
      <c r="I6" s="15"/>
      <c r="J6" s="16"/>
      <c r="K6" s="16"/>
    </row>
    <row r="7" customFormat="false" ht="15" hidden="false" customHeight="false" outlineLevel="0" collapsed="false">
      <c r="A7" s="1" t="s">
        <v>31</v>
      </c>
    </row>
    <row r="8" customFormat="false" ht="1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18</v>
      </c>
    </row>
    <row r="10" customFormat="false" ht="12.75" hidden="false" customHeight="false" outlineLevel="0" collapsed="false">
      <c r="A10" s="19" t="n">
        <v>85098.1</v>
      </c>
      <c r="B10" s="3" t="s">
        <v>13</v>
      </c>
      <c r="C10" s="20" t="n">
        <v>14.264</v>
      </c>
      <c r="D10" s="5" t="n">
        <v>144</v>
      </c>
      <c r="E10" s="21" t="n">
        <v>55929341</v>
      </c>
      <c r="F10" s="7" t="n">
        <v>85098.1</v>
      </c>
      <c r="G10" s="8" t="n">
        <f aca="false">A10-F10</f>
        <v>0</v>
      </c>
      <c r="H10" s="22" t="n">
        <v>37257</v>
      </c>
      <c r="I10" s="22" t="n">
        <v>39082</v>
      </c>
      <c r="J10" s="19" t="s">
        <v>19</v>
      </c>
      <c r="K10" s="3" t="s">
        <v>15</v>
      </c>
    </row>
    <row r="11" customFormat="false" ht="12.75" hidden="false" customHeight="false" outlineLevel="0" collapsed="false">
      <c r="A11" s="10" t="s">
        <v>16</v>
      </c>
      <c r="B11" s="11"/>
      <c r="C11" s="12"/>
      <c r="D11" s="13" t="n">
        <f aca="false">D10</f>
        <v>144</v>
      </c>
      <c r="E11" s="14" t="n">
        <f aca="false">E10</f>
        <v>55929341</v>
      </c>
      <c r="F11" s="13"/>
      <c r="G11" s="13"/>
      <c r="H11" s="23"/>
      <c r="I11" s="23"/>
      <c r="J11" s="24"/>
      <c r="K11" s="24"/>
    </row>
    <row r="12" customFormat="false" ht="12.75" hidden="false" customHeight="false" outlineLevel="0" collapsed="false">
      <c r="A12" s="24"/>
      <c r="B12" s="16"/>
      <c r="C12" s="25"/>
      <c r="D12" s="26"/>
      <c r="E12" s="26"/>
      <c r="F12" s="26"/>
      <c r="G12" s="26"/>
      <c r="H12" s="23"/>
      <c r="I12" s="23"/>
      <c r="J12" s="24"/>
      <c r="K12" s="24"/>
    </row>
    <row r="13" customFormat="false" ht="15" hidden="false" customHeight="false" outlineLevel="0" collapsed="false">
      <c r="A13" s="1" t="s">
        <v>20</v>
      </c>
    </row>
    <row r="14" customFormat="false" ht="15" hidden="false" customHeight="false" outlineLevel="0" collapsed="false">
      <c r="A14" s="1" t="s">
        <v>1</v>
      </c>
      <c r="M14" s="1" t="s">
        <v>21</v>
      </c>
      <c r="P14" s="27" t="n">
        <v>-1</v>
      </c>
    </row>
    <row r="15" customFormat="false" ht="12.75" hidden="false" customHeight="false" outlineLevel="0" collapsed="false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  <c r="G15" s="2" t="s">
        <v>8</v>
      </c>
      <c r="H15" s="2" t="s">
        <v>9</v>
      </c>
      <c r="I15" s="2" t="s">
        <v>10</v>
      </c>
      <c r="J15" s="2" t="s">
        <v>11</v>
      </c>
      <c r="K15" s="2" t="s">
        <v>18</v>
      </c>
      <c r="M15" s="28" t="s">
        <v>2</v>
      </c>
      <c r="N15" s="28" t="s">
        <v>3</v>
      </c>
      <c r="O15" s="28" t="s">
        <v>4</v>
      </c>
      <c r="P15" s="28" t="s">
        <v>5</v>
      </c>
      <c r="Q15" s="28" t="s">
        <v>6</v>
      </c>
      <c r="R15" s="28" t="s">
        <v>7</v>
      </c>
      <c r="S15" s="28" t="s">
        <v>8</v>
      </c>
      <c r="T15" s="28" t="s">
        <v>9</v>
      </c>
      <c r="U15" s="28" t="s">
        <v>10</v>
      </c>
      <c r="V15" s="28" t="s">
        <v>11</v>
      </c>
      <c r="W15" s="28" t="s">
        <v>18</v>
      </c>
    </row>
    <row r="16" customFormat="false" ht="12.75" hidden="false" customHeight="false" outlineLevel="0" collapsed="false">
      <c r="A16" s="19" t="n">
        <v>153325.1</v>
      </c>
      <c r="B16" s="3" t="s">
        <v>13</v>
      </c>
      <c r="C16" s="4" t="n">
        <v>24.75</v>
      </c>
      <c r="D16" s="5" t="n">
        <v>25</v>
      </c>
      <c r="E16" s="29" t="n">
        <v>648152</v>
      </c>
      <c r="F16" s="29"/>
      <c r="G16" s="8"/>
      <c r="H16" s="22" t="n">
        <v>36161</v>
      </c>
      <c r="I16" s="22" t="n">
        <v>37621</v>
      </c>
      <c r="J16" s="19" t="s">
        <v>22</v>
      </c>
      <c r="K16" s="3" t="s">
        <v>15</v>
      </c>
      <c r="M16" s="19" t="n">
        <v>207866.1</v>
      </c>
      <c r="N16" s="3" t="s">
        <v>13</v>
      </c>
      <c r="O16" s="4" t="n">
        <v>29.15</v>
      </c>
      <c r="P16" s="5" t="n">
        <f aca="false">((20.7777777777778*$P$14)+-34)/2</f>
        <v>-27.3888888888889</v>
      </c>
      <c r="Q16" s="21" t="n">
        <v>103660</v>
      </c>
      <c r="R16" s="21"/>
      <c r="S16" s="4"/>
      <c r="T16" s="22" t="n">
        <v>37165</v>
      </c>
      <c r="U16" s="22" t="n">
        <v>37256</v>
      </c>
      <c r="V16" s="19" t="s">
        <v>19</v>
      </c>
      <c r="W16" s="3" t="s">
        <v>15</v>
      </c>
    </row>
    <row r="17" customFormat="false" ht="12.75" hidden="false" customHeight="false" outlineLevel="0" collapsed="false">
      <c r="A17" s="19" t="n">
        <v>153327.1</v>
      </c>
      <c r="B17" s="3" t="s">
        <v>13</v>
      </c>
      <c r="C17" s="4" t="n">
        <v>25.35</v>
      </c>
      <c r="D17" s="5" t="n">
        <v>25</v>
      </c>
      <c r="E17" s="29" t="n">
        <v>520478</v>
      </c>
      <c r="F17" s="29"/>
      <c r="G17" s="8"/>
      <c r="H17" s="22" t="n">
        <v>37257</v>
      </c>
      <c r="I17" s="22" t="n">
        <v>37621</v>
      </c>
      <c r="J17" s="19" t="s">
        <v>22</v>
      </c>
      <c r="K17" s="3" t="s">
        <v>15</v>
      </c>
      <c r="M17" s="19" t="n">
        <v>246561.1</v>
      </c>
      <c r="N17" s="3" t="s">
        <v>13</v>
      </c>
      <c r="O17" s="4" t="n">
        <v>30.75</v>
      </c>
      <c r="P17" s="5" t="n">
        <f aca="false">50*$P$14</f>
        <v>-50</v>
      </c>
      <c r="Q17" s="21" t="n">
        <v>2977277</v>
      </c>
      <c r="R17" s="21"/>
      <c r="S17" s="4"/>
      <c r="T17" s="22" t="n">
        <v>37165</v>
      </c>
      <c r="U17" s="22" t="n">
        <v>38990</v>
      </c>
      <c r="V17" s="19" t="s">
        <v>19</v>
      </c>
      <c r="W17" s="3" t="s">
        <v>15</v>
      </c>
    </row>
    <row r="18" customFormat="false" ht="12.75" hidden="false" customHeight="false" outlineLevel="0" collapsed="false">
      <c r="A18" s="19" t="n">
        <v>305699.1</v>
      </c>
      <c r="B18" s="3" t="s">
        <v>13</v>
      </c>
      <c r="C18" s="4" t="n">
        <v>27.25</v>
      </c>
      <c r="D18" s="5" t="n">
        <v>50</v>
      </c>
      <c r="E18" s="21" t="n">
        <v>220659</v>
      </c>
      <c r="F18" s="7" t="n">
        <v>305699.1</v>
      </c>
      <c r="G18" s="8" t="n">
        <f aca="false">A18-F18</f>
        <v>0</v>
      </c>
      <c r="H18" s="22" t="n">
        <v>37257</v>
      </c>
      <c r="I18" s="22" t="n">
        <v>37621</v>
      </c>
      <c r="J18" s="19" t="s">
        <v>22</v>
      </c>
      <c r="K18" s="3" t="s">
        <v>15</v>
      </c>
      <c r="M18" s="19" t="n">
        <v>281938.1</v>
      </c>
      <c r="N18" s="3" t="s">
        <v>13</v>
      </c>
      <c r="O18" s="4" t="n">
        <v>30.65</v>
      </c>
      <c r="P18" s="5" t="n">
        <f aca="false">50*P14</f>
        <v>-50</v>
      </c>
      <c r="Q18" s="21" t="n">
        <v>1264112</v>
      </c>
      <c r="R18" s="7" t="n">
        <v>281938.1</v>
      </c>
      <c r="S18" s="8" t="n">
        <f aca="false">M18-R18</f>
        <v>0</v>
      </c>
      <c r="T18" s="22" t="n">
        <v>37165</v>
      </c>
      <c r="U18" s="22" t="n">
        <v>38990</v>
      </c>
      <c r="V18" s="3" t="s">
        <v>14</v>
      </c>
      <c r="W18" s="3" t="s">
        <v>15</v>
      </c>
    </row>
    <row r="19" customFormat="false" ht="12.75" hidden="false" customHeight="false" outlineLevel="0" collapsed="false">
      <c r="A19" s="19" t="n">
        <v>305700.1</v>
      </c>
      <c r="B19" s="3" t="s">
        <v>13</v>
      </c>
      <c r="C19" s="4" t="n">
        <v>27.64</v>
      </c>
      <c r="D19" s="5" t="n">
        <v>50</v>
      </c>
      <c r="E19" s="21" t="n">
        <v>52282</v>
      </c>
      <c r="F19" s="7" t="n">
        <v>305700.1</v>
      </c>
      <c r="G19" s="8" t="n">
        <f aca="false">A19-F19</f>
        <v>0</v>
      </c>
      <c r="H19" s="22" t="n">
        <v>37257</v>
      </c>
      <c r="I19" s="22" t="n">
        <v>37621</v>
      </c>
      <c r="J19" s="19" t="s">
        <v>22</v>
      </c>
      <c r="K19" s="3" t="s">
        <v>15</v>
      </c>
      <c r="M19" s="19" t="n">
        <v>315551.1</v>
      </c>
      <c r="N19" s="3" t="s">
        <v>13</v>
      </c>
      <c r="O19" s="4" t="n">
        <v>36.95</v>
      </c>
      <c r="P19" s="5" t="n">
        <f aca="false">25*P14</f>
        <v>-25</v>
      </c>
      <c r="Q19" s="21" t="n">
        <v>51640</v>
      </c>
      <c r="R19" s="7" t="n">
        <v>315551.1</v>
      </c>
      <c r="S19" s="8" t="n">
        <f aca="false">M19-R19</f>
        <v>0</v>
      </c>
      <c r="T19" s="22" t="n">
        <v>36892</v>
      </c>
      <c r="U19" s="22" t="n">
        <v>37256</v>
      </c>
      <c r="V19" s="3" t="s">
        <v>14</v>
      </c>
      <c r="W19" s="3" t="s">
        <v>25</v>
      </c>
    </row>
    <row r="20" customFormat="false" ht="12.75" hidden="false" customHeight="false" outlineLevel="0" collapsed="false">
      <c r="A20" s="19" t="n">
        <v>305701.1</v>
      </c>
      <c r="B20" s="3" t="s">
        <v>13</v>
      </c>
      <c r="C20" s="4" t="n">
        <v>27.96</v>
      </c>
      <c r="D20" s="5" t="n">
        <v>50</v>
      </c>
      <c r="E20" s="21" t="n">
        <v>1166238</v>
      </c>
      <c r="F20" s="7" t="n">
        <v>305701.1</v>
      </c>
      <c r="G20" s="8" t="n">
        <f aca="false">A20-F20</f>
        <v>0</v>
      </c>
      <c r="H20" s="22" t="n">
        <v>37622</v>
      </c>
      <c r="I20" s="22" t="n">
        <v>37986</v>
      </c>
      <c r="J20" s="19" t="s">
        <v>22</v>
      </c>
      <c r="K20" s="3" t="s">
        <v>15</v>
      </c>
    </row>
    <row r="22" customFormat="false" ht="12.75" hidden="false" customHeight="false" outlineLevel="0" collapsed="false">
      <c r="A22" s="10" t="s">
        <v>16</v>
      </c>
      <c r="B22" s="11"/>
      <c r="C22" s="12"/>
      <c r="D22" s="13" t="n">
        <f aca="false">SUM(D16:D20)</f>
        <v>200</v>
      </c>
      <c r="E22" s="14" t="n">
        <f aca="false">SUM(E16:E20)</f>
        <v>2607809</v>
      </c>
      <c r="F22" s="13"/>
      <c r="G22" s="13"/>
      <c r="M22" s="30" t="s">
        <v>16</v>
      </c>
      <c r="N22" s="31"/>
      <c r="O22" s="32"/>
      <c r="P22" s="33" t="n">
        <f aca="false">SUM(P16:P19)</f>
        <v>-152.388888888889</v>
      </c>
      <c r="Q22" s="34" t="n">
        <f aca="false">SUM(Q16:Q19)</f>
        <v>4396689</v>
      </c>
      <c r="R22" s="33"/>
      <c r="S22" s="33"/>
    </row>
    <row r="23" customFormat="false" ht="12.75" hidden="false" customHeight="false" outlineLevel="0" collapsed="false">
      <c r="A23" s="35" t="s">
        <v>23</v>
      </c>
      <c r="B23" s="36"/>
      <c r="C23" s="37"/>
      <c r="D23" s="38" t="n">
        <f aca="false">D22+P22</f>
        <v>47.6111111111111</v>
      </c>
      <c r="E23" s="39" t="n">
        <f aca="false">E22+Q22</f>
        <v>7004498</v>
      </c>
      <c r="F23" s="13"/>
      <c r="G23" s="13"/>
      <c r="M23" s="40"/>
      <c r="N23" s="41"/>
      <c r="O23" s="17"/>
      <c r="P23" s="42"/>
      <c r="Q23" s="43"/>
      <c r="R23" s="42"/>
      <c r="S23" s="42"/>
      <c r="T23" s="44"/>
      <c r="U23" s="44"/>
    </row>
    <row r="25" customFormat="false" ht="15" hidden="false" customHeight="false" outlineLevel="0" collapsed="false">
      <c r="A25" s="1" t="s">
        <v>24</v>
      </c>
    </row>
    <row r="26" customFormat="false" ht="15" hidden="false" customHeight="false" outlineLevel="0" collapsed="false">
      <c r="A26" s="1" t="s">
        <v>1</v>
      </c>
      <c r="M26" s="1" t="s">
        <v>21</v>
      </c>
    </row>
    <row r="27" customFormat="false" ht="12.75" hidden="false" customHeight="false" outlineLevel="0" collapsed="false">
      <c r="A27" s="2" t="s">
        <v>2</v>
      </c>
      <c r="B27" s="2" t="s">
        <v>3</v>
      </c>
      <c r="C27" s="2" t="s">
        <v>4</v>
      </c>
      <c r="D27" s="2" t="s">
        <v>5</v>
      </c>
      <c r="E27" s="2" t="s">
        <v>6</v>
      </c>
      <c r="F27" s="2" t="s">
        <v>7</v>
      </c>
      <c r="G27" s="2" t="s">
        <v>8</v>
      </c>
      <c r="H27" s="2" t="s">
        <v>9</v>
      </c>
      <c r="I27" s="2" t="s">
        <v>10</v>
      </c>
      <c r="J27" s="2" t="s">
        <v>11</v>
      </c>
      <c r="K27" s="2" t="s">
        <v>18</v>
      </c>
      <c r="M27" s="28" t="s">
        <v>2</v>
      </c>
      <c r="N27" s="28" t="s">
        <v>3</v>
      </c>
      <c r="O27" s="28" t="s">
        <v>4</v>
      </c>
      <c r="P27" s="28" t="s">
        <v>5</v>
      </c>
      <c r="Q27" s="28" t="s">
        <v>6</v>
      </c>
      <c r="R27" s="28" t="s">
        <v>7</v>
      </c>
      <c r="S27" s="28" t="s">
        <v>8</v>
      </c>
      <c r="T27" s="28" t="s">
        <v>9</v>
      </c>
      <c r="U27" s="28" t="s">
        <v>10</v>
      </c>
      <c r="V27" s="28" t="s">
        <v>11</v>
      </c>
      <c r="W27" s="28" t="s">
        <v>18</v>
      </c>
    </row>
    <row r="28" customFormat="false" ht="12.75" hidden="false" customHeight="false" outlineLevel="0" collapsed="false">
      <c r="A28" s="19" t="n">
        <v>330315.2</v>
      </c>
      <c r="B28" s="19" t="s">
        <v>13</v>
      </c>
      <c r="C28" s="4" t="n">
        <v>43.5</v>
      </c>
      <c r="D28" s="5" t="n">
        <v>25</v>
      </c>
      <c r="E28" s="21" t="n">
        <v>-320731</v>
      </c>
      <c r="F28" s="7" t="n">
        <v>330315.2</v>
      </c>
      <c r="G28" s="8" t="n">
        <f aca="false">A28-F28</f>
        <v>0</v>
      </c>
      <c r="H28" s="22" t="n">
        <v>37530</v>
      </c>
      <c r="I28" s="22" t="n">
        <v>37621</v>
      </c>
      <c r="J28" s="3" t="s">
        <v>14</v>
      </c>
      <c r="K28" s="3" t="s">
        <v>25</v>
      </c>
      <c r="M28" s="19" t="n">
        <v>330273.1</v>
      </c>
      <c r="N28" s="19" t="s">
        <v>13</v>
      </c>
      <c r="O28" s="21" t="n">
        <v>39.75</v>
      </c>
      <c r="P28" s="45" t="n">
        <f aca="false">25*$P$14</f>
        <v>-25</v>
      </c>
      <c r="Q28" s="21" t="n">
        <v>60982</v>
      </c>
      <c r="R28" s="7" t="n">
        <v>330273.1</v>
      </c>
      <c r="S28" s="8" t="n">
        <f aca="false">M28-R28</f>
        <v>0</v>
      </c>
      <c r="T28" s="22" t="n">
        <v>37165</v>
      </c>
      <c r="U28" s="22" t="n">
        <v>37256</v>
      </c>
      <c r="V28" s="3" t="s">
        <v>22</v>
      </c>
      <c r="W28" s="3" t="s">
        <v>25</v>
      </c>
    </row>
    <row r="29" customFormat="false" ht="12.75" hidden="false" customHeight="false" outlineLevel="0" collapsed="false">
      <c r="A29" s="19" t="n">
        <v>332918.1</v>
      </c>
      <c r="B29" s="19" t="s">
        <v>13</v>
      </c>
      <c r="C29" s="4" t="n">
        <v>26.45</v>
      </c>
      <c r="D29" s="5" t="n">
        <v>25</v>
      </c>
      <c r="E29" s="21" t="n">
        <v>-27198</v>
      </c>
      <c r="F29" s="7" t="n">
        <v>332918.1</v>
      </c>
      <c r="G29" s="8" t="n">
        <f aca="false">A29-F29</f>
        <v>0</v>
      </c>
      <c r="H29" s="22" t="n">
        <v>36892</v>
      </c>
      <c r="I29" s="22" t="n">
        <v>37256</v>
      </c>
      <c r="J29" s="3" t="s">
        <v>14</v>
      </c>
      <c r="K29" s="3" t="s">
        <v>15</v>
      </c>
      <c r="M29" s="19" t="n">
        <v>330315.1</v>
      </c>
      <c r="N29" s="19" t="s">
        <v>13</v>
      </c>
      <c r="O29" s="21" t="n">
        <v>38</v>
      </c>
      <c r="P29" s="45" t="n">
        <f aca="false">25*P14</f>
        <v>-25</v>
      </c>
      <c r="Q29" s="21" t="n">
        <v>212594</v>
      </c>
      <c r="R29" s="7" t="n">
        <v>330315.1</v>
      </c>
      <c r="S29" s="8" t="n">
        <f aca="false">M29-R29</f>
        <v>0</v>
      </c>
      <c r="T29" s="22" t="n">
        <v>37165</v>
      </c>
      <c r="U29" s="22" t="n">
        <v>37621</v>
      </c>
      <c r="V29" s="3" t="s">
        <v>14</v>
      </c>
      <c r="W29" s="3" t="s">
        <v>25</v>
      </c>
    </row>
    <row r="30" customFormat="false" ht="12.75" hidden="false" customHeight="false" outlineLevel="0" collapsed="false">
      <c r="A30" s="19" t="n">
        <v>361390.1</v>
      </c>
      <c r="B30" s="19" t="s">
        <v>13</v>
      </c>
      <c r="C30" s="4" t="n">
        <v>27</v>
      </c>
      <c r="D30" s="5" t="n">
        <v>50</v>
      </c>
      <c r="E30" s="21" t="n">
        <v>-49505</v>
      </c>
      <c r="F30" s="7" t="n">
        <v>361390.1</v>
      </c>
      <c r="G30" s="8" t="n">
        <f aca="false">A30-F30</f>
        <v>0</v>
      </c>
      <c r="H30" s="22" t="n">
        <v>36708</v>
      </c>
      <c r="I30" s="22" t="n">
        <v>37256</v>
      </c>
      <c r="J30" s="3" t="s">
        <v>22</v>
      </c>
      <c r="K30" s="3" t="s">
        <v>15</v>
      </c>
      <c r="M30" s="19" t="n">
        <v>332919.1</v>
      </c>
      <c r="N30" s="19" t="s">
        <v>13</v>
      </c>
      <c r="O30" s="21" t="n">
        <v>27.25</v>
      </c>
      <c r="P30" s="45" t="n">
        <f aca="false">25*P14</f>
        <v>-25</v>
      </c>
      <c r="Q30" s="21" t="n">
        <v>31190</v>
      </c>
      <c r="R30" s="7" t="n">
        <v>332919.1</v>
      </c>
      <c r="S30" s="8" t="n">
        <f aca="false">M30-R30</f>
        <v>0</v>
      </c>
      <c r="T30" s="22" t="n">
        <v>36892</v>
      </c>
      <c r="U30" s="22" t="n">
        <v>37256</v>
      </c>
      <c r="V30" s="3" t="s">
        <v>22</v>
      </c>
      <c r="W30" s="3" t="s">
        <v>15</v>
      </c>
    </row>
    <row r="31" customFormat="false" ht="12.75" hidden="false" customHeight="false" outlineLevel="0" collapsed="false">
      <c r="A31" s="19" t="n">
        <v>377633.1</v>
      </c>
      <c r="B31" s="19" t="s">
        <v>13</v>
      </c>
      <c r="C31" s="4" t="n">
        <v>44.25</v>
      </c>
      <c r="D31" s="5" t="n">
        <v>25</v>
      </c>
      <c r="E31" s="21" t="n">
        <v>-116026</v>
      </c>
      <c r="F31" s="7" t="n">
        <v>377633.1</v>
      </c>
      <c r="G31" s="8" t="n">
        <f aca="false">A31-F31</f>
        <v>0</v>
      </c>
      <c r="H31" s="22" t="n">
        <v>36892</v>
      </c>
      <c r="I31" s="22" t="n">
        <v>37256</v>
      </c>
      <c r="J31" s="3" t="s">
        <v>14</v>
      </c>
      <c r="K31" s="3" t="s">
        <v>15</v>
      </c>
      <c r="M31" s="19" t="n">
        <v>342142.1</v>
      </c>
      <c r="N31" s="19" t="s">
        <v>13</v>
      </c>
      <c r="O31" s="21" t="n">
        <v>47</v>
      </c>
      <c r="P31" s="45" t="n">
        <f aca="false">25*P14</f>
        <v>-25</v>
      </c>
      <c r="Q31" s="21" t="n">
        <v>103800</v>
      </c>
      <c r="R31" s="7" t="n">
        <v>342142.1</v>
      </c>
      <c r="S31" s="8" t="n">
        <f aca="false">M31-R31</f>
        <v>0</v>
      </c>
      <c r="T31" s="22" t="n">
        <v>36892</v>
      </c>
      <c r="U31" s="22" t="n">
        <v>37256</v>
      </c>
      <c r="V31" s="3" t="s">
        <v>14</v>
      </c>
      <c r="W31" s="3" t="s">
        <v>25</v>
      </c>
    </row>
    <row r="32" customFormat="false" ht="12.75" hidden="false" customHeight="false" outlineLevel="0" collapsed="false">
      <c r="A32" s="19" t="n">
        <v>380413.1</v>
      </c>
      <c r="B32" s="19" t="s">
        <v>13</v>
      </c>
      <c r="C32" s="4" t="n">
        <v>44.9</v>
      </c>
      <c r="D32" s="5" t="n">
        <v>50</v>
      </c>
      <c r="E32" s="21" t="n">
        <v>-238540</v>
      </c>
      <c r="F32" s="7" t="n">
        <v>380413.1</v>
      </c>
      <c r="G32" s="8" t="n">
        <f aca="false">A32-F32</f>
        <v>0</v>
      </c>
      <c r="H32" s="22" t="n">
        <v>36892</v>
      </c>
      <c r="I32" s="22" t="n">
        <v>37256</v>
      </c>
      <c r="J32" s="3" t="s">
        <v>14</v>
      </c>
      <c r="K32" s="3" t="s">
        <v>15</v>
      </c>
      <c r="M32" s="19" t="n">
        <v>377634.1</v>
      </c>
      <c r="N32" s="19" t="s">
        <v>13</v>
      </c>
      <c r="O32" s="21" t="n">
        <v>42.75</v>
      </c>
      <c r="P32" s="45" t="n">
        <f aca="false">25*P14</f>
        <v>-25</v>
      </c>
      <c r="Q32" s="21" t="n">
        <v>108541</v>
      </c>
      <c r="R32" s="7" t="n">
        <v>377634.1</v>
      </c>
      <c r="S32" s="8" t="n">
        <f aca="false">M32-R32</f>
        <v>0</v>
      </c>
      <c r="T32" s="22" t="n">
        <v>36892</v>
      </c>
      <c r="U32" s="22" t="n">
        <v>37256</v>
      </c>
      <c r="V32" s="3" t="s">
        <v>22</v>
      </c>
      <c r="W32" s="3" t="s">
        <v>15</v>
      </c>
    </row>
    <row r="33" customFormat="false" ht="12.75" hidden="false" customHeight="false" outlineLevel="0" collapsed="false">
      <c r="A33" s="19" t="n">
        <v>381344.1</v>
      </c>
      <c r="B33" s="19" t="s">
        <v>13</v>
      </c>
      <c r="C33" s="4" t="n">
        <v>45</v>
      </c>
      <c r="D33" s="5" t="n">
        <v>25</v>
      </c>
      <c r="E33" s="21" t="n">
        <v>-119769</v>
      </c>
      <c r="F33" s="7" t="n">
        <v>381344.1</v>
      </c>
      <c r="G33" s="8" t="n">
        <f aca="false">A33-F33</f>
        <v>0</v>
      </c>
      <c r="H33" s="22" t="n">
        <v>36892</v>
      </c>
      <c r="I33" s="22" t="n">
        <v>37256</v>
      </c>
      <c r="J33" s="3" t="s">
        <v>14</v>
      </c>
      <c r="K33" s="3" t="s">
        <v>15</v>
      </c>
      <c r="M33" s="19" t="n">
        <v>380414.1</v>
      </c>
      <c r="N33" s="19" t="s">
        <v>13</v>
      </c>
      <c r="O33" s="21" t="n">
        <v>43</v>
      </c>
      <c r="P33" s="45" t="n">
        <f aca="false">50*P14</f>
        <v>-50</v>
      </c>
      <c r="Q33" s="21" t="n">
        <v>219577</v>
      </c>
      <c r="R33" s="7" t="n">
        <v>380414.1</v>
      </c>
      <c r="S33" s="8" t="n">
        <f aca="false">M33-R33</f>
        <v>0</v>
      </c>
      <c r="T33" s="22" t="n">
        <v>36892</v>
      </c>
      <c r="U33" s="22" t="n">
        <v>37256</v>
      </c>
      <c r="V33" s="3" t="s">
        <v>22</v>
      </c>
      <c r="W33" s="3" t="s">
        <v>15</v>
      </c>
    </row>
    <row r="34" customFormat="false" ht="12.75" hidden="false" customHeight="false" outlineLevel="0" collapsed="false">
      <c r="A34" s="19" t="n">
        <v>389923.1</v>
      </c>
      <c r="B34" s="19" t="s">
        <v>13</v>
      </c>
      <c r="C34" s="4" t="n">
        <v>68</v>
      </c>
      <c r="D34" s="5" t="n">
        <v>50</v>
      </c>
      <c r="E34" s="21" t="n">
        <v>-425579</v>
      </c>
      <c r="F34" s="7" t="n">
        <v>389923.1</v>
      </c>
      <c r="G34" s="8" t="n">
        <f aca="false">A34-F34</f>
        <v>0</v>
      </c>
      <c r="H34" s="22" t="n">
        <v>37165</v>
      </c>
      <c r="I34" s="22" t="n">
        <v>37256</v>
      </c>
      <c r="J34" s="3" t="s">
        <v>14</v>
      </c>
      <c r="K34" s="3" t="s">
        <v>25</v>
      </c>
      <c r="M34" s="19" t="n">
        <v>381345.1</v>
      </c>
      <c r="N34" s="19" t="s">
        <v>13</v>
      </c>
      <c r="O34" s="21" t="n">
        <v>43</v>
      </c>
      <c r="P34" s="45" t="n">
        <f aca="false">25*P14</f>
        <v>-25</v>
      </c>
      <c r="Q34" s="21" t="n">
        <v>109788</v>
      </c>
      <c r="R34" s="7" t="n">
        <v>381345.1</v>
      </c>
      <c r="S34" s="8" t="n">
        <f aca="false">M34-R34</f>
        <v>0</v>
      </c>
      <c r="T34" s="22" t="n">
        <v>36892</v>
      </c>
      <c r="U34" s="22" t="n">
        <v>37256</v>
      </c>
      <c r="V34" s="3" t="s">
        <v>22</v>
      </c>
      <c r="W34" s="3" t="s">
        <v>15</v>
      </c>
    </row>
    <row r="35" customFormat="false" ht="12.75" hidden="false" customHeight="false" outlineLevel="0" collapsed="false">
      <c r="A35" s="19" t="n">
        <v>457465.1</v>
      </c>
      <c r="B35" s="19" t="s">
        <v>13</v>
      </c>
      <c r="C35" s="4" t="n">
        <v>69.5</v>
      </c>
      <c r="D35" s="5" t="n">
        <v>25</v>
      </c>
      <c r="E35" s="21" t="n">
        <v>-242033</v>
      </c>
      <c r="F35" s="7" t="n">
        <v>457465.1</v>
      </c>
      <c r="G35" s="8" t="n">
        <f aca="false">A35-F35</f>
        <v>0</v>
      </c>
      <c r="H35" s="22" t="n">
        <v>36892</v>
      </c>
      <c r="I35" s="22" t="n">
        <v>37256</v>
      </c>
      <c r="J35" s="3" t="s">
        <v>14</v>
      </c>
      <c r="K35" s="3" t="s">
        <v>15</v>
      </c>
      <c r="M35" s="19" t="n">
        <v>447576.1</v>
      </c>
      <c r="N35" s="19" t="s">
        <v>13</v>
      </c>
      <c r="O35" s="21" t="n">
        <v>42.75</v>
      </c>
      <c r="P35" s="45" t="n">
        <f aca="false">50*P14</f>
        <v>-50</v>
      </c>
      <c r="Q35" s="21" t="n">
        <v>27646342</v>
      </c>
      <c r="R35" s="7" t="n">
        <v>447576.1</v>
      </c>
      <c r="S35" s="8" t="n">
        <f aca="false">M35-R35</f>
        <v>0</v>
      </c>
      <c r="T35" s="22" t="n">
        <v>37257</v>
      </c>
      <c r="U35" s="22" t="n">
        <v>39082</v>
      </c>
      <c r="V35" s="3" t="s">
        <v>14</v>
      </c>
      <c r="W35" s="3" t="s">
        <v>15</v>
      </c>
    </row>
    <row r="36" customFormat="false" ht="12.75" hidden="false" customHeight="false" outlineLevel="0" collapsed="false">
      <c r="A36" s="19" t="n">
        <v>486309.1</v>
      </c>
      <c r="B36" s="19" t="s">
        <v>13</v>
      </c>
      <c r="C36" s="4" t="n">
        <v>222</v>
      </c>
      <c r="D36" s="5" t="n">
        <v>25</v>
      </c>
      <c r="E36" s="21" t="n">
        <v>-1012048</v>
      </c>
      <c r="F36" s="7" t="n">
        <v>486309.1</v>
      </c>
      <c r="G36" s="8" t="n">
        <f aca="false">A36-F36</f>
        <v>0</v>
      </c>
      <c r="H36" s="22" t="n">
        <v>37165</v>
      </c>
      <c r="I36" s="22" t="n">
        <v>37256</v>
      </c>
      <c r="J36" s="3" t="s">
        <v>14</v>
      </c>
      <c r="K36" s="3" t="s">
        <v>25</v>
      </c>
      <c r="M36" s="19" t="n">
        <v>448835.1</v>
      </c>
      <c r="N36" s="19" t="s">
        <v>13</v>
      </c>
      <c r="O36" s="21" t="n">
        <v>42.9</v>
      </c>
      <c r="P36" s="45" t="n">
        <f aca="false">50*P14</f>
        <v>-50</v>
      </c>
      <c r="Q36" s="21" t="n">
        <v>27940827</v>
      </c>
      <c r="R36" s="7" t="n">
        <v>448835.1</v>
      </c>
      <c r="S36" s="8" t="n">
        <f aca="false">M36-R36</f>
        <v>0</v>
      </c>
      <c r="T36" s="22" t="n">
        <v>37257</v>
      </c>
      <c r="U36" s="22" t="n">
        <v>39082</v>
      </c>
      <c r="V36" s="3" t="s">
        <v>14</v>
      </c>
      <c r="W36" s="3" t="s">
        <v>15</v>
      </c>
    </row>
    <row r="37" customFormat="false" ht="12.75" hidden="false" customHeight="false" outlineLevel="0" collapsed="false">
      <c r="A37" s="19" t="n">
        <v>494286.2</v>
      </c>
      <c r="B37" s="19" t="s">
        <v>13</v>
      </c>
      <c r="C37" s="4" t="n">
        <v>150</v>
      </c>
      <c r="D37" s="5" t="n">
        <v>25</v>
      </c>
      <c r="E37" s="21" t="n">
        <v>-638369</v>
      </c>
      <c r="F37" s="7" t="n">
        <v>494286.2</v>
      </c>
      <c r="G37" s="8" t="n">
        <f aca="false">A37-F37</f>
        <v>0</v>
      </c>
      <c r="H37" s="22" t="n">
        <v>37165</v>
      </c>
      <c r="I37" s="22" t="n">
        <v>37256</v>
      </c>
      <c r="J37" s="3" t="s">
        <v>14</v>
      </c>
      <c r="K37" s="3" t="s">
        <v>25</v>
      </c>
      <c r="M37" s="19" t="n">
        <v>457466.1</v>
      </c>
      <c r="N37" s="19" t="s">
        <v>13</v>
      </c>
      <c r="O37" s="21" t="n">
        <v>67.5</v>
      </c>
      <c r="P37" s="45" t="n">
        <f aca="false">25*P14</f>
        <v>-25</v>
      </c>
      <c r="Q37" s="21" t="n">
        <v>232052</v>
      </c>
      <c r="R37" s="7" t="n">
        <v>457466.1</v>
      </c>
      <c r="S37" s="8" t="n">
        <f aca="false">M37-R37</f>
        <v>0</v>
      </c>
      <c r="T37" s="22" t="n">
        <v>36892</v>
      </c>
      <c r="U37" s="22" t="n">
        <v>37256</v>
      </c>
      <c r="V37" s="3" t="s">
        <v>22</v>
      </c>
      <c r="W37" s="3" t="s">
        <v>15</v>
      </c>
    </row>
    <row r="38" customFormat="false" ht="12.75" hidden="false" customHeight="false" outlineLevel="0" collapsed="false">
      <c r="A38" s="19" t="n">
        <v>522001.1</v>
      </c>
      <c r="B38" s="19" t="s">
        <v>26</v>
      </c>
      <c r="C38" s="4" t="n">
        <v>45</v>
      </c>
      <c r="D38" s="5" t="n">
        <v>25</v>
      </c>
      <c r="E38" s="21" t="n">
        <v>3509319</v>
      </c>
      <c r="F38" s="7" t="n">
        <v>522001.1</v>
      </c>
      <c r="G38" s="8" t="n">
        <f aca="false">A38-F38</f>
        <v>0</v>
      </c>
      <c r="H38" s="22" t="n">
        <v>37987</v>
      </c>
      <c r="I38" s="22" t="n">
        <v>38352</v>
      </c>
      <c r="J38" s="3" t="s">
        <v>14</v>
      </c>
      <c r="K38" s="3" t="s">
        <v>15</v>
      </c>
      <c r="M38" s="19" t="n">
        <v>457490.1</v>
      </c>
      <c r="N38" s="19" t="s">
        <v>13</v>
      </c>
      <c r="O38" s="21" t="n">
        <v>67</v>
      </c>
      <c r="P38" s="45" t="n">
        <f aca="false">25*P14</f>
        <v>-25</v>
      </c>
      <c r="Q38" s="21" t="n">
        <v>229557</v>
      </c>
      <c r="R38" s="7" t="n">
        <v>457490.1</v>
      </c>
      <c r="S38" s="8" t="n">
        <f aca="false">M38-R38</f>
        <v>0</v>
      </c>
      <c r="T38" s="22" t="n">
        <v>36892</v>
      </c>
      <c r="U38" s="22" t="n">
        <v>37256</v>
      </c>
      <c r="V38" s="3" t="s">
        <v>22</v>
      </c>
      <c r="W38" s="3" t="s">
        <v>15</v>
      </c>
    </row>
    <row r="39" customFormat="false" ht="12.75" hidden="false" customHeight="false" outlineLevel="0" collapsed="false">
      <c r="A39" s="19" t="n">
        <v>522019.1</v>
      </c>
      <c r="B39" s="19" t="s">
        <v>26</v>
      </c>
      <c r="C39" s="4" t="n">
        <v>45</v>
      </c>
      <c r="D39" s="5" t="n">
        <v>25</v>
      </c>
      <c r="E39" s="21" t="n">
        <v>3339919</v>
      </c>
      <c r="F39" s="7" t="n">
        <v>522019.1</v>
      </c>
      <c r="G39" s="8" t="n">
        <f aca="false">A39-F39</f>
        <v>0</v>
      </c>
      <c r="H39" s="22" t="n">
        <v>38353</v>
      </c>
      <c r="I39" s="22" t="n">
        <v>38717</v>
      </c>
      <c r="J39" s="3" t="s">
        <v>14</v>
      </c>
      <c r="K39" s="3" t="s">
        <v>15</v>
      </c>
      <c r="M39" s="19" t="n">
        <v>459799.1</v>
      </c>
      <c r="N39" s="19" t="s">
        <v>13</v>
      </c>
      <c r="O39" s="21" t="n">
        <v>85.5</v>
      </c>
      <c r="P39" s="45" t="n">
        <v>25</v>
      </c>
      <c r="Q39" s="21" t="n">
        <v>298425</v>
      </c>
      <c r="R39" s="7" t="n">
        <v>459799.1</v>
      </c>
      <c r="S39" s="8" t="n">
        <f aca="false">M39-R39</f>
        <v>0</v>
      </c>
      <c r="T39" s="22" t="n">
        <v>37165</v>
      </c>
      <c r="U39" s="22" t="n">
        <v>37256</v>
      </c>
      <c r="V39" s="3" t="s">
        <v>22</v>
      </c>
      <c r="W39" s="3" t="s">
        <v>25</v>
      </c>
    </row>
    <row r="40" customFormat="false" ht="12.75" hidden="false" customHeight="false" outlineLevel="0" collapsed="false">
      <c r="A40" s="19" t="n">
        <v>522024.1</v>
      </c>
      <c r="B40" s="19" t="s">
        <v>26</v>
      </c>
      <c r="C40" s="4" t="n">
        <v>45</v>
      </c>
      <c r="D40" s="5" t="n">
        <v>25</v>
      </c>
      <c r="E40" s="21" t="n">
        <v>3170582</v>
      </c>
      <c r="F40" s="7" t="n">
        <v>522024.1</v>
      </c>
      <c r="G40" s="8" t="n">
        <f aca="false">A40-F40</f>
        <v>0</v>
      </c>
      <c r="H40" s="22" t="n">
        <v>38718</v>
      </c>
      <c r="I40" s="22" t="n">
        <v>39082</v>
      </c>
      <c r="J40" s="3" t="s">
        <v>14</v>
      </c>
      <c r="K40" s="3" t="s">
        <v>15</v>
      </c>
      <c r="M40" s="19" t="n">
        <v>486310.1</v>
      </c>
      <c r="N40" s="19" t="s">
        <v>13</v>
      </c>
      <c r="O40" s="21" t="n">
        <v>210</v>
      </c>
      <c r="P40" s="45" t="n">
        <f aca="false">25*P14</f>
        <v>-25</v>
      </c>
      <c r="Q40" s="21" t="n">
        <v>944578</v>
      </c>
      <c r="R40" s="7" t="n">
        <v>486310.1</v>
      </c>
      <c r="S40" s="8" t="n">
        <f aca="false">M40-R40</f>
        <v>0</v>
      </c>
      <c r="T40" s="22" t="n">
        <v>37165</v>
      </c>
      <c r="U40" s="22" t="n">
        <v>37256</v>
      </c>
      <c r="V40" s="3" t="s">
        <v>22</v>
      </c>
      <c r="W40" s="3" t="s">
        <v>25</v>
      </c>
    </row>
    <row r="41" customFormat="false" ht="12.75" hidden="false" customHeight="false" outlineLevel="0" collapsed="false">
      <c r="A41" s="19" t="n">
        <v>522097.1</v>
      </c>
      <c r="B41" s="19" t="s">
        <v>26</v>
      </c>
      <c r="C41" s="4" t="n">
        <v>45</v>
      </c>
      <c r="D41" s="5" t="n">
        <v>25</v>
      </c>
      <c r="E41" s="21" t="n">
        <v>3170582</v>
      </c>
      <c r="F41" s="7" t="n">
        <v>522097.1</v>
      </c>
      <c r="G41" s="8" t="n">
        <f aca="false">A41-F41</f>
        <v>0</v>
      </c>
      <c r="H41" s="22" t="n">
        <v>38718</v>
      </c>
      <c r="I41" s="22" t="n">
        <v>39082</v>
      </c>
      <c r="J41" s="3" t="s">
        <v>14</v>
      </c>
      <c r="K41" s="3" t="s">
        <v>15</v>
      </c>
      <c r="M41" s="19" t="n">
        <v>541392.1</v>
      </c>
      <c r="N41" s="19" t="s">
        <v>13</v>
      </c>
      <c r="O41" s="21" t="n">
        <v>85.5</v>
      </c>
      <c r="P41" s="45" t="n">
        <f aca="false">50*P14</f>
        <v>-50</v>
      </c>
      <c r="Q41" s="21" t="n">
        <v>12123535</v>
      </c>
      <c r="R41" s="7" t="n">
        <v>541392.1</v>
      </c>
      <c r="S41" s="8" t="n">
        <f aca="false">M41-R41</f>
        <v>0</v>
      </c>
      <c r="T41" s="22" t="n">
        <v>37622</v>
      </c>
      <c r="U41" s="22" t="n">
        <v>37986</v>
      </c>
      <c r="V41" s="3" t="s">
        <v>14</v>
      </c>
      <c r="W41" s="3" t="s">
        <v>25</v>
      </c>
    </row>
    <row r="42" customFormat="false" ht="12.75" hidden="false" customHeight="false" outlineLevel="0" collapsed="false">
      <c r="A42" s="19" t="n">
        <v>522100.1</v>
      </c>
      <c r="B42" s="19" t="s">
        <v>26</v>
      </c>
      <c r="C42" s="4" t="n">
        <v>45</v>
      </c>
      <c r="D42" s="5" t="n">
        <v>25</v>
      </c>
      <c r="E42" s="21" t="n">
        <v>3339919</v>
      </c>
      <c r="F42" s="7" t="n">
        <v>522100.1</v>
      </c>
      <c r="G42" s="8" t="n">
        <f aca="false">A42-F42</f>
        <v>0</v>
      </c>
      <c r="H42" s="22" t="n">
        <v>38353</v>
      </c>
      <c r="I42" s="22" t="n">
        <v>38717</v>
      </c>
      <c r="J42" s="3" t="s">
        <v>14</v>
      </c>
      <c r="K42" s="3" t="s">
        <v>15</v>
      </c>
      <c r="M42" s="19" t="n">
        <v>541581.1</v>
      </c>
      <c r="N42" s="19" t="s">
        <v>13</v>
      </c>
      <c r="O42" s="21" t="n">
        <v>108</v>
      </c>
      <c r="P42" s="45" t="n">
        <f aca="false">25*P14</f>
        <v>-25</v>
      </c>
      <c r="Q42" s="21" t="n">
        <v>2621832</v>
      </c>
      <c r="R42" s="7" t="n">
        <v>541581.1</v>
      </c>
      <c r="S42" s="8" t="n">
        <f aca="false">M42-R42</f>
        <v>0</v>
      </c>
      <c r="T42" s="22" t="n">
        <v>37347</v>
      </c>
      <c r="U42" s="22" t="n">
        <v>37437</v>
      </c>
      <c r="V42" s="3" t="s">
        <v>14</v>
      </c>
      <c r="W42" s="3" t="s">
        <v>25</v>
      </c>
    </row>
    <row r="43" customFormat="false" ht="12.75" hidden="false" customHeight="false" outlineLevel="0" collapsed="false">
      <c r="A43" s="19" t="n">
        <v>522101.1</v>
      </c>
      <c r="B43" s="19" t="s">
        <v>26</v>
      </c>
      <c r="C43" s="4" t="n">
        <v>45</v>
      </c>
      <c r="D43" s="5" t="n">
        <v>25</v>
      </c>
      <c r="E43" s="21" t="n">
        <v>3509319</v>
      </c>
      <c r="F43" s="7" t="n">
        <v>522101.1</v>
      </c>
      <c r="G43" s="8" t="n">
        <f aca="false">A43-F43</f>
        <v>0</v>
      </c>
      <c r="H43" s="22" t="n">
        <v>37987</v>
      </c>
      <c r="I43" s="22" t="n">
        <v>38352</v>
      </c>
      <c r="J43" s="3" t="s">
        <v>14</v>
      </c>
      <c r="K43" s="3" t="s">
        <v>15</v>
      </c>
      <c r="M43" s="19" t="n">
        <v>586565.1</v>
      </c>
      <c r="N43" s="19" t="s">
        <v>13</v>
      </c>
      <c r="O43" s="21" t="n">
        <v>239</v>
      </c>
      <c r="P43" s="45" t="n">
        <f aca="false">25*P14</f>
        <v>-25</v>
      </c>
      <c r="Q43" s="21" t="n">
        <v>6089843</v>
      </c>
      <c r="R43" s="7" t="n">
        <v>586565.1</v>
      </c>
      <c r="S43" s="8" t="n">
        <f aca="false">M43-R43</f>
        <v>0</v>
      </c>
      <c r="T43" s="22" t="n">
        <v>37438</v>
      </c>
      <c r="U43" s="22" t="n">
        <v>37529</v>
      </c>
      <c r="V43" s="3" t="s">
        <v>14</v>
      </c>
      <c r="W43" s="3" t="s">
        <v>25</v>
      </c>
    </row>
    <row r="44" customFormat="false" ht="12.75" hidden="false" customHeight="false" outlineLevel="0" collapsed="false">
      <c r="A44" s="19" t="n">
        <v>591195.1</v>
      </c>
      <c r="B44" s="19" t="s">
        <v>26</v>
      </c>
      <c r="C44" s="4" t="n">
        <v>49</v>
      </c>
      <c r="D44" s="5" t="n">
        <v>25</v>
      </c>
      <c r="E44" s="21" t="n">
        <v>4618963</v>
      </c>
      <c r="F44" s="7" t="n">
        <v>591195.1</v>
      </c>
      <c r="G44" s="8" t="n">
        <f aca="false">A44-F44</f>
        <v>0</v>
      </c>
      <c r="H44" s="22" t="n">
        <v>37987</v>
      </c>
      <c r="I44" s="22" t="n">
        <v>38352</v>
      </c>
      <c r="J44" s="3" t="s">
        <v>14</v>
      </c>
      <c r="K44" s="3" t="s">
        <v>15</v>
      </c>
      <c r="M44" s="19" t="n">
        <v>598894.1</v>
      </c>
      <c r="N44" s="19" t="s">
        <v>13</v>
      </c>
      <c r="O44" s="21" t="n">
        <v>200</v>
      </c>
      <c r="P44" s="45" t="n">
        <f aca="false">25*P14</f>
        <v>-25</v>
      </c>
      <c r="Q44" s="21" t="n">
        <v>4908733</v>
      </c>
      <c r="R44" s="7" t="n">
        <v>598894.1</v>
      </c>
      <c r="S44" s="8" t="n">
        <f aca="false">M44-R44</f>
        <v>0</v>
      </c>
      <c r="T44" s="22" t="n">
        <v>37438</v>
      </c>
      <c r="U44" s="22" t="n">
        <v>37529</v>
      </c>
      <c r="V44" s="3" t="s">
        <v>14</v>
      </c>
      <c r="W44" s="3" t="s">
        <v>25</v>
      </c>
    </row>
    <row r="45" customFormat="false" ht="12.75" hidden="false" customHeight="false" outlineLevel="0" collapsed="false">
      <c r="A45" s="19" t="n">
        <v>789701.1</v>
      </c>
      <c r="B45" s="19" t="s">
        <v>13</v>
      </c>
      <c r="C45" s="4" t="n">
        <v>37.75</v>
      </c>
      <c r="D45" s="5" t="n">
        <v>25</v>
      </c>
      <c r="E45" s="21" t="n">
        <v>-55792</v>
      </c>
      <c r="F45" s="7" t="n">
        <v>789701.1</v>
      </c>
      <c r="G45" s="8" t="n">
        <f aca="false">A45-F45</f>
        <v>0</v>
      </c>
      <c r="H45" s="22" t="n">
        <v>37226</v>
      </c>
      <c r="I45" s="22" t="n">
        <v>37256</v>
      </c>
      <c r="J45" s="3" t="s">
        <v>14</v>
      </c>
      <c r="K45" s="3" t="s">
        <v>25</v>
      </c>
      <c r="M45" s="19" t="n">
        <v>600521.1</v>
      </c>
      <c r="N45" s="19" t="s">
        <v>13</v>
      </c>
      <c r="O45" s="21" t="n">
        <v>72</v>
      </c>
      <c r="P45" s="45" t="n">
        <f aca="false">50*P14</f>
        <v>-50</v>
      </c>
      <c r="Q45" s="21" t="n">
        <v>84781105</v>
      </c>
      <c r="R45" s="7" t="n">
        <v>600521.1</v>
      </c>
      <c r="S45" s="8" t="n">
        <f aca="false">M45-R45</f>
        <v>0</v>
      </c>
      <c r="T45" s="22" t="n">
        <v>37257</v>
      </c>
      <c r="U45" s="22" t="n">
        <v>39082</v>
      </c>
      <c r="V45" s="3" t="s">
        <v>14</v>
      </c>
      <c r="W45" s="3" t="s">
        <v>15</v>
      </c>
    </row>
    <row r="46" customFormat="false" ht="12.75" hidden="false" customHeight="false" outlineLevel="0" collapsed="false">
      <c r="A46" s="19" t="n">
        <v>793794.1</v>
      </c>
      <c r="B46" s="19" t="s">
        <v>13</v>
      </c>
      <c r="C46" s="4" t="n">
        <v>27.25</v>
      </c>
      <c r="D46" s="5" t="n">
        <v>25</v>
      </c>
      <c r="E46" s="21" t="n">
        <v>-160444</v>
      </c>
      <c r="F46" s="7" t="n">
        <v>793794.1</v>
      </c>
      <c r="G46" s="8" t="n">
        <f aca="false">A46-F46</f>
        <v>0</v>
      </c>
      <c r="H46" s="22" t="n">
        <v>37347</v>
      </c>
      <c r="I46" s="22" t="n">
        <v>37437</v>
      </c>
      <c r="J46" s="3" t="s">
        <v>14</v>
      </c>
      <c r="K46" s="3" t="s">
        <v>25</v>
      </c>
      <c r="M46" s="19" t="n">
        <v>600522.1</v>
      </c>
      <c r="N46" s="19" t="s">
        <v>13</v>
      </c>
      <c r="O46" s="21" t="n">
        <v>73</v>
      </c>
      <c r="P46" s="45" t="n">
        <f aca="false">50*P14</f>
        <v>-50</v>
      </c>
      <c r="Q46" s="21" t="n">
        <v>86734430</v>
      </c>
      <c r="R46" s="7" t="n">
        <v>600522.1</v>
      </c>
      <c r="S46" s="8" t="n">
        <f aca="false">M46-R46</f>
        <v>0</v>
      </c>
      <c r="T46" s="22" t="n">
        <v>37257</v>
      </c>
      <c r="U46" s="22" t="n">
        <v>39082</v>
      </c>
      <c r="V46" s="3" t="s">
        <v>14</v>
      </c>
      <c r="W46" s="3" t="s">
        <v>15</v>
      </c>
    </row>
    <row r="47" customFormat="false" ht="12.75" hidden="false" customHeight="false" outlineLevel="0" collapsed="false">
      <c r="A47" s="19" t="n">
        <v>794418.1</v>
      </c>
      <c r="B47" s="19" t="s">
        <v>13</v>
      </c>
      <c r="C47" s="4" t="n">
        <v>27.25</v>
      </c>
      <c r="D47" s="5" t="n">
        <v>25</v>
      </c>
      <c r="E47" s="21" t="n">
        <v>-160444</v>
      </c>
      <c r="F47" s="7" t="n">
        <v>794418.1</v>
      </c>
      <c r="G47" s="8" t="n">
        <f aca="false">A47-F47</f>
        <v>0</v>
      </c>
      <c r="H47" s="22" t="n">
        <v>37347</v>
      </c>
      <c r="I47" s="22" t="n">
        <v>37437</v>
      </c>
      <c r="J47" s="3" t="s">
        <v>14</v>
      </c>
      <c r="K47" s="3" t="s">
        <v>25</v>
      </c>
      <c r="M47" s="19" t="n">
        <v>605226.1</v>
      </c>
      <c r="N47" s="19" t="s">
        <v>13</v>
      </c>
      <c r="O47" s="21" t="n">
        <v>48</v>
      </c>
      <c r="P47" s="45" t="n">
        <f aca="false">25*P14</f>
        <v>-25</v>
      </c>
      <c r="Q47" s="21" t="n">
        <v>10316705</v>
      </c>
      <c r="R47" s="7" t="n">
        <v>605226.1</v>
      </c>
      <c r="S47" s="8" t="n">
        <f aca="false">M47-R47</f>
        <v>0</v>
      </c>
      <c r="T47" s="22" t="n">
        <v>37987</v>
      </c>
      <c r="U47" s="22" t="n">
        <v>39082</v>
      </c>
      <c r="V47" s="3" t="s">
        <v>14</v>
      </c>
      <c r="W47" s="3" t="s">
        <v>15</v>
      </c>
    </row>
    <row r="48" customFormat="false" ht="12.75" hidden="false" customHeight="false" outlineLevel="0" collapsed="false">
      <c r="A48" s="19" t="n">
        <v>798079.1</v>
      </c>
      <c r="B48" s="19" t="s">
        <v>13</v>
      </c>
      <c r="C48" s="4" t="n">
        <v>25.5</v>
      </c>
      <c r="D48" s="5" t="n">
        <v>25</v>
      </c>
      <c r="E48" s="21" t="n">
        <v>-98175</v>
      </c>
      <c r="F48" s="7" t="n">
        <v>798079.1</v>
      </c>
      <c r="G48" s="8" t="n">
        <f aca="false">A48-F48</f>
        <v>0</v>
      </c>
      <c r="H48" s="22" t="n">
        <v>37257</v>
      </c>
      <c r="I48" s="22" t="n">
        <v>37346</v>
      </c>
      <c r="J48" s="3" t="s">
        <v>14</v>
      </c>
      <c r="K48" s="3" t="s">
        <v>15</v>
      </c>
      <c r="M48" s="19" t="n">
        <v>607613.1</v>
      </c>
      <c r="N48" s="19" t="s">
        <v>13</v>
      </c>
      <c r="O48" s="21" t="n">
        <v>285</v>
      </c>
      <c r="P48" s="45" t="n">
        <f aca="false">25*P14</f>
        <v>-25</v>
      </c>
      <c r="Q48" s="21" t="n">
        <v>1339018</v>
      </c>
      <c r="R48" s="7" t="n">
        <v>607613.1</v>
      </c>
      <c r="S48" s="8" t="n">
        <f aca="false">M48-R48</f>
        <v>0</v>
      </c>
      <c r="T48" s="22" t="n">
        <v>37226</v>
      </c>
      <c r="U48" s="22" t="n">
        <v>37256</v>
      </c>
      <c r="V48" s="3" t="s">
        <v>14</v>
      </c>
      <c r="W48" s="3" t="s">
        <v>25</v>
      </c>
    </row>
    <row r="49" customFormat="false" ht="12.75" hidden="false" customHeight="false" outlineLevel="0" collapsed="false">
      <c r="A49" s="19" t="n">
        <v>798126.1</v>
      </c>
      <c r="B49" s="19" t="s">
        <v>13</v>
      </c>
      <c r="C49" s="4" t="n">
        <v>0</v>
      </c>
      <c r="D49" s="5" t="n">
        <v>108</v>
      </c>
      <c r="E49" s="21" t="n">
        <v>1915135</v>
      </c>
      <c r="F49" s="7" t="n">
        <v>798126.1</v>
      </c>
      <c r="G49" s="8" t="n">
        <f aca="false">A49-F49</f>
        <v>0</v>
      </c>
      <c r="H49" s="22" t="n">
        <v>37377</v>
      </c>
      <c r="I49" s="22" t="n">
        <v>37437</v>
      </c>
      <c r="J49" s="3" t="s">
        <v>14</v>
      </c>
      <c r="K49" s="3" t="s">
        <v>25</v>
      </c>
      <c r="M49" s="19" t="n">
        <v>653684.1</v>
      </c>
      <c r="N49" s="19" t="s">
        <v>13</v>
      </c>
      <c r="O49" s="21" t="n">
        <v>56</v>
      </c>
      <c r="P49" s="45" t="n">
        <f aca="false">25*P14</f>
        <v>-25</v>
      </c>
      <c r="Q49" s="21" t="n">
        <v>696247</v>
      </c>
      <c r="R49" s="7" t="n">
        <v>653684.1</v>
      </c>
      <c r="S49" s="8" t="n">
        <f aca="false">M49-R49</f>
        <v>0</v>
      </c>
      <c r="T49" s="22" t="n">
        <v>37530</v>
      </c>
      <c r="U49" s="22" t="n">
        <v>37621</v>
      </c>
      <c r="V49" s="3" t="s">
        <v>14</v>
      </c>
      <c r="W49" s="3" t="s">
        <v>25</v>
      </c>
    </row>
    <row r="50" customFormat="false" ht="12.75" hidden="false" customHeight="false" outlineLevel="0" collapsed="false">
      <c r="A50" s="19" t="n">
        <v>806836.1</v>
      </c>
      <c r="B50" s="19" t="s">
        <v>13</v>
      </c>
      <c r="C50" s="4" t="n">
        <v>28</v>
      </c>
      <c r="D50" s="5" t="n">
        <v>25</v>
      </c>
      <c r="E50" s="21" t="n">
        <v>-20659</v>
      </c>
      <c r="F50" s="7" t="n">
        <v>806836.1</v>
      </c>
      <c r="G50" s="8" t="n">
        <f aca="false">A50-F50</f>
        <v>0</v>
      </c>
      <c r="H50" s="22" t="n">
        <v>37316</v>
      </c>
      <c r="I50" s="22" t="n">
        <v>37346</v>
      </c>
      <c r="J50" s="3" t="s">
        <v>14</v>
      </c>
      <c r="K50" s="3" t="s">
        <v>25</v>
      </c>
      <c r="M50" s="19" t="n">
        <v>658386.1</v>
      </c>
      <c r="N50" s="19" t="s">
        <v>13</v>
      </c>
      <c r="O50" s="21" t="n">
        <v>75</v>
      </c>
      <c r="P50" s="45" t="n">
        <f aca="false">25*P14</f>
        <v>-25</v>
      </c>
      <c r="Q50" s="21" t="n">
        <v>1473995</v>
      </c>
      <c r="R50" s="7" t="n">
        <v>658386.1</v>
      </c>
      <c r="S50" s="8" t="n">
        <f aca="false">M50-R50</f>
        <v>0</v>
      </c>
      <c r="T50" s="22" t="n">
        <v>37257</v>
      </c>
      <c r="U50" s="22" t="n">
        <v>37346</v>
      </c>
      <c r="V50" s="3" t="s">
        <v>14</v>
      </c>
      <c r="W50" s="3" t="s">
        <v>25</v>
      </c>
    </row>
    <row r="51" customFormat="false" ht="12.75" hidden="false" customHeight="false" outlineLevel="0" collapsed="false">
      <c r="A51" s="19" t="n">
        <v>829311.1</v>
      </c>
      <c r="B51" s="19" t="s">
        <v>13</v>
      </c>
      <c r="C51" s="4" t="n">
        <v>37.05</v>
      </c>
      <c r="D51" s="5" t="n">
        <v>25</v>
      </c>
      <c r="E51" s="21" t="n">
        <v>-52159</v>
      </c>
      <c r="F51" s="7" t="n">
        <v>829311.1</v>
      </c>
      <c r="G51" s="8" t="n">
        <f aca="false">A51-F51</f>
        <v>0</v>
      </c>
      <c r="H51" s="22" t="n">
        <v>37226</v>
      </c>
      <c r="I51" s="22" t="n">
        <v>37256</v>
      </c>
      <c r="J51" s="3" t="s">
        <v>14</v>
      </c>
      <c r="K51" s="3" t="s">
        <v>25</v>
      </c>
      <c r="M51" s="19" t="n">
        <v>664061.1</v>
      </c>
      <c r="N51" s="19" t="s">
        <v>13</v>
      </c>
      <c r="O51" s="21" t="n">
        <v>47.5</v>
      </c>
      <c r="P51" s="45" t="n">
        <f aca="false">16.3780487804878*P14</f>
        <v>-16.3780487804878</v>
      </c>
      <c r="Q51" s="21" t="n">
        <v>5058470</v>
      </c>
      <c r="R51" s="7" t="n">
        <v>664061.1</v>
      </c>
      <c r="S51" s="8" t="n">
        <f aca="false">M51-R51</f>
        <v>0</v>
      </c>
      <c r="T51" s="22" t="n">
        <v>37073</v>
      </c>
      <c r="U51" s="22" t="n">
        <v>38990</v>
      </c>
      <c r="V51" s="3" t="s">
        <v>14</v>
      </c>
      <c r="W51" s="3" t="s">
        <v>25</v>
      </c>
    </row>
    <row r="52" customFormat="false" ht="12.75" hidden="false" customHeight="false" outlineLevel="0" collapsed="false">
      <c r="A52" s="19" t="n">
        <v>834135.1</v>
      </c>
      <c r="B52" s="19" t="s">
        <v>13</v>
      </c>
      <c r="C52" s="4" t="n">
        <v>38.1</v>
      </c>
      <c r="D52" s="5" t="n">
        <v>25</v>
      </c>
      <c r="E52" s="21" t="n">
        <v>-57609</v>
      </c>
      <c r="F52" s="7" t="n">
        <v>834135.1</v>
      </c>
      <c r="G52" s="8" t="n">
        <f aca="false">A52-F52</f>
        <v>0</v>
      </c>
      <c r="H52" s="22" t="n">
        <v>37226</v>
      </c>
      <c r="I52" s="22" t="n">
        <v>37256</v>
      </c>
      <c r="J52" s="3" t="s">
        <v>14</v>
      </c>
      <c r="K52" s="3" t="s">
        <v>25</v>
      </c>
      <c r="M52" s="19" t="n">
        <v>664061.2</v>
      </c>
      <c r="N52" s="19" t="s">
        <v>13</v>
      </c>
      <c r="O52" s="21" t="n">
        <v>47.5</v>
      </c>
      <c r="P52" s="45" t="n">
        <f aca="false">15.3872832369942*P14</f>
        <v>-15.3872832369942</v>
      </c>
      <c r="Q52" s="21" t="n">
        <v>4094610</v>
      </c>
      <c r="R52" s="7" t="n">
        <v>664061.2</v>
      </c>
      <c r="S52" s="8" t="n">
        <f aca="false">M52-R52</f>
        <v>0</v>
      </c>
      <c r="T52" s="22" t="n">
        <v>37073</v>
      </c>
      <c r="U52" s="22" t="n">
        <v>38990</v>
      </c>
      <c r="V52" s="3" t="s">
        <v>14</v>
      </c>
      <c r="W52" s="3" t="s">
        <v>15</v>
      </c>
    </row>
    <row r="53" customFormat="false" ht="12.75" hidden="false" customHeight="false" outlineLevel="0" collapsed="false">
      <c r="A53" s="19" t="n">
        <v>839027.1</v>
      </c>
      <c r="B53" s="19" t="s">
        <v>13</v>
      </c>
      <c r="C53" s="4" t="n">
        <v>42</v>
      </c>
      <c r="D53" s="5" t="n">
        <v>25</v>
      </c>
      <c r="E53" s="21" t="n">
        <v>-77850</v>
      </c>
      <c r="F53" s="7" t="n">
        <v>839027.1</v>
      </c>
      <c r="G53" s="8" t="n">
        <f aca="false">A53-F53</f>
        <v>0</v>
      </c>
      <c r="H53" s="22" t="n">
        <v>37226</v>
      </c>
      <c r="I53" s="22" t="n">
        <v>37256</v>
      </c>
      <c r="J53" s="3" t="s">
        <v>14</v>
      </c>
      <c r="K53" s="3" t="s">
        <v>25</v>
      </c>
      <c r="M53" s="19" t="n">
        <v>664061.3</v>
      </c>
      <c r="N53" s="19" t="s">
        <v>13</v>
      </c>
      <c r="O53" s="21" t="n">
        <v>47.5</v>
      </c>
      <c r="P53" s="45" t="n">
        <f aca="false">15.4239130434783*P14</f>
        <v>-15.4239130434783</v>
      </c>
      <c r="Q53" s="21" t="n">
        <v>2151405</v>
      </c>
      <c r="R53" s="7" t="n">
        <v>664061.3</v>
      </c>
      <c r="S53" s="8" t="n">
        <f aca="false">M53-R53</f>
        <v>0</v>
      </c>
      <c r="T53" s="22" t="n">
        <v>37073</v>
      </c>
      <c r="U53" s="22" t="n">
        <v>38990</v>
      </c>
      <c r="V53" s="3" t="s">
        <v>14</v>
      </c>
      <c r="W53" s="3" t="s">
        <v>15</v>
      </c>
    </row>
    <row r="54" customFormat="false" ht="12.75" hidden="false" customHeight="false" outlineLevel="0" collapsed="false">
      <c r="A54" s="19" t="n">
        <v>845313.1</v>
      </c>
      <c r="B54" s="19" t="s">
        <v>13</v>
      </c>
      <c r="C54" s="4" t="n">
        <v>46.75</v>
      </c>
      <c r="D54" s="5" t="n">
        <v>25</v>
      </c>
      <c r="E54" s="21" t="n">
        <v>-211841</v>
      </c>
      <c r="F54" s="7" t="n">
        <v>845313.1</v>
      </c>
      <c r="G54" s="8" t="n">
        <f aca="false">A54-F54</f>
        <v>0</v>
      </c>
      <c r="H54" s="22" t="n">
        <v>37257</v>
      </c>
      <c r="I54" s="22" t="n">
        <v>37287</v>
      </c>
      <c r="J54" s="3" t="s">
        <v>14</v>
      </c>
      <c r="K54" s="3" t="s">
        <v>25</v>
      </c>
      <c r="M54" s="19" t="n">
        <v>694561.1</v>
      </c>
      <c r="N54" s="19" t="s">
        <v>13</v>
      </c>
      <c r="O54" s="21" t="n">
        <v>40</v>
      </c>
      <c r="P54" s="45" t="n">
        <f aca="false">25*P14</f>
        <v>-25</v>
      </c>
      <c r="Q54" s="21" t="n">
        <v>357462</v>
      </c>
      <c r="R54" s="7" t="n">
        <v>694561.1</v>
      </c>
      <c r="S54" s="8" t="n">
        <f aca="false">M54-R54</f>
        <v>0</v>
      </c>
      <c r="T54" s="22" t="n">
        <v>37530</v>
      </c>
      <c r="U54" s="22" t="n">
        <v>37621</v>
      </c>
      <c r="V54" s="3" t="s">
        <v>14</v>
      </c>
      <c r="W54" s="3" t="s">
        <v>15</v>
      </c>
    </row>
    <row r="55" customFormat="false" ht="12.75" hidden="false" customHeight="false" outlineLevel="0" collapsed="false">
      <c r="A55" s="19" t="n">
        <v>846769.1</v>
      </c>
      <c r="B55" s="19" t="s">
        <v>13</v>
      </c>
      <c r="C55" s="4" t="n">
        <v>43.8</v>
      </c>
      <c r="D55" s="5" t="n">
        <v>25</v>
      </c>
      <c r="E55" s="21" t="n">
        <v>-87192</v>
      </c>
      <c r="F55" s="7" t="n">
        <v>846769.1</v>
      </c>
      <c r="G55" s="8" t="n">
        <f aca="false">A55-F55</f>
        <v>0</v>
      </c>
      <c r="H55" s="22" t="n">
        <v>37226</v>
      </c>
      <c r="I55" s="22" t="n">
        <v>37256</v>
      </c>
      <c r="J55" s="3" t="s">
        <v>14</v>
      </c>
      <c r="K55" s="3" t="s">
        <v>25</v>
      </c>
      <c r="M55" s="19" t="n">
        <v>793727.1</v>
      </c>
      <c r="N55" s="19" t="s">
        <v>13</v>
      </c>
      <c r="O55" s="4" t="n">
        <v>35.25</v>
      </c>
      <c r="P55" s="5" t="n">
        <f aca="false">25*P14</f>
        <v>-25</v>
      </c>
      <c r="Q55" s="21" t="n">
        <v>42817</v>
      </c>
      <c r="R55" s="7" t="n">
        <v>793727.1</v>
      </c>
      <c r="S55" s="8" t="n">
        <f aca="false">M55-R55</f>
        <v>0</v>
      </c>
      <c r="T55" s="22" t="n">
        <v>37226</v>
      </c>
      <c r="U55" s="22" t="n">
        <v>37256</v>
      </c>
      <c r="V55" s="3" t="s">
        <v>14</v>
      </c>
      <c r="W55" s="3" t="s">
        <v>25</v>
      </c>
      <c r="X55" s="24"/>
      <c r="Y55" s="24"/>
      <c r="Z55" s="24"/>
      <c r="AA55" s="24"/>
      <c r="AB55" s="24"/>
    </row>
    <row r="56" customFormat="false" ht="12.75" hidden="false" customHeight="false" outlineLevel="0" collapsed="false">
      <c r="M56" s="19" t="n">
        <v>798125.1</v>
      </c>
      <c r="N56" s="19" t="s">
        <v>13</v>
      </c>
      <c r="O56" s="4" t="n">
        <v>0</v>
      </c>
      <c r="P56" s="5" t="n">
        <f aca="false">100*P14</f>
        <v>-100</v>
      </c>
      <c r="Q56" s="21" t="n">
        <v>-1981732</v>
      </c>
      <c r="R56" s="7" t="n">
        <v>798125.1</v>
      </c>
      <c r="S56" s="8" t="n">
        <f aca="false">M56-R56</f>
        <v>0</v>
      </c>
      <c r="T56" s="22" t="n">
        <v>37316</v>
      </c>
      <c r="U56" s="22" t="n">
        <v>37376</v>
      </c>
      <c r="V56" s="3" t="s">
        <v>14</v>
      </c>
      <c r="W56" s="3" t="s">
        <v>25</v>
      </c>
      <c r="X56" s="26"/>
      <c r="Y56" s="24"/>
      <c r="Z56" s="24"/>
      <c r="AA56" s="24"/>
      <c r="AB56" s="24"/>
    </row>
    <row r="57" customFormat="false" ht="12.75" hidden="false" customHeight="false" outlineLevel="0" collapsed="false">
      <c r="M57" s="19" t="n">
        <v>822090.1</v>
      </c>
      <c r="N57" s="19" t="s">
        <v>13</v>
      </c>
      <c r="O57" s="4" t="n">
        <v>34.5</v>
      </c>
      <c r="P57" s="5" t="n">
        <f aca="false">25*P14</f>
        <v>-25</v>
      </c>
      <c r="Q57" s="21" t="n">
        <v>76412</v>
      </c>
      <c r="R57" s="7" t="n">
        <v>822090.1</v>
      </c>
      <c r="S57" s="8" t="n">
        <f aca="false">M57-R57</f>
        <v>0</v>
      </c>
      <c r="T57" s="22" t="n">
        <v>37288</v>
      </c>
      <c r="U57" s="22" t="n">
        <v>37315</v>
      </c>
      <c r="V57" s="3" t="s">
        <v>14</v>
      </c>
      <c r="W57" s="3" t="s">
        <v>25</v>
      </c>
      <c r="X57" s="26"/>
      <c r="Y57" s="24"/>
      <c r="Z57" s="24"/>
      <c r="AA57" s="24"/>
      <c r="AB57" s="24"/>
    </row>
    <row r="58" customFormat="false" ht="12.75" hidden="false" customHeight="false" outlineLevel="0" collapsed="false">
      <c r="M58" s="19" t="n">
        <v>857598.1</v>
      </c>
      <c r="N58" s="19" t="s">
        <v>13</v>
      </c>
      <c r="O58" s="4" t="n">
        <v>28</v>
      </c>
      <c r="P58" s="5" t="n">
        <f aca="false">25*P14</f>
        <v>-25</v>
      </c>
      <c r="Q58" s="21" t="n">
        <v>183305</v>
      </c>
      <c r="R58" s="7" t="n">
        <v>857598.1</v>
      </c>
      <c r="S58" s="8" t="n">
        <f aca="false">M58-R58</f>
        <v>0</v>
      </c>
      <c r="T58" s="22" t="n">
        <v>37347</v>
      </c>
      <c r="U58" s="22" t="n">
        <v>37437</v>
      </c>
      <c r="V58" s="3" t="s">
        <v>14</v>
      </c>
      <c r="W58" s="3" t="s">
        <v>25</v>
      </c>
      <c r="X58" s="26"/>
      <c r="Y58" s="24"/>
      <c r="Z58" s="24"/>
      <c r="AA58" s="24"/>
      <c r="AB58" s="24"/>
    </row>
    <row r="59" customFormat="false" ht="12.75" hidden="false" customHeight="false" outlineLevel="0" collapsed="false">
      <c r="M59" s="19" t="n">
        <v>871641.1</v>
      </c>
      <c r="N59" s="19" t="s">
        <v>13</v>
      </c>
      <c r="O59" s="4" t="n">
        <v>31.85</v>
      </c>
      <c r="P59" s="5" t="n">
        <f aca="false">25*P14</f>
        <v>-25</v>
      </c>
      <c r="Q59" s="21" t="n">
        <v>168964</v>
      </c>
      <c r="R59" s="7" t="n">
        <v>871641.1</v>
      </c>
      <c r="S59" s="8" t="n">
        <f aca="false">M59-R59</f>
        <v>0</v>
      </c>
      <c r="T59" s="22" t="n">
        <v>37257</v>
      </c>
      <c r="U59" s="22" t="n">
        <v>37346</v>
      </c>
      <c r="V59" s="3" t="s">
        <v>14</v>
      </c>
      <c r="W59" s="3" t="s">
        <v>25</v>
      </c>
      <c r="X59" s="26"/>
      <c r="Y59" s="24"/>
      <c r="Z59" s="24"/>
      <c r="AA59" s="24"/>
      <c r="AB59" s="24"/>
    </row>
    <row r="60" customFormat="false" ht="12.75" hidden="false" customHeight="false" outlineLevel="0" collapsed="false">
      <c r="M60" s="24"/>
      <c r="N60" s="24"/>
      <c r="O60" s="24"/>
      <c r="P60" s="46"/>
      <c r="Q60" s="24"/>
      <c r="R60" s="24"/>
      <c r="S60" s="46"/>
      <c r="T60" s="24"/>
      <c r="U60" s="24"/>
      <c r="V60" s="23"/>
      <c r="W60" s="23"/>
      <c r="X60" s="26"/>
      <c r="Y60" s="24"/>
      <c r="Z60" s="24"/>
      <c r="AA60" s="24"/>
      <c r="AB60" s="24"/>
    </row>
    <row r="61" customFormat="false" ht="12.75" hidden="false" customHeight="false" outlineLevel="0" collapsed="false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customFormat="false" ht="12.75" hidden="false" customHeight="false" outlineLevel="0" collapsed="false">
      <c r="A62" s="10" t="s">
        <v>16</v>
      </c>
      <c r="B62" s="11"/>
      <c r="C62" s="12"/>
      <c r="D62" s="13" t="n">
        <f aca="false">SUM(D28:D61)</f>
        <v>858</v>
      </c>
      <c r="E62" s="14" t="n">
        <f aca="false">SUM(E28:E55)</f>
        <v>22401775</v>
      </c>
      <c r="F62" s="13"/>
      <c r="G62" s="13"/>
      <c r="M62" s="30" t="s">
        <v>16</v>
      </c>
      <c r="N62" s="31"/>
      <c r="O62" s="32"/>
      <c r="P62" s="33" t="n">
        <f aca="false">SUM(P28:P61)</f>
        <v>-947.18924506096</v>
      </c>
      <c r="Q62" s="34" t="n">
        <f aca="false">SUM(Q28:Q59)</f>
        <v>279375409</v>
      </c>
      <c r="R62" s="33"/>
      <c r="S62" s="33"/>
    </row>
    <row r="63" customFormat="false" ht="12.75" hidden="false" customHeight="false" outlineLevel="0" collapsed="false">
      <c r="A63" s="35" t="s">
        <v>23</v>
      </c>
      <c r="B63" s="36"/>
      <c r="C63" s="37"/>
      <c r="D63" s="38" t="n">
        <f aca="false">D62+P62</f>
        <v>-89.1892450609603</v>
      </c>
      <c r="E63" s="39" t="n">
        <f aca="false">E62+Q62</f>
        <v>301777184</v>
      </c>
    </row>
    <row r="64" customFormat="false" ht="12.75" hidden="false" customHeight="false" outlineLevel="0" collapsed="false">
      <c r="A64" s="40"/>
      <c r="B64" s="41"/>
      <c r="C64" s="17"/>
      <c r="D64" s="42"/>
      <c r="E64" s="43"/>
    </row>
    <row r="65" customFormat="false" ht="12.75" hidden="false" customHeight="false" outlineLevel="0" collapsed="false">
      <c r="A65" s="47"/>
      <c r="B65" s="48"/>
      <c r="C65" s="49"/>
      <c r="D65" s="50" t="s">
        <v>27</v>
      </c>
      <c r="E65" s="51" t="s">
        <v>28</v>
      </c>
    </row>
    <row r="66" customFormat="false" ht="18.75" hidden="false" customHeight="false" outlineLevel="0" collapsed="false">
      <c r="A66" s="52" t="s">
        <v>29</v>
      </c>
      <c r="B66" s="53"/>
      <c r="C66" s="53"/>
      <c r="D66" s="54" t="n">
        <f aca="false">D63+D23+D11+D5</f>
        <v>204.421866050151</v>
      </c>
      <c r="E66" s="55" t="n">
        <f aca="false">E63+E23+E11+E5</f>
        <v>386989650</v>
      </c>
    </row>
    <row r="69" customFormat="false" ht="15" hidden="false" customHeight="false" outlineLevel="0" collapsed="false">
      <c r="A69" s="1" t="s">
        <v>32</v>
      </c>
    </row>
    <row r="71" customFormat="false" ht="15" hidden="false" customHeight="false" outlineLevel="0" collapsed="false">
      <c r="A71" s="1" t="s">
        <v>1</v>
      </c>
      <c r="M71" s="1" t="s">
        <v>21</v>
      </c>
      <c r="P71" s="27" t="n">
        <v>-1</v>
      </c>
    </row>
    <row r="72" customFormat="false" ht="12.75" hidden="false" customHeight="false" outlineLevel="0" collapsed="false">
      <c r="A72" s="2" t="s">
        <v>2</v>
      </c>
      <c r="B72" s="2" t="s">
        <v>3</v>
      </c>
      <c r="C72" s="2" t="s">
        <v>4</v>
      </c>
      <c r="D72" s="2" t="s">
        <v>5</v>
      </c>
      <c r="E72" s="2" t="s">
        <v>6</v>
      </c>
      <c r="F72" s="2" t="s">
        <v>7</v>
      </c>
      <c r="G72" s="2" t="s">
        <v>8</v>
      </c>
      <c r="H72" s="2" t="s">
        <v>9</v>
      </c>
      <c r="I72" s="2" t="s">
        <v>10</v>
      </c>
      <c r="J72" s="2" t="s">
        <v>11</v>
      </c>
      <c r="K72" s="2" t="s">
        <v>18</v>
      </c>
      <c r="M72" s="28" t="s">
        <v>2</v>
      </c>
      <c r="N72" s="28" t="s">
        <v>3</v>
      </c>
      <c r="O72" s="28" t="s">
        <v>4</v>
      </c>
      <c r="P72" s="28" t="s">
        <v>5</v>
      </c>
      <c r="Q72" s="28" t="s">
        <v>6</v>
      </c>
      <c r="R72" s="28" t="s">
        <v>7</v>
      </c>
      <c r="S72" s="28" t="s">
        <v>8</v>
      </c>
      <c r="T72" s="28" t="s">
        <v>9</v>
      </c>
      <c r="U72" s="28" t="s">
        <v>10</v>
      </c>
      <c r="V72" s="28" t="s">
        <v>11</v>
      </c>
      <c r="W72" s="28" t="s">
        <v>18</v>
      </c>
    </row>
    <row r="73" customFormat="false" ht="12.75" hidden="false" customHeight="false" outlineLevel="0" collapsed="false">
      <c r="M73" s="56" t="s">
        <v>33</v>
      </c>
    </row>
    <row r="74" customFormat="false" ht="12.75" hidden="false" customHeight="false" outlineLevel="0" collapsed="false">
      <c r="M74" s="19" t="n">
        <v>207866.1</v>
      </c>
      <c r="N74" s="3" t="s">
        <v>13</v>
      </c>
      <c r="O74" s="4" t="n">
        <v>29.15</v>
      </c>
      <c r="P74" s="5" t="n">
        <v>-27.3888888888889</v>
      </c>
      <c r="Q74" s="21" t="n">
        <v>103660</v>
      </c>
      <c r="R74" s="21"/>
      <c r="S74" s="4"/>
      <c r="T74" s="22" t="n">
        <v>37165</v>
      </c>
      <c r="U74" s="22" t="n">
        <v>37256</v>
      </c>
      <c r="V74" s="19" t="s">
        <v>19</v>
      </c>
      <c r="W74" s="3" t="s">
        <v>15</v>
      </c>
    </row>
    <row r="75" customFormat="false" ht="12.75" hidden="false" customHeight="false" outlineLevel="0" collapsed="false">
      <c r="M75" s="19" t="n">
        <v>315551.1</v>
      </c>
      <c r="N75" s="3" t="s">
        <v>13</v>
      </c>
      <c r="O75" s="4" t="n">
        <v>36.95</v>
      </c>
      <c r="P75" s="5" t="n">
        <v>-25</v>
      </c>
      <c r="Q75" s="21" t="n">
        <v>51640</v>
      </c>
      <c r="R75" s="7" t="n">
        <v>315551.1</v>
      </c>
      <c r="S75" s="8" t="n">
        <v>0</v>
      </c>
      <c r="T75" s="22" t="n">
        <v>36892</v>
      </c>
      <c r="U75" s="22" t="n">
        <v>37256</v>
      </c>
      <c r="V75" s="3" t="s">
        <v>14</v>
      </c>
      <c r="W75" s="3" t="s">
        <v>25</v>
      </c>
    </row>
    <row r="76" customFormat="false" ht="12.75" hidden="false" customHeight="false" outlineLevel="0" collapsed="false">
      <c r="A76" s="56" t="s">
        <v>34</v>
      </c>
      <c r="M76" s="56" t="s">
        <v>34</v>
      </c>
    </row>
    <row r="77" customFormat="false" ht="12.75" hidden="false" customHeight="false" outlineLevel="0" collapsed="false">
      <c r="A77" s="19" t="n">
        <v>332918.1</v>
      </c>
      <c r="B77" s="19" t="s">
        <v>13</v>
      </c>
      <c r="C77" s="4" t="n">
        <v>26.45</v>
      </c>
      <c r="D77" s="5" t="n">
        <v>25</v>
      </c>
      <c r="E77" s="21" t="n">
        <v>-27198</v>
      </c>
      <c r="F77" s="7" t="n">
        <v>332918.1</v>
      </c>
      <c r="G77" s="8" t="n">
        <f aca="false">A77-F77</f>
        <v>0</v>
      </c>
      <c r="H77" s="22" t="n">
        <v>36892</v>
      </c>
      <c r="I77" s="22" t="n">
        <v>37256</v>
      </c>
      <c r="J77" s="3" t="s">
        <v>14</v>
      </c>
      <c r="K77" s="3" t="s">
        <v>15</v>
      </c>
      <c r="M77" s="19" t="n">
        <v>330273.1</v>
      </c>
      <c r="N77" s="19" t="s">
        <v>13</v>
      </c>
      <c r="O77" s="21" t="n">
        <v>39.75</v>
      </c>
      <c r="P77" s="5" t="n">
        <v>-25</v>
      </c>
      <c r="Q77" s="21" t="n">
        <v>60982</v>
      </c>
      <c r="R77" s="7" t="n">
        <v>330273.1</v>
      </c>
      <c r="S77" s="8" t="n">
        <v>0</v>
      </c>
      <c r="T77" s="22" t="n">
        <v>37165</v>
      </c>
      <c r="U77" s="22" t="n">
        <v>37256</v>
      </c>
      <c r="V77" s="3" t="s">
        <v>22</v>
      </c>
      <c r="W77" s="3" t="s">
        <v>25</v>
      </c>
    </row>
    <row r="78" customFormat="false" ht="12.75" hidden="false" customHeight="false" outlineLevel="0" collapsed="false">
      <c r="A78" s="19" t="n">
        <v>361390.1</v>
      </c>
      <c r="B78" s="19" t="s">
        <v>13</v>
      </c>
      <c r="C78" s="4" t="n">
        <v>27</v>
      </c>
      <c r="D78" s="5" t="n">
        <v>50</v>
      </c>
      <c r="E78" s="21" t="n">
        <v>-49505</v>
      </c>
      <c r="F78" s="7" t="n">
        <v>361390.1</v>
      </c>
      <c r="G78" s="8" t="n">
        <f aca="false">A78-F78</f>
        <v>0</v>
      </c>
      <c r="H78" s="22" t="n">
        <v>36708</v>
      </c>
      <c r="I78" s="22" t="n">
        <v>37256</v>
      </c>
      <c r="J78" s="3" t="s">
        <v>22</v>
      </c>
      <c r="K78" s="3" t="s">
        <v>15</v>
      </c>
      <c r="M78" s="19" t="n">
        <v>332919.1</v>
      </c>
      <c r="N78" s="19" t="s">
        <v>13</v>
      </c>
      <c r="O78" s="21" t="n">
        <v>27.25</v>
      </c>
      <c r="P78" s="5" t="n">
        <v>-25</v>
      </c>
      <c r="Q78" s="21" t="n">
        <v>31190</v>
      </c>
      <c r="R78" s="7" t="n">
        <v>332919.1</v>
      </c>
      <c r="S78" s="8" t="n">
        <v>0</v>
      </c>
      <c r="T78" s="22" t="n">
        <v>36892</v>
      </c>
      <c r="U78" s="22" t="n">
        <v>37256</v>
      </c>
      <c r="V78" s="3" t="s">
        <v>22</v>
      </c>
      <c r="W78" s="3" t="s">
        <v>15</v>
      </c>
    </row>
    <row r="79" customFormat="false" ht="12.75" hidden="false" customHeight="false" outlineLevel="0" collapsed="false">
      <c r="A79" s="19" t="n">
        <v>377633.1</v>
      </c>
      <c r="B79" s="19" t="s">
        <v>13</v>
      </c>
      <c r="C79" s="4" t="n">
        <v>44.25</v>
      </c>
      <c r="D79" s="5" t="n">
        <v>25</v>
      </c>
      <c r="E79" s="21" t="n">
        <v>-116026</v>
      </c>
      <c r="F79" s="7" t="n">
        <v>377633.1</v>
      </c>
      <c r="G79" s="8" t="n">
        <f aca="false">A79-F79</f>
        <v>0</v>
      </c>
      <c r="H79" s="22" t="n">
        <v>36892</v>
      </c>
      <c r="I79" s="22" t="n">
        <v>37256</v>
      </c>
      <c r="J79" s="3" t="s">
        <v>14</v>
      </c>
      <c r="K79" s="3" t="s">
        <v>15</v>
      </c>
      <c r="M79" s="19" t="n">
        <v>342142.1</v>
      </c>
      <c r="N79" s="19" t="s">
        <v>13</v>
      </c>
      <c r="O79" s="21" t="n">
        <v>47</v>
      </c>
      <c r="P79" s="5" t="n">
        <v>-25</v>
      </c>
      <c r="Q79" s="21" t="n">
        <v>103800</v>
      </c>
      <c r="R79" s="7" t="n">
        <v>342142.1</v>
      </c>
      <c r="S79" s="8" t="n">
        <v>0</v>
      </c>
      <c r="T79" s="22" t="n">
        <v>36892</v>
      </c>
      <c r="U79" s="22" t="n">
        <v>37256</v>
      </c>
      <c r="V79" s="3" t="s">
        <v>14</v>
      </c>
      <c r="W79" s="3" t="s">
        <v>25</v>
      </c>
    </row>
    <row r="80" customFormat="false" ht="12.75" hidden="false" customHeight="false" outlineLevel="0" collapsed="false">
      <c r="A80" s="19" t="n">
        <v>380413.1</v>
      </c>
      <c r="B80" s="19" t="s">
        <v>13</v>
      </c>
      <c r="C80" s="4" t="n">
        <v>44.9</v>
      </c>
      <c r="D80" s="5" t="n">
        <v>50</v>
      </c>
      <c r="E80" s="21" t="n">
        <v>-238540</v>
      </c>
      <c r="F80" s="7" t="n">
        <v>380413.1</v>
      </c>
      <c r="G80" s="8" t="n">
        <f aca="false">A80-F80</f>
        <v>0</v>
      </c>
      <c r="H80" s="22" t="n">
        <v>36892</v>
      </c>
      <c r="I80" s="22" t="n">
        <v>37256</v>
      </c>
      <c r="J80" s="3" t="s">
        <v>14</v>
      </c>
      <c r="K80" s="3" t="s">
        <v>15</v>
      </c>
      <c r="M80" s="19" t="n">
        <v>377634.1</v>
      </c>
      <c r="N80" s="19" t="s">
        <v>13</v>
      </c>
      <c r="O80" s="21" t="n">
        <v>42.75</v>
      </c>
      <c r="P80" s="5" t="n">
        <v>-25</v>
      </c>
      <c r="Q80" s="21" t="n">
        <v>108541</v>
      </c>
      <c r="R80" s="7" t="n">
        <v>377634.1</v>
      </c>
      <c r="S80" s="8" t="n">
        <v>0</v>
      </c>
      <c r="T80" s="22" t="n">
        <v>36892</v>
      </c>
      <c r="U80" s="22" t="n">
        <v>37256</v>
      </c>
      <c r="V80" s="3" t="s">
        <v>22</v>
      </c>
      <c r="W80" s="3" t="s">
        <v>15</v>
      </c>
    </row>
    <row r="81" customFormat="false" ht="12.75" hidden="false" customHeight="false" outlineLevel="0" collapsed="false">
      <c r="A81" s="19" t="n">
        <v>381344.1</v>
      </c>
      <c r="B81" s="19" t="s">
        <v>13</v>
      </c>
      <c r="C81" s="4" t="n">
        <v>45</v>
      </c>
      <c r="D81" s="5" t="n">
        <v>25</v>
      </c>
      <c r="E81" s="21" t="n">
        <v>-119769</v>
      </c>
      <c r="F81" s="7" t="n">
        <v>381344.1</v>
      </c>
      <c r="G81" s="8" t="n">
        <f aca="false">A81-F81</f>
        <v>0</v>
      </c>
      <c r="H81" s="22" t="n">
        <v>36892</v>
      </c>
      <c r="I81" s="22" t="n">
        <v>37256</v>
      </c>
      <c r="J81" s="3" t="s">
        <v>14</v>
      </c>
      <c r="K81" s="3" t="s">
        <v>15</v>
      </c>
      <c r="M81" s="19" t="n">
        <v>380414.1</v>
      </c>
      <c r="N81" s="19" t="s">
        <v>13</v>
      </c>
      <c r="O81" s="21" t="n">
        <v>43</v>
      </c>
      <c r="P81" s="5" t="n">
        <v>-50</v>
      </c>
      <c r="Q81" s="21" t="n">
        <v>219577</v>
      </c>
      <c r="R81" s="7" t="n">
        <v>380414.1</v>
      </c>
      <c r="S81" s="8" t="n">
        <v>0</v>
      </c>
      <c r="T81" s="22" t="n">
        <v>36892</v>
      </c>
      <c r="U81" s="22" t="n">
        <v>37256</v>
      </c>
      <c r="V81" s="3" t="s">
        <v>22</v>
      </c>
      <c r="W81" s="3" t="s">
        <v>15</v>
      </c>
    </row>
    <row r="82" customFormat="false" ht="12.75" hidden="false" customHeight="false" outlineLevel="0" collapsed="false">
      <c r="A82" s="19" t="n">
        <v>389923.1</v>
      </c>
      <c r="B82" s="19" t="s">
        <v>13</v>
      </c>
      <c r="C82" s="4" t="n">
        <v>68</v>
      </c>
      <c r="D82" s="5" t="n">
        <v>50</v>
      </c>
      <c r="E82" s="21" t="n">
        <v>-425579</v>
      </c>
      <c r="F82" s="7" t="n">
        <v>389923.1</v>
      </c>
      <c r="G82" s="8" t="n">
        <f aca="false">A82-F82</f>
        <v>0</v>
      </c>
      <c r="H82" s="22" t="n">
        <v>37165</v>
      </c>
      <c r="I82" s="22" t="n">
        <v>37256</v>
      </c>
      <c r="J82" s="3" t="s">
        <v>14</v>
      </c>
      <c r="K82" s="3" t="s">
        <v>25</v>
      </c>
      <c r="M82" s="19" t="n">
        <v>381345.1</v>
      </c>
      <c r="N82" s="19" t="s">
        <v>13</v>
      </c>
      <c r="O82" s="21" t="n">
        <v>43</v>
      </c>
      <c r="P82" s="5" t="n">
        <v>-25</v>
      </c>
      <c r="Q82" s="21" t="n">
        <v>109788</v>
      </c>
      <c r="R82" s="7" t="n">
        <v>381345.1</v>
      </c>
      <c r="S82" s="8" t="n">
        <v>0</v>
      </c>
      <c r="T82" s="22" t="n">
        <v>36892</v>
      </c>
      <c r="U82" s="22" t="n">
        <v>37256</v>
      </c>
      <c r="V82" s="3" t="s">
        <v>22</v>
      </c>
      <c r="W82" s="3" t="s">
        <v>15</v>
      </c>
    </row>
    <row r="83" customFormat="false" ht="12.75" hidden="false" customHeight="false" outlineLevel="0" collapsed="false">
      <c r="A83" s="19" t="n">
        <v>457465.1</v>
      </c>
      <c r="B83" s="19" t="s">
        <v>13</v>
      </c>
      <c r="C83" s="4" t="n">
        <v>69.5</v>
      </c>
      <c r="D83" s="5" t="n">
        <v>25</v>
      </c>
      <c r="E83" s="21" t="n">
        <v>-242033</v>
      </c>
      <c r="F83" s="7" t="n">
        <v>457465.1</v>
      </c>
      <c r="G83" s="8" t="n">
        <f aca="false">A83-F83</f>
        <v>0</v>
      </c>
      <c r="H83" s="22" t="n">
        <v>36892</v>
      </c>
      <c r="I83" s="22" t="n">
        <v>37256</v>
      </c>
      <c r="J83" s="3" t="s">
        <v>14</v>
      </c>
      <c r="K83" s="3" t="s">
        <v>15</v>
      </c>
      <c r="M83" s="19" t="n">
        <v>457466.1</v>
      </c>
      <c r="N83" s="19" t="s">
        <v>13</v>
      </c>
      <c r="O83" s="21" t="n">
        <v>67.5</v>
      </c>
      <c r="P83" s="5" t="n">
        <v>-25</v>
      </c>
      <c r="Q83" s="21" t="n">
        <v>232052</v>
      </c>
      <c r="R83" s="7" t="n">
        <v>457466.1</v>
      </c>
      <c r="S83" s="8" t="n">
        <v>0</v>
      </c>
      <c r="T83" s="22" t="n">
        <v>36892</v>
      </c>
      <c r="U83" s="22" t="n">
        <v>37256</v>
      </c>
      <c r="V83" s="3" t="s">
        <v>22</v>
      </c>
      <c r="W83" s="3" t="s">
        <v>15</v>
      </c>
    </row>
    <row r="84" customFormat="false" ht="12.75" hidden="false" customHeight="false" outlineLevel="0" collapsed="false">
      <c r="A84" s="19" t="n">
        <v>486309.1</v>
      </c>
      <c r="B84" s="19" t="s">
        <v>13</v>
      </c>
      <c r="C84" s="4" t="n">
        <v>222</v>
      </c>
      <c r="D84" s="5" t="n">
        <v>25</v>
      </c>
      <c r="E84" s="21" t="n">
        <v>-1012048</v>
      </c>
      <c r="F84" s="7" t="n">
        <v>486309.1</v>
      </c>
      <c r="G84" s="8" t="n">
        <f aca="false">A84-F84</f>
        <v>0</v>
      </c>
      <c r="H84" s="22" t="n">
        <v>37165</v>
      </c>
      <c r="I84" s="22" t="n">
        <v>37256</v>
      </c>
      <c r="J84" s="3" t="s">
        <v>14</v>
      </c>
      <c r="K84" s="3" t="s">
        <v>25</v>
      </c>
      <c r="M84" s="19" t="n">
        <v>457490.1</v>
      </c>
      <c r="N84" s="19" t="s">
        <v>13</v>
      </c>
      <c r="O84" s="21" t="n">
        <v>67</v>
      </c>
      <c r="P84" s="5" t="n">
        <v>-25</v>
      </c>
      <c r="Q84" s="21" t="n">
        <v>229557</v>
      </c>
      <c r="R84" s="7" t="n">
        <v>457490.1</v>
      </c>
      <c r="S84" s="8" t="n">
        <v>0</v>
      </c>
      <c r="T84" s="22" t="n">
        <v>36892</v>
      </c>
      <c r="U84" s="22" t="n">
        <v>37256</v>
      </c>
      <c r="V84" s="3" t="s">
        <v>22</v>
      </c>
      <c r="W84" s="3" t="s">
        <v>15</v>
      </c>
    </row>
    <row r="85" customFormat="false" ht="12.75" hidden="false" customHeight="false" outlineLevel="0" collapsed="false">
      <c r="A85" s="19" t="n">
        <v>494286.2</v>
      </c>
      <c r="B85" s="19" t="s">
        <v>13</v>
      </c>
      <c r="C85" s="4" t="n">
        <v>150</v>
      </c>
      <c r="D85" s="5" t="n">
        <v>25</v>
      </c>
      <c r="E85" s="21" t="n">
        <v>-638369</v>
      </c>
      <c r="F85" s="7" t="n">
        <v>494286.2</v>
      </c>
      <c r="G85" s="8" t="n">
        <f aca="false">A85-F85</f>
        <v>0</v>
      </c>
      <c r="H85" s="22" t="n">
        <v>37165</v>
      </c>
      <c r="I85" s="22" t="n">
        <v>37256</v>
      </c>
      <c r="J85" s="3" t="s">
        <v>14</v>
      </c>
      <c r="K85" s="3" t="s">
        <v>25</v>
      </c>
      <c r="M85" s="19" t="n">
        <v>459799.1</v>
      </c>
      <c r="N85" s="19" t="s">
        <v>13</v>
      </c>
      <c r="O85" s="21" t="n">
        <v>85.5</v>
      </c>
      <c r="P85" s="5" t="n">
        <v>-25</v>
      </c>
      <c r="Q85" s="21" t="n">
        <v>298425</v>
      </c>
      <c r="R85" s="7" t="n">
        <v>459799.1</v>
      </c>
      <c r="S85" s="8" t="n">
        <v>0</v>
      </c>
      <c r="T85" s="22" t="n">
        <v>37165</v>
      </c>
      <c r="U85" s="22" t="n">
        <v>37256</v>
      </c>
      <c r="V85" s="3" t="s">
        <v>22</v>
      </c>
      <c r="W85" s="3" t="s">
        <v>25</v>
      </c>
    </row>
    <row r="86" customFormat="false" ht="12.75" hidden="false" customHeight="false" outlineLevel="0" collapsed="false">
      <c r="A86" s="19" t="n">
        <v>789701.1</v>
      </c>
      <c r="B86" s="19" t="s">
        <v>13</v>
      </c>
      <c r="C86" s="4" t="n">
        <v>37.75</v>
      </c>
      <c r="D86" s="5" t="n">
        <v>25</v>
      </c>
      <c r="E86" s="21" t="n">
        <v>-55792</v>
      </c>
      <c r="F86" s="7" t="n">
        <v>789701.1</v>
      </c>
      <c r="G86" s="8" t="n">
        <f aca="false">A86-F86</f>
        <v>0</v>
      </c>
      <c r="H86" s="22" t="n">
        <v>37226</v>
      </c>
      <c r="I86" s="22" t="n">
        <v>37256</v>
      </c>
      <c r="J86" s="3" t="s">
        <v>14</v>
      </c>
      <c r="K86" s="3" t="s">
        <v>25</v>
      </c>
      <c r="M86" s="19" t="n">
        <v>486310.1</v>
      </c>
      <c r="N86" s="19" t="s">
        <v>13</v>
      </c>
      <c r="O86" s="21" t="n">
        <v>210</v>
      </c>
      <c r="P86" s="5" t="n">
        <v>-25</v>
      </c>
      <c r="Q86" s="21" t="n">
        <v>944578</v>
      </c>
      <c r="R86" s="7" t="n">
        <v>486310.1</v>
      </c>
      <c r="S86" s="8" t="n">
        <v>0</v>
      </c>
      <c r="T86" s="22" t="n">
        <v>37165</v>
      </c>
      <c r="U86" s="22" t="n">
        <v>37256</v>
      </c>
      <c r="V86" s="3" t="s">
        <v>22</v>
      </c>
      <c r="W86" s="3" t="s">
        <v>25</v>
      </c>
    </row>
    <row r="87" customFormat="false" ht="12.75" hidden="false" customHeight="false" outlineLevel="0" collapsed="false">
      <c r="A87" s="19" t="n">
        <v>829311.1</v>
      </c>
      <c r="B87" s="19" t="s">
        <v>13</v>
      </c>
      <c r="C87" s="4" t="n">
        <v>37.05</v>
      </c>
      <c r="D87" s="5" t="n">
        <v>25</v>
      </c>
      <c r="E87" s="21" t="n">
        <v>-52159</v>
      </c>
      <c r="F87" s="7" t="n">
        <v>829311.1</v>
      </c>
      <c r="G87" s="8" t="n">
        <f aca="false">A87-F87</f>
        <v>0</v>
      </c>
      <c r="H87" s="22" t="n">
        <v>37226</v>
      </c>
      <c r="I87" s="22" t="n">
        <v>37256</v>
      </c>
      <c r="J87" s="3" t="s">
        <v>14</v>
      </c>
      <c r="K87" s="3" t="s">
        <v>25</v>
      </c>
      <c r="M87" s="19" t="n">
        <v>607613.1</v>
      </c>
      <c r="N87" s="19" t="s">
        <v>13</v>
      </c>
      <c r="O87" s="21" t="n">
        <v>285</v>
      </c>
      <c r="P87" s="5" t="n">
        <v>-25</v>
      </c>
      <c r="Q87" s="21" t="n">
        <v>1339018</v>
      </c>
      <c r="R87" s="7" t="n">
        <v>607613.1</v>
      </c>
      <c r="S87" s="8" t="n">
        <v>0</v>
      </c>
      <c r="T87" s="22" t="n">
        <v>37226</v>
      </c>
      <c r="U87" s="22" t="n">
        <v>37256</v>
      </c>
      <c r="V87" s="3" t="s">
        <v>14</v>
      </c>
      <c r="W87" s="3" t="s">
        <v>25</v>
      </c>
    </row>
    <row r="88" customFormat="false" ht="12.75" hidden="false" customHeight="false" outlineLevel="0" collapsed="false">
      <c r="A88" s="19" t="n">
        <v>834135.1</v>
      </c>
      <c r="B88" s="19" t="s">
        <v>13</v>
      </c>
      <c r="C88" s="4" t="n">
        <v>38.1</v>
      </c>
      <c r="D88" s="5" t="n">
        <v>25</v>
      </c>
      <c r="E88" s="21" t="n">
        <v>-57609</v>
      </c>
      <c r="F88" s="7" t="n">
        <v>834135.1</v>
      </c>
      <c r="G88" s="8" t="n">
        <f aca="false">A88-F88</f>
        <v>0</v>
      </c>
      <c r="H88" s="22" t="n">
        <v>37226</v>
      </c>
      <c r="I88" s="22" t="n">
        <v>37256</v>
      </c>
      <c r="J88" s="3" t="s">
        <v>14</v>
      </c>
      <c r="K88" s="3" t="s">
        <v>25</v>
      </c>
      <c r="M88" s="19" t="n">
        <v>793727.1</v>
      </c>
      <c r="N88" s="19" t="s">
        <v>13</v>
      </c>
      <c r="O88" s="4" t="n">
        <v>35.25</v>
      </c>
      <c r="P88" s="5" t="n">
        <v>-25</v>
      </c>
      <c r="Q88" s="21" t="n">
        <v>42817</v>
      </c>
      <c r="R88" s="7" t="n">
        <v>793727.1</v>
      </c>
      <c r="S88" s="8" t="n">
        <v>0</v>
      </c>
      <c r="T88" s="22" t="n">
        <v>37226</v>
      </c>
      <c r="U88" s="22" t="n">
        <v>37256</v>
      </c>
      <c r="V88" s="3" t="s">
        <v>14</v>
      </c>
      <c r="W88" s="3" t="s">
        <v>25</v>
      </c>
    </row>
    <row r="89" customFormat="false" ht="12.75" hidden="false" customHeight="false" outlineLevel="0" collapsed="false">
      <c r="A89" s="19" t="n">
        <v>839027.1</v>
      </c>
      <c r="B89" s="19" t="s">
        <v>13</v>
      </c>
      <c r="C89" s="4" t="n">
        <v>42</v>
      </c>
      <c r="D89" s="5" t="n">
        <v>25</v>
      </c>
      <c r="E89" s="21" t="n">
        <v>-77850</v>
      </c>
      <c r="F89" s="7" t="n">
        <v>839027.1</v>
      </c>
      <c r="G89" s="8" t="n">
        <f aca="false">A89-F89</f>
        <v>0</v>
      </c>
      <c r="H89" s="22" t="n">
        <v>37226</v>
      </c>
      <c r="I89" s="22" t="n">
        <v>37256</v>
      </c>
      <c r="J89" s="3" t="s">
        <v>14</v>
      </c>
      <c r="K89" s="3" t="s">
        <v>25</v>
      </c>
    </row>
    <row r="90" customFormat="false" ht="12.75" hidden="false" customHeight="false" outlineLevel="0" collapsed="false">
      <c r="A90" s="19" t="n">
        <v>846769.1</v>
      </c>
      <c r="B90" s="19" t="s">
        <v>13</v>
      </c>
      <c r="C90" s="4" t="n">
        <v>43.8</v>
      </c>
      <c r="D90" s="5" t="n">
        <v>25</v>
      </c>
      <c r="E90" s="21" t="n">
        <v>-87192</v>
      </c>
      <c r="F90" s="7" t="n">
        <v>846769.1</v>
      </c>
      <c r="G90" s="8" t="n">
        <f aca="false">A90-F90</f>
        <v>0</v>
      </c>
      <c r="H90" s="22" t="n">
        <v>37226</v>
      </c>
      <c r="I90" s="22" t="n">
        <v>37256</v>
      </c>
      <c r="J90" s="3" t="s">
        <v>14</v>
      </c>
      <c r="K90" s="3" t="s">
        <v>25</v>
      </c>
    </row>
    <row r="92" customFormat="false" ht="12.75" hidden="false" customHeight="false" outlineLevel="0" collapsed="false">
      <c r="A92" s="57" t="s">
        <v>35</v>
      </c>
      <c r="B92" s="58"/>
      <c r="C92" s="59"/>
      <c r="D92" s="60" t="n">
        <f aca="false">SUM(D77:D90)</f>
        <v>425</v>
      </c>
      <c r="E92" s="61" t="n">
        <f aca="false">SUM(E77:E90)</f>
        <v>-3199669</v>
      </c>
      <c r="M92" s="62" t="s">
        <v>35</v>
      </c>
      <c r="N92" s="63"/>
      <c r="O92" s="64"/>
      <c r="P92" s="65" t="n">
        <f aca="false">SUM(P77:P88)+SUM(P74:P75)</f>
        <v>-377.388888888889</v>
      </c>
      <c r="Q92" s="66" t="n">
        <f aca="false">SUM(Q77:Q88)+SUM(Q74:Q75)</f>
        <v>3875625</v>
      </c>
    </row>
    <row r="93" customFormat="false" ht="12.75" hidden="false" customHeight="false" outlineLevel="0" collapsed="false">
      <c r="A93" s="35" t="s">
        <v>36</v>
      </c>
      <c r="B93" s="36"/>
      <c r="C93" s="37"/>
      <c r="D93" s="38" t="n">
        <f aca="false">D92+P92</f>
        <v>47.6111111111111</v>
      </c>
      <c r="E93" s="39" t="n">
        <f aca="false">E92+Q92</f>
        <v>675956</v>
      </c>
    </row>
    <row r="96" customFormat="false" ht="12.75" hidden="false" customHeight="false" outlineLevel="0" collapsed="false">
      <c r="D96" s="67"/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&amp;C&amp;D</oddHeader>
    <oddFooter>&amp;Lo:portland/westdesk/wente/netco/bpa/&amp;F&amp;RLLW</oddFooter>
  </headerFooter>
  <rowBreaks count="1" manualBreakCount="1">
    <brk id="2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8.28"/>
    <col collapsed="false" customWidth="true" hidden="false" outlineLevel="0" max="5" min="5" style="0" width="9.28"/>
    <col collapsed="false" customWidth="true" hidden="false" outlineLevel="0" max="6" min="6" style="0" width="11.99"/>
    <col collapsed="false" customWidth="true" hidden="false" outlineLevel="0" max="7" min="7" style="0" width="3.7"/>
    <col collapsed="false" customWidth="true" hidden="false" outlineLevel="0" max="8" min="8" style="0" width="14.56"/>
    <col collapsed="false" customWidth="true" hidden="false" outlineLevel="0" max="9" min="9" style="0" width="19.14"/>
  </cols>
  <sheetData>
    <row r="1" customFormat="false" ht="18.75" hidden="false" customHeight="false" outlineLevel="0" collapsed="false">
      <c r="A1" s="68" t="s">
        <v>37</v>
      </c>
    </row>
    <row r="3" customFormat="false" ht="15" hidden="false" customHeight="false" outlineLevel="0" collapsed="false">
      <c r="A3" s="1" t="s">
        <v>30</v>
      </c>
      <c r="E3" s="69" t="s">
        <v>38</v>
      </c>
      <c r="F3" s="69"/>
      <c r="G3" s="69"/>
      <c r="H3" s="69"/>
      <c r="I3" s="69"/>
    </row>
    <row r="4" customFormat="false" ht="12.75" hidden="false" customHeight="false" outlineLevel="0" collapsed="false">
      <c r="A4" s="0" t="n">
        <v>51353.3</v>
      </c>
      <c r="B4" s="70" t="n">
        <v>-1586304</v>
      </c>
      <c r="E4" s="0" t="n">
        <v>767231.1</v>
      </c>
      <c r="F4" s="70" t="n">
        <v>-382500</v>
      </c>
      <c r="H4" s="0" t="n">
        <v>858937.1</v>
      </c>
      <c r="I4" s="70" t="n">
        <v>10800</v>
      </c>
    </row>
    <row r="5" customFormat="false" ht="12.75" hidden="false" customHeight="false" outlineLevel="0" collapsed="false">
      <c r="E5" s="0" t="n">
        <v>779788.1</v>
      </c>
      <c r="F5" s="70" t="n">
        <v>-377500</v>
      </c>
      <c r="H5" s="0" t="n">
        <v>859302.1</v>
      </c>
      <c r="I5" s="70" t="n">
        <v>-5265</v>
      </c>
    </row>
    <row r="6" customFormat="false" ht="12.75" hidden="false" customHeight="false" outlineLevel="0" collapsed="false">
      <c r="E6" s="0" t="n">
        <v>793725.1</v>
      </c>
      <c r="F6" s="70" t="n">
        <v>275000</v>
      </c>
      <c r="H6" s="0" t="n">
        <v>860356.1</v>
      </c>
      <c r="I6" s="70" t="n">
        <v>-66</v>
      </c>
    </row>
    <row r="7" customFormat="false" ht="15" hidden="false" customHeight="false" outlineLevel="0" collapsed="false">
      <c r="A7" s="1" t="s">
        <v>20</v>
      </c>
      <c r="E7" s="0" t="n">
        <v>797832.1</v>
      </c>
      <c r="F7" s="70" t="n">
        <v>-182000</v>
      </c>
      <c r="H7" s="0" t="n">
        <v>861212.1</v>
      </c>
      <c r="I7" s="70" t="n">
        <v>8900</v>
      </c>
    </row>
    <row r="8" customFormat="false" ht="12.75" hidden="false" customHeight="false" outlineLevel="0" collapsed="false">
      <c r="A8" s="0" t="n">
        <v>153325.1</v>
      </c>
      <c r="B8" s="70" t="n">
        <v>-445500</v>
      </c>
      <c r="E8" s="0" t="n">
        <v>797891.1</v>
      </c>
      <c r="F8" s="70" t="n">
        <v>-180000</v>
      </c>
      <c r="H8" s="0" t="n">
        <v>862265.1</v>
      </c>
      <c r="I8" s="70" t="n">
        <v>-582</v>
      </c>
    </row>
    <row r="9" customFormat="false" ht="12.75" hidden="false" customHeight="false" outlineLevel="0" collapsed="false">
      <c r="A9" s="0" t="n">
        <v>207866.1</v>
      </c>
      <c r="B9" s="70" t="n">
        <v>1049400</v>
      </c>
      <c r="E9" s="0" t="n">
        <v>802712.1</v>
      </c>
      <c r="F9" s="70" t="n">
        <v>-275000</v>
      </c>
      <c r="H9" s="0" t="n">
        <v>864495.1</v>
      </c>
      <c r="I9" s="70" t="n">
        <v>-605</v>
      </c>
    </row>
    <row r="10" customFormat="false" ht="12.75" hidden="false" customHeight="false" outlineLevel="0" collapsed="false">
      <c r="A10" s="0" t="n">
        <v>246561.1</v>
      </c>
      <c r="B10" s="70" t="n">
        <v>1107000</v>
      </c>
      <c r="E10" s="0" t="n">
        <v>807266.1</v>
      </c>
      <c r="F10" s="70" t="n">
        <v>171200</v>
      </c>
      <c r="H10" s="0" t="n">
        <v>865121.1</v>
      </c>
      <c r="I10" s="70" t="n">
        <v>23600</v>
      </c>
    </row>
    <row r="11" customFormat="false" ht="12.75" hidden="false" customHeight="false" outlineLevel="0" collapsed="false">
      <c r="A11" s="0" t="n">
        <v>281938.1</v>
      </c>
      <c r="B11" s="70" t="n">
        <v>1103400</v>
      </c>
      <c r="E11" s="0" t="n">
        <v>813245.1</v>
      </c>
      <c r="F11" s="70" t="n">
        <v>-282500</v>
      </c>
      <c r="H11" s="0" t="n">
        <v>865933.1</v>
      </c>
      <c r="I11" s="70" t="n">
        <v>-84</v>
      </c>
    </row>
    <row r="12" customFormat="false" ht="12.75" hidden="false" customHeight="false" outlineLevel="0" collapsed="false">
      <c r="A12" s="0" t="n">
        <v>315551.1</v>
      </c>
      <c r="B12" s="70" t="n">
        <v>369500</v>
      </c>
      <c r="E12" s="0" t="n">
        <v>813394.1</v>
      </c>
      <c r="F12" s="70" t="n">
        <v>-282500</v>
      </c>
      <c r="H12" s="0" t="n">
        <v>867791.1</v>
      </c>
      <c r="I12" s="70" t="n">
        <v>3550</v>
      </c>
    </row>
    <row r="13" customFormat="false" ht="12.75" hidden="false" customHeight="false" outlineLevel="0" collapsed="false">
      <c r="A13" s="71" t="s">
        <v>35</v>
      </c>
      <c r="B13" s="72" t="n">
        <f aca="false">SUM(B8:B12)</f>
        <v>3183800</v>
      </c>
      <c r="E13" s="0" t="n">
        <v>814546.1</v>
      </c>
      <c r="F13" s="70" t="n">
        <v>-282500</v>
      </c>
      <c r="H13" s="0" t="n">
        <v>868764.1</v>
      </c>
      <c r="I13" s="70" t="n">
        <v>-50</v>
      </c>
    </row>
    <row r="14" customFormat="false" ht="12.75" hidden="false" customHeight="false" outlineLevel="0" collapsed="false">
      <c r="B14" s="73"/>
      <c r="E14" s="0" t="n">
        <v>828996.1</v>
      </c>
      <c r="F14" s="70" t="n">
        <v>-287000</v>
      </c>
      <c r="H14" s="0" t="n">
        <v>868910.1</v>
      </c>
      <c r="I14" s="70" t="n">
        <v>-532</v>
      </c>
    </row>
    <row r="15" customFormat="false" ht="15" hidden="false" customHeight="false" outlineLevel="0" collapsed="false">
      <c r="A15" s="1" t="s">
        <v>24</v>
      </c>
      <c r="E15" s="0" t="n">
        <v>831867.1</v>
      </c>
      <c r="F15" s="70" t="n">
        <v>292000</v>
      </c>
      <c r="H15" s="0" t="n">
        <v>868911.1</v>
      </c>
      <c r="I15" s="70" t="n">
        <v>-250</v>
      </c>
    </row>
    <row r="16" customFormat="false" ht="12.75" hidden="false" customHeight="false" outlineLevel="0" collapsed="false">
      <c r="A16" s="0" t="n">
        <v>330273.1</v>
      </c>
      <c r="B16" s="70" t="n">
        <v>397500</v>
      </c>
      <c r="E16" s="0" t="n">
        <v>833635.1</v>
      </c>
      <c r="F16" s="70" t="n">
        <v>304000</v>
      </c>
      <c r="H16" s="0" t="n">
        <v>868916.1</v>
      </c>
      <c r="I16" s="70" t="n">
        <v>-1302</v>
      </c>
    </row>
    <row r="17" customFormat="false" ht="12.75" hidden="false" customHeight="false" outlineLevel="0" collapsed="false">
      <c r="A17" s="0" t="n">
        <v>330315.1</v>
      </c>
      <c r="B17" s="70" t="n">
        <v>380000</v>
      </c>
      <c r="E17" s="0" t="n">
        <v>836654.1</v>
      </c>
      <c r="F17" s="70" t="n">
        <v>-768000</v>
      </c>
      <c r="H17" s="0" t="n">
        <v>868934.1</v>
      </c>
      <c r="I17" s="70" t="n">
        <v>-150</v>
      </c>
    </row>
    <row r="18" customFormat="false" ht="12.75" hidden="false" customHeight="false" outlineLevel="0" collapsed="false">
      <c r="A18" s="0" t="n">
        <v>332918.1</v>
      </c>
      <c r="B18" s="70" t="n">
        <v>-211600</v>
      </c>
      <c r="E18" s="0" t="n">
        <v>937162.1</v>
      </c>
      <c r="F18" s="70" t="n">
        <v>-304000</v>
      </c>
      <c r="H18" s="0" t="n">
        <v>870414.1</v>
      </c>
      <c r="I18" s="70" t="n">
        <v>-1490</v>
      </c>
    </row>
    <row r="19" customFormat="false" ht="12.75" hidden="false" customHeight="false" outlineLevel="0" collapsed="false">
      <c r="A19" s="0" t="n">
        <v>332919.1</v>
      </c>
      <c r="B19" s="70" t="n">
        <v>218000</v>
      </c>
      <c r="E19" s="0" t="n">
        <v>837539.1</v>
      </c>
      <c r="F19" s="70" t="n">
        <v>-196000</v>
      </c>
      <c r="H19" s="0" t="n">
        <v>871679.1</v>
      </c>
      <c r="I19" s="70" t="n">
        <v>-1571</v>
      </c>
    </row>
    <row r="20" customFormat="false" ht="12.75" hidden="false" customHeight="false" outlineLevel="0" collapsed="false">
      <c r="A20" s="0" t="n">
        <v>342142.1</v>
      </c>
      <c r="B20" s="70" t="n">
        <v>470000</v>
      </c>
      <c r="E20" s="0" t="n">
        <v>837613.1</v>
      </c>
      <c r="F20" s="70" t="n">
        <v>-198000</v>
      </c>
      <c r="H20" s="0" t="n">
        <v>873664.1</v>
      </c>
      <c r="I20" s="70" t="n">
        <v>-2091</v>
      </c>
    </row>
    <row r="21" customFormat="false" ht="12.75" hidden="false" customHeight="false" outlineLevel="0" collapsed="false">
      <c r="A21" s="0" t="n">
        <v>361390.1</v>
      </c>
      <c r="B21" s="70" t="n">
        <v>-972000</v>
      </c>
      <c r="E21" s="0" t="n">
        <v>839015.1</v>
      </c>
      <c r="F21" s="70" t="n">
        <v>-341500</v>
      </c>
      <c r="H21" s="0" t="n">
        <v>873964.1</v>
      </c>
      <c r="I21" s="70" t="n">
        <v>-651</v>
      </c>
    </row>
    <row r="22" customFormat="false" ht="12.75" hidden="false" customHeight="false" outlineLevel="0" collapsed="false">
      <c r="A22" s="0" t="n">
        <v>377633.1</v>
      </c>
      <c r="B22" s="70" t="n">
        <v>-354000</v>
      </c>
      <c r="E22" s="0" t="n">
        <v>840444.1</v>
      </c>
      <c r="F22" s="70" t="n">
        <v>334000</v>
      </c>
      <c r="H22" s="0" t="n">
        <v>875843.1</v>
      </c>
      <c r="I22" s="70" t="n">
        <v>-545</v>
      </c>
    </row>
    <row r="23" customFormat="false" ht="12.75" hidden="false" customHeight="false" outlineLevel="0" collapsed="false">
      <c r="A23" s="0" t="n">
        <v>377634.1</v>
      </c>
      <c r="B23" s="70" t="n">
        <v>342000</v>
      </c>
      <c r="E23" s="0" t="n">
        <v>840651.1</v>
      </c>
      <c r="F23" s="70" t="n">
        <v>335000</v>
      </c>
      <c r="H23" s="0" t="n">
        <v>877291.1</v>
      </c>
      <c r="I23" s="70" t="n">
        <v>-401</v>
      </c>
    </row>
    <row r="24" customFormat="false" ht="12.75" hidden="false" customHeight="false" outlineLevel="0" collapsed="false">
      <c r="A24" s="0" t="n">
        <v>380413.1</v>
      </c>
      <c r="B24" s="70" t="n">
        <v>-718400</v>
      </c>
      <c r="E24" s="0" t="n">
        <v>848637.1</v>
      </c>
      <c r="F24" s="70" t="n">
        <v>14460</v>
      </c>
      <c r="H24" s="0" t="n">
        <v>877386.1</v>
      </c>
      <c r="I24" s="70" t="n">
        <v>-626</v>
      </c>
    </row>
    <row r="25" customFormat="false" ht="12.75" hidden="false" customHeight="false" outlineLevel="0" collapsed="false">
      <c r="A25" s="0" t="n">
        <v>380414.1</v>
      </c>
      <c r="B25" s="70" t="n">
        <v>688000</v>
      </c>
      <c r="E25" s="0" t="n">
        <v>848847.1</v>
      </c>
      <c r="F25" s="70" t="n">
        <v>5900</v>
      </c>
      <c r="H25" s="0" t="n">
        <v>877667.1</v>
      </c>
      <c r="I25" s="70" t="n">
        <v>13800</v>
      </c>
    </row>
    <row r="26" customFormat="false" ht="12.75" hidden="false" customHeight="false" outlineLevel="0" collapsed="false">
      <c r="A26" s="0" t="n">
        <v>381344.1</v>
      </c>
      <c r="B26" s="70" t="n">
        <v>-360000</v>
      </c>
      <c r="E26" s="0" t="n">
        <v>850374.1</v>
      </c>
      <c r="F26" s="70" t="n">
        <v>-330240</v>
      </c>
      <c r="H26" s="0" t="n">
        <v>878590.1</v>
      </c>
      <c r="I26" s="70" t="n">
        <v>-914</v>
      </c>
    </row>
    <row r="27" customFormat="false" ht="12.75" hidden="false" customHeight="false" outlineLevel="0" collapsed="false">
      <c r="A27" s="0" t="n">
        <v>381345.1</v>
      </c>
      <c r="B27" s="70" t="n">
        <v>344000</v>
      </c>
      <c r="E27" s="0" t="n">
        <v>851480.1</v>
      </c>
      <c r="F27" s="70" t="n">
        <v>24120</v>
      </c>
      <c r="H27" s="0" t="n">
        <v>881238.1</v>
      </c>
      <c r="I27" s="70" t="n">
        <v>-595</v>
      </c>
    </row>
    <row r="28" customFormat="false" ht="12.75" hidden="false" customHeight="false" outlineLevel="0" collapsed="false">
      <c r="A28" s="0" t="n">
        <v>389923.1</v>
      </c>
      <c r="B28" s="70" t="n">
        <v>-1360000</v>
      </c>
      <c r="E28" s="0" t="n">
        <v>851636.1</v>
      </c>
      <c r="F28" s="70" t="n">
        <v>23400</v>
      </c>
      <c r="H28" s="0" t="n">
        <v>881281.1</v>
      </c>
      <c r="I28" s="70" t="n">
        <v>-20</v>
      </c>
    </row>
    <row r="29" customFormat="false" ht="12.75" hidden="false" customHeight="false" outlineLevel="0" collapsed="false">
      <c r="A29" s="0" t="n">
        <v>457465.1</v>
      </c>
      <c r="B29" s="70" t="n">
        <v>-556000</v>
      </c>
      <c r="E29" s="0" t="n">
        <v>853915.1</v>
      </c>
      <c r="F29" s="70" t="n">
        <v>11400</v>
      </c>
      <c r="H29" s="0" t="n">
        <v>881983.1</v>
      </c>
      <c r="I29" s="70" t="n">
        <v>-803</v>
      </c>
    </row>
    <row r="30" customFormat="false" ht="12.75" hidden="false" customHeight="false" outlineLevel="0" collapsed="false">
      <c r="A30" s="0" t="n">
        <v>457466.1</v>
      </c>
      <c r="B30" s="70" t="n">
        <v>540000</v>
      </c>
      <c r="E30" s="0" t="n">
        <v>854977.1</v>
      </c>
      <c r="F30" s="70" t="n">
        <v>-264600</v>
      </c>
      <c r="H30" s="0" t="n">
        <v>882158.1</v>
      </c>
      <c r="I30" s="70" t="n">
        <v>-251</v>
      </c>
    </row>
    <row r="31" customFormat="false" ht="12.75" hidden="false" customHeight="false" outlineLevel="0" collapsed="false">
      <c r="A31" s="0" t="n">
        <v>457490.1</v>
      </c>
      <c r="B31" s="70" t="n">
        <v>536000</v>
      </c>
      <c r="E31" s="0" t="n">
        <v>857880.1</v>
      </c>
      <c r="F31" s="70" t="n">
        <v>-775</v>
      </c>
      <c r="H31" s="0" t="n">
        <v>882189.1</v>
      </c>
      <c r="I31" s="70" t="n">
        <v>-65</v>
      </c>
    </row>
    <row r="32" customFormat="false" ht="12.75" hidden="false" customHeight="false" outlineLevel="0" collapsed="false">
      <c r="A32" s="0" t="n">
        <v>459799.1</v>
      </c>
      <c r="B32" s="70" t="n">
        <v>855000</v>
      </c>
      <c r="E32" s="0" t="n">
        <v>858895.1</v>
      </c>
      <c r="F32" s="70" t="n">
        <v>4180</v>
      </c>
      <c r="H32" s="0" t="n">
        <v>883370.1</v>
      </c>
      <c r="I32" s="70" t="n">
        <v>-296</v>
      </c>
    </row>
    <row r="33" customFormat="false" ht="12.75" hidden="false" customHeight="false" outlineLevel="0" collapsed="false">
      <c r="A33" s="0" t="n">
        <v>486309.1</v>
      </c>
      <c r="B33" s="70" t="n">
        <v>-2220000</v>
      </c>
      <c r="H33" s="0" t="n">
        <v>883385.1</v>
      </c>
      <c r="I33" s="70" t="n">
        <v>-650</v>
      </c>
    </row>
    <row r="34" customFormat="false" ht="12.75" hidden="false" customHeight="false" outlineLevel="0" collapsed="false">
      <c r="A34" s="0" t="n">
        <v>486310.1</v>
      </c>
      <c r="B34" s="70" t="n">
        <v>2100000</v>
      </c>
    </row>
    <row r="35" customFormat="false" ht="12.75" hidden="false" customHeight="false" outlineLevel="0" collapsed="false">
      <c r="A35" s="0" t="n">
        <v>494286.2</v>
      </c>
      <c r="B35" s="70" t="n">
        <v>-1500000</v>
      </c>
      <c r="H35" s="71" t="s">
        <v>39</v>
      </c>
      <c r="I35" s="72" t="n">
        <f aca="false">(SUM(F4:F32)+SUM(I4:I33))</f>
        <v>-3099160</v>
      </c>
    </row>
    <row r="36" customFormat="false" ht="12.75" hidden="false" customHeight="false" outlineLevel="0" collapsed="false">
      <c r="A36" s="0" t="n">
        <v>664061.1</v>
      </c>
      <c r="B36" s="70" t="n">
        <v>304000</v>
      </c>
    </row>
    <row r="37" customFormat="false" ht="12.75" hidden="false" customHeight="false" outlineLevel="0" collapsed="false">
      <c r="A37" s="0" t="n">
        <v>664061.2</v>
      </c>
      <c r="B37" s="70" t="n">
        <v>133000</v>
      </c>
    </row>
    <row r="38" customFormat="false" ht="12.75" hidden="false" customHeight="false" outlineLevel="0" collapsed="false">
      <c r="A38" s="0" t="n">
        <v>664061.3</v>
      </c>
      <c r="B38" s="70" t="n">
        <v>79800</v>
      </c>
    </row>
    <row r="39" customFormat="false" ht="12.75" hidden="false" customHeight="false" outlineLevel="0" collapsed="false">
      <c r="A39" s="71" t="s">
        <v>35</v>
      </c>
      <c r="B39" s="72" t="n">
        <f aca="false">SUM(B16:B38)</f>
        <v>-864700</v>
      </c>
    </row>
    <row r="40" customFormat="false" ht="15" hidden="false" customHeight="false" outlineLevel="0" collapsed="false">
      <c r="A40" s="1" t="s">
        <v>40</v>
      </c>
      <c r="B40" s="74" t="n">
        <f aca="false">B4+B13+B39</f>
        <v>732796</v>
      </c>
      <c r="H40" s="1" t="s">
        <v>41</v>
      </c>
      <c r="I40" s="74" t="n">
        <f aca="false">B40+I35</f>
        <v>-2366364</v>
      </c>
    </row>
    <row r="41" customFormat="false" ht="15" hidden="false" customHeight="false" outlineLevel="0" collapsed="false">
      <c r="H41" s="56" t="str">
        <f aca="false">A45</f>
        <v>NET: ENA owes</v>
      </c>
      <c r="I41" s="74" t="n">
        <f aca="false">B45</f>
        <v>-2346509</v>
      </c>
    </row>
    <row r="42" customFormat="false" ht="15" hidden="false" customHeight="false" outlineLevel="0" collapsed="false">
      <c r="A42" s="1" t="s">
        <v>42</v>
      </c>
      <c r="B42" s="70"/>
      <c r="H42" s="71" t="s">
        <v>43</v>
      </c>
      <c r="I42" s="73" t="n">
        <f aca="false">I40-I41</f>
        <v>-19855</v>
      </c>
    </row>
    <row r="43" customFormat="false" ht="12.75" hidden="false" customHeight="false" outlineLevel="0" collapsed="false">
      <c r="A43" s="0" t="s">
        <v>44</v>
      </c>
      <c r="B43" s="70" t="n">
        <v>-15218419</v>
      </c>
      <c r="C43" s="71" t="s">
        <v>45</v>
      </c>
    </row>
    <row r="44" customFormat="false" ht="15" hidden="false" customHeight="false" outlineLevel="0" collapsed="false">
      <c r="A44" s="0" t="s">
        <v>46</v>
      </c>
      <c r="B44" s="75" t="n">
        <v>12871910</v>
      </c>
    </row>
    <row r="45" customFormat="false" ht="15" hidden="false" customHeight="false" outlineLevel="0" collapsed="false">
      <c r="A45" s="1" t="s">
        <v>47</v>
      </c>
      <c r="B45" s="74" t="n">
        <f aca="false">B43+B44</f>
        <v>-2346509</v>
      </c>
    </row>
    <row r="46" customFormat="false" ht="12.75" hidden="false" customHeight="false" outlineLevel="0" collapsed="false">
      <c r="B46" s="70"/>
    </row>
    <row r="47" customFormat="false" ht="12.75" hidden="false" customHeight="false" outlineLevel="0" collapsed="false">
      <c r="A47" s="71" t="s">
        <v>48</v>
      </c>
      <c r="B47" s="70"/>
    </row>
    <row r="48" customFormat="false" ht="12.75" hidden="false" customHeight="false" outlineLevel="0" collapsed="false">
      <c r="A48" s="76" t="s">
        <v>49</v>
      </c>
      <c r="B48" s="70"/>
    </row>
    <row r="49" customFormat="false" ht="12.75" hidden="false" customHeight="false" outlineLevel="0" collapsed="false">
      <c r="B49" s="70"/>
    </row>
    <row r="50" customFormat="false" ht="12.75" hidden="false" customHeight="false" outlineLevel="0" collapsed="false">
      <c r="B50" s="70"/>
    </row>
    <row r="51" customFormat="false" ht="12.75" hidden="false" customHeight="false" outlineLevel="0" collapsed="false">
      <c r="B51" s="70"/>
    </row>
    <row r="52" customFormat="false" ht="12.75" hidden="false" customHeight="false" outlineLevel="0" collapsed="false">
      <c r="B52" s="70"/>
    </row>
    <row r="53" customFormat="false" ht="12.75" hidden="false" customHeight="false" outlineLevel="0" collapsed="false">
      <c r="B53" s="70"/>
    </row>
    <row r="54" customFormat="false" ht="12.75" hidden="false" customHeight="false" outlineLevel="0" collapsed="false">
      <c r="B54" s="70"/>
    </row>
    <row r="55" customFormat="false" ht="12.75" hidden="false" customHeight="false" outlineLevel="0" collapsed="false">
      <c r="B55" s="70"/>
    </row>
    <row r="56" customFormat="false" ht="12.75" hidden="false" customHeight="false" outlineLevel="0" collapsed="false">
      <c r="B56" s="70"/>
    </row>
    <row r="57" customFormat="false" ht="12.75" hidden="false" customHeight="false" outlineLevel="0" collapsed="false">
      <c r="B57" s="70"/>
    </row>
    <row r="58" customFormat="false" ht="12.75" hidden="false" customHeight="false" outlineLevel="0" collapsed="false">
      <c r="B58" s="70"/>
    </row>
    <row r="59" customFormat="false" ht="12.75" hidden="false" customHeight="false" outlineLevel="0" collapsed="false">
      <c r="B59" s="70"/>
    </row>
    <row r="60" customFormat="false" ht="12.75" hidden="false" customHeight="false" outlineLevel="0" collapsed="false">
      <c r="B60" s="70"/>
    </row>
    <row r="61" customFormat="false" ht="12.75" hidden="false" customHeight="false" outlineLevel="0" collapsed="false">
      <c r="B61" s="70"/>
    </row>
    <row r="62" customFormat="false" ht="12.75" hidden="false" customHeight="false" outlineLevel="0" collapsed="false">
      <c r="B62" s="70"/>
    </row>
    <row r="63" customFormat="false" ht="12.75" hidden="false" customHeight="false" outlineLevel="0" collapsed="false">
      <c r="B63" s="70"/>
      <c r="E63" s="71"/>
      <c r="F63" s="72"/>
    </row>
    <row r="64" customFormat="false" ht="12.75" hidden="false" customHeight="false" outlineLevel="0" collapsed="false">
      <c r="B64" s="70"/>
      <c r="F64" s="70"/>
    </row>
    <row r="65" customFormat="false" ht="12.75" hidden="false" customHeight="false" outlineLevel="0" collapsed="false">
      <c r="B65" s="70"/>
      <c r="F65" s="70"/>
    </row>
    <row r="66" customFormat="false" ht="12.75" hidden="false" customHeight="false" outlineLevel="0" collapsed="false">
      <c r="B66" s="70"/>
      <c r="F66" s="70"/>
    </row>
    <row r="67" customFormat="false" ht="12.75" hidden="false" customHeight="false" outlineLevel="0" collapsed="false">
      <c r="B67" s="70"/>
      <c r="F67" s="70"/>
    </row>
    <row r="68" customFormat="false" ht="12.75" hidden="false" customHeight="false" outlineLevel="0" collapsed="false">
      <c r="B68" s="70"/>
      <c r="F68" s="70"/>
    </row>
    <row r="69" customFormat="false" ht="12.75" hidden="false" customHeight="false" outlineLevel="0" collapsed="false">
      <c r="B69" s="70"/>
      <c r="F69" s="70"/>
    </row>
    <row r="70" customFormat="false" ht="12.75" hidden="false" customHeight="false" outlineLevel="0" collapsed="false">
      <c r="B70" s="70"/>
      <c r="F70" s="70"/>
    </row>
    <row r="71" customFormat="false" ht="12.75" hidden="false" customHeight="false" outlineLevel="0" collapsed="false">
      <c r="B71" s="70"/>
      <c r="F71" s="70"/>
    </row>
    <row r="72" customFormat="false" ht="12.75" hidden="false" customHeight="false" outlineLevel="0" collapsed="false">
      <c r="B72" s="70"/>
      <c r="F72" s="70"/>
    </row>
    <row r="73" customFormat="false" ht="12.75" hidden="false" customHeight="false" outlineLevel="0" collapsed="false">
      <c r="B73" s="70"/>
      <c r="F73" s="70"/>
    </row>
    <row r="74" customFormat="false" ht="12.75" hidden="false" customHeight="false" outlineLevel="0" collapsed="false">
      <c r="B74" s="70"/>
      <c r="F74" s="70"/>
    </row>
    <row r="75" customFormat="false" ht="12.75" hidden="false" customHeight="false" outlineLevel="0" collapsed="false">
      <c r="B75" s="70"/>
      <c r="F75" s="70"/>
    </row>
    <row r="76" customFormat="false" ht="12.75" hidden="false" customHeight="false" outlineLevel="0" collapsed="false">
      <c r="B76" s="70"/>
      <c r="F76" s="70"/>
    </row>
    <row r="77" customFormat="false" ht="12.75" hidden="false" customHeight="false" outlineLevel="0" collapsed="false">
      <c r="B77" s="70"/>
      <c r="F77" s="70"/>
    </row>
    <row r="78" customFormat="false" ht="12.75" hidden="false" customHeight="false" outlineLevel="0" collapsed="false">
      <c r="B78" s="70"/>
      <c r="F78" s="70"/>
    </row>
    <row r="79" customFormat="false" ht="12.75" hidden="false" customHeight="false" outlineLevel="0" collapsed="false">
      <c r="B79" s="70"/>
      <c r="F79" s="70"/>
    </row>
    <row r="80" customFormat="false" ht="12.75" hidden="false" customHeight="false" outlineLevel="0" collapsed="false">
      <c r="B80" s="70"/>
      <c r="F80" s="70"/>
    </row>
    <row r="81" customFormat="false" ht="12.75" hidden="false" customHeight="false" outlineLevel="0" collapsed="false">
      <c r="B81" s="70"/>
      <c r="F81" s="70"/>
    </row>
    <row r="82" customFormat="false" ht="12.75" hidden="false" customHeight="false" outlineLevel="0" collapsed="false">
      <c r="B82" s="70"/>
      <c r="F82" s="70"/>
    </row>
    <row r="83" customFormat="false" ht="12.75" hidden="false" customHeight="false" outlineLevel="0" collapsed="false">
      <c r="B83" s="70"/>
      <c r="F83" s="70"/>
    </row>
    <row r="84" customFormat="false" ht="12.75" hidden="false" customHeight="false" outlineLevel="0" collapsed="false">
      <c r="B84" s="70"/>
      <c r="F84" s="70"/>
    </row>
    <row r="85" customFormat="false" ht="12.75" hidden="false" customHeight="false" outlineLevel="0" collapsed="false">
      <c r="B85" s="70"/>
      <c r="F85" s="70"/>
    </row>
    <row r="86" customFormat="false" ht="12.75" hidden="false" customHeight="false" outlineLevel="0" collapsed="false">
      <c r="B86" s="70"/>
      <c r="F86" s="70"/>
    </row>
    <row r="87" customFormat="false" ht="12.75" hidden="false" customHeight="false" outlineLevel="0" collapsed="false">
      <c r="B87" s="70"/>
      <c r="F87" s="70"/>
    </row>
    <row r="88" customFormat="false" ht="12.75" hidden="false" customHeight="false" outlineLevel="0" collapsed="false">
      <c r="B88" s="70"/>
      <c r="F88" s="70"/>
    </row>
    <row r="89" customFormat="false" ht="12.75" hidden="false" customHeight="false" outlineLevel="0" collapsed="false">
      <c r="B89" s="70"/>
      <c r="F89" s="70"/>
    </row>
    <row r="90" customFormat="false" ht="12.75" hidden="false" customHeight="false" outlineLevel="0" collapsed="false">
      <c r="B90" s="70"/>
      <c r="F90" s="70"/>
    </row>
    <row r="91" customFormat="false" ht="12.75" hidden="false" customHeight="false" outlineLevel="0" collapsed="false">
      <c r="B91" s="70"/>
      <c r="F91" s="70"/>
    </row>
    <row r="92" customFormat="false" ht="12.75" hidden="false" customHeight="false" outlineLevel="0" collapsed="false">
      <c r="B92" s="70"/>
      <c r="F92" s="70"/>
    </row>
    <row r="93" customFormat="false" ht="12.75" hidden="false" customHeight="false" outlineLevel="0" collapsed="false">
      <c r="B93" s="70"/>
      <c r="F93" s="70"/>
    </row>
    <row r="94" customFormat="false" ht="12.75" hidden="false" customHeight="false" outlineLevel="0" collapsed="false">
      <c r="B94" s="70"/>
      <c r="F94" s="70"/>
    </row>
    <row r="95" customFormat="false" ht="12.75" hidden="false" customHeight="false" outlineLevel="0" collapsed="false">
      <c r="B95" s="70"/>
      <c r="F95" s="70"/>
    </row>
    <row r="96" customFormat="false" ht="12.75" hidden="false" customHeight="false" outlineLevel="0" collapsed="false">
      <c r="B96" s="70"/>
      <c r="F96" s="70"/>
    </row>
    <row r="97" customFormat="false" ht="12.75" hidden="false" customHeight="false" outlineLevel="0" collapsed="false">
      <c r="B97" s="70"/>
      <c r="F97" s="70"/>
    </row>
    <row r="98" customFormat="false" ht="12.75" hidden="false" customHeight="false" outlineLevel="0" collapsed="false">
      <c r="B98" s="73"/>
      <c r="F98" s="70"/>
    </row>
    <row r="99" customFormat="false" ht="12.75" hidden="false" customHeight="false" outlineLevel="0" collapsed="false">
      <c r="B99" s="73"/>
      <c r="F99" s="70"/>
    </row>
    <row r="100" customFormat="false" ht="12.75" hidden="false" customHeight="false" outlineLevel="0" collapsed="false">
      <c r="B100" s="73"/>
      <c r="F100" s="70"/>
    </row>
    <row r="101" customFormat="false" ht="12.75" hidden="false" customHeight="false" outlineLevel="0" collapsed="false">
      <c r="B101" s="73"/>
      <c r="F101" s="70"/>
    </row>
    <row r="102" customFormat="false" ht="12.75" hidden="false" customHeight="false" outlineLevel="0" collapsed="false">
      <c r="B102" s="73"/>
      <c r="F102" s="70"/>
    </row>
    <row r="103" customFormat="false" ht="12.75" hidden="false" customHeight="false" outlineLevel="0" collapsed="false">
      <c r="B103" s="73"/>
      <c r="F103" s="70"/>
    </row>
    <row r="104" customFormat="false" ht="12.75" hidden="false" customHeight="false" outlineLevel="0" collapsed="false">
      <c r="B104" s="73"/>
      <c r="F104" s="70"/>
    </row>
    <row r="105" customFormat="false" ht="12.75" hidden="false" customHeight="false" outlineLevel="0" collapsed="false">
      <c r="B105" s="73"/>
      <c r="F105" s="70"/>
    </row>
    <row r="106" customFormat="false" ht="12.75" hidden="false" customHeight="false" outlineLevel="0" collapsed="false">
      <c r="B106" s="73"/>
      <c r="F106" s="70"/>
    </row>
    <row r="107" customFormat="false" ht="12.75" hidden="false" customHeight="false" outlineLevel="0" collapsed="false">
      <c r="B107" s="73"/>
      <c r="F107" s="70"/>
    </row>
    <row r="108" customFormat="false" ht="12.75" hidden="false" customHeight="false" outlineLevel="0" collapsed="false">
      <c r="B108" s="73"/>
      <c r="F108" s="70"/>
    </row>
    <row r="109" customFormat="false" ht="12.75" hidden="false" customHeight="false" outlineLevel="0" collapsed="false">
      <c r="B109" s="73"/>
      <c r="F109" s="70"/>
    </row>
    <row r="110" customFormat="false" ht="12.75" hidden="false" customHeight="false" outlineLevel="0" collapsed="false">
      <c r="B110" s="73"/>
      <c r="F110" s="70"/>
    </row>
    <row r="111" customFormat="false" ht="12.75" hidden="false" customHeight="false" outlineLevel="0" collapsed="false">
      <c r="B111" s="73"/>
      <c r="F111" s="70"/>
    </row>
    <row r="112" customFormat="false" ht="12.75" hidden="false" customHeight="false" outlineLevel="0" collapsed="false">
      <c r="B112" s="73"/>
      <c r="F112" s="70"/>
    </row>
    <row r="113" customFormat="false" ht="12.75" hidden="false" customHeight="false" outlineLevel="0" collapsed="false">
      <c r="B113" s="73"/>
      <c r="F113" s="70"/>
    </row>
    <row r="114" customFormat="false" ht="12.75" hidden="false" customHeight="false" outlineLevel="0" collapsed="false">
      <c r="B114" s="73"/>
      <c r="F114" s="70"/>
    </row>
    <row r="115" customFormat="false" ht="12.75" hidden="false" customHeight="false" outlineLevel="0" collapsed="false">
      <c r="B115" s="73"/>
      <c r="F115" s="70"/>
    </row>
    <row r="116" customFormat="false" ht="12.75" hidden="false" customHeight="false" outlineLevel="0" collapsed="false">
      <c r="B116" s="73"/>
      <c r="F116" s="70"/>
    </row>
    <row r="117" customFormat="false" ht="12.75" hidden="false" customHeight="false" outlineLevel="0" collapsed="false">
      <c r="B117" s="73"/>
      <c r="F117" s="70"/>
    </row>
    <row r="118" customFormat="false" ht="12.75" hidden="false" customHeight="false" outlineLevel="0" collapsed="false">
      <c r="B118" s="73"/>
      <c r="F118" s="70"/>
    </row>
    <row r="119" customFormat="false" ht="12.75" hidden="false" customHeight="false" outlineLevel="0" collapsed="false">
      <c r="B119" s="73"/>
      <c r="F119" s="70"/>
    </row>
    <row r="120" customFormat="false" ht="12.75" hidden="false" customHeight="false" outlineLevel="0" collapsed="false">
      <c r="B120" s="73"/>
      <c r="F120" s="70"/>
    </row>
    <row r="121" customFormat="false" ht="12.75" hidden="false" customHeight="false" outlineLevel="0" collapsed="false">
      <c r="B121" s="73"/>
      <c r="F121" s="70"/>
    </row>
    <row r="122" customFormat="false" ht="12.75" hidden="false" customHeight="false" outlineLevel="0" collapsed="false">
      <c r="B122" s="73"/>
      <c r="F122" s="70"/>
    </row>
    <row r="123" customFormat="false" ht="12.75" hidden="false" customHeight="false" outlineLevel="0" collapsed="false">
      <c r="B123" s="73"/>
      <c r="F123" s="70"/>
    </row>
    <row r="124" customFormat="false" ht="12.75" hidden="false" customHeight="false" outlineLevel="0" collapsed="false">
      <c r="B124" s="73"/>
      <c r="F124" s="70"/>
    </row>
    <row r="125" customFormat="false" ht="12.75" hidden="false" customHeight="false" outlineLevel="0" collapsed="false">
      <c r="B125" s="73"/>
      <c r="F125" s="70"/>
    </row>
    <row r="126" customFormat="false" ht="12.75" hidden="false" customHeight="false" outlineLevel="0" collapsed="false">
      <c r="B126" s="73"/>
      <c r="F126" s="70"/>
    </row>
    <row r="127" customFormat="false" ht="12.75" hidden="false" customHeight="false" outlineLevel="0" collapsed="false">
      <c r="B127" s="73"/>
      <c r="F127" s="70"/>
    </row>
    <row r="128" customFormat="false" ht="12.75" hidden="false" customHeight="false" outlineLevel="0" collapsed="false">
      <c r="B128" s="73"/>
      <c r="F128" s="70"/>
    </row>
    <row r="129" customFormat="false" ht="12.75" hidden="false" customHeight="false" outlineLevel="0" collapsed="false">
      <c r="B129" s="73"/>
      <c r="F129" s="70"/>
    </row>
    <row r="130" customFormat="false" ht="12.75" hidden="false" customHeight="false" outlineLevel="0" collapsed="false">
      <c r="B130" s="73"/>
      <c r="F130" s="70"/>
    </row>
    <row r="131" customFormat="false" ht="12.75" hidden="false" customHeight="false" outlineLevel="0" collapsed="false">
      <c r="B131" s="73"/>
      <c r="F131" s="70"/>
    </row>
    <row r="132" customFormat="false" ht="12.75" hidden="false" customHeight="false" outlineLevel="0" collapsed="false">
      <c r="B132" s="73"/>
      <c r="F132" s="70"/>
    </row>
    <row r="133" customFormat="false" ht="12.75" hidden="false" customHeight="false" outlineLevel="0" collapsed="false">
      <c r="B133" s="73"/>
      <c r="F133" s="70"/>
    </row>
    <row r="134" customFormat="false" ht="12.75" hidden="false" customHeight="false" outlineLevel="0" collapsed="false">
      <c r="B134" s="73"/>
      <c r="F134" s="70"/>
    </row>
    <row r="135" customFormat="false" ht="12.75" hidden="false" customHeight="false" outlineLevel="0" collapsed="false">
      <c r="B135" s="73"/>
      <c r="F135" s="70"/>
    </row>
    <row r="136" customFormat="false" ht="12.75" hidden="false" customHeight="false" outlineLevel="0" collapsed="false">
      <c r="B136" s="73"/>
      <c r="F136" s="70"/>
    </row>
    <row r="137" customFormat="false" ht="12.75" hidden="false" customHeight="false" outlineLevel="0" collapsed="false">
      <c r="B137" s="73"/>
      <c r="F137" s="70"/>
    </row>
    <row r="138" customFormat="false" ht="12.75" hidden="false" customHeight="false" outlineLevel="0" collapsed="false">
      <c r="B138" s="73"/>
      <c r="F138" s="70"/>
    </row>
    <row r="139" customFormat="false" ht="12.75" hidden="false" customHeight="false" outlineLevel="0" collapsed="false">
      <c r="B139" s="73"/>
      <c r="F139" s="70"/>
    </row>
    <row r="140" customFormat="false" ht="12.75" hidden="false" customHeight="false" outlineLevel="0" collapsed="false">
      <c r="B140" s="73"/>
      <c r="F140" s="70"/>
    </row>
    <row r="141" customFormat="false" ht="12.75" hidden="false" customHeight="false" outlineLevel="0" collapsed="false">
      <c r="B141" s="73"/>
      <c r="F141" s="70"/>
    </row>
    <row r="142" customFormat="false" ht="12.75" hidden="false" customHeight="false" outlineLevel="0" collapsed="false">
      <c r="B142" s="73"/>
      <c r="F142" s="70"/>
    </row>
    <row r="143" customFormat="false" ht="12.75" hidden="false" customHeight="false" outlineLevel="0" collapsed="false">
      <c r="B143" s="73"/>
      <c r="F143" s="70"/>
    </row>
    <row r="144" customFormat="false" ht="12.75" hidden="false" customHeight="false" outlineLevel="0" collapsed="false">
      <c r="B144" s="73"/>
      <c r="F144" s="70"/>
    </row>
    <row r="145" customFormat="false" ht="12.75" hidden="false" customHeight="false" outlineLevel="0" collapsed="false">
      <c r="B145" s="73"/>
      <c r="F145" s="70"/>
    </row>
    <row r="146" customFormat="false" ht="12.75" hidden="false" customHeight="false" outlineLevel="0" collapsed="false">
      <c r="F146" s="70"/>
    </row>
    <row r="147" customFormat="false" ht="12.75" hidden="false" customHeight="false" outlineLevel="0" collapsed="false">
      <c r="F147" s="70"/>
    </row>
    <row r="148" customFormat="false" ht="12.75" hidden="false" customHeight="false" outlineLevel="0" collapsed="false">
      <c r="F148" s="70"/>
    </row>
    <row r="149" customFormat="false" ht="12.75" hidden="false" customHeight="false" outlineLevel="0" collapsed="false">
      <c r="F149" s="70"/>
    </row>
    <row r="150" customFormat="false" ht="12.75" hidden="false" customHeight="false" outlineLevel="0" collapsed="false">
      <c r="F150" s="70"/>
    </row>
    <row r="151" customFormat="false" ht="12.75" hidden="false" customHeight="false" outlineLevel="0" collapsed="false">
      <c r="F151" s="70"/>
    </row>
    <row r="152" customFormat="false" ht="12.75" hidden="false" customHeight="false" outlineLevel="0" collapsed="false">
      <c r="F152" s="70"/>
    </row>
    <row r="153" customFormat="false" ht="12.75" hidden="false" customHeight="false" outlineLevel="0" collapsed="false">
      <c r="F153" s="70"/>
    </row>
    <row r="154" customFormat="false" ht="12.75" hidden="false" customHeight="false" outlineLevel="0" collapsed="false">
      <c r="F154" s="70"/>
    </row>
    <row r="155" customFormat="false" ht="12.75" hidden="false" customHeight="false" outlineLevel="0" collapsed="false">
      <c r="F155" s="70"/>
    </row>
    <row r="156" customFormat="false" ht="12.75" hidden="false" customHeight="false" outlineLevel="0" collapsed="false">
      <c r="F156" s="70"/>
    </row>
    <row r="157" customFormat="false" ht="12.75" hidden="false" customHeight="false" outlineLevel="0" collapsed="false">
      <c r="F157" s="70"/>
    </row>
    <row r="158" customFormat="false" ht="12.75" hidden="false" customHeight="false" outlineLevel="0" collapsed="false">
      <c r="F158" s="70"/>
    </row>
    <row r="159" customFormat="false" ht="12.75" hidden="false" customHeight="false" outlineLevel="0" collapsed="false">
      <c r="F159" s="70"/>
    </row>
    <row r="160" customFormat="false" ht="12.75" hidden="false" customHeight="false" outlineLevel="0" collapsed="false">
      <c r="F160" s="70"/>
    </row>
    <row r="161" customFormat="false" ht="12.75" hidden="false" customHeight="false" outlineLevel="0" collapsed="false">
      <c r="F161" s="70"/>
    </row>
    <row r="162" customFormat="false" ht="12.75" hidden="false" customHeight="false" outlineLevel="0" collapsed="false">
      <c r="F162" s="70"/>
    </row>
    <row r="163" customFormat="false" ht="12.75" hidden="false" customHeight="false" outlineLevel="0" collapsed="false">
      <c r="F163" s="70"/>
    </row>
    <row r="164" customFormat="false" ht="12.75" hidden="false" customHeight="false" outlineLevel="0" collapsed="false">
      <c r="F164" s="70"/>
    </row>
    <row r="165" customFormat="false" ht="12.75" hidden="false" customHeight="false" outlineLevel="0" collapsed="false">
      <c r="F165" s="70"/>
    </row>
  </sheetData>
  <mergeCells count="1">
    <mergeCell ref="E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2" style="0" width="16.42"/>
    <col collapsed="false" customWidth="true" hidden="false" outlineLevel="0" max="5" min="4" style="0" width="8.99"/>
    <col collapsed="false" customWidth="true" hidden="false" outlineLevel="0" max="6" min="6" style="0" width="12.14"/>
    <col collapsed="false" customWidth="true" hidden="false" outlineLevel="0" max="7" min="7" style="0" width="11.56"/>
    <col collapsed="false" customWidth="true" hidden="false" outlineLevel="0" max="8" min="8" style="0" width="10.85"/>
    <col collapsed="false" customWidth="true" hidden="false" outlineLevel="0" max="9" min="9" style="0" width="7.99"/>
    <col collapsed="false" customWidth="true" hidden="false" outlineLevel="0" max="10" min="10" style="0" width="9.56"/>
    <col collapsed="false" customWidth="true" hidden="false" outlineLevel="0" max="11" min="11" style="0" width="12.28"/>
    <col collapsed="false" customWidth="true" hidden="false" outlineLevel="0" max="12" min="12" style="0" width="12.99"/>
    <col collapsed="false" customWidth="true" hidden="false" outlineLevel="0" max="13" min="13" style="67" width="12.99"/>
    <col collapsed="false" customWidth="true" hidden="false" outlineLevel="0" max="14" min="14" style="0" width="17.14"/>
    <col collapsed="false" customWidth="true" hidden="false" outlineLevel="0" max="15" min="15" style="0" width="14.85"/>
    <col collapsed="false" customWidth="true" hidden="false" outlineLevel="0" max="16" min="16" style="0" width="11.42"/>
    <col collapsed="false" customWidth="true" hidden="false" outlineLevel="0" max="17" min="17" style="0" width="10.56"/>
  </cols>
  <sheetData>
    <row r="1" customFormat="false" ht="12.75" hidden="false" customHeight="false" outlineLevel="0" collapsed="false">
      <c r="A1" s="77" t="s">
        <v>50</v>
      </c>
      <c r="B1" s="78"/>
      <c r="C1" s="78"/>
      <c r="D1" s="78" t="s">
        <v>51</v>
      </c>
      <c r="E1" s="78"/>
      <c r="F1" s="78" t="s">
        <v>52</v>
      </c>
      <c r="G1" s="78" t="s">
        <v>53</v>
      </c>
      <c r="H1" s="78" t="s">
        <v>54</v>
      </c>
      <c r="I1" s="78" t="s">
        <v>55</v>
      </c>
      <c r="J1" s="78" t="s">
        <v>56</v>
      </c>
      <c r="K1" s="78" t="s">
        <v>57</v>
      </c>
      <c r="L1" s="78" t="s">
        <v>58</v>
      </c>
      <c r="M1" s="79" t="s">
        <v>59</v>
      </c>
      <c r="N1" s="78" t="s">
        <v>60</v>
      </c>
      <c r="O1" s="78" t="s">
        <v>61</v>
      </c>
      <c r="P1" s="78" t="s">
        <v>62</v>
      </c>
      <c r="Q1" s="78" t="s">
        <v>63</v>
      </c>
    </row>
    <row r="2" customFormat="false" ht="12.75" hidden="false" customHeight="false" outlineLevel="0" collapsed="false">
      <c r="A2" s="19" t="s">
        <v>64</v>
      </c>
      <c r="B2" s="80" t="n">
        <v>648152</v>
      </c>
      <c r="C2" s="81" t="n">
        <v>153325.1</v>
      </c>
      <c r="D2" s="19" t="n">
        <v>153325.1</v>
      </c>
      <c r="E2" s="7" t="n">
        <f aca="false">C2-D2</f>
        <v>0</v>
      </c>
      <c r="F2" s="19" t="s">
        <v>65</v>
      </c>
      <c r="G2" s="19" t="s">
        <v>66</v>
      </c>
      <c r="H2" s="19" t="s">
        <v>67</v>
      </c>
      <c r="I2" s="19" t="s">
        <v>68</v>
      </c>
      <c r="J2" s="19" t="n">
        <v>24.75</v>
      </c>
      <c r="K2" s="22" t="n">
        <v>36161</v>
      </c>
      <c r="L2" s="22" t="n">
        <v>37621</v>
      </c>
      <c r="M2" s="45" t="n">
        <v>25</v>
      </c>
      <c r="N2" s="19" t="s">
        <v>22</v>
      </c>
      <c r="O2" s="19" t="s">
        <v>22</v>
      </c>
      <c r="P2" s="19" t="n">
        <v>1</v>
      </c>
      <c r="Q2" s="19" t="n">
        <v>24</v>
      </c>
    </row>
    <row r="3" customFormat="false" ht="12.75" hidden="false" customHeight="false" outlineLevel="0" collapsed="false">
      <c r="A3" s="19" t="s">
        <v>64</v>
      </c>
      <c r="B3" s="80" t="n">
        <v>520478</v>
      </c>
      <c r="C3" s="81" t="n">
        <v>153327.1</v>
      </c>
      <c r="D3" s="19" t="n">
        <v>153327.1</v>
      </c>
      <c r="E3" s="7" t="n">
        <f aca="false">C3-D3</f>
        <v>0</v>
      </c>
      <c r="F3" s="19" t="s">
        <v>65</v>
      </c>
      <c r="G3" s="19" t="s">
        <v>66</v>
      </c>
      <c r="H3" s="19" t="s">
        <v>67</v>
      </c>
      <c r="I3" s="19" t="s">
        <v>68</v>
      </c>
      <c r="J3" s="19" t="n">
        <v>25.35</v>
      </c>
      <c r="K3" s="22" t="n">
        <v>37257</v>
      </c>
      <c r="L3" s="22" t="n">
        <v>37621</v>
      </c>
      <c r="M3" s="45" t="n">
        <v>25</v>
      </c>
      <c r="N3" s="19" t="s">
        <v>22</v>
      </c>
      <c r="O3" s="19" t="s">
        <v>22</v>
      </c>
      <c r="P3" s="19" t="n">
        <v>1</v>
      </c>
      <c r="Q3" s="19" t="n">
        <v>24</v>
      </c>
    </row>
    <row r="4" customFormat="false" ht="12.75" hidden="false" customHeight="false" outlineLevel="0" collapsed="false">
      <c r="A4" s="19" t="s">
        <v>64</v>
      </c>
      <c r="B4" s="80" t="n">
        <v>103660</v>
      </c>
      <c r="C4" s="81" t="n">
        <v>207866.1</v>
      </c>
      <c r="D4" s="19" t="n">
        <v>207866.1</v>
      </c>
      <c r="E4" s="7" t="n">
        <f aca="false">C4-D4</f>
        <v>0</v>
      </c>
      <c r="F4" s="19" t="s">
        <v>65</v>
      </c>
      <c r="G4" s="19" t="s">
        <v>66</v>
      </c>
      <c r="H4" s="19" t="s">
        <v>67</v>
      </c>
      <c r="I4" s="19" t="s">
        <v>69</v>
      </c>
      <c r="J4" s="19" t="n">
        <v>29.15</v>
      </c>
      <c r="K4" s="22" t="n">
        <v>37165</v>
      </c>
      <c r="L4" s="22" t="n">
        <v>37256</v>
      </c>
      <c r="M4" s="45" t="n">
        <v>20.7777777777778</v>
      </c>
      <c r="N4" s="19" t="s">
        <v>19</v>
      </c>
      <c r="O4" s="19" t="s">
        <v>19</v>
      </c>
      <c r="P4" s="19" t="n">
        <v>1</v>
      </c>
      <c r="Q4" s="19" t="n">
        <v>24</v>
      </c>
    </row>
    <row r="5" customFormat="false" ht="12.75" hidden="false" customHeight="false" outlineLevel="0" collapsed="false">
      <c r="A5" s="19" t="s">
        <v>64</v>
      </c>
      <c r="D5" s="19" t="n">
        <v>207866.1</v>
      </c>
      <c r="E5" s="7" t="n">
        <f aca="false">C5-D5</f>
        <v>-207866.1</v>
      </c>
      <c r="F5" s="19" t="s">
        <v>65</v>
      </c>
      <c r="G5" s="19" t="s">
        <v>66</v>
      </c>
      <c r="H5" s="19" t="s">
        <v>67</v>
      </c>
      <c r="I5" s="19" t="s">
        <v>69</v>
      </c>
      <c r="J5" s="19" t="n">
        <v>29.15</v>
      </c>
      <c r="K5" s="22" t="n">
        <v>37165</v>
      </c>
      <c r="L5" s="22" t="n">
        <v>37256</v>
      </c>
      <c r="M5" s="45" t="n">
        <v>34.3333333333333</v>
      </c>
      <c r="N5" s="19" t="s">
        <v>70</v>
      </c>
      <c r="O5" s="19" t="s">
        <v>70</v>
      </c>
      <c r="P5" s="19" t="n">
        <v>1</v>
      </c>
      <c r="Q5" s="19" t="n">
        <v>24</v>
      </c>
    </row>
    <row r="6" customFormat="false" ht="12.75" hidden="false" customHeight="false" outlineLevel="0" collapsed="false">
      <c r="A6" s="19" t="s">
        <v>64</v>
      </c>
      <c r="B6" s="80" t="n">
        <v>2977277</v>
      </c>
      <c r="C6" s="81" t="n">
        <v>246561.1</v>
      </c>
      <c r="D6" s="19" t="n">
        <v>246561.1</v>
      </c>
      <c r="E6" s="7" t="n">
        <f aca="false">C6-D6</f>
        <v>0</v>
      </c>
      <c r="F6" s="19" t="s">
        <v>65</v>
      </c>
      <c r="G6" s="19" t="s">
        <v>66</v>
      </c>
      <c r="H6" s="19" t="s">
        <v>67</v>
      </c>
      <c r="I6" s="19" t="s">
        <v>69</v>
      </c>
      <c r="J6" s="19" t="n">
        <v>30.75</v>
      </c>
      <c r="K6" s="22" t="n">
        <v>37165</v>
      </c>
      <c r="L6" s="22" t="n">
        <v>38990</v>
      </c>
      <c r="M6" s="45" t="n">
        <v>50</v>
      </c>
      <c r="N6" s="19" t="s">
        <v>19</v>
      </c>
      <c r="O6" s="19" t="s">
        <v>19</v>
      </c>
      <c r="P6" s="19" t="n">
        <v>1</v>
      </c>
      <c r="Q6" s="19" t="n">
        <v>24</v>
      </c>
    </row>
    <row r="7" customFormat="false" ht="12.75" hidden="false" customHeight="false" outlineLevel="0" collapsed="false">
      <c r="A7" s="19" t="s">
        <v>64</v>
      </c>
      <c r="D7" s="19" t="n">
        <v>246561.1</v>
      </c>
      <c r="E7" s="7" t="n">
        <f aca="false">C7-D7</f>
        <v>-246561.1</v>
      </c>
      <c r="F7" s="19" t="s">
        <v>65</v>
      </c>
      <c r="G7" s="19" t="s">
        <v>66</v>
      </c>
      <c r="H7" s="19" t="s">
        <v>67</v>
      </c>
      <c r="I7" s="19" t="s">
        <v>69</v>
      </c>
      <c r="J7" s="19" t="n">
        <v>30.75</v>
      </c>
      <c r="K7" s="22" t="n">
        <v>37165</v>
      </c>
      <c r="L7" s="22" t="n">
        <v>38990</v>
      </c>
      <c r="M7" s="45" t="n">
        <v>50</v>
      </c>
      <c r="N7" s="19" t="s">
        <v>70</v>
      </c>
      <c r="O7" s="19" t="s">
        <v>70</v>
      </c>
      <c r="P7" s="19" t="n">
        <v>1</v>
      </c>
      <c r="Q7" s="19" t="n">
        <v>24</v>
      </c>
    </row>
    <row r="8" customFormat="false" ht="12.75" hidden="false" customHeight="false" outlineLevel="0" collapsed="false">
      <c r="A8" s="19" t="s">
        <v>64</v>
      </c>
      <c r="B8" s="80" t="n">
        <v>1264112</v>
      </c>
      <c r="C8" s="81" t="n">
        <v>281938.1</v>
      </c>
      <c r="D8" s="19" t="n">
        <v>281938.1</v>
      </c>
      <c r="E8" s="7" t="n">
        <f aca="false">C8-D8</f>
        <v>0</v>
      </c>
      <c r="F8" s="19" t="s">
        <v>65</v>
      </c>
      <c r="G8" s="19" t="s">
        <v>66</v>
      </c>
      <c r="H8" s="19" t="s">
        <v>67</v>
      </c>
      <c r="I8" s="19" t="s">
        <v>69</v>
      </c>
      <c r="J8" s="19" t="n">
        <v>30.65</v>
      </c>
      <c r="K8" s="22" t="n">
        <v>37165</v>
      </c>
      <c r="L8" s="22" t="n">
        <v>38990</v>
      </c>
      <c r="M8" s="45" t="n">
        <v>50</v>
      </c>
      <c r="N8" s="19" t="s">
        <v>70</v>
      </c>
      <c r="O8" s="19" t="s">
        <v>70</v>
      </c>
      <c r="P8" s="19" t="n">
        <v>1</v>
      </c>
      <c r="Q8" s="19" t="n">
        <v>24</v>
      </c>
    </row>
    <row r="9" customFormat="false" ht="12.75" hidden="false" customHeight="false" outlineLevel="0" collapsed="false">
      <c r="A9" s="19" t="s">
        <v>64</v>
      </c>
      <c r="B9" s="80" t="n">
        <v>220659</v>
      </c>
      <c r="C9" s="81" t="n">
        <v>305699.1</v>
      </c>
      <c r="D9" s="19" t="n">
        <v>305699.1</v>
      </c>
      <c r="E9" s="7" t="n">
        <f aca="false">C9-D9</f>
        <v>0</v>
      </c>
      <c r="F9" s="19" t="s">
        <v>65</v>
      </c>
      <c r="G9" s="19" t="s">
        <v>66</v>
      </c>
      <c r="H9" s="19" t="s">
        <v>67</v>
      </c>
      <c r="I9" s="19" t="s">
        <v>68</v>
      </c>
      <c r="J9" s="19" t="n">
        <v>27.25</v>
      </c>
      <c r="K9" s="22" t="n">
        <v>37257</v>
      </c>
      <c r="L9" s="22" t="n">
        <v>37621</v>
      </c>
      <c r="M9" s="45" t="n">
        <v>50</v>
      </c>
      <c r="N9" s="19" t="s">
        <v>22</v>
      </c>
      <c r="O9" s="19" t="s">
        <v>22</v>
      </c>
      <c r="P9" s="19" t="n">
        <v>1</v>
      </c>
      <c r="Q9" s="19" t="n">
        <v>24</v>
      </c>
    </row>
    <row r="10" customFormat="false" ht="12.75" hidden="false" customHeight="false" outlineLevel="0" collapsed="false">
      <c r="A10" s="19" t="s">
        <v>64</v>
      </c>
      <c r="B10" s="80" t="n">
        <v>52282</v>
      </c>
      <c r="C10" s="81" t="n">
        <v>305700.1</v>
      </c>
      <c r="D10" s="19" t="n">
        <v>305700.1</v>
      </c>
      <c r="E10" s="7" t="n">
        <f aca="false">C10-D10</f>
        <v>0</v>
      </c>
      <c r="F10" s="19" t="s">
        <v>65</v>
      </c>
      <c r="G10" s="19" t="s">
        <v>66</v>
      </c>
      <c r="H10" s="19" t="s">
        <v>67</v>
      </c>
      <c r="I10" s="19" t="s">
        <v>68</v>
      </c>
      <c r="J10" s="19" t="n">
        <v>27.64</v>
      </c>
      <c r="K10" s="22" t="n">
        <v>37257</v>
      </c>
      <c r="L10" s="22" t="n">
        <v>37621</v>
      </c>
      <c r="M10" s="45" t="n">
        <v>50</v>
      </c>
      <c r="N10" s="19" t="s">
        <v>22</v>
      </c>
      <c r="O10" s="19" t="s">
        <v>22</v>
      </c>
      <c r="P10" s="19" t="n">
        <v>1</v>
      </c>
      <c r="Q10" s="19" t="n">
        <v>24</v>
      </c>
    </row>
    <row r="11" customFormat="false" ht="12.75" hidden="false" customHeight="false" outlineLevel="0" collapsed="false">
      <c r="A11" s="19" t="s">
        <v>64</v>
      </c>
      <c r="B11" s="80" t="n">
        <v>1166238</v>
      </c>
      <c r="C11" s="81" t="n">
        <v>305701.1</v>
      </c>
      <c r="D11" s="19" t="n">
        <v>305701.1</v>
      </c>
      <c r="E11" s="7" t="n">
        <f aca="false">C11-D11</f>
        <v>0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n">
        <v>27.96</v>
      </c>
      <c r="K11" s="22" t="n">
        <v>37622</v>
      </c>
      <c r="L11" s="22" t="n">
        <v>37986</v>
      </c>
      <c r="M11" s="45" t="n">
        <v>50</v>
      </c>
      <c r="N11" s="19" t="s">
        <v>22</v>
      </c>
      <c r="O11" s="19" t="s">
        <v>22</v>
      </c>
      <c r="P11" s="19" t="n">
        <v>1</v>
      </c>
      <c r="Q11" s="19" t="n">
        <v>24</v>
      </c>
      <c r="R11" s="0" t="s">
        <v>15</v>
      </c>
    </row>
    <row r="12" customFormat="false" ht="12.75" hidden="false" customHeight="false" outlineLevel="0" collapsed="false">
      <c r="A12" s="19" t="s">
        <v>64</v>
      </c>
      <c r="B12" s="80" t="n">
        <v>51640</v>
      </c>
      <c r="C12" s="81" t="n">
        <v>315551.1</v>
      </c>
      <c r="D12" s="19" t="n">
        <v>315551.1</v>
      </c>
      <c r="E12" s="7" t="n">
        <f aca="false">C12-D12</f>
        <v>0</v>
      </c>
      <c r="F12" s="19" t="s">
        <v>65</v>
      </c>
      <c r="G12" s="19" t="s">
        <v>66</v>
      </c>
      <c r="H12" s="19" t="s">
        <v>67</v>
      </c>
      <c r="I12" s="19" t="s">
        <v>69</v>
      </c>
      <c r="J12" s="19" t="n">
        <v>36.95</v>
      </c>
      <c r="K12" s="22" t="n">
        <v>36892</v>
      </c>
      <c r="L12" s="22" t="n">
        <v>37256</v>
      </c>
      <c r="M12" s="45" t="n">
        <v>25</v>
      </c>
      <c r="N12" s="19" t="s">
        <v>70</v>
      </c>
      <c r="O12" s="19" t="s">
        <v>70</v>
      </c>
      <c r="P12" s="19" t="n">
        <v>7</v>
      </c>
      <c r="Q12" s="19" t="n">
        <v>22</v>
      </c>
    </row>
    <row r="13" customFormat="false" ht="12.75" hidden="false" customHeight="false" outlineLevel="0" collapsed="false">
      <c r="A13" s="19" t="s">
        <v>71</v>
      </c>
      <c r="B13" s="80" t="n">
        <v>60982</v>
      </c>
      <c r="C13" s="81" t="n">
        <v>330273.1</v>
      </c>
      <c r="D13" s="19" t="n">
        <v>330273.1</v>
      </c>
      <c r="E13" s="7" t="n">
        <f aca="false">C13-D13</f>
        <v>0</v>
      </c>
      <c r="F13" s="19" t="s">
        <v>65</v>
      </c>
      <c r="G13" s="19" t="s">
        <v>66</v>
      </c>
      <c r="H13" s="19" t="s">
        <v>67</v>
      </c>
      <c r="I13" s="19" t="s">
        <v>69</v>
      </c>
      <c r="J13" s="19" t="n">
        <v>39.75</v>
      </c>
      <c r="K13" s="22" t="n">
        <v>37165</v>
      </c>
      <c r="L13" s="22" t="n">
        <v>37256</v>
      </c>
      <c r="M13" s="45" t="n">
        <v>25</v>
      </c>
      <c r="N13" s="19" t="s">
        <v>22</v>
      </c>
      <c r="O13" s="19" t="s">
        <v>22</v>
      </c>
      <c r="P13" s="19" t="n">
        <v>7</v>
      </c>
      <c r="Q13" s="19" t="n">
        <v>22</v>
      </c>
    </row>
    <row r="14" customFormat="false" ht="12.75" hidden="false" customHeight="false" outlineLevel="0" collapsed="false">
      <c r="A14" s="19" t="s">
        <v>71</v>
      </c>
      <c r="B14" s="80" t="n">
        <v>212594</v>
      </c>
      <c r="C14" s="81" t="n">
        <v>330315.1</v>
      </c>
      <c r="D14" s="19" t="n">
        <v>330315.1</v>
      </c>
      <c r="E14" s="7" t="n">
        <f aca="false">C14-D14</f>
        <v>0</v>
      </c>
      <c r="F14" s="19" t="s">
        <v>65</v>
      </c>
      <c r="G14" s="19" t="s">
        <v>66</v>
      </c>
      <c r="H14" s="19" t="s">
        <v>67</v>
      </c>
      <c r="I14" s="19" t="s">
        <v>69</v>
      </c>
      <c r="J14" s="19" t="n">
        <v>38</v>
      </c>
      <c r="K14" s="22" t="n">
        <v>37165</v>
      </c>
      <c r="L14" s="22" t="n">
        <v>37621</v>
      </c>
      <c r="M14" s="45" t="n">
        <v>25</v>
      </c>
      <c r="N14" s="19" t="s">
        <v>70</v>
      </c>
      <c r="O14" s="19" t="s">
        <v>70</v>
      </c>
      <c r="P14" s="19" t="n">
        <v>7</v>
      </c>
      <c r="Q14" s="19" t="n">
        <v>22</v>
      </c>
    </row>
    <row r="15" customFormat="false" ht="12.75" hidden="false" customHeight="false" outlineLevel="0" collapsed="false">
      <c r="A15" s="19" t="s">
        <v>71</v>
      </c>
      <c r="B15" s="80" t="n">
        <v>-320731</v>
      </c>
      <c r="C15" s="81" t="n">
        <v>330315.2</v>
      </c>
      <c r="D15" s="19" t="n">
        <v>330315.2</v>
      </c>
      <c r="E15" s="7" t="n">
        <f aca="false">C15-D15</f>
        <v>0</v>
      </c>
      <c r="F15" s="19" t="s">
        <v>65</v>
      </c>
      <c r="G15" s="19" t="s">
        <v>66</v>
      </c>
      <c r="H15" s="19" t="s">
        <v>67</v>
      </c>
      <c r="I15" s="19" t="s">
        <v>68</v>
      </c>
      <c r="J15" s="19" t="n">
        <v>43.5</v>
      </c>
      <c r="K15" s="22" t="n">
        <v>37530</v>
      </c>
      <c r="L15" s="22" t="n">
        <v>37621</v>
      </c>
      <c r="M15" s="45" t="n">
        <v>25</v>
      </c>
      <c r="N15" s="19" t="s">
        <v>70</v>
      </c>
      <c r="O15" s="19" t="s">
        <v>70</v>
      </c>
      <c r="P15" s="19" t="n">
        <v>7</v>
      </c>
      <c r="Q15" s="19" t="n">
        <v>22</v>
      </c>
    </row>
    <row r="16" customFormat="false" ht="12.75" hidden="false" customHeight="false" outlineLevel="0" collapsed="false">
      <c r="A16" s="19" t="s">
        <v>71</v>
      </c>
      <c r="B16" s="80" t="n">
        <v>-27198</v>
      </c>
      <c r="C16" s="81" t="n">
        <v>332918.1</v>
      </c>
      <c r="D16" s="19" t="n">
        <v>332918.1</v>
      </c>
      <c r="E16" s="7" t="n">
        <f aca="false">C16-D16</f>
        <v>0</v>
      </c>
      <c r="F16" s="19" t="s">
        <v>65</v>
      </c>
      <c r="G16" s="19" t="s">
        <v>66</v>
      </c>
      <c r="H16" s="19" t="s">
        <v>67</v>
      </c>
      <c r="I16" s="19" t="s">
        <v>68</v>
      </c>
      <c r="J16" s="19" t="n">
        <v>26.45</v>
      </c>
      <c r="K16" s="22" t="n">
        <v>36892</v>
      </c>
      <c r="L16" s="22" t="n">
        <v>37256</v>
      </c>
      <c r="M16" s="45" t="n">
        <v>25</v>
      </c>
      <c r="N16" s="19" t="s">
        <v>70</v>
      </c>
      <c r="O16" s="19" t="s">
        <v>70</v>
      </c>
      <c r="P16" s="19" t="n">
        <v>1</v>
      </c>
      <c r="Q16" s="19" t="n">
        <v>24</v>
      </c>
    </row>
    <row r="17" customFormat="false" ht="12.75" hidden="false" customHeight="false" outlineLevel="0" collapsed="false">
      <c r="A17" s="19" t="s">
        <v>71</v>
      </c>
      <c r="B17" s="80" t="n">
        <v>31190</v>
      </c>
      <c r="C17" s="81" t="n">
        <v>332919.1</v>
      </c>
      <c r="D17" s="19" t="n">
        <v>332919.1</v>
      </c>
      <c r="E17" s="7" t="n">
        <f aca="false">C17-D17</f>
        <v>0</v>
      </c>
      <c r="F17" s="19" t="s">
        <v>65</v>
      </c>
      <c r="G17" s="19" t="s">
        <v>66</v>
      </c>
      <c r="H17" s="19" t="s">
        <v>67</v>
      </c>
      <c r="I17" s="19" t="s">
        <v>69</v>
      </c>
      <c r="J17" s="19" t="n">
        <v>27.25</v>
      </c>
      <c r="K17" s="22" t="n">
        <v>36892</v>
      </c>
      <c r="L17" s="22" t="n">
        <v>37256</v>
      </c>
      <c r="M17" s="45" t="n">
        <v>25</v>
      </c>
      <c r="N17" s="19" t="s">
        <v>22</v>
      </c>
      <c r="O17" s="19" t="s">
        <v>22</v>
      </c>
      <c r="P17" s="19" t="n">
        <v>1</v>
      </c>
      <c r="Q17" s="19" t="n">
        <v>24</v>
      </c>
    </row>
    <row r="18" customFormat="false" ht="12.75" hidden="false" customHeight="false" outlineLevel="0" collapsed="false">
      <c r="A18" s="19" t="s">
        <v>71</v>
      </c>
      <c r="B18" s="80" t="n">
        <v>103800</v>
      </c>
      <c r="C18" s="81" t="n">
        <v>342142.1</v>
      </c>
      <c r="D18" s="19" t="n">
        <v>342142.1</v>
      </c>
      <c r="E18" s="7" t="n">
        <f aca="false">C18-D18</f>
        <v>0</v>
      </c>
      <c r="F18" s="19" t="s">
        <v>65</v>
      </c>
      <c r="G18" s="19" t="s">
        <v>66</v>
      </c>
      <c r="H18" s="19" t="s">
        <v>67</v>
      </c>
      <c r="I18" s="19" t="s">
        <v>69</v>
      </c>
      <c r="J18" s="19" t="n">
        <v>47</v>
      </c>
      <c r="K18" s="22" t="n">
        <v>36892</v>
      </c>
      <c r="L18" s="22" t="n">
        <v>37256</v>
      </c>
      <c r="M18" s="45" t="n">
        <v>25</v>
      </c>
      <c r="N18" s="19" t="s">
        <v>70</v>
      </c>
      <c r="O18" s="19" t="s">
        <v>70</v>
      </c>
      <c r="P18" s="19" t="n">
        <v>7</v>
      </c>
      <c r="Q18" s="19" t="n">
        <v>22</v>
      </c>
      <c r="R18" s="0" t="s">
        <v>25</v>
      </c>
    </row>
    <row r="19" customFormat="false" ht="12.75" hidden="false" customHeight="false" outlineLevel="0" collapsed="false">
      <c r="A19" s="19" t="s">
        <v>71</v>
      </c>
      <c r="B19" s="80" t="n">
        <v>-49505</v>
      </c>
      <c r="C19" s="81" t="n">
        <v>361390.1</v>
      </c>
      <c r="D19" s="19" t="n">
        <v>361390.1</v>
      </c>
      <c r="E19" s="7" t="n">
        <f aca="false">C19-D19</f>
        <v>0</v>
      </c>
      <c r="F19" s="19" t="s">
        <v>72</v>
      </c>
      <c r="G19" s="19" t="s">
        <v>66</v>
      </c>
      <c r="H19" s="19" t="s">
        <v>67</v>
      </c>
      <c r="I19" s="19" t="s">
        <v>68</v>
      </c>
      <c r="J19" s="19" t="n">
        <v>27</v>
      </c>
      <c r="K19" s="22" t="n">
        <v>36708</v>
      </c>
      <c r="L19" s="22" t="n">
        <v>37256</v>
      </c>
      <c r="M19" s="45" t="n">
        <v>50</v>
      </c>
      <c r="N19" s="19" t="s">
        <v>22</v>
      </c>
      <c r="O19" s="19" t="s">
        <v>22</v>
      </c>
      <c r="P19" s="19" t="n">
        <v>1</v>
      </c>
      <c r="Q19" s="19" t="n">
        <v>24</v>
      </c>
    </row>
    <row r="20" customFormat="false" ht="12.75" hidden="false" customHeight="false" outlineLevel="0" collapsed="false">
      <c r="A20" s="19" t="s">
        <v>71</v>
      </c>
      <c r="B20" s="80" t="n">
        <v>-116026</v>
      </c>
      <c r="C20" s="81" t="n">
        <v>377633.1</v>
      </c>
      <c r="D20" s="19" t="n">
        <v>377633.1</v>
      </c>
      <c r="E20" s="7" t="n">
        <f aca="false">C20-D20</f>
        <v>0</v>
      </c>
      <c r="F20" s="19" t="s">
        <v>65</v>
      </c>
      <c r="G20" s="19" t="s">
        <v>66</v>
      </c>
      <c r="H20" s="19" t="s">
        <v>67</v>
      </c>
      <c r="I20" s="19" t="s">
        <v>68</v>
      </c>
      <c r="J20" s="19" t="n">
        <v>44.25</v>
      </c>
      <c r="K20" s="22" t="n">
        <v>36892</v>
      </c>
      <c r="L20" s="22" t="n">
        <v>37256</v>
      </c>
      <c r="M20" s="45" t="n">
        <v>25</v>
      </c>
      <c r="N20" s="19" t="s">
        <v>70</v>
      </c>
      <c r="O20" s="19" t="s">
        <v>70</v>
      </c>
      <c r="P20" s="19" t="n">
        <v>1</v>
      </c>
      <c r="Q20" s="19" t="n">
        <v>24</v>
      </c>
    </row>
    <row r="21" customFormat="false" ht="12.75" hidden="false" customHeight="false" outlineLevel="0" collapsed="false">
      <c r="A21" s="19" t="s">
        <v>71</v>
      </c>
      <c r="B21" s="80" t="n">
        <v>108541</v>
      </c>
      <c r="C21" s="81" t="n">
        <v>377634.1</v>
      </c>
      <c r="D21" s="19" t="n">
        <v>377634.1</v>
      </c>
      <c r="E21" s="7" t="n">
        <f aca="false">C21-D21</f>
        <v>0</v>
      </c>
      <c r="F21" s="19" t="s">
        <v>65</v>
      </c>
      <c r="G21" s="19" t="s">
        <v>66</v>
      </c>
      <c r="H21" s="19" t="s">
        <v>67</v>
      </c>
      <c r="I21" s="19" t="s">
        <v>69</v>
      </c>
      <c r="J21" s="19" t="n">
        <v>42.75</v>
      </c>
      <c r="K21" s="22" t="n">
        <v>36892</v>
      </c>
      <c r="L21" s="22" t="n">
        <v>37256</v>
      </c>
      <c r="M21" s="45" t="n">
        <v>25</v>
      </c>
      <c r="N21" s="19" t="s">
        <v>22</v>
      </c>
      <c r="O21" s="19" t="s">
        <v>22</v>
      </c>
      <c r="P21" s="19" t="n">
        <v>1</v>
      </c>
      <c r="Q21" s="19" t="n">
        <v>24</v>
      </c>
    </row>
    <row r="22" customFormat="false" ht="12.75" hidden="false" customHeight="false" outlineLevel="0" collapsed="false">
      <c r="A22" s="19" t="s">
        <v>71</v>
      </c>
      <c r="B22" s="80" t="n">
        <v>-238540</v>
      </c>
      <c r="C22" s="81" t="n">
        <v>380413.1</v>
      </c>
      <c r="D22" s="19" t="n">
        <v>380413.1</v>
      </c>
      <c r="E22" s="7" t="n">
        <f aca="false">C22-D22</f>
        <v>0</v>
      </c>
      <c r="F22" s="19" t="s">
        <v>65</v>
      </c>
      <c r="G22" s="19" t="s">
        <v>66</v>
      </c>
      <c r="H22" s="19" t="s">
        <v>67</v>
      </c>
      <c r="I22" s="19" t="s">
        <v>68</v>
      </c>
      <c r="J22" s="19" t="n">
        <v>44.9</v>
      </c>
      <c r="K22" s="22" t="n">
        <v>36892</v>
      </c>
      <c r="L22" s="22" t="n">
        <v>37256</v>
      </c>
      <c r="M22" s="45" t="n">
        <v>50</v>
      </c>
      <c r="N22" s="19" t="s">
        <v>70</v>
      </c>
      <c r="O22" s="19" t="s">
        <v>70</v>
      </c>
      <c r="P22" s="19" t="n">
        <v>1</v>
      </c>
      <c r="Q22" s="19" t="n">
        <v>24</v>
      </c>
    </row>
    <row r="23" customFormat="false" ht="12.75" hidden="false" customHeight="false" outlineLevel="0" collapsed="false">
      <c r="A23" s="19" t="s">
        <v>71</v>
      </c>
      <c r="B23" s="80" t="n">
        <v>219577</v>
      </c>
      <c r="C23" s="81" t="n">
        <v>380414.1</v>
      </c>
      <c r="D23" s="19" t="n">
        <v>380414.1</v>
      </c>
      <c r="E23" s="7" t="n">
        <f aca="false">C23-D23</f>
        <v>0</v>
      </c>
      <c r="F23" s="19" t="s">
        <v>65</v>
      </c>
      <c r="G23" s="19" t="s">
        <v>66</v>
      </c>
      <c r="H23" s="19" t="s">
        <v>67</v>
      </c>
      <c r="I23" s="19" t="s">
        <v>69</v>
      </c>
      <c r="J23" s="19" t="n">
        <v>43</v>
      </c>
      <c r="K23" s="22" t="n">
        <v>36892</v>
      </c>
      <c r="L23" s="22" t="n">
        <v>37256</v>
      </c>
      <c r="M23" s="45" t="n">
        <v>50</v>
      </c>
      <c r="N23" s="19" t="s">
        <v>22</v>
      </c>
      <c r="O23" s="19" t="s">
        <v>22</v>
      </c>
      <c r="P23" s="19" t="n">
        <v>1</v>
      </c>
      <c r="Q23" s="19" t="n">
        <v>24</v>
      </c>
    </row>
    <row r="24" customFormat="false" ht="12.75" hidden="false" customHeight="false" outlineLevel="0" collapsed="false">
      <c r="A24" s="19" t="s">
        <v>71</v>
      </c>
      <c r="B24" s="80" t="n">
        <v>-119769</v>
      </c>
      <c r="C24" s="81" t="n">
        <v>381344.1</v>
      </c>
      <c r="D24" s="19" t="n">
        <v>381344.1</v>
      </c>
      <c r="E24" s="7" t="n">
        <f aca="false">C24-D24</f>
        <v>0</v>
      </c>
      <c r="F24" s="19" t="s">
        <v>65</v>
      </c>
      <c r="G24" s="19" t="s">
        <v>66</v>
      </c>
      <c r="H24" s="19" t="s">
        <v>67</v>
      </c>
      <c r="I24" s="19" t="s">
        <v>68</v>
      </c>
      <c r="J24" s="19" t="n">
        <v>45</v>
      </c>
      <c r="K24" s="22" t="n">
        <v>36892</v>
      </c>
      <c r="L24" s="22" t="n">
        <v>37256</v>
      </c>
      <c r="M24" s="45" t="n">
        <v>25</v>
      </c>
      <c r="N24" s="19" t="s">
        <v>70</v>
      </c>
      <c r="O24" s="19" t="s">
        <v>70</v>
      </c>
      <c r="P24" s="19" t="n">
        <v>1</v>
      </c>
      <c r="Q24" s="19" t="n">
        <v>24</v>
      </c>
    </row>
    <row r="25" customFormat="false" ht="12.75" hidden="false" customHeight="false" outlineLevel="0" collapsed="false">
      <c r="A25" s="19" t="s">
        <v>71</v>
      </c>
      <c r="B25" s="80" t="n">
        <v>109788</v>
      </c>
      <c r="C25" s="81" t="n">
        <v>381345.1</v>
      </c>
      <c r="D25" s="19" t="n">
        <v>381345.1</v>
      </c>
      <c r="E25" s="7" t="n">
        <f aca="false">C25-D25</f>
        <v>0</v>
      </c>
      <c r="F25" s="19" t="s">
        <v>65</v>
      </c>
      <c r="G25" s="19" t="s">
        <v>66</v>
      </c>
      <c r="H25" s="19" t="s">
        <v>67</v>
      </c>
      <c r="I25" s="19" t="s">
        <v>69</v>
      </c>
      <c r="J25" s="19" t="n">
        <v>43</v>
      </c>
      <c r="K25" s="22" t="n">
        <v>36892</v>
      </c>
      <c r="L25" s="22" t="n">
        <v>37256</v>
      </c>
      <c r="M25" s="45" t="n">
        <v>25</v>
      </c>
      <c r="N25" s="19" t="s">
        <v>22</v>
      </c>
      <c r="O25" s="19" t="s">
        <v>22</v>
      </c>
      <c r="P25" s="19" t="n">
        <v>1</v>
      </c>
      <c r="Q25" s="19" t="n">
        <v>24</v>
      </c>
    </row>
    <row r="26" customFormat="false" ht="12.75" hidden="false" customHeight="false" outlineLevel="0" collapsed="false">
      <c r="A26" s="19" t="s">
        <v>71</v>
      </c>
      <c r="B26" s="80" t="n">
        <v>-425579</v>
      </c>
      <c r="C26" s="81" t="n">
        <v>389923.1</v>
      </c>
      <c r="D26" s="19" t="n">
        <v>389923.1</v>
      </c>
      <c r="E26" s="7" t="n">
        <f aca="false">C26-D26</f>
        <v>0</v>
      </c>
      <c r="F26" s="19" t="s">
        <v>65</v>
      </c>
      <c r="G26" s="19" t="s">
        <v>66</v>
      </c>
      <c r="H26" s="19" t="s">
        <v>67</v>
      </c>
      <c r="I26" s="19" t="s">
        <v>68</v>
      </c>
      <c r="J26" s="19" t="n">
        <v>68</v>
      </c>
      <c r="K26" s="22" t="n">
        <v>37165</v>
      </c>
      <c r="L26" s="22" t="n">
        <v>37256</v>
      </c>
      <c r="M26" s="45" t="n">
        <v>50</v>
      </c>
      <c r="N26" s="19" t="s">
        <v>70</v>
      </c>
      <c r="O26" s="19" t="s">
        <v>70</v>
      </c>
      <c r="P26" s="19" t="n">
        <v>7</v>
      </c>
      <c r="Q26" s="19" t="n">
        <v>22</v>
      </c>
    </row>
    <row r="27" customFormat="false" ht="12.75" hidden="false" customHeight="false" outlineLevel="0" collapsed="false">
      <c r="A27" s="19" t="s">
        <v>71</v>
      </c>
      <c r="B27" s="80" t="n">
        <v>27646342</v>
      </c>
      <c r="C27" s="81" t="n">
        <v>447576.1</v>
      </c>
      <c r="D27" s="19" t="n">
        <v>447576.1</v>
      </c>
      <c r="E27" s="7" t="n">
        <f aca="false">C27-D27</f>
        <v>0</v>
      </c>
      <c r="F27" s="19" t="s">
        <v>65</v>
      </c>
      <c r="G27" s="19" t="s">
        <v>66</v>
      </c>
      <c r="H27" s="19" t="s">
        <v>67</v>
      </c>
      <c r="I27" s="19" t="s">
        <v>69</v>
      </c>
      <c r="J27" s="19" t="n">
        <v>42.75</v>
      </c>
      <c r="K27" s="22" t="n">
        <v>37257</v>
      </c>
      <c r="L27" s="22" t="n">
        <v>39082</v>
      </c>
      <c r="M27" s="45" t="n">
        <v>50</v>
      </c>
      <c r="N27" s="19" t="s">
        <v>70</v>
      </c>
      <c r="O27" s="19" t="s">
        <v>70</v>
      </c>
      <c r="P27" s="19" t="n">
        <v>1</v>
      </c>
      <c r="Q27" s="19" t="n">
        <v>24</v>
      </c>
    </row>
    <row r="28" customFormat="false" ht="12.75" hidden="false" customHeight="false" outlineLevel="0" collapsed="false">
      <c r="A28" s="19" t="s">
        <v>71</v>
      </c>
      <c r="B28" s="80" t="n">
        <v>27940827</v>
      </c>
      <c r="C28" s="81" t="n">
        <v>448835.1</v>
      </c>
      <c r="D28" s="19" t="n">
        <v>448835.1</v>
      </c>
      <c r="E28" s="7" t="n">
        <f aca="false">C28-D28</f>
        <v>0</v>
      </c>
      <c r="F28" s="19" t="s">
        <v>65</v>
      </c>
      <c r="G28" s="19" t="s">
        <v>66</v>
      </c>
      <c r="H28" s="19" t="s">
        <v>67</v>
      </c>
      <c r="I28" s="19" t="s">
        <v>69</v>
      </c>
      <c r="J28" s="19" t="n">
        <v>42.9</v>
      </c>
      <c r="K28" s="22" t="n">
        <v>37257</v>
      </c>
      <c r="L28" s="22" t="n">
        <v>39082</v>
      </c>
      <c r="M28" s="45" t="n">
        <v>50</v>
      </c>
      <c r="N28" s="19" t="s">
        <v>70</v>
      </c>
      <c r="O28" s="19" t="s">
        <v>70</v>
      </c>
      <c r="P28" s="19" t="n">
        <v>1</v>
      </c>
      <c r="Q28" s="19" t="n">
        <v>24</v>
      </c>
    </row>
    <row r="29" customFormat="false" ht="12.75" hidden="false" customHeight="false" outlineLevel="0" collapsed="false">
      <c r="A29" s="19" t="s">
        <v>71</v>
      </c>
      <c r="B29" s="80" t="n">
        <v>-242033</v>
      </c>
      <c r="C29" s="81" t="n">
        <v>457465.1</v>
      </c>
      <c r="D29" s="19" t="n">
        <v>457465.1</v>
      </c>
      <c r="E29" s="7" t="n">
        <f aca="false">C29-D29</f>
        <v>0</v>
      </c>
      <c r="F29" s="19" t="s">
        <v>65</v>
      </c>
      <c r="G29" s="19" t="s">
        <v>66</v>
      </c>
      <c r="H29" s="19" t="s">
        <v>67</v>
      </c>
      <c r="I29" s="19" t="s">
        <v>68</v>
      </c>
      <c r="J29" s="19" t="n">
        <v>69.5</v>
      </c>
      <c r="K29" s="22" t="n">
        <v>36892</v>
      </c>
      <c r="L29" s="22" t="n">
        <v>37256</v>
      </c>
      <c r="M29" s="45" t="n">
        <v>25</v>
      </c>
      <c r="N29" s="19" t="s">
        <v>70</v>
      </c>
      <c r="O29" s="19" t="s">
        <v>70</v>
      </c>
      <c r="P29" s="19" t="n">
        <v>1</v>
      </c>
      <c r="Q29" s="19" t="n">
        <v>24</v>
      </c>
    </row>
    <row r="30" customFormat="false" ht="12.75" hidden="false" customHeight="false" outlineLevel="0" collapsed="false">
      <c r="A30" s="19" t="s">
        <v>71</v>
      </c>
      <c r="B30" s="80" t="n">
        <v>232052</v>
      </c>
      <c r="C30" s="81" t="n">
        <v>457466.1</v>
      </c>
      <c r="D30" s="19" t="n">
        <v>457466.1</v>
      </c>
      <c r="E30" s="7" t="n">
        <f aca="false">C30-D30</f>
        <v>0</v>
      </c>
      <c r="F30" s="19" t="s">
        <v>65</v>
      </c>
      <c r="G30" s="19" t="s">
        <v>66</v>
      </c>
      <c r="H30" s="19" t="s">
        <v>67</v>
      </c>
      <c r="I30" s="19" t="s">
        <v>69</v>
      </c>
      <c r="J30" s="19" t="n">
        <v>67.5</v>
      </c>
      <c r="K30" s="22" t="n">
        <v>36892</v>
      </c>
      <c r="L30" s="22" t="n">
        <v>37256</v>
      </c>
      <c r="M30" s="45" t="n">
        <v>25</v>
      </c>
      <c r="N30" s="19" t="s">
        <v>22</v>
      </c>
      <c r="O30" s="19" t="s">
        <v>22</v>
      </c>
      <c r="P30" s="19" t="n">
        <v>1</v>
      </c>
      <c r="Q30" s="19" t="n">
        <v>24</v>
      </c>
    </row>
    <row r="31" customFormat="false" ht="12.75" hidden="false" customHeight="false" outlineLevel="0" collapsed="false">
      <c r="A31" s="19" t="s">
        <v>71</v>
      </c>
      <c r="B31" s="80" t="n">
        <v>229557</v>
      </c>
      <c r="C31" s="81" t="n">
        <v>457490.1</v>
      </c>
      <c r="D31" s="19" t="n">
        <v>457490.1</v>
      </c>
      <c r="E31" s="7" t="n">
        <f aca="false">C31-D31</f>
        <v>0</v>
      </c>
      <c r="F31" s="19" t="s">
        <v>65</v>
      </c>
      <c r="G31" s="19" t="s">
        <v>66</v>
      </c>
      <c r="H31" s="19" t="s">
        <v>67</v>
      </c>
      <c r="I31" s="19" t="s">
        <v>69</v>
      </c>
      <c r="J31" s="19" t="n">
        <v>67</v>
      </c>
      <c r="K31" s="22" t="n">
        <v>36892</v>
      </c>
      <c r="L31" s="22" t="n">
        <v>37256</v>
      </c>
      <c r="M31" s="45" t="n">
        <v>25</v>
      </c>
      <c r="N31" s="19" t="s">
        <v>22</v>
      </c>
      <c r="O31" s="19" t="s">
        <v>22</v>
      </c>
      <c r="P31" s="19" t="n">
        <v>1</v>
      </c>
      <c r="Q31" s="19" t="n">
        <v>24</v>
      </c>
    </row>
    <row r="32" customFormat="false" ht="12.75" hidden="false" customHeight="false" outlineLevel="0" collapsed="false">
      <c r="A32" s="19" t="s">
        <v>71</v>
      </c>
      <c r="B32" s="80" t="n">
        <v>298425</v>
      </c>
      <c r="C32" s="81" t="n">
        <v>459799.1</v>
      </c>
      <c r="D32" s="19" t="n">
        <v>459799.1</v>
      </c>
      <c r="E32" s="7" t="n">
        <f aca="false">C32-D32</f>
        <v>0</v>
      </c>
      <c r="F32" s="19" t="s">
        <v>65</v>
      </c>
      <c r="G32" s="19" t="s">
        <v>66</v>
      </c>
      <c r="H32" s="19" t="s">
        <v>67</v>
      </c>
      <c r="I32" s="19" t="s">
        <v>69</v>
      </c>
      <c r="J32" s="19" t="n">
        <v>85.5</v>
      </c>
      <c r="K32" s="22" t="n">
        <v>37165</v>
      </c>
      <c r="L32" s="22" t="n">
        <v>37256</v>
      </c>
      <c r="M32" s="45" t="n">
        <v>25</v>
      </c>
      <c r="N32" s="19" t="s">
        <v>22</v>
      </c>
      <c r="O32" s="19" t="s">
        <v>22</v>
      </c>
      <c r="P32" s="19" t="n">
        <v>7</v>
      </c>
      <c r="Q32" s="19" t="n">
        <v>22</v>
      </c>
    </row>
    <row r="33" customFormat="false" ht="12.75" hidden="false" customHeight="false" outlineLevel="0" collapsed="false">
      <c r="A33" s="19" t="s">
        <v>71</v>
      </c>
      <c r="B33" s="80" t="n">
        <v>-1012048</v>
      </c>
      <c r="C33" s="81" t="n">
        <v>486309.1</v>
      </c>
      <c r="D33" s="19" t="n">
        <v>486309.1</v>
      </c>
      <c r="E33" s="7" t="n">
        <f aca="false">C33-D33</f>
        <v>0</v>
      </c>
      <c r="F33" s="19" t="s">
        <v>65</v>
      </c>
      <c r="G33" s="19" t="s">
        <v>66</v>
      </c>
      <c r="H33" s="19" t="s">
        <v>67</v>
      </c>
      <c r="I33" s="19" t="s">
        <v>68</v>
      </c>
      <c r="J33" s="19" t="n">
        <v>222</v>
      </c>
      <c r="K33" s="22" t="n">
        <v>37165</v>
      </c>
      <c r="L33" s="22" t="n">
        <v>37256</v>
      </c>
      <c r="M33" s="45" t="n">
        <v>25</v>
      </c>
      <c r="N33" s="19" t="s">
        <v>70</v>
      </c>
      <c r="O33" s="19" t="s">
        <v>70</v>
      </c>
      <c r="P33" s="19" t="n">
        <v>7</v>
      </c>
      <c r="Q33" s="19" t="n">
        <v>22</v>
      </c>
    </row>
    <row r="34" customFormat="false" ht="12.75" hidden="false" customHeight="false" outlineLevel="0" collapsed="false">
      <c r="A34" s="19" t="s">
        <v>71</v>
      </c>
      <c r="B34" s="80" t="n">
        <v>944578</v>
      </c>
      <c r="C34" s="81" t="n">
        <v>486310.1</v>
      </c>
      <c r="D34" s="19" t="n">
        <v>486310.1</v>
      </c>
      <c r="E34" s="7" t="n">
        <f aca="false">C34-D34</f>
        <v>0</v>
      </c>
      <c r="F34" s="19" t="s">
        <v>65</v>
      </c>
      <c r="G34" s="19" t="s">
        <v>66</v>
      </c>
      <c r="H34" s="19" t="s">
        <v>67</v>
      </c>
      <c r="I34" s="19" t="s">
        <v>69</v>
      </c>
      <c r="J34" s="19" t="n">
        <v>210</v>
      </c>
      <c r="K34" s="22" t="n">
        <v>37165</v>
      </c>
      <c r="L34" s="22" t="n">
        <v>37256</v>
      </c>
      <c r="M34" s="45" t="n">
        <v>25</v>
      </c>
      <c r="N34" s="19" t="s">
        <v>22</v>
      </c>
      <c r="O34" s="19" t="s">
        <v>22</v>
      </c>
      <c r="P34" s="19" t="n">
        <v>7</v>
      </c>
      <c r="Q34" s="19" t="n">
        <v>22</v>
      </c>
    </row>
    <row r="35" customFormat="false" ht="12.75" hidden="false" customHeight="false" outlineLevel="0" collapsed="false">
      <c r="A35" s="19" t="s">
        <v>71</v>
      </c>
      <c r="B35" s="80" t="n">
        <v>-638369</v>
      </c>
      <c r="C35" s="81" t="n">
        <v>494286.2</v>
      </c>
      <c r="D35" s="19" t="n">
        <v>494286.2</v>
      </c>
      <c r="E35" s="7" t="n">
        <f aca="false">C35-D35</f>
        <v>0</v>
      </c>
      <c r="F35" s="19" t="s">
        <v>65</v>
      </c>
      <c r="G35" s="19" t="s">
        <v>66</v>
      </c>
      <c r="H35" s="19" t="s">
        <v>67</v>
      </c>
      <c r="I35" s="19" t="s">
        <v>68</v>
      </c>
      <c r="J35" s="19" t="n">
        <v>150</v>
      </c>
      <c r="K35" s="22" t="n">
        <v>37165</v>
      </c>
      <c r="L35" s="22" t="n">
        <v>37256</v>
      </c>
      <c r="M35" s="45" t="n">
        <v>25</v>
      </c>
      <c r="N35" s="19" t="s">
        <v>70</v>
      </c>
      <c r="O35" s="19" t="s">
        <v>70</v>
      </c>
      <c r="P35" s="19" t="n">
        <v>7</v>
      </c>
      <c r="Q35" s="19" t="n">
        <v>22</v>
      </c>
    </row>
    <row r="36" customFormat="false" ht="12.75" hidden="false" customHeight="false" outlineLevel="0" collapsed="false">
      <c r="A36" s="19" t="s">
        <v>73</v>
      </c>
      <c r="B36" s="80" t="n">
        <v>22278627</v>
      </c>
      <c r="C36" s="81" t="n">
        <v>51353.3</v>
      </c>
      <c r="D36" s="19" t="n">
        <v>51353.3</v>
      </c>
      <c r="E36" s="7" t="n">
        <f aca="false">C36-D36</f>
        <v>0</v>
      </c>
      <c r="F36" s="19" t="s">
        <v>65</v>
      </c>
      <c r="G36" s="19" t="s">
        <v>66</v>
      </c>
      <c r="H36" s="19" t="s">
        <v>67</v>
      </c>
      <c r="I36" s="19" t="s">
        <v>68</v>
      </c>
      <c r="J36" s="19" t="n">
        <v>21.6</v>
      </c>
      <c r="K36" s="22" t="n">
        <v>37165</v>
      </c>
      <c r="L36" s="22" t="n">
        <v>38717</v>
      </c>
      <c r="M36" s="45" t="n">
        <v>102</v>
      </c>
      <c r="N36" s="19" t="s">
        <v>70</v>
      </c>
      <c r="O36" s="19" t="s">
        <v>70</v>
      </c>
      <c r="P36" s="19" t="n">
        <v>1</v>
      </c>
      <c r="Q36" s="19" t="n">
        <v>24</v>
      </c>
    </row>
    <row r="37" customFormat="false" ht="12.75" hidden="false" customHeight="false" outlineLevel="0" collapsed="false">
      <c r="A37" s="19" t="s">
        <v>71</v>
      </c>
      <c r="B37" s="80" t="n">
        <v>3509319</v>
      </c>
      <c r="C37" s="81" t="n">
        <v>522001.1</v>
      </c>
      <c r="D37" s="19" t="n">
        <v>522001.1</v>
      </c>
      <c r="E37" s="7" t="n">
        <f aca="false">C37-D37</f>
        <v>0</v>
      </c>
      <c r="F37" s="19" t="s">
        <v>65</v>
      </c>
      <c r="G37" s="19" t="s">
        <v>66</v>
      </c>
      <c r="H37" s="19" t="s">
        <v>74</v>
      </c>
      <c r="I37" s="19" t="s">
        <v>68</v>
      </c>
      <c r="J37" s="19" t="n">
        <v>45</v>
      </c>
      <c r="K37" s="22" t="n">
        <v>37987</v>
      </c>
      <c r="L37" s="22" t="n">
        <v>38352</v>
      </c>
      <c r="M37" s="45" t="n">
        <v>25</v>
      </c>
      <c r="N37" s="19" t="s">
        <v>70</v>
      </c>
      <c r="O37" s="19" t="s">
        <v>70</v>
      </c>
      <c r="P37" s="19" t="n">
        <v>1</v>
      </c>
      <c r="Q37" s="19" t="n">
        <v>24</v>
      </c>
    </row>
    <row r="38" customFormat="false" ht="12.75" hidden="false" customHeight="false" outlineLevel="0" collapsed="false">
      <c r="A38" s="19" t="s">
        <v>71</v>
      </c>
      <c r="B38" s="80" t="n">
        <v>3339919</v>
      </c>
      <c r="C38" s="81" t="n">
        <v>522019.1</v>
      </c>
      <c r="D38" s="19" t="n">
        <v>522019.1</v>
      </c>
      <c r="E38" s="7" t="n">
        <f aca="false">C38-D38</f>
        <v>0</v>
      </c>
      <c r="F38" s="19" t="s">
        <v>65</v>
      </c>
      <c r="G38" s="19" t="s">
        <v>66</v>
      </c>
      <c r="H38" s="19" t="s">
        <v>74</v>
      </c>
      <c r="I38" s="19" t="s">
        <v>68</v>
      </c>
      <c r="J38" s="19" t="n">
        <v>45</v>
      </c>
      <c r="K38" s="22" t="n">
        <v>38353</v>
      </c>
      <c r="L38" s="22" t="n">
        <v>38717</v>
      </c>
      <c r="M38" s="45" t="n">
        <v>25</v>
      </c>
      <c r="N38" s="19" t="s">
        <v>70</v>
      </c>
      <c r="O38" s="19" t="s">
        <v>70</v>
      </c>
      <c r="P38" s="19" t="n">
        <v>1</v>
      </c>
      <c r="Q38" s="19" t="n">
        <v>24</v>
      </c>
    </row>
    <row r="39" customFormat="false" ht="12.75" hidden="false" customHeight="false" outlineLevel="0" collapsed="false">
      <c r="A39" s="19" t="s">
        <v>71</v>
      </c>
      <c r="B39" s="80" t="n">
        <v>3170582</v>
      </c>
      <c r="C39" s="81" t="n">
        <v>522024.1</v>
      </c>
      <c r="D39" s="19" t="n">
        <v>522024.1</v>
      </c>
      <c r="E39" s="7" t="n">
        <f aca="false">C39-D39</f>
        <v>0</v>
      </c>
      <c r="F39" s="19" t="s">
        <v>65</v>
      </c>
      <c r="G39" s="19" t="s">
        <v>66</v>
      </c>
      <c r="H39" s="19" t="s">
        <v>74</v>
      </c>
      <c r="I39" s="19" t="s">
        <v>68</v>
      </c>
      <c r="J39" s="19" t="n">
        <v>45</v>
      </c>
      <c r="K39" s="22" t="n">
        <v>38718</v>
      </c>
      <c r="L39" s="22" t="n">
        <v>39082</v>
      </c>
      <c r="M39" s="45" t="n">
        <v>25</v>
      </c>
      <c r="N39" s="19" t="s">
        <v>70</v>
      </c>
      <c r="O39" s="19" t="s">
        <v>70</v>
      </c>
      <c r="P39" s="19" t="n">
        <v>1</v>
      </c>
      <c r="Q39" s="19" t="n">
        <v>24</v>
      </c>
    </row>
    <row r="40" customFormat="false" ht="12.75" hidden="false" customHeight="false" outlineLevel="0" collapsed="false">
      <c r="A40" s="19" t="s">
        <v>71</v>
      </c>
      <c r="B40" s="80" t="n">
        <v>3170582</v>
      </c>
      <c r="C40" s="81" t="n">
        <v>522097.1</v>
      </c>
      <c r="D40" s="19" t="n">
        <v>522097.1</v>
      </c>
      <c r="E40" s="7" t="n">
        <f aca="false">C40-D40</f>
        <v>0</v>
      </c>
      <c r="F40" s="19" t="s">
        <v>65</v>
      </c>
      <c r="G40" s="19" t="s">
        <v>66</v>
      </c>
      <c r="H40" s="19" t="s">
        <v>74</v>
      </c>
      <c r="I40" s="19" t="s">
        <v>68</v>
      </c>
      <c r="J40" s="19" t="n">
        <v>45</v>
      </c>
      <c r="K40" s="22" t="n">
        <v>38718</v>
      </c>
      <c r="L40" s="22" t="n">
        <v>39082</v>
      </c>
      <c r="M40" s="45" t="n">
        <v>25</v>
      </c>
      <c r="N40" s="19" t="s">
        <v>70</v>
      </c>
      <c r="O40" s="19" t="s">
        <v>70</v>
      </c>
      <c r="P40" s="19" t="n">
        <v>1</v>
      </c>
      <c r="Q40" s="19" t="n">
        <v>24</v>
      </c>
    </row>
    <row r="41" customFormat="false" ht="12.75" hidden="false" customHeight="false" outlineLevel="0" collapsed="false">
      <c r="A41" s="19" t="s">
        <v>71</v>
      </c>
      <c r="B41" s="80" t="n">
        <v>3339919</v>
      </c>
      <c r="C41" s="81" t="n">
        <v>522100.1</v>
      </c>
      <c r="D41" s="19" t="n">
        <v>522100.1</v>
      </c>
      <c r="E41" s="7" t="n">
        <f aca="false">C41-D41</f>
        <v>0</v>
      </c>
      <c r="F41" s="19" t="s">
        <v>65</v>
      </c>
      <c r="G41" s="19" t="s">
        <v>66</v>
      </c>
      <c r="H41" s="19" t="s">
        <v>74</v>
      </c>
      <c r="I41" s="19" t="s">
        <v>68</v>
      </c>
      <c r="J41" s="19" t="n">
        <v>45</v>
      </c>
      <c r="K41" s="22" t="n">
        <v>38353</v>
      </c>
      <c r="L41" s="22" t="n">
        <v>38717</v>
      </c>
      <c r="M41" s="45" t="n">
        <v>25</v>
      </c>
      <c r="N41" s="19" t="s">
        <v>70</v>
      </c>
      <c r="O41" s="19" t="s">
        <v>70</v>
      </c>
      <c r="P41" s="19" t="n">
        <v>1</v>
      </c>
      <c r="Q41" s="19" t="n">
        <v>24</v>
      </c>
    </row>
    <row r="42" customFormat="false" ht="12.75" hidden="false" customHeight="false" outlineLevel="0" collapsed="false">
      <c r="A42" s="19" t="s">
        <v>71</v>
      </c>
      <c r="B42" s="80" t="n">
        <v>3509319</v>
      </c>
      <c r="C42" s="81" t="n">
        <v>522101.1</v>
      </c>
      <c r="D42" s="19" t="n">
        <v>522101.1</v>
      </c>
      <c r="E42" s="7" t="n">
        <f aca="false">C42-D42</f>
        <v>0</v>
      </c>
      <c r="F42" s="19" t="s">
        <v>65</v>
      </c>
      <c r="G42" s="19" t="s">
        <v>66</v>
      </c>
      <c r="H42" s="19" t="s">
        <v>74</v>
      </c>
      <c r="I42" s="19" t="s">
        <v>68</v>
      </c>
      <c r="J42" s="19" t="n">
        <v>45</v>
      </c>
      <c r="K42" s="22" t="n">
        <v>37987</v>
      </c>
      <c r="L42" s="22" t="n">
        <v>38352</v>
      </c>
      <c r="M42" s="45" t="n">
        <v>25</v>
      </c>
      <c r="N42" s="19" t="s">
        <v>70</v>
      </c>
      <c r="O42" s="19" t="s">
        <v>70</v>
      </c>
      <c r="P42" s="19" t="n">
        <v>1</v>
      </c>
      <c r="Q42" s="19" t="n">
        <v>24</v>
      </c>
    </row>
    <row r="43" customFormat="false" ht="12.75" hidden="false" customHeight="false" outlineLevel="0" collapsed="false">
      <c r="A43" s="19" t="s">
        <v>71</v>
      </c>
      <c r="B43" s="80" t="n">
        <v>12123535</v>
      </c>
      <c r="C43" s="81" t="n">
        <v>541392.1</v>
      </c>
      <c r="D43" s="19" t="n">
        <v>541392.1</v>
      </c>
      <c r="E43" s="7" t="n">
        <f aca="false">C43-D43</f>
        <v>0</v>
      </c>
      <c r="F43" s="19" t="s">
        <v>65</v>
      </c>
      <c r="G43" s="19" t="s">
        <v>66</v>
      </c>
      <c r="H43" s="19" t="s">
        <v>67</v>
      </c>
      <c r="I43" s="19" t="s">
        <v>69</v>
      </c>
      <c r="J43" s="19" t="n">
        <v>85.5</v>
      </c>
      <c r="K43" s="22" t="n">
        <v>37622</v>
      </c>
      <c r="L43" s="22" t="n">
        <v>37986</v>
      </c>
      <c r="M43" s="45" t="n">
        <v>50</v>
      </c>
      <c r="N43" s="19" t="s">
        <v>70</v>
      </c>
      <c r="O43" s="19" t="s">
        <v>70</v>
      </c>
      <c r="P43" s="19" t="n">
        <v>7</v>
      </c>
      <c r="Q43" s="19" t="n">
        <v>22</v>
      </c>
    </row>
    <row r="44" customFormat="false" ht="12.75" hidden="false" customHeight="false" outlineLevel="0" collapsed="false">
      <c r="A44" s="19" t="s">
        <v>71</v>
      </c>
      <c r="B44" s="80" t="n">
        <v>2621832</v>
      </c>
      <c r="C44" s="81" t="n">
        <v>541581.1</v>
      </c>
      <c r="D44" s="19" t="n">
        <v>541581.1</v>
      </c>
      <c r="E44" s="7" t="n">
        <f aca="false">C44-D44</f>
        <v>0</v>
      </c>
      <c r="F44" s="19" t="s">
        <v>65</v>
      </c>
      <c r="G44" s="19" t="s">
        <v>66</v>
      </c>
      <c r="H44" s="19" t="s">
        <v>67</v>
      </c>
      <c r="I44" s="19" t="s">
        <v>69</v>
      </c>
      <c r="J44" s="19" t="n">
        <v>108</v>
      </c>
      <c r="K44" s="22" t="n">
        <v>37347</v>
      </c>
      <c r="L44" s="22" t="n">
        <v>37437</v>
      </c>
      <c r="M44" s="45" t="n">
        <v>25</v>
      </c>
      <c r="N44" s="19" t="s">
        <v>70</v>
      </c>
      <c r="O44" s="19" t="s">
        <v>70</v>
      </c>
      <c r="P44" s="19" t="n">
        <v>7</v>
      </c>
      <c r="Q44" s="19" t="n">
        <v>22</v>
      </c>
    </row>
    <row r="45" customFormat="false" ht="12.75" hidden="false" customHeight="false" outlineLevel="0" collapsed="false">
      <c r="A45" s="19" t="s">
        <v>71</v>
      </c>
      <c r="B45" s="80" t="n">
        <v>6089843</v>
      </c>
      <c r="C45" s="81" t="n">
        <v>586565.1</v>
      </c>
      <c r="D45" s="19" t="n">
        <v>586565.1</v>
      </c>
      <c r="E45" s="7" t="n">
        <f aca="false">C45-D45</f>
        <v>0</v>
      </c>
      <c r="F45" s="19" t="s">
        <v>65</v>
      </c>
      <c r="G45" s="19" t="s">
        <v>66</v>
      </c>
      <c r="H45" s="19" t="s">
        <v>67</v>
      </c>
      <c r="I45" s="19" t="s">
        <v>69</v>
      </c>
      <c r="J45" s="19" t="n">
        <v>239</v>
      </c>
      <c r="K45" s="22" t="n">
        <v>37438</v>
      </c>
      <c r="L45" s="22" t="n">
        <v>37529</v>
      </c>
      <c r="M45" s="45" t="n">
        <v>25</v>
      </c>
      <c r="N45" s="19" t="s">
        <v>70</v>
      </c>
      <c r="O45" s="19" t="s">
        <v>70</v>
      </c>
      <c r="P45" s="19" t="n">
        <v>7</v>
      </c>
      <c r="Q45" s="19" t="n">
        <v>22</v>
      </c>
    </row>
    <row r="46" customFormat="false" ht="12.75" hidden="false" customHeight="false" outlineLevel="0" collapsed="false">
      <c r="A46" s="19" t="s">
        <v>71</v>
      </c>
      <c r="B46" s="80" t="n">
        <v>4618963</v>
      </c>
      <c r="C46" s="81" t="n">
        <v>591195.1</v>
      </c>
      <c r="D46" s="19" t="n">
        <v>591195.1</v>
      </c>
      <c r="E46" s="7" t="n">
        <f aca="false">C46-D46</f>
        <v>0</v>
      </c>
      <c r="F46" s="19" t="s">
        <v>65</v>
      </c>
      <c r="G46" s="19" t="s">
        <v>66</v>
      </c>
      <c r="H46" s="19" t="s">
        <v>74</v>
      </c>
      <c r="I46" s="19" t="s">
        <v>68</v>
      </c>
      <c r="J46" s="19" t="n">
        <v>49</v>
      </c>
      <c r="K46" s="22" t="n">
        <v>37987</v>
      </c>
      <c r="L46" s="22" t="n">
        <v>38352</v>
      </c>
      <c r="M46" s="45" t="n">
        <v>25</v>
      </c>
      <c r="N46" s="19" t="s">
        <v>70</v>
      </c>
      <c r="O46" s="19" t="s">
        <v>70</v>
      </c>
      <c r="P46" s="19" t="n">
        <v>1</v>
      </c>
      <c r="Q46" s="19" t="n">
        <v>24</v>
      </c>
    </row>
    <row r="47" customFormat="false" ht="12.75" hidden="false" customHeight="false" outlineLevel="0" collapsed="false">
      <c r="A47" s="19" t="s">
        <v>71</v>
      </c>
      <c r="B47" s="80" t="n">
        <v>4908733</v>
      </c>
      <c r="C47" s="81" t="n">
        <v>598894.1</v>
      </c>
      <c r="D47" s="19" t="n">
        <v>598894.1</v>
      </c>
      <c r="E47" s="7" t="n">
        <f aca="false">C47-D47</f>
        <v>0</v>
      </c>
      <c r="F47" s="19" t="s">
        <v>65</v>
      </c>
      <c r="G47" s="19" t="s">
        <v>66</v>
      </c>
      <c r="H47" s="19" t="s">
        <v>67</v>
      </c>
      <c r="I47" s="19" t="s">
        <v>69</v>
      </c>
      <c r="J47" s="19" t="n">
        <v>200</v>
      </c>
      <c r="K47" s="22" t="n">
        <v>37438</v>
      </c>
      <c r="L47" s="22" t="n">
        <v>37529</v>
      </c>
      <c r="M47" s="45" t="n">
        <v>25</v>
      </c>
      <c r="N47" s="19" t="s">
        <v>70</v>
      </c>
      <c r="O47" s="19" t="s">
        <v>70</v>
      </c>
      <c r="P47" s="19" t="n">
        <v>7</v>
      </c>
      <c r="Q47" s="19" t="n">
        <v>22</v>
      </c>
    </row>
    <row r="48" customFormat="false" ht="12.75" hidden="false" customHeight="false" outlineLevel="0" collapsed="false">
      <c r="A48" s="19" t="s">
        <v>71</v>
      </c>
      <c r="B48" s="80" t="n">
        <v>84781105</v>
      </c>
      <c r="C48" s="81" t="n">
        <v>600521.1</v>
      </c>
      <c r="D48" s="19" t="n">
        <v>600521.1</v>
      </c>
      <c r="E48" s="7" t="n">
        <f aca="false">C48-D48</f>
        <v>0</v>
      </c>
      <c r="F48" s="19" t="s">
        <v>65</v>
      </c>
      <c r="G48" s="19" t="s">
        <v>66</v>
      </c>
      <c r="H48" s="19" t="s">
        <v>67</v>
      </c>
      <c r="I48" s="19" t="s">
        <v>69</v>
      </c>
      <c r="J48" s="19" t="n">
        <v>72</v>
      </c>
      <c r="K48" s="22" t="n">
        <v>37257</v>
      </c>
      <c r="L48" s="22" t="n">
        <v>39082</v>
      </c>
      <c r="M48" s="45" t="n">
        <v>50</v>
      </c>
      <c r="N48" s="19" t="s">
        <v>70</v>
      </c>
      <c r="O48" s="19" t="s">
        <v>70</v>
      </c>
      <c r="P48" s="19" t="n">
        <v>1</v>
      </c>
      <c r="Q48" s="19" t="n">
        <v>24</v>
      </c>
    </row>
    <row r="49" customFormat="false" ht="12.75" hidden="false" customHeight="false" outlineLevel="0" collapsed="false">
      <c r="A49" s="19" t="s">
        <v>71</v>
      </c>
      <c r="B49" s="80" t="n">
        <v>86734430</v>
      </c>
      <c r="C49" s="81" t="n">
        <v>600522.1</v>
      </c>
      <c r="D49" s="19" t="n">
        <v>600522.1</v>
      </c>
      <c r="E49" s="7" t="n">
        <f aca="false">C49-D49</f>
        <v>0</v>
      </c>
      <c r="F49" s="19" t="s">
        <v>65</v>
      </c>
      <c r="G49" s="19" t="s">
        <v>66</v>
      </c>
      <c r="H49" s="19" t="s">
        <v>67</v>
      </c>
      <c r="I49" s="19" t="s">
        <v>69</v>
      </c>
      <c r="J49" s="19" t="n">
        <v>73</v>
      </c>
      <c r="K49" s="22" t="n">
        <v>37257</v>
      </c>
      <c r="L49" s="22" t="n">
        <v>39082</v>
      </c>
      <c r="M49" s="45" t="n">
        <v>50</v>
      </c>
      <c r="N49" s="19" t="s">
        <v>70</v>
      </c>
      <c r="O49" s="19" t="s">
        <v>70</v>
      </c>
      <c r="P49" s="19" t="n">
        <v>1</v>
      </c>
      <c r="Q49" s="19" t="n">
        <v>24</v>
      </c>
    </row>
    <row r="50" customFormat="false" ht="12.75" hidden="false" customHeight="false" outlineLevel="0" collapsed="false">
      <c r="A50" s="19" t="s">
        <v>71</v>
      </c>
      <c r="B50" s="80" t="n">
        <v>10316705</v>
      </c>
      <c r="C50" s="81" t="n">
        <v>605226.1</v>
      </c>
      <c r="D50" s="19" t="n">
        <v>605226.1</v>
      </c>
      <c r="E50" s="7" t="n">
        <f aca="false">C50-D50</f>
        <v>0</v>
      </c>
      <c r="F50" s="19" t="s">
        <v>65</v>
      </c>
      <c r="G50" s="19" t="s">
        <v>66</v>
      </c>
      <c r="H50" s="19" t="s">
        <v>67</v>
      </c>
      <c r="I50" s="19" t="s">
        <v>69</v>
      </c>
      <c r="J50" s="19" t="n">
        <v>48</v>
      </c>
      <c r="K50" s="22" t="n">
        <v>37987</v>
      </c>
      <c r="L50" s="22" t="n">
        <v>39082</v>
      </c>
      <c r="M50" s="45" t="n">
        <v>25</v>
      </c>
      <c r="N50" s="19" t="s">
        <v>70</v>
      </c>
      <c r="O50" s="19" t="s">
        <v>70</v>
      </c>
      <c r="P50" s="19" t="n">
        <v>1</v>
      </c>
      <c r="Q50" s="19" t="n">
        <v>24</v>
      </c>
    </row>
    <row r="51" customFormat="false" ht="12.75" hidden="false" customHeight="false" outlineLevel="0" collapsed="false">
      <c r="A51" s="19" t="s">
        <v>71</v>
      </c>
      <c r="B51" s="80" t="n">
        <v>1339018</v>
      </c>
      <c r="C51" s="81" t="n">
        <v>607613.1</v>
      </c>
      <c r="D51" s="19" t="n">
        <v>607613.1</v>
      </c>
      <c r="E51" s="7" t="n">
        <f aca="false">C51-D51</f>
        <v>0</v>
      </c>
      <c r="F51" s="19" t="s">
        <v>65</v>
      </c>
      <c r="G51" s="19" t="s">
        <v>66</v>
      </c>
      <c r="H51" s="19" t="s">
        <v>67</v>
      </c>
      <c r="I51" s="19" t="s">
        <v>69</v>
      </c>
      <c r="J51" s="19" t="n">
        <v>285</v>
      </c>
      <c r="K51" s="22" t="n">
        <v>37226</v>
      </c>
      <c r="L51" s="22" t="n">
        <v>37256</v>
      </c>
      <c r="M51" s="45" t="n">
        <v>25</v>
      </c>
      <c r="N51" s="19" t="s">
        <v>70</v>
      </c>
      <c r="O51" s="19" t="s">
        <v>70</v>
      </c>
      <c r="P51" s="19" t="n">
        <v>7</v>
      </c>
      <c r="Q51" s="19" t="n">
        <v>22</v>
      </c>
    </row>
    <row r="52" customFormat="false" ht="12.75" hidden="false" customHeight="false" outlineLevel="0" collapsed="false">
      <c r="A52" s="19" t="s">
        <v>71</v>
      </c>
      <c r="B52" s="80" t="n">
        <v>696247</v>
      </c>
      <c r="C52" s="81" t="n">
        <v>653684.1</v>
      </c>
      <c r="D52" s="19" t="n">
        <v>653684.1</v>
      </c>
      <c r="E52" s="7" t="n">
        <f aca="false">C52-D52</f>
        <v>0</v>
      </c>
      <c r="F52" s="19" t="s">
        <v>65</v>
      </c>
      <c r="G52" s="19" t="s">
        <v>66</v>
      </c>
      <c r="H52" s="19" t="s">
        <v>67</v>
      </c>
      <c r="I52" s="19" t="s">
        <v>69</v>
      </c>
      <c r="J52" s="19" t="n">
        <v>56</v>
      </c>
      <c r="K52" s="22" t="n">
        <v>37530</v>
      </c>
      <c r="L52" s="22" t="n">
        <v>37621</v>
      </c>
      <c r="M52" s="45" t="n">
        <v>25</v>
      </c>
      <c r="N52" s="19" t="s">
        <v>70</v>
      </c>
      <c r="O52" s="19" t="s">
        <v>70</v>
      </c>
      <c r="P52" s="19" t="n">
        <v>7</v>
      </c>
      <c r="Q52" s="19" t="n">
        <v>22</v>
      </c>
    </row>
    <row r="53" customFormat="false" ht="12.75" hidden="false" customHeight="false" outlineLevel="0" collapsed="false">
      <c r="A53" s="19" t="s">
        <v>71</v>
      </c>
      <c r="B53" s="80" t="n">
        <v>1473995</v>
      </c>
      <c r="C53" s="81" t="n">
        <v>658386.1</v>
      </c>
      <c r="D53" s="19" t="n">
        <v>658386.1</v>
      </c>
      <c r="E53" s="7" t="n">
        <f aca="false">C53-D53</f>
        <v>0</v>
      </c>
      <c r="F53" s="19" t="s">
        <v>65</v>
      </c>
      <c r="G53" s="19" t="s">
        <v>66</v>
      </c>
      <c r="H53" s="19" t="s">
        <v>67</v>
      </c>
      <c r="I53" s="19" t="s">
        <v>69</v>
      </c>
      <c r="J53" s="19" t="n">
        <v>75</v>
      </c>
      <c r="K53" s="22" t="n">
        <v>37257</v>
      </c>
      <c r="L53" s="22" t="n">
        <v>37346</v>
      </c>
      <c r="M53" s="45" t="n">
        <v>25</v>
      </c>
      <c r="N53" s="19" t="s">
        <v>70</v>
      </c>
      <c r="O53" s="19" t="s">
        <v>70</v>
      </c>
      <c r="P53" s="19" t="n">
        <v>7</v>
      </c>
      <c r="Q53" s="19" t="n">
        <v>22</v>
      </c>
    </row>
    <row r="54" customFormat="false" ht="12.75" hidden="false" customHeight="false" outlineLevel="0" collapsed="false">
      <c r="A54" s="19" t="s">
        <v>71</v>
      </c>
      <c r="B54" s="80" t="n">
        <v>5058470</v>
      </c>
      <c r="C54" s="81" t="n">
        <v>664061.1</v>
      </c>
      <c r="D54" s="19" t="n">
        <v>664061.1</v>
      </c>
      <c r="E54" s="7" t="n">
        <f aca="false">C54-D54</f>
        <v>0</v>
      </c>
      <c r="F54" s="19" t="s">
        <v>65</v>
      </c>
      <c r="G54" s="19" t="s">
        <v>66</v>
      </c>
      <c r="H54" s="19" t="s">
        <v>67</v>
      </c>
      <c r="I54" s="19" t="s">
        <v>69</v>
      </c>
      <c r="J54" s="19" t="n">
        <v>47.5</v>
      </c>
      <c r="K54" s="22" t="n">
        <v>37073</v>
      </c>
      <c r="L54" s="22" t="n">
        <v>38990</v>
      </c>
      <c r="M54" s="45" t="n">
        <v>16.3780487804878</v>
      </c>
      <c r="N54" s="19" t="s">
        <v>70</v>
      </c>
      <c r="O54" s="19" t="s">
        <v>70</v>
      </c>
      <c r="P54" s="19" t="n">
        <v>7</v>
      </c>
      <c r="Q54" s="19" t="n">
        <v>22</v>
      </c>
    </row>
    <row r="55" customFormat="false" ht="12.75" hidden="false" customHeight="false" outlineLevel="0" collapsed="false">
      <c r="A55" s="19" t="s">
        <v>71</v>
      </c>
      <c r="B55" s="80" t="n">
        <v>4094610</v>
      </c>
      <c r="C55" s="81" t="n">
        <v>664061.2</v>
      </c>
      <c r="D55" s="19" t="n">
        <v>664061.2</v>
      </c>
      <c r="E55" s="7" t="n">
        <f aca="false">C55-D55</f>
        <v>0</v>
      </c>
      <c r="F55" s="19" t="s">
        <v>65</v>
      </c>
      <c r="G55" s="19" t="s">
        <v>66</v>
      </c>
      <c r="H55" s="19" t="s">
        <v>67</v>
      </c>
      <c r="I55" s="19" t="s">
        <v>69</v>
      </c>
      <c r="J55" s="19" t="n">
        <v>47.5</v>
      </c>
      <c r="K55" s="22" t="n">
        <v>37073</v>
      </c>
      <c r="L55" s="22" t="n">
        <v>38990</v>
      </c>
      <c r="M55" s="45" t="n">
        <v>15.3872832369942</v>
      </c>
      <c r="N55" s="19" t="s">
        <v>70</v>
      </c>
      <c r="O55" s="19" t="s">
        <v>70</v>
      </c>
      <c r="P55" s="19" t="n">
        <v>1</v>
      </c>
      <c r="Q55" s="19" t="n">
        <v>24</v>
      </c>
    </row>
    <row r="56" customFormat="false" ht="12.75" hidden="false" customHeight="false" outlineLevel="0" collapsed="false">
      <c r="A56" s="19" t="s">
        <v>71</v>
      </c>
      <c r="B56" s="80" t="n">
        <v>2151405</v>
      </c>
      <c r="C56" s="81" t="n">
        <v>664061.3</v>
      </c>
      <c r="D56" s="19" t="n">
        <v>664061.3</v>
      </c>
      <c r="E56" s="7" t="n">
        <f aca="false">C56-D56</f>
        <v>0</v>
      </c>
      <c r="F56" s="19" t="s">
        <v>65</v>
      </c>
      <c r="G56" s="19" t="s">
        <v>66</v>
      </c>
      <c r="H56" s="19" t="s">
        <v>67</v>
      </c>
      <c r="I56" s="19" t="s">
        <v>69</v>
      </c>
      <c r="J56" s="19" t="n">
        <v>47.5</v>
      </c>
      <c r="K56" s="22" t="n">
        <v>37073</v>
      </c>
      <c r="L56" s="22" t="n">
        <v>38990</v>
      </c>
      <c r="M56" s="45" t="n">
        <v>15.4239130434783</v>
      </c>
      <c r="N56" s="19" t="s">
        <v>70</v>
      </c>
      <c r="O56" s="19" t="s">
        <v>70</v>
      </c>
      <c r="P56" s="19" t="n">
        <v>1</v>
      </c>
      <c r="Q56" s="19" t="n">
        <v>24</v>
      </c>
    </row>
    <row r="57" customFormat="false" ht="12.75" hidden="false" customHeight="false" outlineLevel="0" collapsed="false">
      <c r="A57" s="19" t="s">
        <v>71</v>
      </c>
      <c r="B57" s="80" t="n">
        <v>357462</v>
      </c>
      <c r="C57" s="81" t="n">
        <v>694561.1</v>
      </c>
      <c r="D57" s="19" t="n">
        <v>694561.1</v>
      </c>
      <c r="E57" s="7" t="n">
        <f aca="false">C57-D57</f>
        <v>0</v>
      </c>
      <c r="F57" s="19" t="s">
        <v>75</v>
      </c>
      <c r="G57" s="19" t="s">
        <v>66</v>
      </c>
      <c r="H57" s="19" t="s">
        <v>67</v>
      </c>
      <c r="I57" s="19" t="s">
        <v>69</v>
      </c>
      <c r="J57" s="19" t="n">
        <v>40</v>
      </c>
      <c r="K57" s="22" t="n">
        <v>37530</v>
      </c>
      <c r="L57" s="22" t="n">
        <v>37621</v>
      </c>
      <c r="M57" s="45" t="n">
        <v>25</v>
      </c>
      <c r="N57" s="19" t="s">
        <v>70</v>
      </c>
      <c r="O57" s="19" t="s">
        <v>70</v>
      </c>
      <c r="P57" s="19" t="n">
        <v>1</v>
      </c>
      <c r="Q57" s="19" t="n">
        <v>24</v>
      </c>
    </row>
    <row r="58" customFormat="false" ht="12.75" hidden="false" customHeight="false" outlineLevel="0" collapsed="false">
      <c r="A58" s="19" t="s">
        <v>71</v>
      </c>
      <c r="B58" s="80" t="n">
        <v>-55792</v>
      </c>
      <c r="C58" s="81" t="n">
        <v>789701.1</v>
      </c>
      <c r="D58" s="19" t="n">
        <v>789701.1</v>
      </c>
      <c r="E58" s="7" t="n">
        <f aca="false">C58-D58</f>
        <v>0</v>
      </c>
      <c r="F58" s="19" t="s">
        <v>65</v>
      </c>
      <c r="G58" s="19" t="s">
        <v>66</v>
      </c>
      <c r="H58" s="19" t="s">
        <v>67</v>
      </c>
      <c r="I58" s="19" t="s">
        <v>68</v>
      </c>
      <c r="J58" s="19" t="n">
        <v>37.75</v>
      </c>
      <c r="K58" s="22" t="n">
        <v>37226</v>
      </c>
      <c r="L58" s="22" t="n">
        <v>37256</v>
      </c>
      <c r="M58" s="45" t="n">
        <v>25</v>
      </c>
      <c r="N58" s="19" t="s">
        <v>70</v>
      </c>
      <c r="O58" s="19" t="s">
        <v>70</v>
      </c>
      <c r="P58" s="19" t="n">
        <v>7</v>
      </c>
      <c r="Q58" s="19" t="n">
        <v>22</v>
      </c>
    </row>
    <row r="59" customFormat="false" ht="12.75" hidden="false" customHeight="false" outlineLevel="0" collapsed="false">
      <c r="A59" s="19" t="s">
        <v>71</v>
      </c>
      <c r="B59" s="80" t="n">
        <v>42817</v>
      </c>
      <c r="C59" s="81" t="n">
        <v>793727.1</v>
      </c>
      <c r="D59" s="19" t="n">
        <v>793727.1</v>
      </c>
      <c r="E59" s="7" t="n">
        <f aca="false">C59-D59</f>
        <v>0</v>
      </c>
      <c r="F59" s="19" t="s">
        <v>65</v>
      </c>
      <c r="G59" s="19" t="s">
        <v>66</v>
      </c>
      <c r="H59" s="19" t="s">
        <v>67</v>
      </c>
      <c r="I59" s="19" t="s">
        <v>69</v>
      </c>
      <c r="J59" s="19" t="n">
        <v>35.25</v>
      </c>
      <c r="K59" s="22" t="n">
        <v>37226</v>
      </c>
      <c r="L59" s="22" t="n">
        <v>37256</v>
      </c>
      <c r="M59" s="45" t="n">
        <v>25</v>
      </c>
      <c r="N59" s="19" t="s">
        <v>70</v>
      </c>
      <c r="O59" s="19" t="s">
        <v>70</v>
      </c>
      <c r="P59" s="19" t="n">
        <v>7</v>
      </c>
      <c r="Q59" s="19" t="n">
        <v>22</v>
      </c>
    </row>
    <row r="60" customFormat="false" ht="12.75" hidden="false" customHeight="false" outlineLevel="0" collapsed="false">
      <c r="A60" s="19" t="s">
        <v>71</v>
      </c>
      <c r="B60" s="80" t="n">
        <v>-160444</v>
      </c>
      <c r="C60" s="81" t="n">
        <v>793794.1</v>
      </c>
      <c r="D60" s="19" t="n">
        <v>793794.1</v>
      </c>
      <c r="E60" s="7" t="n">
        <f aca="false">C60-D60</f>
        <v>0</v>
      </c>
      <c r="F60" s="19" t="s">
        <v>65</v>
      </c>
      <c r="G60" s="19" t="s">
        <v>66</v>
      </c>
      <c r="H60" s="19" t="s">
        <v>67</v>
      </c>
      <c r="I60" s="19" t="s">
        <v>68</v>
      </c>
      <c r="J60" s="19" t="n">
        <v>27.25</v>
      </c>
      <c r="K60" s="22" t="n">
        <v>37347</v>
      </c>
      <c r="L60" s="22" t="n">
        <v>37437</v>
      </c>
      <c r="M60" s="45" t="n">
        <v>25</v>
      </c>
      <c r="N60" s="19" t="s">
        <v>70</v>
      </c>
      <c r="O60" s="19" t="s">
        <v>70</v>
      </c>
      <c r="P60" s="19" t="n">
        <v>7</v>
      </c>
      <c r="Q60" s="19" t="n">
        <v>22</v>
      </c>
    </row>
    <row r="61" customFormat="false" ht="12.75" hidden="false" customHeight="false" outlineLevel="0" collapsed="false">
      <c r="A61" s="19" t="s">
        <v>71</v>
      </c>
      <c r="B61" s="80" t="n">
        <v>-160444</v>
      </c>
      <c r="C61" s="81" t="n">
        <v>794418.1</v>
      </c>
      <c r="D61" s="19" t="n">
        <v>794418.1</v>
      </c>
      <c r="E61" s="7" t="n">
        <f aca="false">C61-D61</f>
        <v>0</v>
      </c>
      <c r="F61" s="19" t="s">
        <v>65</v>
      </c>
      <c r="G61" s="19" t="s">
        <v>66</v>
      </c>
      <c r="H61" s="19" t="s">
        <v>67</v>
      </c>
      <c r="I61" s="19" t="s">
        <v>68</v>
      </c>
      <c r="J61" s="19" t="n">
        <v>27.25</v>
      </c>
      <c r="K61" s="22" t="n">
        <v>37347</v>
      </c>
      <c r="L61" s="22" t="n">
        <v>37437</v>
      </c>
      <c r="M61" s="45" t="n">
        <v>25</v>
      </c>
      <c r="N61" s="19" t="s">
        <v>70</v>
      </c>
      <c r="O61" s="19" t="s">
        <v>70</v>
      </c>
      <c r="P61" s="19" t="n">
        <v>7</v>
      </c>
      <c r="Q61" s="19" t="n">
        <v>22</v>
      </c>
    </row>
    <row r="62" customFormat="false" ht="12.75" hidden="false" customHeight="false" outlineLevel="0" collapsed="false">
      <c r="A62" s="19" t="s">
        <v>71</v>
      </c>
      <c r="B62" s="80" t="n">
        <v>-98175</v>
      </c>
      <c r="C62" s="81" t="n">
        <v>798079.1</v>
      </c>
      <c r="D62" s="19" t="n">
        <v>798079.1</v>
      </c>
      <c r="E62" s="7" t="n">
        <f aca="false">C62-D62</f>
        <v>0</v>
      </c>
      <c r="F62" s="19" t="s">
        <v>75</v>
      </c>
      <c r="G62" s="19" t="s">
        <v>66</v>
      </c>
      <c r="H62" s="19" t="s">
        <v>67</v>
      </c>
      <c r="I62" s="19" t="s">
        <v>68</v>
      </c>
      <c r="J62" s="19" t="n">
        <v>25.5</v>
      </c>
      <c r="K62" s="22" t="n">
        <v>37257</v>
      </c>
      <c r="L62" s="22" t="n">
        <v>37346</v>
      </c>
      <c r="M62" s="45" t="n">
        <v>25</v>
      </c>
      <c r="N62" s="19" t="s">
        <v>70</v>
      </c>
      <c r="O62" s="19" t="s">
        <v>70</v>
      </c>
      <c r="P62" s="19" t="n">
        <v>1</v>
      </c>
      <c r="Q62" s="19" t="n">
        <v>24</v>
      </c>
    </row>
    <row r="63" customFormat="false" ht="12.75" hidden="false" customHeight="false" outlineLevel="0" collapsed="false">
      <c r="A63" s="19" t="s">
        <v>71</v>
      </c>
      <c r="B63" s="80" t="n">
        <v>-1981732</v>
      </c>
      <c r="C63" s="81" t="n">
        <v>798125.1</v>
      </c>
      <c r="D63" s="19" t="n">
        <v>798125.1</v>
      </c>
      <c r="E63" s="7" t="n">
        <f aca="false">C63-D63</f>
        <v>0</v>
      </c>
      <c r="F63" s="19" t="s">
        <v>65</v>
      </c>
      <c r="G63" s="19" t="s">
        <v>66</v>
      </c>
      <c r="H63" s="19" t="s">
        <v>67</v>
      </c>
      <c r="I63" s="19" t="s">
        <v>69</v>
      </c>
      <c r="J63" s="19" t="n">
        <v>0</v>
      </c>
      <c r="K63" s="22" t="n">
        <v>37316</v>
      </c>
      <c r="L63" s="22" t="n">
        <v>37376</v>
      </c>
      <c r="M63" s="45" t="n">
        <v>100</v>
      </c>
      <c r="N63" s="19" t="s">
        <v>70</v>
      </c>
      <c r="O63" s="19" t="s">
        <v>70</v>
      </c>
      <c r="P63" s="19" t="n">
        <v>7</v>
      </c>
      <c r="Q63" s="19" t="n">
        <v>22</v>
      </c>
    </row>
    <row r="64" customFormat="false" ht="12.75" hidden="false" customHeight="false" outlineLevel="0" collapsed="false">
      <c r="A64" s="19" t="s">
        <v>71</v>
      </c>
      <c r="B64" s="80" t="n">
        <v>1915135</v>
      </c>
      <c r="C64" s="81" t="n">
        <v>798126.1</v>
      </c>
      <c r="D64" s="19" t="n">
        <v>798126.1</v>
      </c>
      <c r="E64" s="7" t="n">
        <f aca="false">C64-D64</f>
        <v>0</v>
      </c>
      <c r="F64" s="19" t="s">
        <v>65</v>
      </c>
      <c r="G64" s="19" t="s">
        <v>66</v>
      </c>
      <c r="H64" s="19" t="s">
        <v>67</v>
      </c>
      <c r="I64" s="19" t="s">
        <v>68</v>
      </c>
      <c r="J64" s="19" t="n">
        <v>0</v>
      </c>
      <c r="K64" s="22" t="n">
        <v>37377</v>
      </c>
      <c r="L64" s="22" t="n">
        <v>37437</v>
      </c>
      <c r="M64" s="45" t="n">
        <v>108</v>
      </c>
      <c r="N64" s="19" t="s">
        <v>70</v>
      </c>
      <c r="O64" s="19" t="s">
        <v>70</v>
      </c>
      <c r="P64" s="19" t="n">
        <v>7</v>
      </c>
      <c r="Q64" s="19" t="n">
        <v>22</v>
      </c>
    </row>
    <row r="65" customFormat="false" ht="12.75" hidden="false" customHeight="false" outlineLevel="0" collapsed="false">
      <c r="A65" s="19" t="s">
        <v>71</v>
      </c>
      <c r="B65" s="80" t="n">
        <v>-20659</v>
      </c>
      <c r="C65" s="81" t="n">
        <v>806836.1</v>
      </c>
      <c r="D65" s="19" t="n">
        <v>806836.1</v>
      </c>
      <c r="E65" s="7" t="n">
        <f aca="false">C65-D65</f>
        <v>0</v>
      </c>
      <c r="F65" s="19" t="s">
        <v>65</v>
      </c>
      <c r="G65" s="19" t="s">
        <v>66</v>
      </c>
      <c r="H65" s="19" t="s">
        <v>67</v>
      </c>
      <c r="I65" s="19" t="s">
        <v>68</v>
      </c>
      <c r="J65" s="19" t="n">
        <v>28</v>
      </c>
      <c r="K65" s="22" t="n">
        <v>37316</v>
      </c>
      <c r="L65" s="22" t="n">
        <v>37346</v>
      </c>
      <c r="M65" s="45" t="n">
        <v>25</v>
      </c>
      <c r="N65" s="19" t="s">
        <v>70</v>
      </c>
      <c r="O65" s="19" t="s">
        <v>70</v>
      </c>
      <c r="P65" s="19" t="n">
        <v>7</v>
      </c>
      <c r="Q65" s="19" t="n">
        <v>22</v>
      </c>
    </row>
    <row r="66" customFormat="false" ht="12.75" hidden="false" customHeight="false" outlineLevel="0" collapsed="false">
      <c r="A66" s="19" t="s">
        <v>71</v>
      </c>
      <c r="B66" s="80" t="n">
        <v>76412</v>
      </c>
      <c r="C66" s="81" t="n">
        <v>822090.1</v>
      </c>
      <c r="D66" s="19" t="n">
        <v>822090.1</v>
      </c>
      <c r="E66" s="7" t="n">
        <f aca="false">C66-D66</f>
        <v>0</v>
      </c>
      <c r="F66" s="19" t="s">
        <v>65</v>
      </c>
      <c r="G66" s="19" t="s">
        <v>66</v>
      </c>
      <c r="H66" s="19" t="s">
        <v>67</v>
      </c>
      <c r="I66" s="19" t="s">
        <v>69</v>
      </c>
      <c r="J66" s="19" t="n">
        <v>34.5</v>
      </c>
      <c r="K66" s="22" t="n">
        <v>37288</v>
      </c>
      <c r="L66" s="22" t="n">
        <v>37315</v>
      </c>
      <c r="M66" s="45" t="n">
        <v>25</v>
      </c>
      <c r="N66" s="19" t="s">
        <v>70</v>
      </c>
      <c r="O66" s="19" t="s">
        <v>70</v>
      </c>
      <c r="P66" s="19" t="n">
        <v>7</v>
      </c>
      <c r="Q66" s="19" t="n">
        <v>22</v>
      </c>
    </row>
    <row r="67" customFormat="false" ht="12.75" hidden="false" customHeight="false" outlineLevel="0" collapsed="false">
      <c r="A67" s="19" t="s">
        <v>71</v>
      </c>
      <c r="B67" s="80" t="n">
        <v>-52159</v>
      </c>
      <c r="C67" s="81" t="n">
        <v>829311.1</v>
      </c>
      <c r="D67" s="19" t="n">
        <v>829311.1</v>
      </c>
      <c r="E67" s="7" t="n">
        <f aca="false">C67-D67</f>
        <v>0</v>
      </c>
      <c r="F67" s="19" t="s">
        <v>65</v>
      </c>
      <c r="G67" s="19" t="s">
        <v>66</v>
      </c>
      <c r="H67" s="19" t="s">
        <v>67</v>
      </c>
      <c r="I67" s="19" t="s">
        <v>68</v>
      </c>
      <c r="J67" s="19" t="n">
        <v>37.05</v>
      </c>
      <c r="K67" s="22" t="n">
        <v>37226</v>
      </c>
      <c r="L67" s="22" t="n">
        <v>37256</v>
      </c>
      <c r="M67" s="45" t="n">
        <v>25</v>
      </c>
      <c r="N67" s="19" t="s">
        <v>70</v>
      </c>
      <c r="O67" s="19" t="s">
        <v>70</v>
      </c>
      <c r="P67" s="19" t="n">
        <v>7</v>
      </c>
      <c r="Q67" s="19" t="n">
        <v>22</v>
      </c>
    </row>
    <row r="68" customFormat="false" ht="12.75" hidden="false" customHeight="false" outlineLevel="0" collapsed="false">
      <c r="A68" s="19" t="s">
        <v>71</v>
      </c>
      <c r="B68" s="80" t="n">
        <v>-57609</v>
      </c>
      <c r="C68" s="81" t="n">
        <v>834135.1</v>
      </c>
      <c r="D68" s="19" t="n">
        <v>834135.1</v>
      </c>
      <c r="E68" s="7" t="n">
        <f aca="false">C68-D68</f>
        <v>0</v>
      </c>
      <c r="F68" s="19" t="s">
        <v>65</v>
      </c>
      <c r="G68" s="19" t="s">
        <v>66</v>
      </c>
      <c r="H68" s="19" t="s">
        <v>67</v>
      </c>
      <c r="I68" s="19" t="s">
        <v>68</v>
      </c>
      <c r="J68" s="19" t="n">
        <v>38.1</v>
      </c>
      <c r="K68" s="22" t="n">
        <v>37226</v>
      </c>
      <c r="L68" s="22" t="n">
        <v>37256</v>
      </c>
      <c r="M68" s="45" t="n">
        <v>25</v>
      </c>
      <c r="N68" s="19" t="s">
        <v>70</v>
      </c>
      <c r="O68" s="19" t="s">
        <v>70</v>
      </c>
      <c r="P68" s="19" t="n">
        <v>7</v>
      </c>
      <c r="Q68" s="19" t="n">
        <v>22</v>
      </c>
    </row>
    <row r="69" customFormat="false" ht="12.75" hidden="false" customHeight="false" outlineLevel="0" collapsed="false">
      <c r="A69" s="19" t="s">
        <v>71</v>
      </c>
      <c r="B69" s="80" t="n">
        <v>-77850</v>
      </c>
      <c r="C69" s="81" t="n">
        <v>839027.1</v>
      </c>
      <c r="D69" s="19" t="n">
        <v>839027.1</v>
      </c>
      <c r="E69" s="7" t="n">
        <f aca="false">C69-D69</f>
        <v>0</v>
      </c>
      <c r="F69" s="19" t="s">
        <v>65</v>
      </c>
      <c r="G69" s="19" t="s">
        <v>66</v>
      </c>
      <c r="H69" s="19" t="s">
        <v>67</v>
      </c>
      <c r="I69" s="19" t="s">
        <v>68</v>
      </c>
      <c r="J69" s="19" t="n">
        <v>42</v>
      </c>
      <c r="K69" s="22" t="n">
        <v>37226</v>
      </c>
      <c r="L69" s="22" t="n">
        <v>37256</v>
      </c>
      <c r="M69" s="45" t="n">
        <v>25</v>
      </c>
      <c r="N69" s="19" t="s">
        <v>70</v>
      </c>
      <c r="O69" s="19" t="s">
        <v>70</v>
      </c>
      <c r="P69" s="19" t="n">
        <v>7</v>
      </c>
      <c r="Q69" s="19" t="n">
        <v>22</v>
      </c>
    </row>
    <row r="70" customFormat="false" ht="12.75" hidden="false" customHeight="false" outlineLevel="0" collapsed="false">
      <c r="A70" s="19" t="s">
        <v>71</v>
      </c>
      <c r="B70" s="80" t="n">
        <v>-211841</v>
      </c>
      <c r="C70" s="81" t="n">
        <v>845313.1</v>
      </c>
      <c r="D70" s="19" t="n">
        <v>845313.1</v>
      </c>
      <c r="E70" s="7" t="n">
        <f aca="false">C70-D70</f>
        <v>0</v>
      </c>
      <c r="F70" s="19" t="s">
        <v>65</v>
      </c>
      <c r="G70" s="19" t="s">
        <v>66</v>
      </c>
      <c r="H70" s="19" t="s">
        <v>67</v>
      </c>
      <c r="I70" s="19" t="s">
        <v>68</v>
      </c>
      <c r="J70" s="19" t="n">
        <v>46.75</v>
      </c>
      <c r="K70" s="22" t="n">
        <v>37257</v>
      </c>
      <c r="L70" s="22" t="n">
        <v>37287</v>
      </c>
      <c r="M70" s="45" t="n">
        <v>25</v>
      </c>
      <c r="N70" s="19" t="s">
        <v>70</v>
      </c>
      <c r="O70" s="19" t="s">
        <v>70</v>
      </c>
      <c r="P70" s="19" t="n">
        <v>7</v>
      </c>
      <c r="Q70" s="19" t="n">
        <v>22</v>
      </c>
    </row>
    <row r="71" customFormat="false" ht="12.75" hidden="false" customHeight="false" outlineLevel="0" collapsed="false">
      <c r="A71" s="19" t="s">
        <v>71</v>
      </c>
      <c r="B71" s="80" t="n">
        <v>-87192</v>
      </c>
      <c r="C71" s="81" t="n">
        <v>846769.1</v>
      </c>
      <c r="D71" s="19" t="n">
        <v>846769.1</v>
      </c>
      <c r="E71" s="7" t="n">
        <f aca="false">C71-D71</f>
        <v>0</v>
      </c>
      <c r="F71" s="19" t="s">
        <v>65</v>
      </c>
      <c r="G71" s="19" t="s">
        <v>66</v>
      </c>
      <c r="H71" s="19" t="s">
        <v>67</v>
      </c>
      <c r="I71" s="19" t="s">
        <v>68</v>
      </c>
      <c r="J71" s="19" t="n">
        <v>43.8</v>
      </c>
      <c r="K71" s="22" t="n">
        <v>37226</v>
      </c>
      <c r="L71" s="22" t="n">
        <v>37256</v>
      </c>
      <c r="M71" s="45" t="n">
        <v>25</v>
      </c>
      <c r="N71" s="19" t="s">
        <v>70</v>
      </c>
      <c r="O71" s="19" t="s">
        <v>70</v>
      </c>
      <c r="P71" s="19" t="n">
        <v>7</v>
      </c>
      <c r="Q71" s="19" t="n">
        <v>22</v>
      </c>
    </row>
    <row r="72" customFormat="false" ht="12.75" hidden="false" customHeight="false" outlineLevel="0" collapsed="false">
      <c r="A72" s="19" t="s">
        <v>76</v>
      </c>
      <c r="B72" s="80" t="n">
        <v>55929341</v>
      </c>
      <c r="C72" s="81" t="n">
        <v>85098.1</v>
      </c>
      <c r="D72" s="19" t="n">
        <v>85098.1</v>
      </c>
      <c r="E72" s="7" t="n">
        <f aca="false">C72-D72</f>
        <v>0</v>
      </c>
      <c r="F72" s="19" t="s">
        <v>65</v>
      </c>
      <c r="G72" s="19" t="s">
        <v>66</v>
      </c>
      <c r="H72" s="19" t="s">
        <v>67</v>
      </c>
      <c r="I72" s="19" t="s">
        <v>68</v>
      </c>
      <c r="J72" s="19" t="n">
        <v>14.264</v>
      </c>
      <c r="K72" s="22" t="n">
        <v>37257</v>
      </c>
      <c r="L72" s="22" t="n">
        <v>39082</v>
      </c>
      <c r="M72" s="45" t="n">
        <v>144</v>
      </c>
      <c r="N72" s="19" t="s">
        <v>19</v>
      </c>
      <c r="O72" s="19" t="s">
        <v>19</v>
      </c>
      <c r="P72" s="19" t="n">
        <v>1</v>
      </c>
      <c r="Q72" s="19" t="n">
        <v>24</v>
      </c>
    </row>
    <row r="73" customFormat="false" ht="12.75" hidden="false" customHeight="false" outlineLevel="0" collapsed="false">
      <c r="A73" s="19" t="s">
        <v>71</v>
      </c>
      <c r="B73" s="80" t="n">
        <v>183305</v>
      </c>
      <c r="C73" s="81" t="n">
        <v>857598.1</v>
      </c>
      <c r="D73" s="19" t="n">
        <v>857598.1</v>
      </c>
      <c r="E73" s="7" t="n">
        <f aca="false">C73-D73</f>
        <v>0</v>
      </c>
      <c r="F73" s="19" t="s">
        <v>65</v>
      </c>
      <c r="G73" s="19" t="s">
        <v>66</v>
      </c>
      <c r="H73" s="19" t="s">
        <v>67</v>
      </c>
      <c r="I73" s="19" t="s">
        <v>69</v>
      </c>
      <c r="J73" s="19" t="n">
        <v>28</v>
      </c>
      <c r="K73" s="22" t="n">
        <v>37347</v>
      </c>
      <c r="L73" s="22" t="n">
        <v>37437</v>
      </c>
      <c r="M73" s="45" t="n">
        <v>25</v>
      </c>
      <c r="N73" s="19" t="s">
        <v>70</v>
      </c>
      <c r="O73" s="19" t="s">
        <v>70</v>
      </c>
      <c r="P73" s="19" t="n">
        <v>7</v>
      </c>
      <c r="Q73" s="19" t="n">
        <v>22</v>
      </c>
    </row>
    <row r="74" customFormat="false" ht="12.75" hidden="false" customHeight="false" outlineLevel="0" collapsed="false">
      <c r="A74" s="19" t="s">
        <v>71</v>
      </c>
      <c r="B74" s="80" t="n">
        <v>168964</v>
      </c>
      <c r="C74" s="81" t="n">
        <v>871641.1</v>
      </c>
      <c r="D74" s="19" t="n">
        <v>871641.1</v>
      </c>
      <c r="E74" s="7" t="n">
        <f aca="false">C74-D74</f>
        <v>0</v>
      </c>
      <c r="F74" s="19" t="s">
        <v>65</v>
      </c>
      <c r="G74" s="19" t="s">
        <v>66</v>
      </c>
      <c r="H74" s="19" t="s">
        <v>67</v>
      </c>
      <c r="I74" s="19" t="s">
        <v>69</v>
      </c>
      <c r="J74" s="19" t="n">
        <v>31.85</v>
      </c>
      <c r="K74" s="22" t="n">
        <v>37257</v>
      </c>
      <c r="L74" s="22" t="n">
        <v>37346</v>
      </c>
      <c r="M74" s="45" t="n">
        <v>25</v>
      </c>
      <c r="N74" s="19" t="s">
        <v>70</v>
      </c>
      <c r="O74" s="19" t="s">
        <v>70</v>
      </c>
      <c r="P74" s="19" t="n">
        <v>7</v>
      </c>
      <c r="Q74" s="19" t="n">
        <v>22</v>
      </c>
    </row>
    <row r="75" customFormat="false" ht="12.75" hidden="false" customHeight="false" outlineLevel="0" collapsed="false">
      <c r="B75" s="80" t="s">
        <v>77</v>
      </c>
      <c r="C75" s="81" t="n">
        <v>281938.2</v>
      </c>
      <c r="E75" s="7" t="n">
        <f aca="false">C75-D75</f>
        <v>281938.2</v>
      </c>
    </row>
    <row r="76" customFormat="false" ht="12.75" hidden="false" customHeight="false" outlineLevel="0" collapsed="false">
      <c r="B76" s="80" t="s">
        <v>78</v>
      </c>
      <c r="C76" s="81" t="n">
        <v>288895.1</v>
      </c>
      <c r="E76" s="7" t="n">
        <f aca="false">C76-D76</f>
        <v>288895.1</v>
      </c>
    </row>
    <row r="77" customFormat="false" ht="12.75" hidden="false" customHeight="false" outlineLevel="0" collapsed="false">
      <c r="B77" s="80" t="s">
        <v>78</v>
      </c>
      <c r="C77" s="81" t="n">
        <v>288914.1</v>
      </c>
      <c r="E77" s="7" t="n">
        <f aca="false">C77-D77</f>
        <v>288914.1</v>
      </c>
    </row>
    <row r="78" customFormat="false" ht="12.75" hidden="false" customHeight="false" outlineLevel="0" collapsed="false">
      <c r="B78" s="80" t="s">
        <v>78</v>
      </c>
      <c r="C78" s="81" t="n">
        <v>291269.1</v>
      </c>
      <c r="E78" s="7" t="n">
        <f aca="false">C78-D78</f>
        <v>291269.1</v>
      </c>
    </row>
    <row r="79" customFormat="false" ht="12.75" hidden="false" customHeight="false" outlineLevel="0" collapsed="false">
      <c r="B79" s="80" t="s">
        <v>78</v>
      </c>
      <c r="C79" s="81" t="n">
        <v>644252.1</v>
      </c>
      <c r="E79" s="7" t="n">
        <f aca="false">C79-D79</f>
        <v>644252.1</v>
      </c>
    </row>
    <row r="94" customFormat="false" ht="12.75" hidden="false" customHeight="false" outlineLevel="0" collapsed="false">
      <c r="A94" s="82" t="s">
        <v>79</v>
      </c>
      <c r="B94" s="82"/>
      <c r="C94" s="82"/>
    </row>
    <row r="95" customFormat="false" ht="12.75" hidden="false" customHeight="false" outlineLevel="0" collapsed="false">
      <c r="A95" s="19" t="s">
        <v>64</v>
      </c>
      <c r="B95" s="24"/>
      <c r="C95" s="24"/>
      <c r="D95" s="0" t="n">
        <v>281938.2</v>
      </c>
    </row>
    <row r="96" customFormat="false" ht="12.75" hidden="false" customHeight="false" outlineLevel="0" collapsed="false">
      <c r="A96" s="19" t="s">
        <v>64</v>
      </c>
      <c r="B96" s="24"/>
      <c r="C96" s="24"/>
      <c r="D96" s="0" t="n">
        <v>288895.1</v>
      </c>
    </row>
    <row r="97" customFormat="false" ht="12.75" hidden="false" customHeight="false" outlineLevel="0" collapsed="false">
      <c r="A97" s="19" t="s">
        <v>64</v>
      </c>
      <c r="B97" s="24"/>
      <c r="C97" s="24"/>
      <c r="D97" s="0" t="n">
        <v>288914.1</v>
      </c>
    </row>
    <row r="98" customFormat="false" ht="12.75" hidden="false" customHeight="false" outlineLevel="0" collapsed="false">
      <c r="A98" s="19" t="s">
        <v>64</v>
      </c>
      <c r="B98" s="24"/>
      <c r="C98" s="24"/>
      <c r="D98" s="0" t="n">
        <v>291269.1</v>
      </c>
    </row>
    <row r="99" customFormat="false" ht="12.75" hidden="false" customHeight="false" outlineLevel="0" collapsed="false">
      <c r="A99" s="19" t="s">
        <v>71</v>
      </c>
      <c r="B99" s="24"/>
      <c r="C99" s="24"/>
      <c r="D99" s="0" t="n">
        <v>644252.1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2001-12-17T14:17:10Z</dcterms:created>
  <dc:creator>heather dunton</dc:creator>
  <dc:description/>
  <dc:language>en-US</dc:language>
  <cp:lastModifiedBy>lwente</cp:lastModifiedBy>
  <cp:lastPrinted>2002-01-29T14:58:16Z</cp:lastPrinted>
  <dcterms:modified xsi:type="dcterms:W3CDTF">2002-01-29T15:32:33Z</dcterms:modified>
  <cp:revision>0</cp:revision>
  <dc:subject/>
  <dc:title/>
</cp:coreProperties>
</file>