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<sst xmlns="http://schemas.openxmlformats.org/spreadsheetml/2006/main" count="75" uniqueCount="44">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</sst>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1407198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244588.70625</c:v>
                </c:pt>
                <c:pt idx="5">
                  <c:v>244588.70625</c:v>
                </c:pt>
                <c:pt idx="6">
                  <c:v>1651786.70625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1467741.93548387</c:v>
                </c:pt>
                <c:pt idx="13">
                  <c:v>19703</c:v>
                </c:pt>
                <c:pt idx="14">
                  <c:v>-80246.9354838709</c:v>
                </c:pt>
                <c:pt idx="16">
                  <c:v>1407198</c:v>
                </c:pt>
                <c:pt idx="17">
                  <c:v>0</c:v>
                </c:pt>
                <c:pt idx="18">
                  <c:v>-115816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49762897"/>
        <c:axId val="80923230"/>
      </c:barChart>
      <c:catAx>
        <c:axId val="49762897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23230"/>
        <c:crossesAt val="0"/>
        <c:auto val="1"/>
        <c:lblAlgn val="ctr"/>
        <c:lblOffset val="100"/>
        <c:noMultiLvlLbl val="0"/>
      </c:catAx>
      <c:valAx>
        <c:axId val="80923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628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264388</v>
          </cell>
        </row>
        <row r="35">
          <cell r="BC35">
            <v>-721400</v>
          </cell>
        </row>
        <row r="36">
          <cell r="BC36">
            <v>308990</v>
          </cell>
        </row>
        <row r="37">
          <cell r="BC37">
            <v>301160</v>
          </cell>
        </row>
        <row r="38">
          <cell r="BC38">
            <v>310200</v>
          </cell>
        </row>
        <row r="39">
          <cell r="BC39">
            <v>236664</v>
          </cell>
        </row>
        <row r="40">
          <cell r="BC40">
            <v>215000</v>
          </cell>
        </row>
        <row r="41">
          <cell r="BC41">
            <v>151000</v>
          </cell>
        </row>
        <row r="42">
          <cell r="BC42">
            <v>-115816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D31" activeCellId="0" sqref="D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6000000</v>
      </c>
      <c r="I6" s="32" t="n">
        <f aca="false">'[4]BAM-3RD'!$BK$2511</f>
        <v>1064027</v>
      </c>
      <c r="J6" s="32"/>
      <c r="K6" s="32" t="n">
        <f aca="false">SUM(E6,H6,I6)</f>
        <v>7564027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209677.419354839</v>
      </c>
      <c r="R8" s="51" t="n">
        <f aca="false">IF(L8&gt;0,$L$5-L8,0)+($M$5-M8)+($N$5-N8)</f>
        <v>-17500</v>
      </c>
      <c r="S8" s="50" t="n">
        <f aca="false">E8-Q8-R8</f>
        <v>-45163.4193548387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209677.419354839</v>
      </c>
      <c r="R9" s="51" t="n">
        <f aca="false">IF(L9&gt;0,$L$5-L9,0)+($M$5-M9)+($N$5-N9)</f>
        <v>-2500</v>
      </c>
      <c r="S9" s="50" t="n">
        <f aca="false">E9-Q9-R9</f>
        <v>-100373.419354839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209677.419354839</v>
      </c>
      <c r="R10" s="51" t="n">
        <f aca="false">IF(L10&gt;0,$L$5-L10,0)+($M$5-M10)+($N$5-N10)</f>
        <v>-2500</v>
      </c>
      <c r="S10" s="50" t="n">
        <f aca="false">E10-Q10-R10</f>
        <v>-1168963.41935484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38213.9999999999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209677.419354839</v>
      </c>
      <c r="R11" s="51" t="n">
        <f aca="false">IF(L11&gt;0,$L$5-L11,0)+($M$5-M11)+($N$5-N11)</f>
        <v>0</v>
      </c>
      <c r="S11" s="50" t="n">
        <f aca="false">E11-Q11-R11</f>
        <v>-131757.419354839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209677.419354839</v>
      </c>
      <c r="R12" s="51" t="n">
        <f aca="false">IF(L12&gt;0,$L$5-L12,0)+($M$5-M12)+($N$5-N12)</f>
        <v>25000</v>
      </c>
      <c r="S12" s="50" t="n">
        <f aca="false">E12-Q12-R12</f>
        <v>17362.5806451613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209677.419354839</v>
      </c>
      <c r="R13" s="51" t="n">
        <f aca="false">IF(L13&gt;0,$L$5-L13,0)+($M$5-M13)+($N$5-N13)</f>
        <v>11250</v>
      </c>
      <c r="S13" s="50" t="n">
        <f aca="false">E13-Q13-R13</f>
        <v>39972.5806451613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209677.419354839</v>
      </c>
      <c r="R14" s="51" t="n">
        <f aca="false">IF(L14&gt;0,$L$5-L14,0)+($M$5-M14)+($N$5-N14)</f>
        <v>0</v>
      </c>
      <c r="S14" s="50" t="n">
        <f aca="false">E14-Q14-R14</f>
        <v>5942.5806451613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209677.419354839</v>
      </c>
      <c r="R15" s="51" t="n">
        <f aca="false">IF(L15&gt;0,$L$5-L15,0)+($M$5-M15)+($N$5-N15)</f>
        <v>-6250</v>
      </c>
      <c r="S15" s="50" t="n">
        <f aca="false">E15-Q15-R15</f>
        <v>24842.5806451613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209677.419354839</v>
      </c>
      <c r="R16" s="51" t="n">
        <f aca="false">IF(L16&gt;0,$L$5-L16,0)+($M$5-M16)+($N$5-N16)</f>
        <v>-27500</v>
      </c>
      <c r="S16" s="50" t="n">
        <f aca="false">E16-Q16-R16</f>
        <v>73195.5806451613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209677.419354839</v>
      </c>
      <c r="R17" s="51" t="n">
        <f aca="false">IF(L17&gt;0,$L$5-L17,0)+($M$5-M17)+($N$5-N17)</f>
        <v>-30000</v>
      </c>
      <c r="S17" s="50" t="n">
        <f aca="false">E17-Q17-R17</f>
        <v>-961045.419354839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209677.419354839</v>
      </c>
      <c r="R18" s="51" t="n">
        <f aca="false">IF(L18&gt;0,$L$5-L18,0)+($M$5-M18)+($N$5-N18)</f>
        <v>-2917</v>
      </c>
      <c r="S18" s="50" t="n">
        <f aca="false">E18-Q18-R18</f>
        <v>3942.5806451613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209677.419354839</v>
      </c>
      <c r="R19" s="51" t="n">
        <f aca="false">IF(L19&gt;0,$L$5-L19,0)+($M$5-M19)+($N$5-N19)</f>
        <v>-25246</v>
      </c>
      <c r="S19" s="50" t="n">
        <f aca="false">E19-Q19-R19</f>
        <v>-883208.419354839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209677.419354839</v>
      </c>
      <c r="R20" s="51" t="n">
        <f aca="false">IF(L20&gt;0,$L$5-L20,0)+($M$5-M20)+($N$5-N20)</f>
        <v>-25040</v>
      </c>
      <c r="S20" s="50" t="n">
        <f aca="false">E20-Q20-R20</f>
        <v>127319.580645161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209677.419354839</v>
      </c>
      <c r="R21" s="51" t="n">
        <f aca="false">IF(L21&gt;0,$L$5-L21,0)+($M$5-M21)+($N$5-N21)</f>
        <v>-10000</v>
      </c>
      <c r="S21" s="50" t="n">
        <f aca="false">E21-Q21-R21</f>
        <v>103694.580645161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209677.419354839</v>
      </c>
      <c r="R22" s="51" t="n">
        <f aca="false">IF(L22&gt;0,$L$5-L22,0)+($M$5-M22)+($N$5-N22)</f>
        <v>30000</v>
      </c>
      <c r="S22" s="50" t="n">
        <f aca="false">E22-Q22-R22</f>
        <v>-35602.4193548387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209677.419354839</v>
      </c>
      <c r="R23" s="51" t="n">
        <f aca="false">IF(L23&gt;0,$L$5-L23,0)+($M$5-M23)+($N$5-N23)</f>
        <v>-9000</v>
      </c>
      <c r="S23" s="50" t="n">
        <f aca="false">E23-Q23-R23</f>
        <v>-30651.4193548387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209677.419354839</v>
      </c>
      <c r="R24" s="51" t="n">
        <f aca="false">IF(L24&gt;0,$L$5-L24,0)+($M$5-M24)+($N$5-N24)</f>
        <v>0</v>
      </c>
      <c r="S24" s="50" t="n">
        <f aca="false">E24-Q24-R24</f>
        <v>-2047338.41935484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209677.419354839</v>
      </c>
      <c r="R25" s="51" t="n">
        <f aca="false">IF(L25&gt;0,$L$5-L25,0)+($M$5-M25)+($N$5-N25)</f>
        <v>12500</v>
      </c>
      <c r="S25" s="50" t="n">
        <f aca="false">E25-Q25-R25</f>
        <v>-7223.4193548387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209677.419354839</v>
      </c>
      <c r="R26" s="51" t="n">
        <f aca="false">IF(L26&gt;0,$L$5-L26,0)+($M$5-M26)+($N$5-N26)</f>
        <v>0</v>
      </c>
      <c r="S26" s="50" t="n">
        <f aca="false">E26-Q26-R26</f>
        <v>306.580645161303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209677.419354839</v>
      </c>
      <c r="R27" s="51" t="n">
        <f aca="false">IF(L27&gt;0,$L$5-L27,0)+($M$5-M27)+($N$5-N27)</f>
        <v>0</v>
      </c>
      <c r="S27" s="50" t="n">
        <f aca="false">E27-Q27-R27</f>
        <v>6059.5806451613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209677.419354839</v>
      </c>
      <c r="R28" s="51" t="n">
        <f aca="false">IF(L28&gt;0,$L$5-L28,0)+($M$5-M28)+($N$5-N28)</f>
        <v>30000</v>
      </c>
      <c r="S28" s="50" t="n">
        <f aca="false">E28-Q28-R28</f>
        <v>-27201.4193548387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209677.419354839</v>
      </c>
      <c r="R29" s="51" t="n">
        <f aca="false">IF(L29&gt;0,$L$5-L29,0)+($M$5-M29)+($N$5-N29)</f>
        <v>10000</v>
      </c>
      <c r="S29" s="50" t="n">
        <f aca="false">E29-Q29-R29</f>
        <v>12503.5806451613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264388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299329.05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209677.419354839</v>
      </c>
      <c r="R30" s="51" t="n">
        <f aca="false">IF(L30&gt;0,$L$5-L30,0)+($M$5-M30)+($N$5-N30)</f>
        <v>20000</v>
      </c>
      <c r="S30" s="50" t="n">
        <f aca="false">E30-Q30-R30</f>
        <v>34710.5806451613</v>
      </c>
      <c r="T30" s="50"/>
      <c r="U30" s="50" t="n">
        <f aca="false">SUM(Q30:S30)</f>
        <v>264388</v>
      </c>
      <c r="V30" s="52" t="n">
        <f aca="false">SUM(H30)</f>
        <v>0</v>
      </c>
      <c r="W30" s="52" t="n">
        <f aca="false">SUM(U30:V30)</f>
        <v>264388</v>
      </c>
      <c r="X30" s="30" t="n">
        <f aca="false">IF(K30&gt;0,K30,0)</f>
        <v>299329.05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-721400</v>
      </c>
      <c r="F31" s="42"/>
      <c r="G31" s="44"/>
      <c r="H31" s="45" t="n">
        <f aca="false">+'[3]BAM-EGS'!$BC35</f>
        <v>1000000</v>
      </c>
      <c r="I31" s="46" t="n">
        <f aca="false">'[4]BAM-3RD'!$BK2502</f>
        <v>34941.24375</v>
      </c>
      <c r="J31" s="45" t="n">
        <f aca="false">SUM(H31:I31)</f>
        <v>1034941.24375</v>
      </c>
      <c r="K31" s="47" t="n">
        <f aca="false">SUM(E31,H31,I31)</f>
        <v>313541.24375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209677.419354839</v>
      </c>
      <c r="R31" s="51" t="n">
        <f aca="false">IF(L31&gt;0,$L$5-L31,0)+($M$5-M31)+($N$5-N31)</f>
        <v>0</v>
      </c>
      <c r="S31" s="50" t="n">
        <f aca="false">E31-Q31-R31</f>
        <v>-931077.419354839</v>
      </c>
      <c r="T31" s="50"/>
      <c r="U31" s="50" t="n">
        <f aca="false">SUM(Q31:S31)</f>
        <v>-721400</v>
      </c>
      <c r="V31" s="52" t="n">
        <f aca="false">SUM(H31)</f>
        <v>1000000</v>
      </c>
      <c r="W31" s="52" t="n">
        <f aca="false">SUM(U31:V31)</f>
        <v>278600</v>
      </c>
      <c r="X31" s="30" t="n">
        <f aca="false">IF(K31&gt;0,K31,0)</f>
        <v>313541.24375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308990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343931.24375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209677.419354839</v>
      </c>
      <c r="R32" s="59" t="n">
        <f aca="false">((R$6)-SUM(R$8:R31))/($A$38-$A31)</f>
        <v>2814.71428571429</v>
      </c>
      <c r="S32" s="50" t="n">
        <f aca="false">E32-Q32-R32</f>
        <v>96497.866359447</v>
      </c>
      <c r="T32" s="50"/>
      <c r="U32" s="50" t="n">
        <f aca="false">SUM(Q32:S32)</f>
        <v>308990</v>
      </c>
      <c r="V32" s="52" t="n">
        <f aca="false">SUM(H32)</f>
        <v>0</v>
      </c>
      <c r="W32" s="52" t="n">
        <f aca="false">SUM(U32:V32)</f>
        <v>308990</v>
      </c>
      <c r="X32" s="30" t="n">
        <f aca="false">IF(K32&gt;0,K32,0)</f>
        <v>343931.24375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301160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336101.24375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209677.419354839</v>
      </c>
      <c r="R33" s="59" t="n">
        <f aca="false">((R$6)-SUM(R$8:R32))/($A$38-$A32)</f>
        <v>2814.71428571429</v>
      </c>
      <c r="S33" s="50" t="n">
        <f aca="false">E33-Q33-R33</f>
        <v>88667.866359447</v>
      </c>
      <c r="T33" s="50"/>
      <c r="U33" s="50" t="n">
        <f aca="false">SUM(Q33:S33)</f>
        <v>301160</v>
      </c>
      <c r="V33" s="52" t="n">
        <f aca="false">SUM(H33)</f>
        <v>0</v>
      </c>
      <c r="W33" s="52" t="n">
        <f aca="false">SUM(U33:V33)</f>
        <v>301160</v>
      </c>
      <c r="X33" s="30" t="n">
        <f aca="false">IF(K33&gt;0,K33,0)</f>
        <v>336101.24375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310200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345141.24375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209677.419354839</v>
      </c>
      <c r="R34" s="59" t="n">
        <f aca="false">((R$6)-SUM(R$8:R33))/($A$38-$A33)</f>
        <v>2814.71428571429</v>
      </c>
      <c r="S34" s="50" t="n">
        <f aca="false">E34-Q34-R34</f>
        <v>97707.866359447</v>
      </c>
      <c r="T34" s="50"/>
      <c r="U34" s="50" t="n">
        <f aca="false">SUM(Q34:S34)</f>
        <v>310200</v>
      </c>
      <c r="V34" s="52" t="n">
        <f aca="false">SUM(H34)</f>
        <v>0</v>
      </c>
      <c r="W34" s="52" t="n">
        <f aca="false">SUM(U34:V34)</f>
        <v>310200</v>
      </c>
      <c r="X34" s="30" t="n">
        <f aca="false">IF(K34&gt;0,K34,0)</f>
        <v>345141.24375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236664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271605.24375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209677.419354839</v>
      </c>
      <c r="R35" s="59" t="n">
        <f aca="false">((R$6)-SUM(R$8:R34))/($A$38-$A34)</f>
        <v>2814.71428571429</v>
      </c>
      <c r="S35" s="50" t="n">
        <f aca="false">E35-Q35-R35</f>
        <v>24171.866359447</v>
      </c>
      <c r="T35" s="50"/>
      <c r="U35" s="50" t="n">
        <f aca="false">SUM(Q35:S35)</f>
        <v>236664</v>
      </c>
      <c r="V35" s="52" t="n">
        <f aca="false">SUM(H35)</f>
        <v>0</v>
      </c>
      <c r="W35" s="52" t="n">
        <f aca="false">SUM(U35:V35)</f>
        <v>236664</v>
      </c>
      <c r="X35" s="30" t="n">
        <f aca="false">IF(K35&gt;0,K35,0)</f>
        <v>271605.24375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215000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249941.24375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209677.419354839</v>
      </c>
      <c r="R36" s="59" t="n">
        <f aca="false">((R$6)-SUM(R$8:R35))/($A$38-$A35)</f>
        <v>2814.71428571429</v>
      </c>
      <c r="S36" s="50" t="n">
        <f aca="false">E36-Q36-R36</f>
        <v>2507.86635944702</v>
      </c>
      <c r="T36" s="50"/>
      <c r="U36" s="50" t="n">
        <f aca="false">SUM(Q36:S36)</f>
        <v>215000</v>
      </c>
      <c r="V36" s="52" t="n">
        <f aca="false">SUM(H36)</f>
        <v>0</v>
      </c>
      <c r="W36" s="52" t="n">
        <f aca="false">SUM(U36:V36)</f>
        <v>215000</v>
      </c>
      <c r="X36" s="30" t="n">
        <f aca="false">IF(K36&gt;0,K36,0)</f>
        <v>249941.24375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151000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185941.24375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209677.419354839</v>
      </c>
      <c r="R37" s="59" t="n">
        <f aca="false">((R$6)-SUM(R$8:R36))/($A$38-$A36)</f>
        <v>2814.71428571429</v>
      </c>
      <c r="S37" s="50" t="n">
        <f aca="false">E37-Q37-R37</f>
        <v>-61492.133640553</v>
      </c>
      <c r="T37" s="50"/>
      <c r="U37" s="50" t="n">
        <f aca="false">SUM(Q37:S37)</f>
        <v>151000</v>
      </c>
      <c r="V37" s="52" t="n">
        <f aca="false">SUM(H37)</f>
        <v>0</v>
      </c>
      <c r="W37" s="52" t="n">
        <f aca="false">SUM(U37:V37)</f>
        <v>151000</v>
      </c>
      <c r="X37" s="30" t="n">
        <f aca="false">IF(K37&gt;0,K37,0)</f>
        <v>185941.24375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-115816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-80874.75625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209677.419354839</v>
      </c>
      <c r="R38" s="59" t="n">
        <f aca="false">((R$6)-SUM(R$8:R37))/($A$38-$A37)</f>
        <v>2814.71428571429</v>
      </c>
      <c r="S38" s="50" t="n">
        <f aca="false">E38-Q38-R38</f>
        <v>-328308.133640553</v>
      </c>
      <c r="T38" s="50"/>
      <c r="U38" s="50" t="n">
        <f aca="false">SUM(Q38:S38)</f>
        <v>-115816</v>
      </c>
      <c r="V38" s="52" t="n">
        <f aca="false">SUM(H38)</f>
        <v>0</v>
      </c>
      <c r="W38" s="52" t="n">
        <f aca="false">SUM(U38:V38)</f>
        <v>-115816</v>
      </c>
      <c r="X38" s="30" t="n">
        <f aca="false">IF(K38&gt;0,K38,0)</f>
        <v>0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6000000</v>
      </c>
      <c r="I40" s="65" t="n">
        <f aca="false">SUM(I8:I39)</f>
        <v>1064027</v>
      </c>
      <c r="J40" s="65" t="n">
        <f aca="false">SUM(J8:J39)</f>
        <v>7064027</v>
      </c>
      <c r="K40" s="66" t="n">
        <f aca="false">SUM(K8:K38)</f>
        <v>7564027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6500000</v>
      </c>
      <c r="R40" s="66" t="n">
        <f aca="false">SUM(R8:R38)</f>
        <v>0</v>
      </c>
      <c r="S40" s="66" t="n">
        <f aca="false">SUM(S8:S38)</f>
        <v>-6000000</v>
      </c>
      <c r="T40" s="66"/>
      <c r="U40" s="66" t="n">
        <f aca="false">SUM(U8:U38)</f>
        <v>500000</v>
      </c>
      <c r="V40" s="66" t="n">
        <f aca="false">SUM(V8:V38)</f>
        <v>6000000</v>
      </c>
      <c r="W40" s="66" t="n">
        <f aca="false">SUM(W8:W38)</f>
        <v>6500000</v>
      </c>
      <c r="X40" s="67" t="n">
        <f aca="false">SUM(X8:X39)</f>
        <v>7644901.75625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1407198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244588.70625</v>
      </c>
      <c r="J43" s="75" t="n">
        <f aca="false">SUM(J32:J38)</f>
        <v>244588.70625</v>
      </c>
      <c r="K43" s="75" t="n">
        <f aca="false">SUM(K32:K38)</f>
        <v>1651786.70625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1467741.93548387</v>
      </c>
      <c r="R43" s="75" t="n">
        <f aca="false">SUM(R32:R38)</f>
        <v>19703</v>
      </c>
      <c r="S43" s="75" t="n">
        <f aca="false">SUM(S32:S38)</f>
        <v>-80246.9354838709</v>
      </c>
      <c r="T43" s="75"/>
      <c r="U43" s="75" t="n">
        <f aca="false">SUM(U32:U38)</f>
        <v>1407198</v>
      </c>
      <c r="V43" s="75" t="n">
        <f aca="false">SUM(V32:V38)</f>
        <v>0</v>
      </c>
      <c r="W43" s="75" t="n">
        <f aca="false">SUM(W38)</f>
        <v>-115816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-2802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113014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1876647.54375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05/29/2001&amp;R&amp;D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dbaumba</cp:lastModifiedBy>
  <cp:lastPrinted>2001-05-25T14:03:09Z</cp:lastPrinted>
  <dcterms:modified xsi:type="dcterms:W3CDTF">2001-05-29T14:14:10Z</dcterms:modified>
  <cp:revision>0</cp:revision>
  <dc:subject/>
  <dc:title/>
</cp:coreProperties>
</file>