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<sst xmlns="http://schemas.openxmlformats.org/spreadsheetml/2006/main" count="229" uniqueCount="42">
  <si>
    <t xml:space="preserve">NY</t>
  </si>
  <si>
    <t xml:space="preserve">to</t>
  </si>
  <si>
    <t xml:space="preserve">PJM</t>
  </si>
  <si>
    <t xml:space="preserve">SUNK</t>
  </si>
  <si>
    <t xml:space="preserve">COST</t>
  </si>
  <si>
    <t xml:space="preserve">1/2</t>
  </si>
  <si>
    <t xml:space="preserve">PJM  </t>
  </si>
  <si>
    <t xml:space="preserve">NY </t>
  </si>
  <si>
    <t xml:space="preserve">TRNS </t>
  </si>
  <si>
    <t xml:space="preserve">TRNS  </t>
  </si>
  <si>
    <t xml:space="preserve">GRAND</t>
  </si>
  <si>
    <t xml:space="preserve">HE</t>
  </si>
  <si>
    <t xml:space="preserve">MW</t>
  </si>
  <si>
    <t xml:space="preserve">HB</t>
  </si>
  <si>
    <t xml:space="preserve">(BUY)</t>
  </si>
  <si>
    <t xml:space="preserve">(SELL)</t>
  </si>
  <si>
    <t xml:space="preserve">TRNS</t>
  </si>
  <si>
    <t xml:space="preserve">TOTAL</t>
  </si>
  <si>
    <t xml:space="preserve">OUR </t>
  </si>
  <si>
    <t xml:space="preserve">total</t>
  </si>
  <si>
    <t xml:space="preserve">Total</t>
  </si>
  <si>
    <t xml:space="preserve">no pjm ramp available hb 0, tried to submit at 6:30pm</t>
  </si>
  <si>
    <t xml:space="preserve">HR</t>
  </si>
  <si>
    <t xml:space="preserve">CED</t>
  </si>
  <si>
    <t xml:space="preserve">NYSEG</t>
  </si>
  <si>
    <t xml:space="preserve">NIMO</t>
  </si>
  <si>
    <t xml:space="preserve">NYPA</t>
  </si>
  <si>
    <t xml:space="preserve">RUSSELL</t>
  </si>
  <si>
    <t xml:space="preserve">GREG</t>
  </si>
  <si>
    <t xml:space="preserve">***initially showed us filled for 106 MW but now shows zero</t>
  </si>
  <si>
    <t xml:space="preserve">#461920</t>
  </si>
  <si>
    <t xml:space="preserve">#463334</t>
  </si>
  <si>
    <t xml:space="preserve">FROM</t>
  </si>
  <si>
    <t xml:space="preserve">HQ</t>
  </si>
  <si>
    <t xml:space="preserve">NYPPW</t>
  </si>
  <si>
    <t xml:space="preserve">Bought Fin.</t>
  </si>
  <si>
    <t xml:space="preserve">Sold Z-P</t>
  </si>
  <si>
    <t xml:space="preserve">Fin. HQ</t>
  </si>
  <si>
    <t xml:space="preserve">Fin. ML</t>
  </si>
  <si>
    <t xml:space="preserve">mw</t>
  </si>
  <si>
    <t xml:space="preserve">buy</t>
  </si>
  <si>
    <t xml:space="preserve">sell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</si>
</sst>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0.0"/>
    <numFmt numFmtId="167" formatCode="#,##0.00"/>
    <numFmt numFmtId="168" formatCode="0.00_);[RED]\(0.00\)"/>
    <numFmt numFmtId="169" formatCode="[$-409]d\-mmm"/>
    <numFmt numFmtId="170" formatCode="_(\$* #,##0.00_);_(\$* \(#,##0.00\);_(\$* \-??_);_(@_)"/>
    <numFmt numFmtId="171" formatCode="_(* #,##0.00_);_(* \(#,##0.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2" width="3.42"/>
    <col collapsed="false" customWidth="true" hidden="false" outlineLevel="0" max="3" min="3" style="3" width="5.41"/>
    <col collapsed="false" customWidth="true" hidden="false" outlineLevel="0" max="4" min="4" style="4" width="1.85"/>
    <col collapsed="false" customWidth="true" hidden="false" outlineLevel="0" max="5" min="5" style="5" width="3.56"/>
    <col collapsed="false" customWidth="true" hidden="false" outlineLevel="0" max="6" min="6" style="6" width="5.13"/>
    <col collapsed="false" customWidth="true" hidden="false" outlineLevel="0" max="7" min="7" style="7" width="8.7"/>
    <col collapsed="false" customWidth="true" hidden="false" outlineLevel="0" max="8" min="8" style="7" width="8.56"/>
    <col collapsed="false" customWidth="true" hidden="false" outlineLevel="0" max="9" min="9" style="1" width="7.14"/>
    <col collapsed="false" customWidth="true" hidden="false" outlineLevel="0" max="10" min="10" style="8" width="11.7"/>
    <col collapsed="false" customWidth="true" hidden="false" outlineLevel="0" max="11" min="11" style="9" width="7.7"/>
    <col collapsed="false" customWidth="true" hidden="false" outlineLevel="0" max="12" min="12" style="10" width="9.56"/>
    <col collapsed="false" customWidth="true" hidden="false" outlineLevel="0" max="14" min="13" style="10" width="8.28"/>
    <col collapsed="false" customWidth="true" hidden="false" outlineLevel="0" max="15" min="15" style="11" width="2.13"/>
    <col collapsed="false" customWidth="true" hidden="false" outlineLevel="0" max="16" min="16" style="12" width="3.56"/>
    <col collapsed="false" customWidth="true" hidden="false" outlineLevel="0" max="17" min="17" style="5" width="5.13"/>
    <col collapsed="false" customWidth="true" hidden="false" outlineLevel="0" max="18" min="18" style="1" width="6.41"/>
    <col collapsed="false" customWidth="true" hidden="false" outlineLevel="0" max="19" min="19" style="1" width="5.99"/>
    <col collapsed="false" customWidth="true" hidden="false" outlineLevel="0" max="20" min="20" style="8" width="9.56"/>
    <col collapsed="false" customWidth="true" hidden="false" outlineLevel="0" max="21" min="21" style="6" width="5.71"/>
    <col collapsed="false" customWidth="true" hidden="false" outlineLevel="0" max="22" min="22" style="1" width="6.28"/>
    <col collapsed="false" customWidth="true" hidden="false" outlineLevel="0" max="23" min="23" style="1" width="9.14"/>
  </cols>
  <sheetData>
    <row r="1" customFormat="false" ht="18" hidden="false" customHeight="false" outlineLevel="0" collapsed="false">
      <c r="A1" s="13"/>
      <c r="E1" s="14"/>
      <c r="F1" s="15"/>
      <c r="G1" s="16"/>
      <c r="H1" s="17" t="s">
        <v>0</v>
      </c>
      <c r="I1" s="15" t="s">
        <v>1</v>
      </c>
      <c r="J1" s="18" t="s">
        <v>2</v>
      </c>
      <c r="K1" s="19"/>
      <c r="L1" s="20"/>
      <c r="M1" s="20"/>
      <c r="N1" s="20"/>
      <c r="P1" s="21"/>
      <c r="Q1" s="14"/>
      <c r="R1" s="13"/>
      <c r="S1" s="13"/>
      <c r="T1" s="18" t="s">
        <v>2</v>
      </c>
      <c r="U1" s="15" t="s">
        <v>1</v>
      </c>
      <c r="V1" s="22" t="s">
        <v>0</v>
      </c>
      <c r="W1" s="13"/>
    </row>
    <row r="2" customFormat="false" ht="13.5" hidden="false" customHeight="false" outlineLevel="0" collapsed="false">
      <c r="A2" s="23"/>
      <c r="B2" s="24"/>
      <c r="C2" s="25"/>
      <c r="D2" s="26"/>
      <c r="E2" s="27"/>
      <c r="F2" s="28"/>
      <c r="G2" s="29"/>
      <c r="H2" s="29"/>
      <c r="I2" s="23"/>
      <c r="J2" s="30"/>
      <c r="K2" s="31"/>
      <c r="L2" s="32"/>
      <c r="M2" s="32"/>
      <c r="N2" s="32"/>
      <c r="O2" s="33"/>
      <c r="P2" s="23"/>
      <c r="Q2" s="27"/>
      <c r="R2" s="23"/>
      <c r="S2" s="23"/>
      <c r="T2" s="30"/>
      <c r="U2" s="34" t="s">
        <v>3</v>
      </c>
      <c r="V2" s="34" t="s">
        <v>4</v>
      </c>
      <c r="W2" s="23"/>
    </row>
    <row r="3" customFormat="false" ht="12.75" hidden="false" customHeight="false" outlineLevel="0" collapsed="false">
      <c r="A3" s="35"/>
      <c r="B3" s="36"/>
      <c r="C3" s="3" t="s">
        <v>5</v>
      </c>
      <c r="E3" s="37"/>
      <c r="F3" s="35"/>
      <c r="G3" s="38" t="s">
        <v>0</v>
      </c>
      <c r="H3" s="38" t="s">
        <v>2</v>
      </c>
      <c r="I3" s="35"/>
      <c r="J3" s="39"/>
      <c r="K3" s="40"/>
      <c r="L3" s="36"/>
      <c r="M3" s="36"/>
      <c r="N3" s="36"/>
      <c r="O3" s="41"/>
      <c r="P3" s="42"/>
      <c r="Q3" s="37"/>
      <c r="R3" s="35" t="s">
        <v>6</v>
      </c>
      <c r="S3" s="35" t="s">
        <v>7</v>
      </c>
      <c r="T3" s="39"/>
      <c r="U3" s="43" t="s">
        <v>8</v>
      </c>
      <c r="V3" s="43" t="s">
        <v>9</v>
      </c>
      <c r="W3" s="35" t="s">
        <v>10</v>
      </c>
    </row>
    <row r="4" customFormat="false" ht="12.75" hidden="false" customHeight="false" outlineLevel="0" collapsed="false">
      <c r="A4" s="35"/>
      <c r="B4" s="36" t="s">
        <v>11</v>
      </c>
      <c r="C4" s="3" t="s">
        <v>12</v>
      </c>
      <c r="E4" s="37" t="s">
        <v>13</v>
      </c>
      <c r="F4" s="35" t="s">
        <v>12</v>
      </c>
      <c r="G4" s="38" t="s">
        <v>14</v>
      </c>
      <c r="H4" s="38" t="s">
        <v>15</v>
      </c>
      <c r="I4" s="35" t="s">
        <v>16</v>
      </c>
      <c r="J4" s="39" t="s">
        <v>17</v>
      </c>
      <c r="K4" s="44"/>
      <c r="L4" s="36"/>
      <c r="M4" s="36"/>
      <c r="N4" s="36"/>
      <c r="O4" s="41"/>
      <c r="P4" s="42" t="s">
        <v>13</v>
      </c>
      <c r="Q4" s="37" t="s">
        <v>12</v>
      </c>
      <c r="R4" s="35" t="s">
        <v>14</v>
      </c>
      <c r="S4" s="35" t="s">
        <v>15</v>
      </c>
      <c r="T4" s="39" t="s">
        <v>17</v>
      </c>
      <c r="U4" s="43" t="s">
        <v>12</v>
      </c>
      <c r="V4" s="43" t="s">
        <v>4</v>
      </c>
      <c r="W4" s="35" t="s">
        <v>17</v>
      </c>
    </row>
    <row r="5" customFormat="false" ht="12.75" hidden="false" customHeight="false" outlineLevel="0" collapsed="false">
      <c r="U5" s="43"/>
      <c r="V5" s="45"/>
    </row>
    <row r="6" customFormat="false" ht="12.75" hidden="false" customHeight="false" outlineLevel="0" collapsed="false">
      <c r="A6" s="46" t="n">
        <v>36825</v>
      </c>
      <c r="E6" s="5" t="n">
        <v>20</v>
      </c>
      <c r="F6" s="6" t="n">
        <v>18</v>
      </c>
      <c r="G6" s="7" t="n">
        <v>-0.5</v>
      </c>
      <c r="H6" s="7" t="n">
        <v>56.05</v>
      </c>
      <c r="I6" s="1" t="n">
        <v>6</v>
      </c>
      <c r="J6" s="8" t="n">
        <f aca="false">IF(G6&gt;0,(H6-G6-I6)*F6,(H6+(-G6)-I6)*F6)</f>
        <v>909.9</v>
      </c>
      <c r="U6" s="43"/>
      <c r="V6" s="45"/>
    </row>
    <row r="7" customFormat="false" ht="12.75" hidden="false" customHeight="false" outlineLevel="0" collapsed="false">
      <c r="A7" s="46" t="n">
        <v>36825</v>
      </c>
      <c r="E7" s="5" t="n">
        <v>21</v>
      </c>
      <c r="F7" s="6" t="n">
        <v>200</v>
      </c>
      <c r="G7" s="7" t="n">
        <v>-9.91</v>
      </c>
      <c r="H7" s="7" t="n">
        <v>33</v>
      </c>
      <c r="I7" s="1" t="n">
        <v>6</v>
      </c>
      <c r="J7" s="8" t="n">
        <f aca="false">IF(G7&gt;0,(H7-G7-I7)*F7,(H7+(-G7)-I7)*F7)</f>
        <v>7382</v>
      </c>
      <c r="U7" s="43"/>
      <c r="V7" s="45"/>
    </row>
    <row r="8" customFormat="false" ht="12.75" hidden="false" customHeight="false" outlineLevel="0" collapsed="false">
      <c r="A8" s="46" t="n">
        <v>36825</v>
      </c>
      <c r="E8" s="5" t="n">
        <v>22</v>
      </c>
      <c r="F8" s="6" t="n">
        <v>200</v>
      </c>
      <c r="G8" s="7" t="n">
        <v>-49.6</v>
      </c>
      <c r="H8" s="7" t="n">
        <v>33.07</v>
      </c>
      <c r="I8" s="1" t="n">
        <v>6</v>
      </c>
      <c r="J8" s="8" t="n">
        <f aca="false">IF(G8&gt;0,(H8-G8-I8)*F8,(H8+(-G8)-I8)*F8)</f>
        <v>15334</v>
      </c>
      <c r="U8" s="43"/>
      <c r="V8" s="45"/>
    </row>
    <row r="9" customFormat="false" ht="12.75" hidden="false" customHeight="false" outlineLevel="0" collapsed="false">
      <c r="A9" s="46" t="n">
        <v>36825</v>
      </c>
      <c r="E9" s="5" t="n">
        <v>23</v>
      </c>
      <c r="F9" s="6" t="n">
        <v>137</v>
      </c>
      <c r="G9" s="7" t="n">
        <v>-0.5</v>
      </c>
      <c r="H9" s="7" t="n">
        <v>30.75</v>
      </c>
      <c r="I9" s="1" t="n">
        <v>6</v>
      </c>
      <c r="J9" s="8" t="n">
        <f aca="false">IF(G9&gt;0,(H9-G9-I9)*F9,(H9+(-G9)-I9)*F9)</f>
        <v>3459.25</v>
      </c>
      <c r="R9" s="0"/>
      <c r="S9" s="0"/>
      <c r="T9" s="0"/>
      <c r="U9" s="0"/>
      <c r="V9" s="0"/>
      <c r="W9" s="0"/>
    </row>
    <row r="10" customFormat="false" ht="12.75" hidden="false" customHeight="false" outlineLevel="0" collapsed="false">
      <c r="A10" s="46"/>
      <c r="J10" s="47" t="n">
        <f aca="false">SUM(J6:J9)</f>
        <v>27085.15</v>
      </c>
      <c r="L10" s="10" t="n">
        <v>50665</v>
      </c>
      <c r="U10" s="43"/>
      <c r="V10" s="45"/>
    </row>
    <row r="11" customFormat="false" ht="12.75" hidden="false" customHeight="false" outlineLevel="0" collapsed="false">
      <c r="U11" s="43"/>
      <c r="V11" s="45"/>
    </row>
    <row r="12" customFormat="false" ht="12.75" hidden="false" customHeight="false" outlineLevel="0" collapsed="false">
      <c r="A12" s="46" t="n">
        <v>36826</v>
      </c>
      <c r="E12" s="5" t="n">
        <v>0</v>
      </c>
      <c r="F12" s="6" t="n">
        <v>200</v>
      </c>
      <c r="G12" s="7" t="n">
        <v>-24.54</v>
      </c>
      <c r="H12" s="7" t="n">
        <v>25.8</v>
      </c>
      <c r="I12" s="1" t="n">
        <v>6</v>
      </c>
      <c r="J12" s="8" t="n">
        <f aca="false">IF(G12&gt;0,(H12-G12-I12)*F12,(H12+(-G12)-I12)*F12)</f>
        <v>8868</v>
      </c>
      <c r="U12" s="43"/>
      <c r="V12" s="45"/>
    </row>
    <row r="13" customFormat="false" ht="12.75" hidden="false" customHeight="false" outlineLevel="0" collapsed="false">
      <c r="A13" s="46" t="n">
        <v>36826</v>
      </c>
      <c r="E13" s="5" t="n">
        <v>1</v>
      </c>
      <c r="F13" s="6" t="n">
        <v>200</v>
      </c>
      <c r="G13" s="7" t="n">
        <v>-693.24</v>
      </c>
      <c r="H13" s="7" t="n">
        <v>23.73</v>
      </c>
      <c r="I13" s="1" t="n">
        <v>6</v>
      </c>
      <c r="J13" s="8" t="n">
        <f aca="false">IF(G13&gt;0,(H13-G13-I13)*F13,(H13+(-G13)-I13)*F13)</f>
        <v>142194</v>
      </c>
      <c r="U13" s="43"/>
      <c r="V13" s="45"/>
    </row>
    <row r="14" customFormat="false" ht="12.75" hidden="false" customHeight="false" outlineLevel="0" collapsed="false">
      <c r="A14" s="46" t="n">
        <v>36826</v>
      </c>
      <c r="E14" s="5" t="n">
        <v>2</v>
      </c>
      <c r="F14" s="6" t="n">
        <v>200</v>
      </c>
      <c r="G14" s="7" t="n">
        <v>-699.99</v>
      </c>
      <c r="H14" s="7" t="n">
        <v>30.53</v>
      </c>
      <c r="I14" s="1" t="n">
        <v>6</v>
      </c>
      <c r="J14" s="8" t="n">
        <f aca="false">IF(G14&gt;0,(H14-G14-I14)*F14,(H14+(-G14)-I14)*F14)</f>
        <v>144904</v>
      </c>
      <c r="U14" s="43"/>
      <c r="V14" s="45"/>
    </row>
    <row r="15" customFormat="false" ht="12.75" hidden="false" customHeight="false" outlineLevel="0" collapsed="false">
      <c r="A15" s="46" t="n">
        <v>36826</v>
      </c>
      <c r="E15" s="5" t="n">
        <v>3</v>
      </c>
      <c r="F15" s="6" t="n">
        <v>200</v>
      </c>
      <c r="G15" s="7" t="n">
        <v>-991.02</v>
      </c>
      <c r="H15" s="7" t="n">
        <v>22.25</v>
      </c>
      <c r="I15" s="1" t="n">
        <v>6</v>
      </c>
      <c r="J15" s="8" t="n">
        <f aca="false">IF(G15&gt;0,(H15-G15-I15)*F15,(H15+(-G15)-I15)*F15)</f>
        <v>201454</v>
      </c>
      <c r="U15" s="43"/>
      <c r="V15" s="45"/>
    </row>
    <row r="16" customFormat="false" ht="12.75" hidden="false" customHeight="false" outlineLevel="0" collapsed="false">
      <c r="A16" s="46" t="n">
        <v>36826</v>
      </c>
      <c r="E16" s="5" t="n">
        <v>4</v>
      </c>
      <c r="F16" s="6" t="n">
        <v>200</v>
      </c>
      <c r="G16" s="7" t="n">
        <v>-999.99</v>
      </c>
      <c r="H16" s="7" t="n">
        <v>21.81</v>
      </c>
      <c r="I16" s="1" t="n">
        <v>6</v>
      </c>
      <c r="J16" s="8" t="n">
        <f aca="false">IF(G16&gt;0,(H16-G16-I16)*F16,(H16+(-G16)-I16)*F16)</f>
        <v>203160</v>
      </c>
      <c r="U16" s="43"/>
      <c r="V16" s="45"/>
    </row>
    <row r="17" customFormat="false" ht="12.75" hidden="false" customHeight="false" outlineLevel="0" collapsed="false">
      <c r="A17" s="46" t="n">
        <v>36826</v>
      </c>
      <c r="E17" s="5" t="n">
        <v>5</v>
      </c>
      <c r="F17" s="6" t="n">
        <v>200</v>
      </c>
      <c r="G17" s="7" t="n">
        <v>-1000</v>
      </c>
      <c r="H17" s="7" t="n">
        <v>25.3</v>
      </c>
      <c r="I17" s="1" t="n">
        <v>6</v>
      </c>
      <c r="J17" s="8" t="n">
        <f aca="false">IF(G17&gt;0,(H17-G17-I17)*F17,(H17+(-G17)-I17)*F17)</f>
        <v>203860</v>
      </c>
      <c r="U17" s="43"/>
      <c r="V17" s="45"/>
    </row>
    <row r="18" customFormat="false" ht="12.75" hidden="false" customHeight="false" outlineLevel="0" collapsed="false">
      <c r="A18" s="46" t="n">
        <v>36826</v>
      </c>
      <c r="E18" s="5" t="n">
        <v>6</v>
      </c>
      <c r="F18" s="6" t="n">
        <v>200</v>
      </c>
      <c r="G18" s="7" t="n">
        <v>-554.5</v>
      </c>
      <c r="H18" s="7" t="n">
        <v>34.04</v>
      </c>
      <c r="I18" s="1" t="n">
        <v>6</v>
      </c>
      <c r="J18" s="8" t="n">
        <f aca="false">IF(G18&gt;0,(H18-G18-I18)*F18,(H18+(-G18)-I18)*F18)</f>
        <v>116508</v>
      </c>
      <c r="U18" s="43"/>
      <c r="V18" s="45"/>
    </row>
    <row r="19" customFormat="false" ht="12.75" hidden="false" customHeight="false" outlineLevel="0" collapsed="false">
      <c r="A19" s="46" t="n">
        <v>36826</v>
      </c>
      <c r="E19" s="5" t="n">
        <v>13</v>
      </c>
      <c r="F19" s="6" t="n">
        <v>200</v>
      </c>
      <c r="G19" s="7" t="n">
        <v>-943.99</v>
      </c>
      <c r="H19" s="7" t="n">
        <v>60.79</v>
      </c>
      <c r="I19" s="1" t="n">
        <v>6</v>
      </c>
      <c r="J19" s="8" t="n">
        <f aca="false">IF(G19&gt;0,(H19-G19-I19)*F19,(H19+(-G19)-I19)*F19)</f>
        <v>199756</v>
      </c>
      <c r="U19" s="43"/>
      <c r="V19" s="45"/>
    </row>
    <row r="20" customFormat="false" ht="12.75" hidden="false" customHeight="false" outlineLevel="0" collapsed="false">
      <c r="A20" s="46" t="n">
        <v>36826</v>
      </c>
      <c r="E20" s="5" t="n">
        <f aca="false">E19+1</f>
        <v>14</v>
      </c>
      <c r="F20" s="6" t="n">
        <v>200</v>
      </c>
      <c r="G20" s="7" t="n">
        <v>-950.59</v>
      </c>
      <c r="H20" s="7" t="n">
        <v>60.87</v>
      </c>
      <c r="I20" s="1" t="n">
        <v>6</v>
      </c>
      <c r="J20" s="8" t="n">
        <f aca="false">IF(G20&gt;0,(H20-G20-I20)*F20,(H20+(-G20)-I20)*F20)</f>
        <v>201092</v>
      </c>
      <c r="U20" s="43"/>
      <c r="V20" s="45"/>
    </row>
    <row r="21" customFormat="false" ht="12.75" hidden="false" customHeight="false" outlineLevel="0" collapsed="false">
      <c r="A21" s="46" t="n">
        <v>36826</v>
      </c>
      <c r="E21" s="5" t="n">
        <f aca="false">E20+1</f>
        <v>15</v>
      </c>
      <c r="F21" s="6" t="n">
        <v>200</v>
      </c>
      <c r="G21" s="7" t="n">
        <v>-949.49</v>
      </c>
      <c r="H21" s="7" t="n">
        <v>60.82</v>
      </c>
      <c r="I21" s="1" t="n">
        <v>6</v>
      </c>
      <c r="J21" s="8" t="n">
        <f aca="false">IF(G21&gt;0,(H21-G21-I21)*F21,(H21+(-G21)-I21)*F21)</f>
        <v>200862</v>
      </c>
      <c r="U21" s="43"/>
      <c r="V21" s="45"/>
    </row>
    <row r="22" customFormat="false" ht="12.75" hidden="false" customHeight="false" outlineLevel="0" collapsed="false">
      <c r="A22" s="46" t="n">
        <v>36826</v>
      </c>
      <c r="E22" s="5" t="n">
        <f aca="false">E21+1</f>
        <v>16</v>
      </c>
      <c r="F22" s="6" t="n">
        <v>200</v>
      </c>
      <c r="G22" s="7" t="n">
        <v>-950.52</v>
      </c>
      <c r="H22" s="7" t="n">
        <v>56.19</v>
      </c>
      <c r="I22" s="1" t="n">
        <v>6</v>
      </c>
      <c r="J22" s="8" t="n">
        <f aca="false">IF(G22&gt;0,(H22-G22-I22)*F22,(H22+(-G22)-I22)*F22)</f>
        <v>200142</v>
      </c>
      <c r="U22" s="43"/>
      <c r="V22" s="45"/>
    </row>
    <row r="23" customFormat="false" ht="12.75" hidden="false" customHeight="false" outlineLevel="0" collapsed="false">
      <c r="A23" s="46" t="n">
        <v>36826</v>
      </c>
      <c r="E23" s="5" t="n">
        <f aca="false">E22+1</f>
        <v>17</v>
      </c>
      <c r="F23" s="6" t="n">
        <v>0</v>
      </c>
      <c r="G23" s="7" t="n">
        <v>0</v>
      </c>
      <c r="H23" s="7" t="n">
        <v>31.91</v>
      </c>
      <c r="I23" s="1" t="n">
        <v>6</v>
      </c>
      <c r="J23" s="8" t="n">
        <f aca="false">IF(G23&gt;0,(H23-G23-I23)*F23,(H23+(-G23)-I23)*F23)</f>
        <v>0</v>
      </c>
      <c r="U23" s="43"/>
      <c r="V23" s="45"/>
    </row>
    <row r="24" customFormat="false" ht="12.75" hidden="false" customHeight="false" outlineLevel="0" collapsed="false">
      <c r="A24" s="46" t="n">
        <v>36826</v>
      </c>
      <c r="E24" s="5" t="n">
        <f aca="false">E23+1</f>
        <v>18</v>
      </c>
      <c r="F24" s="6" t="n">
        <v>0</v>
      </c>
      <c r="G24" s="7" t="n">
        <v>0</v>
      </c>
      <c r="H24" s="7" t="n">
        <v>32.52</v>
      </c>
      <c r="I24" s="1" t="n">
        <v>6</v>
      </c>
      <c r="J24" s="8" t="n">
        <f aca="false">IF(G24&gt;0,(H24-G24-I24)*F24,(H24+(-G24)-I24)*F24)</f>
        <v>0</v>
      </c>
      <c r="U24" s="43"/>
      <c r="V24" s="45"/>
    </row>
    <row r="25" customFormat="false" ht="12.75" hidden="false" customHeight="false" outlineLevel="0" collapsed="false">
      <c r="A25" s="46" t="n">
        <v>36826</v>
      </c>
      <c r="E25" s="5" t="n">
        <f aca="false">E24+1</f>
        <v>19</v>
      </c>
      <c r="F25" s="6" t="n">
        <v>200</v>
      </c>
      <c r="G25" s="7" t="n">
        <v>-480.8</v>
      </c>
      <c r="H25" s="7" t="n">
        <v>32.92</v>
      </c>
      <c r="I25" s="1" t="n">
        <v>6</v>
      </c>
      <c r="J25" s="8" t="n">
        <f aca="false">IF(G25&gt;0,(H25-G25-I25)*F25,(H25+(-G25)-I25)*F25)</f>
        <v>101544</v>
      </c>
      <c r="U25" s="43"/>
      <c r="V25" s="45"/>
    </row>
    <row r="26" customFormat="false" ht="12.75" hidden="false" customHeight="false" outlineLevel="0" collapsed="false">
      <c r="A26" s="46" t="n">
        <v>36826</v>
      </c>
      <c r="E26" s="5" t="n">
        <f aca="false">E25+1</f>
        <v>20</v>
      </c>
      <c r="F26" s="6" t="n">
        <v>200</v>
      </c>
      <c r="G26" s="7" t="n">
        <v>-995</v>
      </c>
      <c r="H26" s="7" t="n">
        <v>32.83</v>
      </c>
      <c r="I26" s="1" t="n">
        <v>6</v>
      </c>
      <c r="J26" s="8" t="n">
        <f aca="false">IF(G26&gt;0,(H26-G26-I26)*F26,(H26+(-G26)-I26)*F26)</f>
        <v>204366</v>
      </c>
      <c r="U26" s="43"/>
      <c r="V26" s="45"/>
    </row>
    <row r="27" customFormat="false" ht="12.75" hidden="false" customHeight="false" outlineLevel="0" collapsed="false">
      <c r="A27" s="46" t="n">
        <v>36826</v>
      </c>
      <c r="E27" s="5" t="n">
        <f aca="false">E26+1</f>
        <v>21</v>
      </c>
      <c r="F27" s="6" t="n">
        <v>1</v>
      </c>
      <c r="G27" s="7" t="n">
        <v>-1000</v>
      </c>
      <c r="H27" s="7" t="n">
        <v>41.06</v>
      </c>
      <c r="I27" s="1" t="n">
        <v>6</v>
      </c>
      <c r="J27" s="8" t="n">
        <f aca="false">IF(G27&gt;0,(H27-G27-I27)*F27,(H27+(-G27)-I27)*F27)</f>
        <v>1035.06</v>
      </c>
      <c r="U27" s="43"/>
      <c r="V27" s="45"/>
    </row>
    <row r="28" customFormat="false" ht="12.75" hidden="false" customHeight="false" outlineLevel="0" collapsed="false">
      <c r="A28" s="46" t="n">
        <v>36826</v>
      </c>
      <c r="E28" s="5" t="n">
        <f aca="false">E27+1</f>
        <v>22</v>
      </c>
      <c r="F28" s="6" t="n">
        <v>1</v>
      </c>
      <c r="G28" s="7" t="n">
        <v>-1000</v>
      </c>
      <c r="H28" s="7" t="n">
        <v>30.27</v>
      </c>
      <c r="I28" s="1" t="n">
        <v>6</v>
      </c>
      <c r="J28" s="8" t="n">
        <f aca="false">IF(G28&gt;0,(H28-G28-I28)*F28,(H28+(-G28)-I28)*F28)</f>
        <v>1024.27</v>
      </c>
      <c r="U28" s="43"/>
      <c r="V28" s="45"/>
    </row>
    <row r="29" customFormat="false" ht="12.75" hidden="false" customHeight="false" outlineLevel="0" collapsed="false">
      <c r="A29" s="46" t="n">
        <v>36826</v>
      </c>
      <c r="E29" s="5" t="n">
        <f aca="false">E28+1</f>
        <v>23</v>
      </c>
      <c r="F29" s="6" t="n">
        <v>1</v>
      </c>
      <c r="G29" s="7" t="n">
        <v>-504.99</v>
      </c>
      <c r="H29" s="7" t="n">
        <v>28.86</v>
      </c>
      <c r="I29" s="1" t="n">
        <v>6</v>
      </c>
      <c r="J29" s="8" t="n">
        <f aca="false">IF(G29&gt;0,(H29-G29-I29)*F29,(H29+(-G29)-I29)*F29)</f>
        <v>527.85</v>
      </c>
      <c r="L29" s="10" t="n">
        <v>2175107</v>
      </c>
      <c r="U29" s="43"/>
      <c r="V29" s="45"/>
    </row>
    <row r="30" customFormat="false" ht="12.75" hidden="false" customHeight="false" outlineLevel="0" collapsed="false">
      <c r="A30" s="46"/>
      <c r="J30" s="47" t="n">
        <f aca="false">SUM(J12:J29)</f>
        <v>2131297.18</v>
      </c>
      <c r="L30" s="10" t="n">
        <v>2131114</v>
      </c>
      <c r="U30" s="43"/>
      <c r="V30" s="45"/>
    </row>
    <row r="31" customFormat="false" ht="12.75" hidden="false" customHeight="false" outlineLevel="0" collapsed="false">
      <c r="U31" s="43"/>
      <c r="V31" s="45"/>
    </row>
    <row r="32" customFormat="false" ht="12.75" hidden="false" customHeight="false" outlineLevel="0" collapsed="false">
      <c r="A32" s="46" t="n">
        <v>36827</v>
      </c>
      <c r="E32" s="5" t="n">
        <v>0</v>
      </c>
      <c r="F32" s="6" t="n">
        <v>0</v>
      </c>
      <c r="G32" s="7" t="n">
        <v>0</v>
      </c>
      <c r="H32" s="48" t="n">
        <v>15.78</v>
      </c>
      <c r="I32" s="1" t="n">
        <v>6</v>
      </c>
      <c r="J32" s="8" t="n">
        <f aca="false">IF(G32&gt;0,(H32-G32-I32)*F32,(H32+(-G32)-I32)*F32)</f>
        <v>0</v>
      </c>
      <c r="P32" s="12" t="n">
        <v>0</v>
      </c>
      <c r="T32" s="8" t="e">
        <f aca="false">((S32-R32)*Q32)-#REF!</f>
        <v>#REF!</v>
      </c>
      <c r="U32" s="43"/>
      <c r="V32" s="45"/>
    </row>
    <row r="33" customFormat="false" ht="12.75" hidden="false" customHeight="false" outlineLevel="0" collapsed="false">
      <c r="A33" s="46" t="n">
        <v>36827</v>
      </c>
      <c r="E33" s="5" t="n">
        <f aca="false">E32+1</f>
        <v>1</v>
      </c>
      <c r="F33" s="6" t="n">
        <v>0</v>
      </c>
      <c r="G33" s="7" t="n">
        <v>0</v>
      </c>
      <c r="H33" s="48" t="n">
        <v>13.87</v>
      </c>
      <c r="I33" s="1" t="n">
        <v>6</v>
      </c>
      <c r="J33" s="8" t="n">
        <f aca="false">IF(G33&gt;0,(H33-G33-I33)*F33,(H33+(-G33)-I33)*F33)</f>
        <v>0</v>
      </c>
      <c r="P33" s="12" t="n">
        <f aca="false">P32+1</f>
        <v>1</v>
      </c>
      <c r="T33" s="8" t="e">
        <f aca="false">((S33-R33)*Q33)-#REF!</f>
        <v>#REF!</v>
      </c>
      <c r="U33" s="43"/>
      <c r="V33" s="45"/>
    </row>
    <row r="34" customFormat="false" ht="12.75" hidden="false" customHeight="false" outlineLevel="0" collapsed="false">
      <c r="A34" s="46" t="n">
        <v>36827</v>
      </c>
      <c r="E34" s="5" t="n">
        <f aca="false">E33+1</f>
        <v>2</v>
      </c>
      <c r="F34" s="6" t="n">
        <v>161</v>
      </c>
      <c r="G34" s="7" t="n">
        <v>1.15</v>
      </c>
      <c r="H34" s="48" t="n">
        <v>12.7</v>
      </c>
      <c r="I34" s="1" t="n">
        <v>6</v>
      </c>
      <c r="J34" s="8" t="n">
        <f aca="false">IF(G34&gt;0,(H34-G34-I34)*F34,(H34+(-G34)-I34)*F34)</f>
        <v>893.55</v>
      </c>
      <c r="P34" s="12" t="n">
        <f aca="false">P33+1</f>
        <v>2</v>
      </c>
      <c r="T34" s="8" t="e">
        <f aca="false">((S34-R34)*Q34)-#REF!</f>
        <v>#REF!</v>
      </c>
      <c r="U34" s="43"/>
      <c r="V34" s="45"/>
    </row>
    <row r="35" customFormat="false" ht="12.75" hidden="false" customHeight="false" outlineLevel="0" collapsed="false">
      <c r="A35" s="46" t="n">
        <v>36827</v>
      </c>
      <c r="E35" s="5" t="n">
        <f aca="false">E34+1</f>
        <v>3</v>
      </c>
      <c r="F35" s="6" t="n">
        <v>0</v>
      </c>
      <c r="G35" s="7" t="n">
        <v>0</v>
      </c>
      <c r="H35" s="48" t="n">
        <v>14.21</v>
      </c>
      <c r="I35" s="1" t="n">
        <v>6</v>
      </c>
      <c r="J35" s="8" t="n">
        <f aca="false">IF(G35&gt;0,(H35-G35-I35)*F35,(H35+(-G35)-I35)*F35)</f>
        <v>0</v>
      </c>
      <c r="P35" s="12" t="n">
        <f aca="false">P34+1</f>
        <v>3</v>
      </c>
      <c r="T35" s="8" t="e">
        <f aca="false">((S35-R35)*Q35)-#REF!</f>
        <v>#REF!</v>
      </c>
      <c r="U35" s="43"/>
      <c r="V35" s="45"/>
    </row>
    <row r="36" customFormat="false" ht="12.75" hidden="false" customHeight="false" outlineLevel="0" collapsed="false">
      <c r="A36" s="46" t="n">
        <v>36827</v>
      </c>
      <c r="E36" s="5" t="n">
        <f aca="false">E35+1</f>
        <v>4</v>
      </c>
      <c r="F36" s="6" t="n">
        <v>32</v>
      </c>
      <c r="G36" s="7" t="n">
        <v>0.44</v>
      </c>
      <c r="H36" s="48" t="n">
        <v>13.89</v>
      </c>
      <c r="I36" s="1" t="n">
        <v>6</v>
      </c>
      <c r="J36" s="8" t="n">
        <f aca="false">IF(G36&gt;0,(H36-G36-I36)*F36,(H36+(-G36)-I36)*F36)</f>
        <v>238.4</v>
      </c>
      <c r="P36" s="12" t="n">
        <f aca="false">P35+1</f>
        <v>4</v>
      </c>
      <c r="T36" s="8" t="e">
        <f aca="false">((S36-R36)*Q36)-#REF!</f>
        <v>#REF!</v>
      </c>
      <c r="U36" s="43"/>
      <c r="V36" s="45"/>
    </row>
    <row r="37" customFormat="false" ht="12.75" hidden="false" customHeight="false" outlineLevel="0" collapsed="false">
      <c r="A37" s="46" t="n">
        <v>36827</v>
      </c>
      <c r="E37" s="5" t="n">
        <f aca="false">E36+1</f>
        <v>5</v>
      </c>
      <c r="F37" s="6" t="n">
        <v>0</v>
      </c>
      <c r="G37" s="7" t="n">
        <v>0</v>
      </c>
      <c r="H37" s="48" t="n">
        <v>13.99</v>
      </c>
      <c r="I37" s="1" t="n">
        <v>6</v>
      </c>
      <c r="J37" s="8" t="n">
        <f aca="false">IF(G37&gt;0,(H37-G37-I37)*F37,(H37+(-G37)-I37)*F37)</f>
        <v>0</v>
      </c>
      <c r="P37" s="12" t="n">
        <f aca="false">P36+1</f>
        <v>5</v>
      </c>
      <c r="Q37" s="5" t="n">
        <v>6</v>
      </c>
      <c r="R37" s="1" t="n">
        <v>14</v>
      </c>
      <c r="S37" s="1" t="n">
        <v>20</v>
      </c>
      <c r="T37" s="8" t="e">
        <f aca="false">((S37-R37)*Q37)-#REF!</f>
        <v>#REF!</v>
      </c>
      <c r="U37" s="43"/>
      <c r="V37" s="45"/>
    </row>
    <row r="38" customFormat="false" ht="12.75" hidden="false" customHeight="false" outlineLevel="0" collapsed="false">
      <c r="A38" s="46" t="n">
        <v>36827</v>
      </c>
      <c r="E38" s="5" t="n">
        <f aca="false">E37+1</f>
        <v>6</v>
      </c>
      <c r="F38" s="6" t="n">
        <v>0</v>
      </c>
      <c r="G38" s="7" t="n">
        <v>0</v>
      </c>
      <c r="H38" s="48" t="n">
        <v>18.51</v>
      </c>
      <c r="I38" s="1" t="n">
        <v>6</v>
      </c>
      <c r="J38" s="8" t="n">
        <f aca="false">IF(G38&gt;0,(H38-G38-I38)*F38,(H38+(-G38)-I38)*F38)</f>
        <v>0</v>
      </c>
      <c r="P38" s="12" t="n">
        <f aca="false">P37+1</f>
        <v>6</v>
      </c>
      <c r="Q38" s="5" t="n">
        <v>108</v>
      </c>
      <c r="R38" s="1" t="n">
        <v>19</v>
      </c>
      <c r="S38" s="1" t="n">
        <v>20</v>
      </c>
      <c r="T38" s="8" t="e">
        <f aca="false">((S38-R38)*Q38)-#REF!</f>
        <v>#REF!</v>
      </c>
      <c r="U38" s="43"/>
      <c r="V38" s="45"/>
    </row>
    <row r="39" customFormat="false" ht="12.75" hidden="false" customHeight="false" outlineLevel="0" collapsed="false">
      <c r="A39" s="46" t="n">
        <v>36827</v>
      </c>
      <c r="E39" s="5" t="n">
        <f aca="false">E38+1</f>
        <v>7</v>
      </c>
      <c r="F39" s="6" t="n">
        <v>0</v>
      </c>
      <c r="G39" s="7" t="n">
        <v>0</v>
      </c>
      <c r="H39" s="48" t="n">
        <v>19.71</v>
      </c>
      <c r="I39" s="1" t="n">
        <v>6</v>
      </c>
      <c r="J39" s="8" t="n">
        <f aca="false">IF(G39&gt;0,(H39-G39-I39)*F39,(H39+(-G39)-I39)*F39)</f>
        <v>0</v>
      </c>
      <c r="P39" s="12" t="n">
        <f aca="false">P38+1</f>
        <v>7</v>
      </c>
      <c r="Q39" s="5" t="n">
        <v>200</v>
      </c>
      <c r="R39" s="1" t="n">
        <v>20</v>
      </c>
      <c r="S39" s="1" t="n">
        <v>27.6</v>
      </c>
      <c r="T39" s="8" t="e">
        <f aca="false">((S39-R39)*Q39)-#REF!</f>
        <v>#REF!</v>
      </c>
      <c r="U39" s="43"/>
      <c r="V39" s="45"/>
    </row>
    <row r="40" customFormat="false" ht="12.75" hidden="false" customHeight="false" outlineLevel="0" collapsed="false">
      <c r="A40" s="46" t="n">
        <v>36827</v>
      </c>
      <c r="E40" s="5" t="n">
        <f aca="false">E39+1</f>
        <v>8</v>
      </c>
      <c r="F40" s="6" t="n">
        <v>0</v>
      </c>
      <c r="G40" s="7" t="n">
        <v>0</v>
      </c>
      <c r="H40" s="48" t="n">
        <v>21.04</v>
      </c>
      <c r="I40" s="1" t="n">
        <v>6</v>
      </c>
      <c r="J40" s="8" t="n">
        <f aca="false">IF(G40&gt;0,(H40-G40-I40)*F40,(H40+(-G40)-I40)*F40)</f>
        <v>0</v>
      </c>
      <c r="P40" s="12" t="n">
        <f aca="false">P39+1</f>
        <v>8</v>
      </c>
      <c r="Q40" s="5" t="n">
        <v>34</v>
      </c>
      <c r="R40" s="1" t="n">
        <v>21</v>
      </c>
      <c r="S40" s="1" t="n">
        <v>20</v>
      </c>
      <c r="T40" s="8" t="e">
        <f aca="false">((S40-R40)*Q40)-#REF!</f>
        <v>#REF!</v>
      </c>
      <c r="U40" s="43"/>
      <c r="V40" s="45"/>
    </row>
    <row r="41" customFormat="false" ht="12.75" hidden="false" customHeight="false" outlineLevel="0" collapsed="false">
      <c r="A41" s="46" t="n">
        <v>36827</v>
      </c>
      <c r="E41" s="5" t="n">
        <f aca="false">E40+1</f>
        <v>9</v>
      </c>
      <c r="F41" s="6" t="n">
        <v>119</v>
      </c>
      <c r="G41" s="7" t="n">
        <v>0.2</v>
      </c>
      <c r="H41" s="48" t="n">
        <v>22.82</v>
      </c>
      <c r="I41" s="1" t="n">
        <v>6</v>
      </c>
      <c r="J41" s="8" t="n">
        <f aca="false">IF(G41&gt;0,(H41-G41-I41)*F41,(H41+(-G41)-I41)*F41)</f>
        <v>1977.78</v>
      </c>
      <c r="P41" s="12" t="n">
        <f aca="false">P40+1</f>
        <v>9</v>
      </c>
      <c r="T41" s="8" t="e">
        <f aca="false">((S41-R41)*Q41)-#REF!</f>
        <v>#REF!</v>
      </c>
      <c r="U41" s="43"/>
      <c r="V41" s="45"/>
    </row>
    <row r="42" customFormat="false" ht="12.75" hidden="false" customHeight="false" outlineLevel="0" collapsed="false">
      <c r="A42" s="46" t="n">
        <v>36827</v>
      </c>
      <c r="E42" s="5" t="n">
        <f aca="false">E41+1</f>
        <v>10</v>
      </c>
      <c r="F42" s="6" t="n">
        <v>71</v>
      </c>
      <c r="G42" s="7" t="n">
        <v>-0.01</v>
      </c>
      <c r="H42" s="48" t="n">
        <v>24.3</v>
      </c>
      <c r="I42" s="1" t="n">
        <v>6</v>
      </c>
      <c r="J42" s="8" t="n">
        <f aca="false">IF(G42&gt;0,(H42-G42-I42)*F42,(H42+(-G42)-I42)*F42)</f>
        <v>1300.01</v>
      </c>
      <c r="P42" s="12" t="n">
        <f aca="false">P41+1</f>
        <v>10</v>
      </c>
      <c r="T42" s="8" t="e">
        <f aca="false">((S42-R42)*Q42)-#REF!</f>
        <v>#REF!</v>
      </c>
      <c r="U42" s="43"/>
      <c r="V42" s="45"/>
    </row>
    <row r="43" customFormat="false" ht="12.75" hidden="false" customHeight="false" outlineLevel="0" collapsed="false">
      <c r="A43" s="46" t="n">
        <v>36827</v>
      </c>
      <c r="E43" s="5" t="n">
        <f aca="false">E42+1</f>
        <v>11</v>
      </c>
      <c r="F43" s="6" t="n">
        <v>49</v>
      </c>
      <c r="G43" s="7" t="n">
        <v>-0.01</v>
      </c>
      <c r="H43" s="48" t="n">
        <v>24.39</v>
      </c>
      <c r="I43" s="1" t="n">
        <v>6</v>
      </c>
      <c r="J43" s="8" t="n">
        <f aca="false">IF(G43&gt;0,(H43-G43-I43)*F43,(H43+(-G43)-I43)*F43)</f>
        <v>901.6</v>
      </c>
      <c r="P43" s="12" t="n">
        <f aca="false">P42+1</f>
        <v>11</v>
      </c>
      <c r="T43" s="8" t="e">
        <f aca="false">((S43-R43)*Q43)-#REF!</f>
        <v>#REF!</v>
      </c>
      <c r="U43" s="43"/>
      <c r="V43" s="45"/>
    </row>
    <row r="44" customFormat="false" ht="12.75" hidden="false" customHeight="false" outlineLevel="0" collapsed="false">
      <c r="A44" s="46" t="n">
        <v>36827</v>
      </c>
      <c r="E44" s="5" t="n">
        <f aca="false">E43+1</f>
        <v>12</v>
      </c>
      <c r="F44" s="6" t="n">
        <v>200</v>
      </c>
      <c r="G44" s="7" t="n">
        <v>-9.9</v>
      </c>
      <c r="H44" s="48" t="n">
        <v>24.51</v>
      </c>
      <c r="I44" s="1" t="n">
        <v>6</v>
      </c>
      <c r="J44" s="8" t="n">
        <f aca="false">IF(G44&gt;0,(H44-G44-I44)*F44,(H44+(-G44)-I44)*F44)</f>
        <v>5682</v>
      </c>
      <c r="P44" s="12" t="n">
        <f aca="false">P43+1</f>
        <v>12</v>
      </c>
      <c r="T44" s="8" t="e">
        <f aca="false">((S44-R44)*Q44)-#REF!</f>
        <v>#REF!</v>
      </c>
      <c r="U44" s="43"/>
      <c r="V44" s="45"/>
    </row>
    <row r="45" customFormat="false" ht="12.75" hidden="false" customHeight="false" outlineLevel="0" collapsed="false">
      <c r="A45" s="46" t="n">
        <v>36827</v>
      </c>
      <c r="E45" s="5" t="n">
        <f aca="false">E44+1</f>
        <v>13</v>
      </c>
      <c r="F45" s="6" t="n">
        <v>200</v>
      </c>
      <c r="G45" s="7" t="n">
        <v>-292.27</v>
      </c>
      <c r="H45" s="48" t="n">
        <v>21.41</v>
      </c>
      <c r="I45" s="1" t="n">
        <v>6</v>
      </c>
      <c r="J45" s="8" t="n">
        <f aca="false">IF(G45&gt;0,(H45-G45-I45)*F45,(H45+(-G45)-I45)*F45)</f>
        <v>61536</v>
      </c>
      <c r="P45" s="12" t="n">
        <f aca="false">P44+1</f>
        <v>13</v>
      </c>
      <c r="T45" s="8" t="e">
        <f aca="false">((S45-R45)*Q45)-#REF!</f>
        <v>#REF!</v>
      </c>
      <c r="U45" s="43"/>
      <c r="V45" s="45"/>
    </row>
    <row r="46" customFormat="false" ht="12.75" hidden="false" customHeight="false" outlineLevel="0" collapsed="false">
      <c r="A46" s="46" t="n">
        <v>36827</v>
      </c>
      <c r="E46" s="5" t="n">
        <f aca="false">E45+1</f>
        <v>14</v>
      </c>
      <c r="F46" s="6" t="n">
        <v>200</v>
      </c>
      <c r="G46" s="7" t="n">
        <v>-12.9</v>
      </c>
      <c r="H46" s="48" t="n">
        <v>21.74</v>
      </c>
      <c r="I46" s="1" t="n">
        <v>6</v>
      </c>
      <c r="J46" s="8" t="n">
        <f aca="false">IF(G46&gt;0,(H46-G46-I46)*F46,(H46+(-G46)-I46)*F46)</f>
        <v>5728</v>
      </c>
      <c r="P46" s="12" t="n">
        <f aca="false">P45+1</f>
        <v>14</v>
      </c>
      <c r="T46" s="8" t="e">
        <f aca="false">((S46-R46)*Q46)-#REF!</f>
        <v>#REF!</v>
      </c>
      <c r="U46" s="43"/>
      <c r="V46" s="45"/>
    </row>
    <row r="47" customFormat="false" ht="12.75" hidden="false" customHeight="false" outlineLevel="0" collapsed="false">
      <c r="A47" s="46" t="n">
        <v>36827</v>
      </c>
      <c r="E47" s="5" t="n">
        <f aca="false">E46+1</f>
        <v>15</v>
      </c>
      <c r="F47" s="6" t="n">
        <v>200</v>
      </c>
      <c r="G47" s="7" t="n">
        <v>-24.86</v>
      </c>
      <c r="H47" s="48" t="n">
        <v>21.86</v>
      </c>
      <c r="I47" s="1" t="n">
        <v>6</v>
      </c>
      <c r="J47" s="8" t="n">
        <f aca="false">IF(G47&gt;0,(H47-G47-I47)*F47,(H47+(-G47)-I47)*F47)</f>
        <v>8144</v>
      </c>
      <c r="P47" s="12" t="n">
        <f aca="false">P46+1</f>
        <v>15</v>
      </c>
      <c r="T47" s="8" t="e">
        <f aca="false">((S47-R47)*Q47)-#REF!</f>
        <v>#REF!</v>
      </c>
      <c r="U47" s="43"/>
      <c r="V47" s="45"/>
    </row>
    <row r="48" customFormat="false" ht="12.75" hidden="false" customHeight="false" outlineLevel="0" collapsed="false">
      <c r="A48" s="46" t="n">
        <v>36827</v>
      </c>
      <c r="E48" s="5" t="n">
        <f aca="false">E47+1</f>
        <v>16</v>
      </c>
      <c r="F48" s="6" t="n">
        <v>200</v>
      </c>
      <c r="G48" s="7" t="n">
        <v>-20.05</v>
      </c>
      <c r="H48" s="48" t="n">
        <v>21.91</v>
      </c>
      <c r="I48" s="1" t="n">
        <v>6</v>
      </c>
      <c r="J48" s="8" t="n">
        <f aca="false">IF(G48&gt;0,(H48-G48-I48)*F48,(H48+(-G48)-I48)*F48)</f>
        <v>7192</v>
      </c>
      <c r="P48" s="12" t="n">
        <f aca="false">P47+1</f>
        <v>16</v>
      </c>
      <c r="T48" s="8" t="e">
        <f aca="false">((S48-R48)*Q48)-#REF!</f>
        <v>#REF!</v>
      </c>
      <c r="U48" s="43"/>
      <c r="V48" s="45"/>
    </row>
    <row r="49" customFormat="false" ht="12.75" hidden="false" customHeight="false" outlineLevel="0" collapsed="false">
      <c r="A49" s="46" t="n">
        <v>36827</v>
      </c>
      <c r="E49" s="5" t="n">
        <f aca="false">E48+1</f>
        <v>17</v>
      </c>
      <c r="F49" s="6" t="n">
        <v>200</v>
      </c>
      <c r="G49" s="7" t="n">
        <v>-99.21</v>
      </c>
      <c r="H49" s="48" t="n">
        <v>26.68</v>
      </c>
      <c r="I49" s="1" t="n">
        <v>6</v>
      </c>
      <c r="J49" s="8" t="n">
        <f aca="false">IF(G49&gt;0,(H49-G49-I49)*F49,(H49+(-G49)-I49)*F49)</f>
        <v>23978</v>
      </c>
      <c r="P49" s="12" t="n">
        <f aca="false">P48+1</f>
        <v>17</v>
      </c>
      <c r="T49" s="8" t="e">
        <f aca="false">((S49-R49)*Q49)-#REF!</f>
        <v>#REF!</v>
      </c>
      <c r="U49" s="43"/>
      <c r="V49" s="45"/>
    </row>
    <row r="50" customFormat="false" ht="12.75" hidden="false" customHeight="false" outlineLevel="0" collapsed="false">
      <c r="A50" s="46" t="n">
        <v>36827</v>
      </c>
      <c r="E50" s="5" t="n">
        <f aca="false">E49+1</f>
        <v>18</v>
      </c>
      <c r="F50" s="6" t="n">
        <v>200</v>
      </c>
      <c r="G50" s="7" t="n">
        <v>-124.34</v>
      </c>
      <c r="H50" s="48" t="n">
        <v>78.23</v>
      </c>
      <c r="I50" s="1" t="n">
        <v>6</v>
      </c>
      <c r="J50" s="8" t="n">
        <f aca="false">IF(G50&gt;0,(H50-G50-I50)*F50,(H50+(-G50)-I50)*F50)</f>
        <v>39314</v>
      </c>
      <c r="P50" s="12" t="n">
        <f aca="false">P49+1</f>
        <v>18</v>
      </c>
      <c r="T50" s="8" t="e">
        <f aca="false">((S50-R50)*Q50)-#REF!</f>
        <v>#REF!</v>
      </c>
      <c r="U50" s="43"/>
      <c r="V50" s="45"/>
    </row>
    <row r="51" customFormat="false" ht="12.75" hidden="false" customHeight="false" outlineLevel="0" collapsed="false">
      <c r="A51" s="46" t="n">
        <v>36827</v>
      </c>
      <c r="E51" s="5" t="n">
        <f aca="false">E50+1</f>
        <v>19</v>
      </c>
      <c r="F51" s="6" t="n">
        <v>200</v>
      </c>
      <c r="G51" s="7" t="n">
        <v>-298.1</v>
      </c>
      <c r="H51" s="48" t="n">
        <v>90.43</v>
      </c>
      <c r="I51" s="1" t="n">
        <v>6</v>
      </c>
      <c r="J51" s="8" t="n">
        <f aca="false">IF(G51&gt;0,(H51-G51-I51)*F51,(H51+(-G51)-I51)*F51)</f>
        <v>76506</v>
      </c>
      <c r="P51" s="12" t="n">
        <f aca="false">P50+1</f>
        <v>19</v>
      </c>
      <c r="Q51" s="49" t="n">
        <v>95</v>
      </c>
      <c r="R51" s="1" t="n">
        <v>90</v>
      </c>
      <c r="S51" s="1" t="n">
        <v>20</v>
      </c>
      <c r="T51" s="8" t="e">
        <f aca="false">((S51-R51)*Q51)-#REF!</f>
        <v>#REF!</v>
      </c>
      <c r="U51" s="43"/>
      <c r="V51" s="45"/>
    </row>
    <row r="52" customFormat="false" ht="12.75" hidden="false" customHeight="false" outlineLevel="0" collapsed="false">
      <c r="A52" s="46" t="n">
        <v>36827</v>
      </c>
      <c r="E52" s="5" t="n">
        <f aca="false">E51+1</f>
        <v>20</v>
      </c>
      <c r="F52" s="6" t="n">
        <v>0</v>
      </c>
      <c r="G52" s="7" t="n">
        <v>0</v>
      </c>
      <c r="H52" s="48" t="n">
        <v>24.62</v>
      </c>
      <c r="I52" s="1" t="n">
        <v>6</v>
      </c>
      <c r="J52" s="8" t="n">
        <f aca="false">IF(G52&gt;0,(H52-G52-I52)*F52,(H52+(-G52)-I52)*F52)</f>
        <v>0</v>
      </c>
      <c r="P52" s="12" t="n">
        <f aca="false">P51+1</f>
        <v>20</v>
      </c>
      <c r="Q52" s="5" t="n">
        <v>40</v>
      </c>
      <c r="R52" s="1" t="n">
        <v>23</v>
      </c>
      <c r="S52" s="1" t="n">
        <v>20</v>
      </c>
      <c r="T52" s="8" t="e">
        <f aca="false">((S52-R52)*Q52)-#REF!</f>
        <v>#REF!</v>
      </c>
      <c r="U52" s="43"/>
      <c r="V52" s="45"/>
    </row>
    <row r="53" customFormat="false" ht="12.75" hidden="false" customHeight="false" outlineLevel="0" collapsed="false">
      <c r="A53" s="46" t="n">
        <v>36827</v>
      </c>
      <c r="E53" s="5" t="n">
        <f aca="false">E52+1</f>
        <v>21</v>
      </c>
      <c r="F53" s="6" t="n">
        <v>200</v>
      </c>
      <c r="G53" s="7" t="n">
        <v>-18.9</v>
      </c>
      <c r="H53" s="48" t="n">
        <v>22.57</v>
      </c>
      <c r="I53" s="1" t="n">
        <v>6</v>
      </c>
      <c r="J53" s="8" t="n">
        <f aca="false">IF(G53&gt;0,(H53-G53-I53)*F53,(H53+(-G53)-I53)*F53)</f>
        <v>7094</v>
      </c>
      <c r="P53" s="12" t="n">
        <f aca="false">P52+1</f>
        <v>21</v>
      </c>
      <c r="T53" s="8" t="e">
        <f aca="false">((S53-R53)*Q53)-#REF!</f>
        <v>#REF!</v>
      </c>
      <c r="U53" s="43"/>
      <c r="V53" s="45"/>
    </row>
    <row r="54" customFormat="false" ht="12.75" hidden="false" customHeight="false" outlineLevel="0" collapsed="false">
      <c r="A54" s="46" t="n">
        <v>36827</v>
      </c>
      <c r="E54" s="5" t="n">
        <f aca="false">E53+1</f>
        <v>22</v>
      </c>
      <c r="F54" s="6" t="n">
        <v>200</v>
      </c>
      <c r="G54" s="7" t="n">
        <v>-24.95</v>
      </c>
      <c r="H54" s="48" t="n">
        <v>21.01</v>
      </c>
      <c r="I54" s="1" t="n">
        <v>6</v>
      </c>
      <c r="J54" s="8" t="n">
        <f aca="false">IF(G54&gt;0,(H54-G54-I54)*F54,(H54+(-G54)-I54)*F54)</f>
        <v>7992</v>
      </c>
      <c r="P54" s="12" t="n">
        <f aca="false">P53+1</f>
        <v>22</v>
      </c>
      <c r="T54" s="8" t="e">
        <f aca="false">((S54-R54)*Q54)-#REF!</f>
        <v>#REF!</v>
      </c>
      <c r="U54" s="43"/>
      <c r="V54" s="45"/>
    </row>
    <row r="55" customFormat="false" ht="12.75" hidden="false" customHeight="false" outlineLevel="0" collapsed="false">
      <c r="A55" s="46" t="n">
        <v>36827</v>
      </c>
      <c r="E55" s="5" t="n">
        <f aca="false">E54+1</f>
        <v>23</v>
      </c>
      <c r="F55" s="6" t="n">
        <v>0</v>
      </c>
      <c r="G55" s="7" t="n">
        <v>0</v>
      </c>
      <c r="H55" s="48" t="n">
        <v>18.78</v>
      </c>
      <c r="I55" s="1" t="n">
        <v>6</v>
      </c>
      <c r="J55" s="8" t="n">
        <f aca="false">IF(G55&gt;0,(H55-G55-I55)*F55,(H55+(-G55)-I55)*F55)</f>
        <v>0</v>
      </c>
      <c r="P55" s="12" t="n">
        <f aca="false">P54+1</f>
        <v>23</v>
      </c>
      <c r="Q55" s="5" t="n">
        <v>160</v>
      </c>
      <c r="R55" s="1" t="n">
        <v>19</v>
      </c>
      <c r="S55" s="1" t="n">
        <v>20</v>
      </c>
      <c r="T55" s="8" t="e">
        <f aca="false">((S55-R55)*Q55)-#REF!</f>
        <v>#REF!</v>
      </c>
      <c r="U55" s="43"/>
      <c r="V55" s="45"/>
    </row>
    <row r="56" customFormat="false" ht="12.75" hidden="false" customHeight="false" outlineLevel="0" collapsed="false">
      <c r="A56" s="46"/>
      <c r="H56" s="48"/>
      <c r="J56" s="47" t="n">
        <f aca="false">SUM(J32:J55)</f>
        <v>248477.34</v>
      </c>
      <c r="L56" s="10" t="n">
        <v>276380</v>
      </c>
      <c r="Q56" s="5" t="n">
        <f aca="false">SUM(Q32:Q55)</f>
        <v>643</v>
      </c>
      <c r="T56" s="50" t="e">
        <f aca="false">SUM(T32:T55)</f>
        <v>#REF!</v>
      </c>
      <c r="U56" s="43"/>
      <c r="V56" s="45"/>
    </row>
    <row r="57" customFormat="false" ht="12.75" hidden="false" customHeight="false" outlineLevel="0" collapsed="false">
      <c r="U57" s="43"/>
      <c r="V57" s="45"/>
    </row>
    <row r="58" customFormat="false" ht="12.75" hidden="false" customHeight="false" outlineLevel="0" collapsed="false">
      <c r="A58" s="46" t="n">
        <v>36828</v>
      </c>
      <c r="B58" s="2" t="n">
        <v>1</v>
      </c>
      <c r="E58" s="5" t="n">
        <v>0</v>
      </c>
      <c r="F58" s="6" t="n">
        <v>171</v>
      </c>
      <c r="G58" s="7" t="n">
        <v>0.21</v>
      </c>
      <c r="H58" s="48" t="n">
        <v>16.62</v>
      </c>
      <c r="I58" s="1" t="n">
        <v>6</v>
      </c>
      <c r="J58" s="8" t="n">
        <f aca="false">IF(G58&gt;0,(H58-G58-I58)*F58,(H58+(-G58)-I58)*F58)</f>
        <v>1780.11</v>
      </c>
      <c r="P58" s="12" t="n">
        <v>0</v>
      </c>
      <c r="T58" s="8" t="e">
        <f aca="false">((S58-R58)*Q58)-#REF!</f>
        <v>#REF!</v>
      </c>
      <c r="U58" s="43"/>
      <c r="V58" s="45"/>
    </row>
    <row r="59" customFormat="false" ht="12.75" hidden="false" customHeight="false" outlineLevel="0" collapsed="false">
      <c r="A59" s="46" t="n">
        <v>36828</v>
      </c>
      <c r="B59" s="2" t="n">
        <f aca="false">B58+1</f>
        <v>2</v>
      </c>
      <c r="E59" s="5" t="n">
        <f aca="false">E58+1</f>
        <v>1</v>
      </c>
      <c r="F59" s="6" t="n">
        <v>183</v>
      </c>
      <c r="G59" s="7" t="n">
        <v>0</v>
      </c>
      <c r="H59" s="48" t="n">
        <v>13.72</v>
      </c>
      <c r="I59" s="1" t="n">
        <v>6</v>
      </c>
      <c r="J59" s="8" t="n">
        <f aca="false">IF(G59&gt;0,(H59-G59-I59)*F59,(H59+(-G59)-I59)*F59)</f>
        <v>1412.76</v>
      </c>
      <c r="P59" s="12" t="n">
        <f aca="false">P58+1</f>
        <v>1</v>
      </c>
      <c r="T59" s="8" t="e">
        <f aca="false">((S59-R59)*Q59)-#REF!</f>
        <v>#REF!</v>
      </c>
      <c r="U59" s="43"/>
      <c r="V59" s="45"/>
    </row>
    <row r="60" customFormat="false" ht="12.75" hidden="false" customHeight="false" outlineLevel="0" collapsed="false">
      <c r="A60" s="46" t="n">
        <v>36828</v>
      </c>
      <c r="B60" s="2" t="n">
        <f aca="false">B59+1</f>
        <v>3</v>
      </c>
      <c r="E60" s="5" t="n">
        <f aca="false">E59+1</f>
        <v>2</v>
      </c>
      <c r="F60" s="6" t="n">
        <v>200</v>
      </c>
      <c r="G60" s="7" t="n">
        <v>-98.55</v>
      </c>
      <c r="H60" s="48" t="n">
        <v>12.14</v>
      </c>
      <c r="I60" s="1" t="n">
        <v>6</v>
      </c>
      <c r="J60" s="8" t="n">
        <f aca="false">IF(G60&gt;0,(H60-G60-I60)*F60,(H60+(-G60)-I60)*F60)</f>
        <v>20938</v>
      </c>
      <c r="P60" s="12" t="n">
        <f aca="false">P59+1</f>
        <v>2</v>
      </c>
      <c r="T60" s="8" t="e">
        <f aca="false">((S60-R60)*Q60)-#REF!</f>
        <v>#REF!</v>
      </c>
      <c r="U60" s="43"/>
      <c r="V60" s="45"/>
    </row>
    <row r="61" customFormat="false" ht="12.75" hidden="false" customHeight="false" outlineLevel="0" collapsed="false">
      <c r="A61" s="46" t="n">
        <v>36828</v>
      </c>
      <c r="B61" s="2" t="n">
        <f aca="false">B60+1</f>
        <v>4</v>
      </c>
      <c r="E61" s="5" t="n">
        <f aca="false">E60+1</f>
        <v>3</v>
      </c>
      <c r="F61" s="6" t="n">
        <v>200</v>
      </c>
      <c r="G61" s="7" t="n">
        <v>-198.56</v>
      </c>
      <c r="H61" s="48" t="n">
        <v>13.84</v>
      </c>
      <c r="I61" s="1" t="n">
        <v>6</v>
      </c>
      <c r="J61" s="8" t="n">
        <f aca="false">IF(G61&gt;0,(H61-G61-I61)*F61,(H61+(-G61)-I61)*F61)</f>
        <v>41280</v>
      </c>
      <c r="P61" s="12" t="n">
        <f aca="false">P60+1</f>
        <v>3</v>
      </c>
      <c r="T61" s="8" t="e">
        <f aca="false">((S61-R61)*Q61)-#REF!</f>
        <v>#REF!</v>
      </c>
      <c r="U61" s="43"/>
      <c r="V61" s="45"/>
    </row>
    <row r="62" customFormat="false" ht="12.75" hidden="false" customHeight="false" outlineLevel="0" collapsed="false">
      <c r="A62" s="46" t="n">
        <v>36828</v>
      </c>
      <c r="B62" s="2" t="n">
        <f aca="false">B61+1</f>
        <v>5</v>
      </c>
      <c r="E62" s="5" t="n">
        <f aca="false">E61+1</f>
        <v>4</v>
      </c>
      <c r="F62" s="6" t="n">
        <v>200</v>
      </c>
      <c r="G62" s="7" t="n">
        <v>-248.87</v>
      </c>
      <c r="H62" s="48" t="n">
        <v>14.63</v>
      </c>
      <c r="I62" s="1" t="n">
        <v>6</v>
      </c>
      <c r="J62" s="8" t="n">
        <f aca="false">IF(G62&gt;0,(H62-G62-I62)*F62,(H62+(-G62)-I62)*F62)</f>
        <v>51500</v>
      </c>
      <c r="P62" s="12" t="n">
        <f aca="false">P61+1</f>
        <v>4</v>
      </c>
      <c r="T62" s="8" t="e">
        <f aca="false">((S62-R62)*Q62)-#REF!</f>
        <v>#REF!</v>
      </c>
      <c r="U62" s="43"/>
      <c r="V62" s="45"/>
    </row>
    <row r="63" customFormat="false" ht="12.75" hidden="false" customHeight="false" outlineLevel="0" collapsed="false">
      <c r="A63" s="46" t="n">
        <v>36828</v>
      </c>
      <c r="B63" s="2" t="n">
        <f aca="false">B62+1</f>
        <v>6</v>
      </c>
      <c r="E63" s="5" t="n">
        <f aca="false">E62+1</f>
        <v>5</v>
      </c>
      <c r="F63" s="6" t="n">
        <v>200</v>
      </c>
      <c r="G63" s="7" t="n">
        <v>-407.69</v>
      </c>
      <c r="H63" s="48" t="n">
        <v>17.53</v>
      </c>
      <c r="I63" s="1" t="n">
        <v>6</v>
      </c>
      <c r="J63" s="8" t="n">
        <f aca="false">IF(G63&gt;0,(H63-G63-I63)*F63,(H63+(-G63)-I63)*F63)</f>
        <v>83844</v>
      </c>
      <c r="P63" s="12" t="n">
        <f aca="false">P62+1</f>
        <v>5</v>
      </c>
      <c r="T63" s="8" t="e">
        <f aca="false">((S63-R63)*Q63)-#REF!</f>
        <v>#REF!</v>
      </c>
      <c r="U63" s="43"/>
      <c r="V63" s="45"/>
    </row>
    <row r="64" customFormat="false" ht="12.75" hidden="false" customHeight="false" outlineLevel="0" collapsed="false">
      <c r="A64" s="46" t="n">
        <v>36828</v>
      </c>
      <c r="B64" s="2" t="n">
        <f aca="false">B63+1</f>
        <v>7</v>
      </c>
      <c r="E64" s="5" t="n">
        <f aca="false">E63+1</f>
        <v>6</v>
      </c>
      <c r="F64" s="6" t="n">
        <v>200</v>
      </c>
      <c r="G64" s="7" t="n">
        <v>-227.67</v>
      </c>
      <c r="H64" s="48" t="n">
        <v>17.64</v>
      </c>
      <c r="I64" s="1" t="n">
        <v>6</v>
      </c>
      <c r="J64" s="8" t="n">
        <f aca="false">IF(G64&gt;0,(H64-G64-I64)*F64,(H64+(-G64)-I64)*F64)</f>
        <v>47862</v>
      </c>
      <c r="P64" s="12" t="n">
        <f aca="false">P63+1</f>
        <v>6</v>
      </c>
      <c r="T64" s="8" t="e">
        <f aca="false">((S64-R64)*Q64)-#REF!</f>
        <v>#REF!</v>
      </c>
      <c r="U64" s="43"/>
      <c r="V64" s="45"/>
    </row>
    <row r="65" customFormat="false" ht="12.75" hidden="false" customHeight="false" outlineLevel="0" collapsed="false">
      <c r="A65" s="46" t="n">
        <v>36828</v>
      </c>
      <c r="B65" s="2" t="n">
        <f aca="false">B64+1</f>
        <v>8</v>
      </c>
      <c r="E65" s="5" t="n">
        <f aca="false">E64+1</f>
        <v>7</v>
      </c>
      <c r="F65" s="6" t="n">
        <v>200</v>
      </c>
      <c r="G65" s="7" t="n">
        <v>-175.72</v>
      </c>
      <c r="H65" s="48" t="n">
        <v>19.88</v>
      </c>
      <c r="I65" s="1" t="n">
        <v>6</v>
      </c>
      <c r="J65" s="8" t="n">
        <f aca="false">IF(G65&gt;0,(H65-G65-I65)*F65,(H65+(-G65)-I65)*F65)</f>
        <v>37920</v>
      </c>
      <c r="P65" s="12" t="n">
        <f aca="false">P64+1</f>
        <v>7</v>
      </c>
      <c r="T65" s="8" t="e">
        <f aca="false">((S65-R65)*Q65)-#REF!</f>
        <v>#REF!</v>
      </c>
      <c r="U65" s="43"/>
      <c r="V65" s="45"/>
    </row>
    <row r="66" customFormat="false" ht="12.75" hidden="false" customHeight="false" outlineLevel="0" collapsed="false">
      <c r="A66" s="46" t="n">
        <v>36828</v>
      </c>
      <c r="B66" s="2" t="n">
        <f aca="false">B65+1</f>
        <v>9</v>
      </c>
      <c r="E66" s="5" t="n">
        <f aca="false">E65+1</f>
        <v>8</v>
      </c>
      <c r="F66" s="6" t="n">
        <v>200</v>
      </c>
      <c r="G66" s="7" t="n">
        <v>-13.76</v>
      </c>
      <c r="H66" s="48" t="n">
        <v>26.44</v>
      </c>
      <c r="I66" s="1" t="n">
        <v>6</v>
      </c>
      <c r="J66" s="8" t="n">
        <f aca="false">IF(G66&gt;0,(H66-G66-I66)*F66,(H66+(-G66)-I66)*F66)</f>
        <v>6840</v>
      </c>
      <c r="P66" s="12" t="n">
        <f aca="false">P65+1</f>
        <v>8</v>
      </c>
      <c r="Q66" s="49" t="n">
        <v>89</v>
      </c>
      <c r="R66" s="1" t="n">
        <v>27</v>
      </c>
      <c r="S66" s="1" t="n">
        <v>20</v>
      </c>
      <c r="T66" s="8" t="e">
        <f aca="false">((S66-R66)*Q66)-#REF!</f>
        <v>#REF!</v>
      </c>
      <c r="U66" s="43"/>
      <c r="V66" s="45"/>
    </row>
    <row r="67" customFormat="false" ht="12.75" hidden="false" customHeight="false" outlineLevel="0" collapsed="false">
      <c r="A67" s="46" t="n">
        <v>36828</v>
      </c>
      <c r="B67" s="2" t="n">
        <f aca="false">B66+1</f>
        <v>10</v>
      </c>
      <c r="E67" s="5" t="n">
        <f aca="false">E66+1</f>
        <v>9</v>
      </c>
      <c r="F67" s="6" t="n">
        <v>117</v>
      </c>
      <c r="G67" s="7" t="n">
        <v>-0.23</v>
      </c>
      <c r="H67" s="48" t="n">
        <v>26.28</v>
      </c>
      <c r="I67" s="1" t="n">
        <v>6</v>
      </c>
      <c r="J67" s="8" t="n">
        <f aca="false">IF(G67&gt;0,(H67-G67-I67)*F67,(H67+(-G67)-I67)*F67)</f>
        <v>2399.67</v>
      </c>
      <c r="P67" s="12" t="n">
        <f aca="false">P66+1</f>
        <v>9</v>
      </c>
      <c r="T67" s="8" t="e">
        <f aca="false">((S67-R67)*Q67)-#REF!</f>
        <v>#REF!</v>
      </c>
      <c r="U67" s="43"/>
      <c r="V67" s="45"/>
    </row>
    <row r="68" customFormat="false" ht="12.75" hidden="false" customHeight="false" outlineLevel="0" collapsed="false">
      <c r="A68" s="46" t="n">
        <v>36828</v>
      </c>
      <c r="B68" s="2" t="n">
        <f aca="false">B67+1</f>
        <v>11</v>
      </c>
      <c r="E68" s="5" t="n">
        <f aca="false">E67+1</f>
        <v>10</v>
      </c>
      <c r="F68" s="6" t="n">
        <v>200</v>
      </c>
      <c r="G68" s="7" t="n">
        <v>-49.29</v>
      </c>
      <c r="H68" s="48" t="n">
        <v>16.94</v>
      </c>
      <c r="I68" s="1" t="n">
        <v>6</v>
      </c>
      <c r="J68" s="8" t="n">
        <f aca="false">IF(G68&gt;0,(H68-G68-I68)*F68,(H68+(-G68)-I68)*F68)</f>
        <v>12046</v>
      </c>
      <c r="P68" s="12" t="n">
        <f aca="false">P67+1</f>
        <v>10</v>
      </c>
      <c r="T68" s="8" t="e">
        <f aca="false">((S68-R68)*Q68)-#REF!</f>
        <v>#REF!</v>
      </c>
      <c r="U68" s="43"/>
      <c r="V68" s="45"/>
    </row>
    <row r="69" customFormat="false" ht="12.75" hidden="false" customHeight="false" outlineLevel="0" collapsed="false">
      <c r="A69" s="46" t="n">
        <v>36828</v>
      </c>
      <c r="B69" s="2" t="n">
        <f aca="false">B68+1</f>
        <v>12</v>
      </c>
      <c r="E69" s="5" t="n">
        <f aca="false">E68+1</f>
        <v>11</v>
      </c>
      <c r="F69" s="6" t="n">
        <v>156</v>
      </c>
      <c r="G69" s="7" t="n">
        <v>-0.72</v>
      </c>
      <c r="H69" s="48" t="n">
        <v>16.96</v>
      </c>
      <c r="I69" s="1" t="n">
        <v>6</v>
      </c>
      <c r="J69" s="8" t="n">
        <f aca="false">IF(G69&gt;0,(H69-G69-I69)*F69,(H69+(-G69)-I69)*F69)</f>
        <v>1822.08</v>
      </c>
      <c r="P69" s="12" t="n">
        <f aca="false">P68+1</f>
        <v>11</v>
      </c>
      <c r="T69" s="8" t="e">
        <f aca="false">((S69-R69)*Q69)-#REF!</f>
        <v>#REF!</v>
      </c>
      <c r="U69" s="43"/>
      <c r="V69" s="45"/>
    </row>
    <row r="70" customFormat="false" ht="12.75" hidden="false" customHeight="false" outlineLevel="0" collapsed="false">
      <c r="A70" s="46" t="n">
        <v>36828</v>
      </c>
      <c r="B70" s="2" t="n">
        <f aca="false">B69+1</f>
        <v>13</v>
      </c>
      <c r="E70" s="5" t="n">
        <f aca="false">E69+1</f>
        <v>12</v>
      </c>
      <c r="F70" s="6" t="n">
        <v>200</v>
      </c>
      <c r="G70" s="7" t="n">
        <v>-9.69</v>
      </c>
      <c r="H70" s="48" t="n">
        <v>18.03</v>
      </c>
      <c r="I70" s="1" t="n">
        <v>6</v>
      </c>
      <c r="J70" s="8" t="n">
        <f aca="false">IF(G70&gt;0,(H70-G70-I70)*F70,(H70+(-G70)-I70)*F70)</f>
        <v>4344</v>
      </c>
      <c r="P70" s="12" t="n">
        <f aca="false">P69+1</f>
        <v>12</v>
      </c>
      <c r="T70" s="8" t="e">
        <f aca="false">((S70-R70)*Q70)-#REF!</f>
        <v>#REF!</v>
      </c>
      <c r="U70" s="43"/>
      <c r="V70" s="45"/>
    </row>
    <row r="71" customFormat="false" ht="12.75" hidden="false" customHeight="false" outlineLevel="0" collapsed="false">
      <c r="A71" s="46" t="n">
        <v>36828</v>
      </c>
      <c r="B71" s="2" t="n">
        <f aca="false">B70+1</f>
        <v>14</v>
      </c>
      <c r="E71" s="5" t="n">
        <f aca="false">E70+1</f>
        <v>13</v>
      </c>
      <c r="F71" s="6" t="n">
        <v>140</v>
      </c>
      <c r="G71" s="7" t="n">
        <v>-0.15</v>
      </c>
      <c r="H71" s="48" t="n">
        <v>14.93</v>
      </c>
      <c r="I71" s="1" t="n">
        <v>6</v>
      </c>
      <c r="J71" s="8" t="n">
        <f aca="false">IF(G71&gt;0,(H71-G71-I71)*F71,(H71+(-G71)-I71)*F71)</f>
        <v>1271.2</v>
      </c>
      <c r="P71" s="12" t="n">
        <f aca="false">P70+1</f>
        <v>13</v>
      </c>
      <c r="T71" s="8" t="e">
        <f aca="false">((S71-R71)*Q71)-#REF!</f>
        <v>#REF!</v>
      </c>
      <c r="U71" s="43"/>
      <c r="V71" s="45"/>
    </row>
    <row r="72" customFormat="false" ht="12.75" hidden="false" customHeight="false" outlineLevel="0" collapsed="false">
      <c r="A72" s="46" t="n">
        <v>36828</v>
      </c>
      <c r="B72" s="2" t="n">
        <f aca="false">B71+1</f>
        <v>15</v>
      </c>
      <c r="E72" s="5" t="n">
        <f aca="false">E71+1</f>
        <v>14</v>
      </c>
      <c r="F72" s="6" t="n">
        <v>194</v>
      </c>
      <c r="G72" s="7" t="n">
        <v>-0.01</v>
      </c>
      <c r="H72" s="48" t="n">
        <v>13.14</v>
      </c>
      <c r="I72" s="1" t="n">
        <v>6</v>
      </c>
      <c r="J72" s="8" t="n">
        <f aca="false">IF(G72&gt;0,(H72-G72-I72)*F72,(H72+(-G72)-I72)*F72)</f>
        <v>1387.1</v>
      </c>
      <c r="P72" s="12" t="n">
        <f aca="false">P71+1</f>
        <v>14</v>
      </c>
      <c r="T72" s="8" t="e">
        <f aca="false">((S72-R72)*Q72)-#REF!</f>
        <v>#REF!</v>
      </c>
      <c r="U72" s="43"/>
      <c r="V72" s="45"/>
    </row>
    <row r="73" customFormat="false" ht="12.75" hidden="false" customHeight="false" outlineLevel="0" collapsed="false">
      <c r="A73" s="46" t="n">
        <v>36828</v>
      </c>
      <c r="B73" s="2" t="n">
        <f aca="false">B72+1</f>
        <v>16</v>
      </c>
      <c r="E73" s="5" t="n">
        <f aca="false">E72+1</f>
        <v>15</v>
      </c>
      <c r="F73" s="6" t="n">
        <v>200</v>
      </c>
      <c r="G73" s="7" t="n">
        <v>0</v>
      </c>
      <c r="H73" s="48" t="n">
        <v>15.64</v>
      </c>
      <c r="I73" s="1" t="n">
        <v>6</v>
      </c>
      <c r="J73" s="8" t="n">
        <f aca="false">IF(G73&gt;0,(H73-G73-I73)*F73,(H73+(-G73)-I73)*F73)</f>
        <v>1928</v>
      </c>
      <c r="P73" s="12" t="n">
        <f aca="false">P72+1</f>
        <v>15</v>
      </c>
      <c r="T73" s="8" t="e">
        <f aca="false">((S73-R73)*Q73)-#REF!</f>
        <v>#REF!</v>
      </c>
      <c r="U73" s="43"/>
      <c r="V73" s="45"/>
    </row>
    <row r="74" customFormat="false" ht="12.75" hidden="false" customHeight="false" outlineLevel="0" collapsed="false">
      <c r="A74" s="46" t="n">
        <v>36828</v>
      </c>
      <c r="B74" s="2" t="n">
        <f aca="false">B73+1</f>
        <v>17</v>
      </c>
      <c r="E74" s="5" t="n">
        <f aca="false">E73+1</f>
        <v>16</v>
      </c>
      <c r="F74" s="6" t="n">
        <v>166</v>
      </c>
      <c r="G74" s="7" t="n">
        <v>-0.01</v>
      </c>
      <c r="H74" s="48" t="n">
        <v>17.77</v>
      </c>
      <c r="I74" s="1" t="n">
        <v>6</v>
      </c>
      <c r="J74" s="8" t="n">
        <f aca="false">IF(G74&gt;0,(H74-G74-I74)*F74,(H74+(-G74)-I74)*F74)</f>
        <v>1955.48</v>
      </c>
      <c r="P74" s="12" t="n">
        <f aca="false">P73+1</f>
        <v>16</v>
      </c>
      <c r="T74" s="8" t="e">
        <f aca="false">((S74-R74)*Q74)-#REF!</f>
        <v>#REF!</v>
      </c>
      <c r="U74" s="43"/>
      <c r="V74" s="45"/>
    </row>
    <row r="75" customFormat="false" ht="12.75" hidden="false" customHeight="false" outlineLevel="0" collapsed="false">
      <c r="A75" s="46" t="n">
        <v>36828</v>
      </c>
      <c r="B75" s="2" t="n">
        <f aca="false">B74+1</f>
        <v>18</v>
      </c>
      <c r="E75" s="5" t="n">
        <f aca="false">E74+1</f>
        <v>17</v>
      </c>
      <c r="F75" s="6" t="n">
        <v>200</v>
      </c>
      <c r="G75" s="7" t="n">
        <v>-9.86</v>
      </c>
      <c r="H75" s="48" t="n">
        <v>49.32</v>
      </c>
      <c r="I75" s="1" t="n">
        <v>6</v>
      </c>
      <c r="J75" s="8" t="n">
        <f aca="false">IF(G75&gt;0,(H75-G75-I75)*F75,(H75+(-G75)-I75)*F75)</f>
        <v>10636</v>
      </c>
      <c r="P75" s="12" t="n">
        <f aca="false">P74+1</f>
        <v>17</v>
      </c>
      <c r="Q75" s="49" t="n">
        <v>25</v>
      </c>
      <c r="R75" s="1" t="n">
        <v>49</v>
      </c>
      <c r="S75" s="1" t="n">
        <v>20</v>
      </c>
      <c r="T75" s="8" t="e">
        <f aca="false">((S75-R75)*Q75)-#REF!</f>
        <v>#REF!</v>
      </c>
      <c r="U75" s="43"/>
      <c r="V75" s="45"/>
    </row>
    <row r="76" customFormat="false" ht="12.75" hidden="false" customHeight="false" outlineLevel="0" collapsed="false">
      <c r="A76" s="46" t="n">
        <v>36828</v>
      </c>
      <c r="B76" s="2" t="n">
        <f aca="false">B75+1</f>
        <v>19</v>
      </c>
      <c r="E76" s="5" t="n">
        <f aca="false">E75+1</f>
        <v>18</v>
      </c>
      <c r="F76" s="6" t="n">
        <v>200</v>
      </c>
      <c r="G76" s="7" t="n">
        <v>-10</v>
      </c>
      <c r="H76" s="48" t="n">
        <v>19.41</v>
      </c>
      <c r="I76" s="1" t="n">
        <v>6</v>
      </c>
      <c r="J76" s="8" t="n">
        <f aca="false">IF(G76&gt;0,(H76-G76-I76)*F76,(H76+(-G76)-I76)*F76)</f>
        <v>4682</v>
      </c>
      <c r="P76" s="12" t="n">
        <f aca="false">P75+1</f>
        <v>18</v>
      </c>
      <c r="T76" s="8" t="e">
        <f aca="false">((S76-R76)*Q76)-#REF!</f>
        <v>#REF!</v>
      </c>
      <c r="U76" s="43"/>
      <c r="V76" s="45"/>
    </row>
    <row r="77" customFormat="false" ht="12.75" hidden="false" customHeight="false" outlineLevel="0" collapsed="false">
      <c r="A77" s="46" t="n">
        <v>36828</v>
      </c>
      <c r="B77" s="2" t="n">
        <f aca="false">B76+1</f>
        <v>20</v>
      </c>
      <c r="E77" s="5" t="n">
        <f aca="false">E76+1</f>
        <v>19</v>
      </c>
      <c r="F77" s="6" t="n">
        <v>21</v>
      </c>
      <c r="G77" s="7" t="n">
        <v>-0.31</v>
      </c>
      <c r="H77" s="48" t="n">
        <v>19.22</v>
      </c>
      <c r="I77" s="1" t="n">
        <v>6</v>
      </c>
      <c r="J77" s="8" t="n">
        <f aca="false">IF(G77&gt;0,(H77-G77-I77)*F77,(H77+(-G77)-I77)*F77)</f>
        <v>284.13</v>
      </c>
      <c r="P77" s="12" t="n">
        <f aca="false">P76+1</f>
        <v>19</v>
      </c>
      <c r="T77" s="8" t="e">
        <f aca="false">((S77-R77)*Q77)-#REF!</f>
        <v>#REF!</v>
      </c>
      <c r="U77" s="43"/>
      <c r="V77" s="45"/>
    </row>
    <row r="78" customFormat="false" ht="12.75" hidden="false" customHeight="false" outlineLevel="0" collapsed="false">
      <c r="A78" s="46" t="n">
        <v>36828</v>
      </c>
      <c r="B78" s="2" t="n">
        <f aca="false">B77+1</f>
        <v>21</v>
      </c>
      <c r="E78" s="5" t="n">
        <f aca="false">E77+1</f>
        <v>20</v>
      </c>
      <c r="F78" s="6" t="n">
        <v>200</v>
      </c>
      <c r="G78" s="7" t="n">
        <v>-9.77</v>
      </c>
      <c r="H78" s="48" t="n">
        <v>22</v>
      </c>
      <c r="I78" s="1" t="n">
        <v>6</v>
      </c>
      <c r="J78" s="8" t="n">
        <f aca="false">IF(G78&gt;0,(H78-G78-I78)*F78,(H78+(-G78)-I78)*F78)</f>
        <v>5154</v>
      </c>
      <c r="P78" s="12" t="n">
        <f aca="false">P77+1</f>
        <v>20</v>
      </c>
      <c r="T78" s="8" t="e">
        <f aca="false">((S78-R78)*Q78)-#REF!</f>
        <v>#REF!</v>
      </c>
      <c r="U78" s="43"/>
      <c r="V78" s="45"/>
    </row>
    <row r="79" customFormat="false" ht="12.75" hidden="false" customHeight="false" outlineLevel="0" collapsed="false">
      <c r="A79" s="46" t="n">
        <v>36828</v>
      </c>
      <c r="B79" s="2" t="n">
        <f aca="false">B78+1</f>
        <v>22</v>
      </c>
      <c r="E79" s="5" t="n">
        <f aca="false">E78+1</f>
        <v>21</v>
      </c>
      <c r="F79" s="6" t="n">
        <v>149</v>
      </c>
      <c r="G79" s="7" t="n">
        <v>-0.15</v>
      </c>
      <c r="H79" s="48" t="n">
        <v>20.64</v>
      </c>
      <c r="I79" s="1" t="n">
        <v>6</v>
      </c>
      <c r="J79" s="8" t="n">
        <f aca="false">IF(G79&gt;0,(H79-G79-I79)*F79,(H79+(-G79)-I79)*F79)</f>
        <v>2203.71</v>
      </c>
      <c r="P79" s="12" t="n">
        <f aca="false">P78+1</f>
        <v>21</v>
      </c>
      <c r="T79" s="8" t="e">
        <f aca="false">((S79-R79)*Q79)-#REF!</f>
        <v>#REF!</v>
      </c>
      <c r="U79" s="43"/>
      <c r="V79" s="45"/>
    </row>
    <row r="80" customFormat="false" ht="12.75" hidden="false" customHeight="false" outlineLevel="0" collapsed="false">
      <c r="A80" s="46" t="n">
        <v>36828</v>
      </c>
      <c r="B80" s="2" t="n">
        <f aca="false">B79+1</f>
        <v>23</v>
      </c>
      <c r="E80" s="5" t="n">
        <f aca="false">E79+1</f>
        <v>22</v>
      </c>
      <c r="F80" s="6" t="n">
        <v>0</v>
      </c>
      <c r="G80" s="7" t="n">
        <v>0</v>
      </c>
      <c r="H80" s="48" t="n">
        <v>18.94</v>
      </c>
      <c r="I80" s="1" t="n">
        <v>6</v>
      </c>
      <c r="J80" s="8" t="n">
        <f aca="false">IF(G80&gt;0,(H80-G80-I80)*F80,(H80+(-G80)-I80)*F80)</f>
        <v>0</v>
      </c>
      <c r="P80" s="12" t="n">
        <f aca="false">P79+1</f>
        <v>22</v>
      </c>
      <c r="T80" s="8" t="e">
        <f aca="false">((S80-R80)*Q80)-#REF!</f>
        <v>#REF!</v>
      </c>
      <c r="U80" s="43"/>
      <c r="V80" s="45"/>
    </row>
    <row r="81" customFormat="false" ht="12.75" hidden="false" customHeight="false" outlineLevel="0" collapsed="false">
      <c r="A81" s="46" t="n">
        <v>36828</v>
      </c>
      <c r="B81" s="2" t="n">
        <f aca="false">B80+1</f>
        <v>24</v>
      </c>
      <c r="E81" s="5" t="n">
        <f aca="false">E80+1</f>
        <v>23</v>
      </c>
      <c r="F81" s="6" t="n">
        <v>110</v>
      </c>
      <c r="G81" s="7" t="n">
        <v>17.48</v>
      </c>
      <c r="H81" s="48" t="n">
        <v>17.03</v>
      </c>
      <c r="I81" s="1" t="n">
        <v>6</v>
      </c>
      <c r="J81" s="8" t="n">
        <f aca="false">IF(G81&gt;0,(H81-G81-I81)*F81,(H81+(-G81)-I81)*F81)</f>
        <v>-709.5</v>
      </c>
      <c r="P81" s="12" t="n">
        <f aca="false">P80+1</f>
        <v>23</v>
      </c>
      <c r="T81" s="8" t="e">
        <f aca="false">((S81-R81)*Q81)-#REF!</f>
        <v>#REF!</v>
      </c>
      <c r="U81" s="43"/>
      <c r="V81" s="45"/>
    </row>
    <row r="82" customFormat="false" ht="12.75" hidden="false" customHeight="false" outlineLevel="0" collapsed="false">
      <c r="A82" s="46"/>
      <c r="H82" s="48"/>
      <c r="J82" s="47" t="n">
        <f aca="false">SUM(J58:J81)</f>
        <v>342780.74</v>
      </c>
      <c r="Q82" s="5" t="n">
        <f aca="false">SUM(Q58:Q81)</f>
        <v>114</v>
      </c>
      <c r="T82" s="50" t="e">
        <f aca="false">SUM(T58:T81)</f>
        <v>#REF!</v>
      </c>
      <c r="U82" s="43"/>
      <c r="V82" s="45"/>
    </row>
    <row r="83" customFormat="false" ht="12.75" hidden="false" customHeight="false" outlineLevel="0" collapsed="false">
      <c r="A83" s="46"/>
      <c r="H83" s="48"/>
      <c r="J83" s="51"/>
      <c r="U83" s="43"/>
      <c r="V83" s="45"/>
    </row>
    <row r="84" customFormat="false" ht="12.75" hidden="false" customHeight="false" outlineLevel="0" collapsed="false">
      <c r="A84" s="46"/>
      <c r="H84" s="48"/>
      <c r="U84" s="43"/>
      <c r="V84" s="45"/>
    </row>
    <row r="85" customFormat="false" ht="12.75" hidden="false" customHeight="false" outlineLevel="0" collapsed="false">
      <c r="U85" s="43"/>
      <c r="V85" s="45"/>
    </row>
    <row r="86" customFormat="false" ht="12.75" hidden="false" customHeight="false" outlineLevel="0" collapsed="false">
      <c r="A86" s="46" t="n">
        <v>36829</v>
      </c>
      <c r="E86" s="5" t="n">
        <v>0</v>
      </c>
      <c r="F86" s="6" t="n">
        <v>138</v>
      </c>
      <c r="G86" s="7" t="n">
        <v>0.01</v>
      </c>
      <c r="H86" s="48" t="n">
        <v>13.62</v>
      </c>
      <c r="I86" s="1" t="n">
        <v>6</v>
      </c>
      <c r="J86" s="8" t="n">
        <f aca="false">(G86-I86+H86)*F86</f>
        <v>1052.94</v>
      </c>
      <c r="U86" s="52"/>
      <c r="V86" s="45"/>
    </row>
    <row r="87" customFormat="false" ht="12.75" hidden="false" customHeight="false" outlineLevel="0" collapsed="false">
      <c r="A87" s="46" t="n">
        <v>36829</v>
      </c>
      <c r="E87" s="5" t="n">
        <f aca="false">E86+1</f>
        <v>1</v>
      </c>
      <c r="F87" s="6" t="n">
        <v>0</v>
      </c>
      <c r="G87" s="7" t="n">
        <v>0</v>
      </c>
      <c r="H87" s="48" t="n">
        <v>14.73</v>
      </c>
      <c r="I87" s="1" t="n">
        <v>6</v>
      </c>
      <c r="J87" s="8" t="n">
        <f aca="false">(G87-I87+H87)*F87</f>
        <v>0</v>
      </c>
      <c r="U87" s="52"/>
      <c r="V87" s="45"/>
    </row>
    <row r="88" customFormat="false" ht="12.75" hidden="false" customHeight="false" outlineLevel="0" collapsed="false">
      <c r="A88" s="46" t="n">
        <v>36829</v>
      </c>
      <c r="E88" s="5" t="n">
        <f aca="false">E87+1</f>
        <v>2</v>
      </c>
      <c r="F88" s="6" t="n">
        <v>200</v>
      </c>
      <c r="G88" s="7" t="n">
        <v>-49.06</v>
      </c>
      <c r="H88" s="48" t="n">
        <v>14.43</v>
      </c>
      <c r="I88" s="1" t="n">
        <v>6</v>
      </c>
      <c r="J88" s="8" t="n">
        <f aca="false">IF(G88&gt;0,(H88-G88-I88)*F88,(H88+(-G88)-I88)*F88)</f>
        <v>11498</v>
      </c>
      <c r="U88" s="52"/>
      <c r="V88" s="45"/>
    </row>
    <row r="89" customFormat="false" ht="12.75" hidden="false" customHeight="false" outlineLevel="0" collapsed="false">
      <c r="A89" s="46" t="n">
        <v>36829</v>
      </c>
      <c r="E89" s="5" t="n">
        <f aca="false">E88+1</f>
        <v>3</v>
      </c>
      <c r="F89" s="6" t="n">
        <v>198</v>
      </c>
      <c r="G89" s="7" t="n">
        <v>0.73</v>
      </c>
      <c r="H89" s="48" t="n">
        <v>15.41</v>
      </c>
      <c r="I89" s="1" t="n">
        <v>6</v>
      </c>
      <c r="J89" s="8" t="n">
        <f aca="false">(G89-I89+H89)*F89</f>
        <v>2007.72</v>
      </c>
      <c r="U89" s="52"/>
      <c r="V89" s="45"/>
    </row>
    <row r="90" customFormat="false" ht="12.75" hidden="false" customHeight="false" outlineLevel="0" collapsed="false">
      <c r="A90" s="46" t="n">
        <v>36829</v>
      </c>
      <c r="E90" s="5" t="n">
        <f aca="false">E89+1</f>
        <v>4</v>
      </c>
      <c r="F90" s="6" t="n">
        <v>155</v>
      </c>
      <c r="G90" s="7" t="n">
        <v>0.01</v>
      </c>
      <c r="H90" s="48" t="n">
        <v>15.54</v>
      </c>
      <c r="I90" s="1" t="n">
        <v>6</v>
      </c>
      <c r="J90" s="8" t="n">
        <f aca="false">(G90-I90+H90)*F90</f>
        <v>1480.25</v>
      </c>
      <c r="U90" s="52"/>
      <c r="V90" s="45"/>
    </row>
    <row r="91" customFormat="false" ht="12.75" hidden="false" customHeight="false" outlineLevel="0" collapsed="false">
      <c r="A91" s="46" t="n">
        <v>36829</v>
      </c>
      <c r="E91" s="5" t="n">
        <f aca="false">E90+1</f>
        <v>5</v>
      </c>
      <c r="F91" s="6" t="n">
        <v>155</v>
      </c>
      <c r="G91" s="7" t="n">
        <v>-48.86</v>
      </c>
      <c r="H91" s="48" t="n">
        <v>24.97</v>
      </c>
      <c r="I91" s="1" t="n">
        <v>6</v>
      </c>
      <c r="J91" s="8" t="n">
        <f aca="false">IF(G91&gt;0,(H91-G91-I91)*F91,(H91+(-G91)-I91)*F91)</f>
        <v>10513.65</v>
      </c>
      <c r="U91" s="52"/>
      <c r="V91" s="45"/>
    </row>
    <row r="92" customFormat="false" ht="12.75" hidden="false" customHeight="false" outlineLevel="0" collapsed="false">
      <c r="A92" s="46" t="n">
        <v>36829</v>
      </c>
      <c r="E92" s="5" t="n">
        <f aca="false">E91+1</f>
        <v>6</v>
      </c>
      <c r="F92" s="6" t="n">
        <v>0</v>
      </c>
      <c r="G92" s="7" t="n">
        <v>0</v>
      </c>
      <c r="H92" s="7" t="n">
        <v>63.95</v>
      </c>
      <c r="I92" s="1" t="n">
        <v>6</v>
      </c>
      <c r="J92" s="8" t="n">
        <f aca="false">(G92-I92+H92)*F92</f>
        <v>0</v>
      </c>
      <c r="U92" s="52"/>
      <c r="V92" s="45"/>
    </row>
    <row r="93" customFormat="false" ht="12.75" hidden="false" customHeight="false" outlineLevel="0" collapsed="false">
      <c r="A93" s="46" t="n">
        <v>36829</v>
      </c>
      <c r="E93" s="5" t="n">
        <f aca="false">E92+1</f>
        <v>7</v>
      </c>
      <c r="F93" s="6" t="n">
        <v>0</v>
      </c>
      <c r="G93" s="7" t="n">
        <v>0</v>
      </c>
      <c r="H93" s="7" t="n">
        <v>59.01</v>
      </c>
      <c r="I93" s="1" t="n">
        <v>6</v>
      </c>
      <c r="J93" s="8" t="n">
        <f aca="false">(G93-I93+H93)*F93</f>
        <v>0</v>
      </c>
      <c r="U93" s="52"/>
      <c r="V93" s="45"/>
    </row>
    <row r="94" customFormat="false" ht="12.75" hidden="false" customHeight="false" outlineLevel="0" collapsed="false">
      <c r="A94" s="46" t="n">
        <v>36829</v>
      </c>
      <c r="E94" s="5" t="n">
        <f aca="false">E93+1</f>
        <v>8</v>
      </c>
      <c r="F94" s="6" t="n">
        <v>0</v>
      </c>
      <c r="G94" s="7" t="n">
        <v>0</v>
      </c>
      <c r="H94" s="7" t="n">
        <v>39.62</v>
      </c>
      <c r="I94" s="1" t="n">
        <v>6</v>
      </c>
      <c r="J94" s="8" t="n">
        <f aca="false">(G94-I94+H94)*F94</f>
        <v>0</v>
      </c>
      <c r="U94" s="52"/>
      <c r="V94" s="45"/>
    </row>
    <row r="95" customFormat="false" ht="12.75" hidden="false" customHeight="false" outlineLevel="0" collapsed="false">
      <c r="A95" s="46" t="n">
        <v>36829</v>
      </c>
      <c r="E95" s="5" t="n">
        <f aca="false">E94+1</f>
        <v>9</v>
      </c>
      <c r="F95" s="6" t="n">
        <v>0</v>
      </c>
      <c r="G95" s="7" t="n">
        <v>0</v>
      </c>
      <c r="H95" s="7" t="n">
        <v>17.86</v>
      </c>
      <c r="I95" s="1" t="n">
        <v>6</v>
      </c>
      <c r="J95" s="8" t="n">
        <f aca="false">(G95-I95+H95)*F95</f>
        <v>0</v>
      </c>
      <c r="U95" s="52"/>
      <c r="V95" s="45"/>
    </row>
    <row r="96" customFormat="false" ht="12.75" hidden="false" customHeight="false" outlineLevel="0" collapsed="false">
      <c r="A96" s="46" t="n">
        <v>36829</v>
      </c>
      <c r="E96" s="5" t="n">
        <f aca="false">E95+1</f>
        <v>10</v>
      </c>
      <c r="F96" s="6" t="n">
        <v>0</v>
      </c>
      <c r="G96" s="7" t="n">
        <v>0</v>
      </c>
      <c r="H96" s="7" t="n">
        <v>21.26</v>
      </c>
      <c r="I96" s="1" t="n">
        <v>6</v>
      </c>
      <c r="J96" s="8" t="n">
        <f aca="false">(G96-I96+H96)*F96</f>
        <v>0</v>
      </c>
      <c r="U96" s="52"/>
      <c r="V96" s="45"/>
    </row>
    <row r="97" customFormat="false" ht="12.75" hidden="false" customHeight="false" outlineLevel="0" collapsed="false">
      <c r="A97" s="46" t="n">
        <v>36829</v>
      </c>
      <c r="E97" s="5" t="n">
        <f aca="false">E96+1</f>
        <v>11</v>
      </c>
      <c r="F97" s="6" t="n">
        <v>0</v>
      </c>
      <c r="G97" s="7" t="n">
        <v>0</v>
      </c>
      <c r="H97" s="7" t="n">
        <v>34.33</v>
      </c>
      <c r="I97" s="1" t="n">
        <v>6</v>
      </c>
      <c r="J97" s="8" t="n">
        <f aca="false">(G97-I97+H97)*F97</f>
        <v>0</v>
      </c>
      <c r="U97" s="52"/>
      <c r="V97" s="45"/>
    </row>
    <row r="98" customFormat="false" ht="12.75" hidden="false" customHeight="false" outlineLevel="0" collapsed="false">
      <c r="A98" s="46" t="n">
        <v>36829</v>
      </c>
      <c r="E98" s="5" t="n">
        <f aca="false">E97+1</f>
        <v>12</v>
      </c>
      <c r="F98" s="6" t="n">
        <v>86</v>
      </c>
      <c r="G98" s="7" t="n">
        <v>0</v>
      </c>
      <c r="H98" s="48" t="n">
        <v>30.04</v>
      </c>
      <c r="I98" s="1" t="n">
        <v>6</v>
      </c>
      <c r="J98" s="8" t="n">
        <f aca="false">(G98-I98+H98)*F98</f>
        <v>2067.44</v>
      </c>
      <c r="U98" s="52"/>
      <c r="V98" s="45"/>
    </row>
    <row r="99" customFormat="false" ht="12.75" hidden="false" customHeight="false" outlineLevel="0" collapsed="false">
      <c r="A99" s="46" t="n">
        <v>36829</v>
      </c>
      <c r="E99" s="5" t="n">
        <f aca="false">E98+1</f>
        <v>13</v>
      </c>
      <c r="F99" s="6" t="n">
        <v>200</v>
      </c>
      <c r="G99" s="7" t="n">
        <v>-19.77</v>
      </c>
      <c r="H99" s="48" t="n">
        <v>19.81</v>
      </c>
      <c r="I99" s="1" t="n">
        <v>6</v>
      </c>
      <c r="J99" s="8" t="n">
        <f aca="false">IF(G99&gt;0,(H99-G99-I99)*F99,(H99+(-G99)-I99)*F99)</f>
        <v>6716</v>
      </c>
      <c r="U99" s="52"/>
      <c r="V99" s="45"/>
    </row>
    <row r="100" customFormat="false" ht="12.75" hidden="false" customHeight="false" outlineLevel="0" collapsed="false">
      <c r="A100" s="46" t="n">
        <v>36829</v>
      </c>
      <c r="E100" s="5" t="n">
        <f aca="false">E99+1</f>
        <v>14</v>
      </c>
      <c r="F100" s="6" t="n">
        <v>200</v>
      </c>
      <c r="G100" s="7" t="n">
        <v>-3.19</v>
      </c>
      <c r="H100" s="48" t="n">
        <v>20.84</v>
      </c>
      <c r="I100" s="1" t="n">
        <v>6</v>
      </c>
      <c r="J100" s="8" t="n">
        <f aca="false">IF(G100&gt;0,(H100-G100-I100)*F100,(H100+(-G100)-I100)*F100)</f>
        <v>3606</v>
      </c>
      <c r="U100" s="52"/>
      <c r="V100" s="45"/>
    </row>
    <row r="101" customFormat="false" ht="12.75" hidden="false" customHeight="false" outlineLevel="0" collapsed="false">
      <c r="A101" s="46" t="n">
        <v>36829</v>
      </c>
      <c r="E101" s="5" t="n">
        <f aca="false">E100+1</f>
        <v>15</v>
      </c>
      <c r="F101" s="6" t="n">
        <v>200</v>
      </c>
      <c r="G101" s="7" t="n">
        <v>-3</v>
      </c>
      <c r="H101" s="48" t="n">
        <v>20.53</v>
      </c>
      <c r="I101" s="1" t="n">
        <v>6</v>
      </c>
      <c r="J101" s="8" t="n">
        <f aca="false">IF(G101&gt;0,(H101-G101-I101)*F101,(H101+(-G101)-I101)*F101)</f>
        <v>3506</v>
      </c>
      <c r="U101" s="52"/>
      <c r="V101" s="45"/>
    </row>
    <row r="102" customFormat="false" ht="12.75" hidden="false" customHeight="false" outlineLevel="0" collapsed="false">
      <c r="A102" s="46" t="n">
        <v>36829</v>
      </c>
      <c r="E102" s="5" t="n">
        <f aca="false">E101+1</f>
        <v>16</v>
      </c>
      <c r="F102" s="6" t="n">
        <v>200</v>
      </c>
      <c r="G102" s="7" t="n">
        <v>-3</v>
      </c>
      <c r="H102" s="48" t="n">
        <v>24.36</v>
      </c>
      <c r="I102" s="1" t="n">
        <v>6</v>
      </c>
      <c r="J102" s="8" t="n">
        <f aca="false">IF(G102&gt;0,(H102-G102-I102)*F102,(H102+(-G102)-I102)*F102)</f>
        <v>4272</v>
      </c>
      <c r="U102" s="52"/>
      <c r="V102" s="45"/>
    </row>
    <row r="103" customFormat="false" ht="12.75" hidden="false" customHeight="false" outlineLevel="0" collapsed="false">
      <c r="A103" s="46" t="n">
        <v>36829</v>
      </c>
      <c r="E103" s="5" t="n">
        <f aca="false">E102+1</f>
        <v>17</v>
      </c>
      <c r="F103" s="6" t="n">
        <v>0</v>
      </c>
      <c r="G103" s="7" t="n">
        <v>0</v>
      </c>
      <c r="H103" s="48" t="n">
        <v>80.74</v>
      </c>
      <c r="I103" s="1" t="n">
        <v>6</v>
      </c>
      <c r="J103" s="8" t="n">
        <f aca="false">(G103-I103+H103)*F103</f>
        <v>0</v>
      </c>
      <c r="U103" s="52"/>
      <c r="V103" s="45"/>
    </row>
    <row r="104" customFormat="false" ht="12.75" hidden="false" customHeight="false" outlineLevel="0" collapsed="false">
      <c r="A104" s="46" t="n">
        <v>36829</v>
      </c>
      <c r="E104" s="5" t="n">
        <f aca="false">E103+1</f>
        <v>18</v>
      </c>
      <c r="F104" s="6" t="n">
        <v>0</v>
      </c>
      <c r="G104" s="7" t="n">
        <v>0</v>
      </c>
      <c r="H104" s="48" t="n">
        <v>49.99</v>
      </c>
      <c r="I104" s="1" t="n">
        <v>6</v>
      </c>
      <c r="J104" s="8" t="n">
        <f aca="false">(G104-I104+H104)*F104</f>
        <v>0</v>
      </c>
      <c r="U104" s="52"/>
      <c r="V104" s="45"/>
    </row>
    <row r="105" customFormat="false" ht="12.75" hidden="false" customHeight="false" outlineLevel="0" collapsed="false">
      <c r="A105" s="46" t="n">
        <v>36829</v>
      </c>
      <c r="E105" s="5" t="n">
        <f aca="false">E104+1</f>
        <v>19</v>
      </c>
      <c r="F105" s="6" t="n">
        <v>200</v>
      </c>
      <c r="G105" s="7" t="n">
        <v>0.55</v>
      </c>
      <c r="H105" s="48" t="n">
        <v>55.57</v>
      </c>
      <c r="I105" s="1" t="n">
        <v>6</v>
      </c>
      <c r="J105" s="8" t="n">
        <f aca="false">(G105-I105+H105)*F105</f>
        <v>10024</v>
      </c>
      <c r="U105" s="52"/>
      <c r="V105" s="45"/>
    </row>
    <row r="106" customFormat="false" ht="12.75" hidden="false" customHeight="false" outlineLevel="0" collapsed="false">
      <c r="A106" s="46" t="n">
        <v>36829</v>
      </c>
      <c r="E106" s="5" t="n">
        <f aca="false">E105+1</f>
        <v>20</v>
      </c>
      <c r="F106" s="6" t="n">
        <v>200</v>
      </c>
      <c r="G106" s="7" t="n">
        <v>0</v>
      </c>
      <c r="H106" s="48" t="n">
        <v>58.12</v>
      </c>
      <c r="I106" s="1" t="n">
        <v>6</v>
      </c>
      <c r="J106" s="8" t="n">
        <f aca="false">(G106-I106+H106)*F106</f>
        <v>10424</v>
      </c>
      <c r="U106" s="52"/>
      <c r="V106" s="45"/>
    </row>
    <row r="107" customFormat="false" ht="12.75" hidden="false" customHeight="false" outlineLevel="0" collapsed="false">
      <c r="A107" s="46" t="n">
        <v>36829</v>
      </c>
      <c r="E107" s="5" t="n">
        <f aca="false">E106+1</f>
        <v>21</v>
      </c>
      <c r="F107" s="6" t="n">
        <v>0</v>
      </c>
      <c r="G107" s="7" t="n">
        <v>0</v>
      </c>
      <c r="H107" s="48" t="n">
        <v>37.14</v>
      </c>
      <c r="I107" s="1" t="n">
        <v>6</v>
      </c>
      <c r="J107" s="8" t="n">
        <f aca="false">(G107-I107+H107)*F107</f>
        <v>0</v>
      </c>
      <c r="U107" s="52"/>
      <c r="V107" s="45"/>
    </row>
    <row r="108" customFormat="false" ht="12.75" hidden="false" customHeight="false" outlineLevel="0" collapsed="false">
      <c r="A108" s="46" t="n">
        <v>36829</v>
      </c>
      <c r="E108" s="5" t="n">
        <f aca="false">E107+1</f>
        <v>22</v>
      </c>
      <c r="F108" s="6" t="n">
        <v>0</v>
      </c>
      <c r="G108" s="7" t="n">
        <v>0</v>
      </c>
      <c r="H108" s="48" t="n">
        <v>20.54</v>
      </c>
      <c r="I108" s="1" t="n">
        <v>6</v>
      </c>
      <c r="J108" s="8" t="n">
        <f aca="false">(G108-I108+H108)*F108</f>
        <v>0</v>
      </c>
      <c r="U108" s="52"/>
      <c r="V108" s="45"/>
    </row>
    <row r="109" customFormat="false" ht="12.75" hidden="false" customHeight="false" outlineLevel="0" collapsed="false">
      <c r="A109" s="46" t="n">
        <v>36829</v>
      </c>
      <c r="E109" s="5" t="n">
        <f aca="false">E108+1</f>
        <v>23</v>
      </c>
      <c r="F109" s="6" t="n">
        <v>0</v>
      </c>
      <c r="G109" s="7" t="n">
        <v>0</v>
      </c>
      <c r="H109" s="48" t="n">
        <v>16.76</v>
      </c>
      <c r="I109" s="1" t="n">
        <v>6</v>
      </c>
      <c r="J109" s="8" t="n">
        <f aca="false">(G109-I109+H109)*F109</f>
        <v>0</v>
      </c>
      <c r="U109" s="52"/>
      <c r="V109" s="45"/>
    </row>
    <row r="110" customFormat="false" ht="12.75" hidden="false" customHeight="false" outlineLevel="0" collapsed="false">
      <c r="J110" s="47" t="n">
        <f aca="false">SUM(J86:J109)</f>
        <v>67168</v>
      </c>
      <c r="U110" s="52"/>
      <c r="V110" s="45"/>
    </row>
    <row r="111" customFormat="false" ht="12.75" hidden="false" customHeight="false" outlineLevel="0" collapsed="false">
      <c r="U111" s="52"/>
      <c r="V111" s="45"/>
    </row>
    <row r="112" customFormat="false" ht="12.75" hidden="false" customHeight="false" outlineLevel="0" collapsed="false">
      <c r="A112" s="46" t="n">
        <v>36830</v>
      </c>
      <c r="E112" s="5" t="n">
        <v>0</v>
      </c>
      <c r="H112" s="7" t="n">
        <v>18.15</v>
      </c>
      <c r="U112" s="52"/>
      <c r="V112" s="45"/>
    </row>
    <row r="113" customFormat="false" ht="12.75" hidden="false" customHeight="false" outlineLevel="0" collapsed="false">
      <c r="A113" s="46" t="n">
        <v>36830</v>
      </c>
      <c r="E113" s="5" t="n">
        <v>1</v>
      </c>
      <c r="H113" s="7" t="n">
        <v>16.4</v>
      </c>
      <c r="U113" s="52"/>
      <c r="V113" s="45"/>
    </row>
    <row r="114" customFormat="false" ht="12.75" hidden="false" customHeight="false" outlineLevel="0" collapsed="false">
      <c r="A114" s="46" t="n">
        <v>36830</v>
      </c>
      <c r="E114" s="5" t="n">
        <f aca="false">E113+1</f>
        <v>2</v>
      </c>
      <c r="H114" s="7" t="n">
        <v>14.25</v>
      </c>
      <c r="U114" s="52"/>
      <c r="V114" s="45"/>
    </row>
    <row r="115" customFormat="false" ht="12.75" hidden="false" customHeight="false" outlineLevel="0" collapsed="false">
      <c r="A115" s="46" t="n">
        <v>36830</v>
      </c>
      <c r="E115" s="5" t="n">
        <f aca="false">E114+1</f>
        <v>3</v>
      </c>
      <c r="H115" s="7" t="n">
        <v>14.72</v>
      </c>
      <c r="U115" s="52"/>
      <c r="V115" s="45"/>
    </row>
    <row r="116" customFormat="false" ht="12.75" hidden="false" customHeight="false" outlineLevel="0" collapsed="false">
      <c r="A116" s="46" t="n">
        <v>36830</v>
      </c>
      <c r="E116" s="5" t="n">
        <f aca="false">E115+1</f>
        <v>4</v>
      </c>
      <c r="H116" s="7" t="n">
        <v>16.43</v>
      </c>
      <c r="U116" s="52"/>
      <c r="V116" s="45"/>
    </row>
    <row r="117" customFormat="false" ht="12.75" hidden="false" customHeight="false" outlineLevel="0" collapsed="false">
      <c r="A117" s="46" t="n">
        <v>36830</v>
      </c>
      <c r="E117" s="5" t="n">
        <f aca="false">E116+1</f>
        <v>5</v>
      </c>
      <c r="H117" s="7" t="n">
        <v>37.38</v>
      </c>
      <c r="U117" s="52"/>
      <c r="V117" s="45"/>
    </row>
    <row r="118" customFormat="false" ht="12.75" hidden="false" customHeight="false" outlineLevel="0" collapsed="false">
      <c r="A118" s="46" t="n">
        <v>36830</v>
      </c>
      <c r="E118" s="5" t="n">
        <f aca="false">E117+1</f>
        <v>6</v>
      </c>
      <c r="H118" s="7" t="n">
        <v>30.7</v>
      </c>
      <c r="U118" s="52"/>
      <c r="V118" s="45"/>
    </row>
    <row r="119" customFormat="false" ht="12.75" hidden="false" customHeight="false" outlineLevel="0" collapsed="false">
      <c r="A119" s="46" t="n">
        <v>36830</v>
      </c>
      <c r="E119" s="5" t="n">
        <f aca="false">E118+1</f>
        <v>7</v>
      </c>
      <c r="H119" s="7" t="n">
        <v>41.09</v>
      </c>
      <c r="U119" s="52"/>
      <c r="V119" s="45"/>
    </row>
    <row r="120" customFormat="false" ht="12.75" hidden="false" customHeight="false" outlineLevel="0" collapsed="false">
      <c r="A120" s="46" t="n">
        <v>36830</v>
      </c>
      <c r="E120" s="5" t="n">
        <f aca="false">E119+1</f>
        <v>8</v>
      </c>
      <c r="H120" s="7" t="n">
        <v>22.96</v>
      </c>
      <c r="U120" s="52"/>
      <c r="V120" s="45"/>
    </row>
    <row r="121" customFormat="false" ht="12.75" hidden="false" customHeight="false" outlineLevel="0" collapsed="false">
      <c r="A121" s="46" t="n">
        <v>36830</v>
      </c>
      <c r="E121" s="5" t="n">
        <f aca="false">E120+1</f>
        <v>9</v>
      </c>
      <c r="H121" s="7" t="n">
        <v>26.46</v>
      </c>
      <c r="U121" s="52"/>
      <c r="V121" s="45"/>
    </row>
    <row r="122" customFormat="false" ht="12.75" hidden="false" customHeight="false" outlineLevel="0" collapsed="false">
      <c r="A122" s="46" t="n">
        <v>36830</v>
      </c>
      <c r="E122" s="5" t="n">
        <v>10</v>
      </c>
      <c r="F122" s="6" t="n">
        <v>58</v>
      </c>
      <c r="G122" s="7" t="n">
        <v>0</v>
      </c>
      <c r="H122" s="7" t="n">
        <v>64.66</v>
      </c>
      <c r="I122" s="1" t="n">
        <v>6</v>
      </c>
      <c r="J122" s="8" t="n">
        <f aca="false">IF(G122&gt;0,(H122-G122-I122)*F122,(H122+(-G122)-I122)*F122)</f>
        <v>3402.28</v>
      </c>
      <c r="U122" s="52"/>
      <c r="V122" s="45"/>
    </row>
    <row r="123" customFormat="false" ht="12.75" hidden="false" customHeight="false" outlineLevel="0" collapsed="false">
      <c r="A123" s="46" t="n">
        <v>36830</v>
      </c>
      <c r="E123" s="5" t="n">
        <v>11</v>
      </c>
      <c r="F123" s="6" t="n">
        <v>0</v>
      </c>
      <c r="G123" s="7" t="n">
        <v>0</v>
      </c>
      <c r="H123" s="7" t="n">
        <v>33.61</v>
      </c>
      <c r="I123" s="1" t="n">
        <v>6</v>
      </c>
      <c r="J123" s="8" t="n">
        <f aca="false">IF(G123&gt;0,(H123-G123-I123)*F123,(H123+(-G123)-I123)*F123)</f>
        <v>0</v>
      </c>
      <c r="U123" s="52"/>
      <c r="V123" s="45"/>
    </row>
    <row r="124" customFormat="false" ht="12.75" hidden="false" customHeight="false" outlineLevel="0" collapsed="false">
      <c r="A124" s="46" t="n">
        <v>36830</v>
      </c>
      <c r="E124" s="5" t="n">
        <v>12</v>
      </c>
      <c r="F124" s="6" t="n">
        <v>0</v>
      </c>
      <c r="G124" s="7" t="n">
        <v>0</v>
      </c>
      <c r="H124" s="7" t="n">
        <v>53.26</v>
      </c>
      <c r="I124" s="1" t="n">
        <v>6</v>
      </c>
      <c r="J124" s="8" t="n">
        <f aca="false">IF(G124&gt;0,(H124-G124-I124)*F124,(H124+(-G124)-I124)*F124)</f>
        <v>0</v>
      </c>
      <c r="U124" s="52"/>
      <c r="V124" s="45"/>
    </row>
    <row r="125" customFormat="false" ht="12.75" hidden="false" customHeight="false" outlineLevel="0" collapsed="false">
      <c r="A125" s="46" t="n">
        <v>36830</v>
      </c>
      <c r="E125" s="5" t="n">
        <v>13</v>
      </c>
      <c r="F125" s="6" t="n">
        <v>200</v>
      </c>
      <c r="G125" s="7" t="n">
        <v>0.47</v>
      </c>
      <c r="H125" s="7" t="n">
        <v>34.61</v>
      </c>
      <c r="I125" s="1" t="n">
        <v>6</v>
      </c>
      <c r="J125" s="8" t="n">
        <f aca="false">IF(G125&gt;0,(H125-G125-I125)*F125,(H125+(-G125)-I125)*F125)</f>
        <v>5628</v>
      </c>
      <c r="U125" s="52"/>
      <c r="V125" s="45"/>
    </row>
    <row r="126" customFormat="false" ht="12.75" hidden="false" customHeight="false" outlineLevel="0" collapsed="false">
      <c r="A126" s="46" t="n">
        <v>36830</v>
      </c>
      <c r="E126" s="5" t="n">
        <v>14</v>
      </c>
      <c r="F126" s="6" t="n">
        <v>200</v>
      </c>
      <c r="G126" s="7" t="n">
        <v>0.99</v>
      </c>
      <c r="H126" s="7" t="n">
        <v>20.88</v>
      </c>
      <c r="I126" s="1" t="n">
        <v>6</v>
      </c>
      <c r="J126" s="8" t="n">
        <f aca="false">IF(G126&gt;0,(H126-G126-I126)*F126,(H126+(-G126)-I126)*F126)</f>
        <v>2778</v>
      </c>
      <c r="U126" s="52"/>
      <c r="V126" s="45"/>
    </row>
    <row r="127" customFormat="false" ht="12.75" hidden="false" customHeight="false" outlineLevel="0" collapsed="false">
      <c r="A127" s="46" t="n">
        <v>36830</v>
      </c>
      <c r="E127" s="5" t="n">
        <v>15</v>
      </c>
      <c r="F127" s="6" t="n">
        <v>100</v>
      </c>
      <c r="G127" s="7" t="n">
        <v>9.84</v>
      </c>
      <c r="H127" s="7" t="n">
        <v>20.46</v>
      </c>
      <c r="I127" s="1" t="n">
        <v>6</v>
      </c>
      <c r="J127" s="8" t="n">
        <f aca="false">IF(G127&gt;0,(H127-G127-I127)*F127,(H127+(-G127)-I127)*F127)</f>
        <v>462</v>
      </c>
      <c r="U127" s="52"/>
      <c r="V127" s="45"/>
    </row>
    <row r="128" customFormat="false" ht="12.75" hidden="false" customHeight="false" outlineLevel="0" collapsed="false">
      <c r="A128" s="46" t="n">
        <v>36830</v>
      </c>
      <c r="E128" s="5" t="n">
        <v>16</v>
      </c>
      <c r="F128" s="6" t="n">
        <v>200</v>
      </c>
      <c r="G128" s="7" t="n">
        <v>5.08</v>
      </c>
      <c r="H128" s="7" t="n">
        <v>20.39</v>
      </c>
      <c r="I128" s="1" t="n">
        <v>6</v>
      </c>
      <c r="J128" s="8" t="n">
        <f aca="false">IF(G128&gt;0,(H128-G128-I128)*F128,(H128+(-G128)-I128)*F128)</f>
        <v>1862</v>
      </c>
      <c r="U128" s="52"/>
      <c r="V128" s="45"/>
    </row>
    <row r="129" customFormat="false" ht="12.75" hidden="false" customHeight="false" outlineLevel="0" collapsed="false">
      <c r="A129" s="46" t="n">
        <v>36830</v>
      </c>
      <c r="E129" s="5" t="n">
        <v>17</v>
      </c>
      <c r="F129" s="6" t="n">
        <v>0</v>
      </c>
      <c r="G129" s="7" t="n">
        <v>0</v>
      </c>
      <c r="H129" s="7" t="n">
        <v>52.36</v>
      </c>
      <c r="I129" s="1" t="n">
        <v>6</v>
      </c>
      <c r="J129" s="8" t="n">
        <f aca="false">IF(G129&gt;0,(H129-G129-I129)*F129,(H129+(-G129)-I129)*F129)</f>
        <v>0</v>
      </c>
      <c r="U129" s="52"/>
      <c r="V129" s="45"/>
    </row>
    <row r="130" customFormat="false" ht="12.75" hidden="false" customHeight="false" outlineLevel="0" collapsed="false">
      <c r="A130" s="46" t="n">
        <v>36830</v>
      </c>
      <c r="E130" s="5" t="n">
        <v>18</v>
      </c>
      <c r="F130" s="6" t="n">
        <v>0</v>
      </c>
      <c r="G130" s="7" t="n">
        <v>0</v>
      </c>
      <c r="H130" s="7" t="n">
        <v>28.79</v>
      </c>
      <c r="I130" s="1" t="n">
        <v>6</v>
      </c>
      <c r="J130" s="8" t="n">
        <f aca="false">IF(G130&gt;0,(H130-G130-I130)*F130,(H130+(-G130)-I130)*F130)</f>
        <v>0</v>
      </c>
      <c r="U130" s="52"/>
      <c r="V130" s="45"/>
    </row>
    <row r="131" customFormat="false" ht="12.75" hidden="false" customHeight="false" outlineLevel="0" collapsed="false">
      <c r="A131" s="46" t="n">
        <v>36830</v>
      </c>
      <c r="E131" s="5" t="n">
        <v>19</v>
      </c>
      <c r="F131" s="6" t="n">
        <v>0</v>
      </c>
      <c r="G131" s="7" t="n">
        <v>0</v>
      </c>
      <c r="H131" s="7" t="n">
        <v>23.25</v>
      </c>
      <c r="I131" s="1" t="n">
        <v>6</v>
      </c>
      <c r="J131" s="8" t="n">
        <f aca="false">IF(G131&gt;0,(H131-G131-I131)*F131,(H131+(-G131)-I131)*F131)</f>
        <v>0</v>
      </c>
      <c r="U131" s="52"/>
      <c r="V131" s="45"/>
    </row>
    <row r="132" customFormat="false" ht="12.75" hidden="false" customHeight="false" outlineLevel="0" collapsed="false">
      <c r="A132" s="46" t="n">
        <v>36830</v>
      </c>
      <c r="E132" s="5" t="n">
        <v>20</v>
      </c>
      <c r="F132" s="6" t="n">
        <v>0</v>
      </c>
      <c r="G132" s="7" t="n">
        <v>0</v>
      </c>
      <c r="H132" s="7" t="n">
        <v>67.93</v>
      </c>
      <c r="I132" s="1" t="n">
        <v>6</v>
      </c>
      <c r="J132" s="8" t="n">
        <f aca="false">IF(G132&gt;0,(H132-G132-I132)*F132,(H132+(-G132)-I132)*F132)</f>
        <v>0</v>
      </c>
      <c r="U132" s="52"/>
      <c r="V132" s="45"/>
    </row>
    <row r="133" customFormat="false" ht="12.75" hidden="false" customHeight="false" outlineLevel="0" collapsed="false">
      <c r="A133" s="46" t="n">
        <v>36830</v>
      </c>
      <c r="E133" s="5" t="n">
        <v>21</v>
      </c>
      <c r="F133" s="6" t="n">
        <v>0</v>
      </c>
      <c r="G133" s="7" t="n">
        <v>0</v>
      </c>
      <c r="H133" s="7" t="n">
        <v>22.43</v>
      </c>
      <c r="I133" s="1" t="n">
        <v>6</v>
      </c>
      <c r="J133" s="8" t="n">
        <f aca="false">IF(G133&gt;0,(H133-G133-I133)*F133,(H133+(-G133)-I133)*F133)</f>
        <v>0</v>
      </c>
      <c r="U133" s="52"/>
      <c r="V133" s="45"/>
    </row>
    <row r="134" customFormat="false" ht="12.75" hidden="false" customHeight="false" outlineLevel="0" collapsed="false">
      <c r="A134" s="46" t="n">
        <v>36830</v>
      </c>
      <c r="E134" s="5" t="n">
        <v>22</v>
      </c>
      <c r="F134" s="6" t="n">
        <v>0</v>
      </c>
      <c r="G134" s="7" t="n">
        <v>0</v>
      </c>
      <c r="H134" s="7" t="n">
        <v>18.67</v>
      </c>
      <c r="I134" s="1" t="n">
        <v>6</v>
      </c>
      <c r="J134" s="8" t="n">
        <f aca="false">IF(G134&gt;0,(H134-G134-I134)*F134,(H134+(-G134)-I134)*F134)</f>
        <v>0</v>
      </c>
      <c r="U134" s="52"/>
      <c r="V134" s="45"/>
    </row>
    <row r="135" customFormat="false" ht="12.75" hidden="false" customHeight="false" outlineLevel="0" collapsed="false">
      <c r="A135" s="46" t="n">
        <v>36830</v>
      </c>
      <c r="E135" s="5" t="n">
        <v>23</v>
      </c>
      <c r="F135" s="6" t="n">
        <v>0</v>
      </c>
      <c r="G135" s="7" t="n">
        <v>0</v>
      </c>
      <c r="H135" s="7" t="n">
        <v>18.07</v>
      </c>
      <c r="I135" s="1" t="n">
        <v>6</v>
      </c>
      <c r="J135" s="8" t="n">
        <f aca="false">IF(G135&gt;0,(H135-G135-I135)*F135,(H135+(-G135)-I135)*F135)</f>
        <v>0</v>
      </c>
      <c r="U135" s="52"/>
      <c r="V135" s="45"/>
    </row>
    <row r="136" customFormat="false" ht="12.75" hidden="false" customHeight="false" outlineLevel="0" collapsed="false">
      <c r="J136" s="47" t="n">
        <f aca="false">SUM(J122:J135)</f>
        <v>14132.28</v>
      </c>
      <c r="U136" s="52"/>
      <c r="V136" s="45"/>
    </row>
    <row r="137" customFormat="false" ht="12.75" hidden="false" customHeight="false" outlineLevel="0" collapsed="false">
      <c r="U137" s="52"/>
      <c r="V137" s="45"/>
    </row>
    <row r="138" customFormat="false" ht="12.75" hidden="false" customHeight="false" outlineLevel="0" collapsed="false">
      <c r="U138" s="52"/>
      <c r="V138" s="45"/>
    </row>
    <row r="139" customFormat="false" ht="13.5" hidden="false" customHeight="false" outlineLevel="0" collapsed="false">
      <c r="U139" s="52"/>
      <c r="V139" s="45"/>
    </row>
    <row r="140" customFormat="false" ht="13.5" hidden="false" customHeight="false" outlineLevel="0" collapsed="false">
      <c r="H140" s="53" t="s">
        <v>10</v>
      </c>
      <c r="I140" s="54" t="s">
        <v>17</v>
      </c>
      <c r="J140" s="55" t="n">
        <f aca="false">J136+J110+J82+J56+J30+J10</f>
        <v>2830940.69</v>
      </c>
      <c r="U140" s="52"/>
      <c r="V140" s="45"/>
    </row>
    <row r="141" customFormat="false" ht="12.75" hidden="false" customHeight="false" outlineLevel="0" collapsed="false">
      <c r="H141" s="7" t="s">
        <v>18</v>
      </c>
      <c r="I141" s="6" t="s">
        <v>17</v>
      </c>
      <c r="J141" s="56" t="n">
        <f aca="false">J140/2</f>
        <v>1415470.345</v>
      </c>
      <c r="U141" s="52"/>
      <c r="V141" s="45"/>
    </row>
    <row r="142" customFormat="false" ht="12.75" hidden="false" customHeight="false" outlineLevel="0" collapsed="false">
      <c r="U142" s="52"/>
      <c r="V142" s="45"/>
    </row>
    <row r="143" customFormat="false" ht="12.75" hidden="false" customHeight="false" outlineLevel="0" collapsed="false">
      <c r="U143" s="52"/>
      <c r="V143" s="45"/>
    </row>
    <row r="144" customFormat="false" ht="12.75" hidden="false" customHeight="false" outlineLevel="0" collapsed="false">
      <c r="A144" s="46" t="n">
        <v>36831</v>
      </c>
      <c r="E144" s="5" t="n">
        <v>0</v>
      </c>
      <c r="F144" s="6" t="n">
        <v>0</v>
      </c>
      <c r="H144" s="7" t="n">
        <v>17.44</v>
      </c>
      <c r="J144" s="8" t="n">
        <f aca="false">IF(G144&gt;0,(H144-G144-I144)*F144,(H144+(-G144)-I144)*F144)</f>
        <v>0</v>
      </c>
      <c r="K144" s="9" t="n">
        <v>36831</v>
      </c>
      <c r="P144" s="12" t="n">
        <v>0</v>
      </c>
      <c r="U144" s="52"/>
      <c r="V144" s="45"/>
    </row>
    <row r="145" customFormat="false" ht="12.75" hidden="false" customHeight="false" outlineLevel="0" collapsed="false">
      <c r="A145" s="46" t="n">
        <v>36831</v>
      </c>
      <c r="E145" s="5" t="n">
        <f aca="false">E144+1</f>
        <v>1</v>
      </c>
      <c r="F145" s="6" t="n">
        <v>0</v>
      </c>
      <c r="H145" s="7" t="n">
        <v>14.56</v>
      </c>
      <c r="J145" s="8" t="n">
        <f aca="false">IF(G145&gt;0,(H145-G145-I145)*F145,(H145+(-G145)-I145)*F145)</f>
        <v>0</v>
      </c>
      <c r="K145" s="9" t="n">
        <v>36831</v>
      </c>
      <c r="P145" s="12" t="n">
        <f aca="false">P144+1</f>
        <v>1</v>
      </c>
      <c r="U145" s="52"/>
      <c r="V145" s="45"/>
    </row>
    <row r="146" customFormat="false" ht="12.75" hidden="false" customHeight="false" outlineLevel="0" collapsed="false">
      <c r="A146" s="46" t="n">
        <v>36831</v>
      </c>
      <c r="E146" s="5" t="n">
        <f aca="false">E145+1</f>
        <v>2</v>
      </c>
      <c r="F146" s="6" t="n">
        <v>0</v>
      </c>
      <c r="H146" s="7" t="n">
        <v>14.58</v>
      </c>
      <c r="J146" s="8" t="n">
        <f aca="false">IF(G146&gt;0,(H146-G146-I146)*F146,(H146+(-G146)-I146)*F146)</f>
        <v>0</v>
      </c>
      <c r="K146" s="9" t="n">
        <v>36831</v>
      </c>
      <c r="P146" s="12" t="n">
        <f aca="false">P145+1</f>
        <v>2</v>
      </c>
      <c r="U146" s="52"/>
      <c r="V146" s="45"/>
    </row>
    <row r="147" customFormat="false" ht="12.75" hidden="false" customHeight="false" outlineLevel="0" collapsed="false">
      <c r="A147" s="46" t="n">
        <v>36831</v>
      </c>
      <c r="E147" s="5" t="n">
        <f aca="false">E146+1</f>
        <v>3</v>
      </c>
      <c r="F147" s="6" t="n">
        <v>0</v>
      </c>
      <c r="H147" s="7" t="n">
        <v>15.71</v>
      </c>
      <c r="J147" s="8" t="n">
        <f aca="false">IF(G147&gt;0,(H147-G147-I147)*F147,(H147+(-G147)-I147)*F147)</f>
        <v>0</v>
      </c>
      <c r="K147" s="9" t="n">
        <v>36831</v>
      </c>
      <c r="P147" s="12" t="n">
        <f aca="false">P146+1</f>
        <v>3</v>
      </c>
      <c r="U147" s="52"/>
      <c r="V147" s="45"/>
    </row>
    <row r="148" customFormat="false" ht="12.75" hidden="false" customHeight="false" outlineLevel="0" collapsed="false">
      <c r="A148" s="46" t="n">
        <v>36831</v>
      </c>
      <c r="E148" s="5" t="n">
        <f aca="false">E147+1</f>
        <v>4</v>
      </c>
      <c r="F148" s="6" t="n">
        <v>0</v>
      </c>
      <c r="H148" s="7" t="n">
        <v>15.39</v>
      </c>
      <c r="J148" s="8" t="n">
        <f aca="false">IF(G148&gt;0,(H148-G148-I148)*F148,(H148+(-G148)-I148)*F148)</f>
        <v>0</v>
      </c>
      <c r="K148" s="9" t="n">
        <v>36831</v>
      </c>
      <c r="P148" s="12" t="n">
        <f aca="false">P147+1</f>
        <v>4</v>
      </c>
      <c r="U148" s="52"/>
      <c r="V148" s="45"/>
    </row>
    <row r="149" customFormat="false" ht="12.75" hidden="false" customHeight="false" outlineLevel="0" collapsed="false">
      <c r="A149" s="46" t="n">
        <v>36831</v>
      </c>
      <c r="E149" s="5" t="n">
        <f aca="false">E148+1</f>
        <v>5</v>
      </c>
      <c r="F149" s="6" t="n">
        <v>0</v>
      </c>
      <c r="H149" s="7" t="n">
        <v>17.06</v>
      </c>
      <c r="J149" s="8" t="n">
        <f aca="false">IF(G149&gt;0,(H149-G149-I149)*F149,(H149+(-G149)-I149)*F149)</f>
        <v>0</v>
      </c>
      <c r="K149" s="9" t="n">
        <v>36831</v>
      </c>
      <c r="P149" s="12" t="n">
        <f aca="false">P148+1</f>
        <v>5</v>
      </c>
      <c r="U149" s="52"/>
      <c r="V149" s="45"/>
    </row>
    <row r="150" customFormat="false" ht="12.75" hidden="false" customHeight="false" outlineLevel="0" collapsed="false">
      <c r="A150" s="46" t="n">
        <v>36831</v>
      </c>
      <c r="E150" s="5" t="n">
        <f aca="false">E149+1</f>
        <v>6</v>
      </c>
      <c r="F150" s="6" t="n">
        <v>0</v>
      </c>
      <c r="H150" s="7" t="n">
        <v>52.75</v>
      </c>
      <c r="J150" s="8" t="n">
        <f aca="false">IF(G150&gt;0,(H150-G150-I150)*F150,(H150+(-G150)-I150)*F150)</f>
        <v>0</v>
      </c>
      <c r="K150" s="9" t="n">
        <v>36831</v>
      </c>
      <c r="P150" s="12" t="n">
        <f aca="false">P149+1</f>
        <v>6</v>
      </c>
      <c r="U150" s="52"/>
      <c r="V150" s="45"/>
    </row>
    <row r="151" customFormat="false" ht="12.75" hidden="false" customHeight="false" outlineLevel="0" collapsed="false">
      <c r="A151" s="46" t="n">
        <v>36831</v>
      </c>
      <c r="E151" s="5" t="n">
        <f aca="false">E150+1</f>
        <v>7</v>
      </c>
      <c r="F151" s="6" t="n">
        <v>0</v>
      </c>
      <c r="H151" s="7" t="n">
        <v>59.5</v>
      </c>
      <c r="J151" s="8" t="n">
        <f aca="false">IF(G151&gt;0,(H151-G151-I151)*F151,(H151+(-G151)-I151)*F151)</f>
        <v>0</v>
      </c>
      <c r="K151" s="9" t="n">
        <v>36831</v>
      </c>
      <c r="P151" s="12" t="n">
        <f aca="false">P150+1</f>
        <v>7</v>
      </c>
      <c r="U151" s="52"/>
      <c r="V151" s="45"/>
    </row>
    <row r="152" customFormat="false" ht="12.75" hidden="false" customHeight="false" outlineLevel="0" collapsed="false">
      <c r="A152" s="46" t="n">
        <v>36831</v>
      </c>
      <c r="E152" s="5" t="n">
        <f aca="false">E151+1</f>
        <v>8</v>
      </c>
      <c r="F152" s="6" t="n">
        <v>0</v>
      </c>
      <c r="H152" s="7" t="n">
        <v>70.43</v>
      </c>
      <c r="J152" s="8" t="n">
        <f aca="false">IF(G152&gt;0,(H152-G152-I152)*F152,(H152+(-G152)-I152)*F152)</f>
        <v>0</v>
      </c>
      <c r="K152" s="9" t="n">
        <v>36831</v>
      </c>
      <c r="P152" s="12" t="n">
        <f aca="false">P151+1</f>
        <v>8</v>
      </c>
      <c r="U152" s="52"/>
      <c r="V152" s="45"/>
    </row>
    <row r="153" customFormat="false" ht="12.75" hidden="false" customHeight="false" outlineLevel="0" collapsed="false">
      <c r="A153" s="46" t="n">
        <v>36831</v>
      </c>
      <c r="E153" s="5" t="n">
        <f aca="false">E152+1</f>
        <v>9</v>
      </c>
      <c r="F153" s="6" t="n">
        <v>0</v>
      </c>
      <c r="H153" s="7" t="n">
        <v>42.49</v>
      </c>
      <c r="J153" s="8" t="n">
        <f aca="false">IF(G153&gt;0,(H153-G153-I153)*F153,(H153+(-G153)-I153)*F153)</f>
        <v>0</v>
      </c>
      <c r="K153" s="9" t="n">
        <v>36831</v>
      </c>
      <c r="P153" s="12" t="n">
        <f aca="false">P152+1</f>
        <v>9</v>
      </c>
      <c r="U153" s="52"/>
      <c r="V153" s="45"/>
    </row>
    <row r="154" customFormat="false" ht="12.75" hidden="false" customHeight="false" outlineLevel="0" collapsed="false">
      <c r="A154" s="46" t="n">
        <v>36831</v>
      </c>
      <c r="E154" s="5" t="n">
        <f aca="false">E153+1</f>
        <v>10</v>
      </c>
      <c r="F154" s="6" t="n">
        <v>0</v>
      </c>
      <c r="H154" s="7" t="n">
        <v>20.41</v>
      </c>
      <c r="J154" s="8" t="n">
        <f aca="false">IF(G154&gt;0,(H154-G154-I154)*F154,(H154+(-G154)-I154)*F154)</f>
        <v>0</v>
      </c>
      <c r="K154" s="9" t="n">
        <v>36831</v>
      </c>
      <c r="P154" s="12" t="n">
        <f aca="false">P153+1</f>
        <v>10</v>
      </c>
      <c r="T154" s="8" t="e">
        <f aca="false">((S154-R154)*Q154)-#REF!</f>
        <v>#REF!</v>
      </c>
      <c r="U154" s="52"/>
      <c r="V154" s="45"/>
    </row>
    <row r="155" customFormat="false" ht="12.75" hidden="false" customHeight="false" outlineLevel="0" collapsed="false">
      <c r="A155" s="46" t="n">
        <v>36831</v>
      </c>
      <c r="E155" s="5" t="n">
        <f aca="false">E154+1</f>
        <v>11</v>
      </c>
      <c r="F155" s="6" t="n">
        <v>0</v>
      </c>
      <c r="H155" s="7" t="n">
        <v>24.12</v>
      </c>
      <c r="J155" s="8" t="n">
        <f aca="false">IF(G155&gt;0,(H155-G155-I155)*F155,(H155+(-G155)-I155)*F155)</f>
        <v>0</v>
      </c>
      <c r="K155" s="9" t="n">
        <v>36831</v>
      </c>
      <c r="P155" s="12" t="n">
        <f aca="false">P154+1</f>
        <v>11</v>
      </c>
      <c r="Q155" s="5" t="n">
        <v>100</v>
      </c>
      <c r="R155" s="1" t="n">
        <v>24</v>
      </c>
      <c r="S155" s="1" t="n">
        <v>48.45</v>
      </c>
      <c r="T155" s="8" t="e">
        <f aca="false">((S155-R155)*Q155)-#REF!</f>
        <v>#REF!</v>
      </c>
      <c r="U155" s="52"/>
      <c r="V155" s="45"/>
    </row>
    <row r="156" customFormat="false" ht="12.75" hidden="false" customHeight="false" outlineLevel="0" collapsed="false">
      <c r="A156" s="46" t="n">
        <v>36831</v>
      </c>
      <c r="E156" s="5" t="n">
        <f aca="false">E155+1</f>
        <v>12</v>
      </c>
      <c r="F156" s="6" t="n">
        <v>0</v>
      </c>
      <c r="H156" s="7" t="n">
        <v>29.54</v>
      </c>
      <c r="J156" s="8" t="n">
        <f aca="false">IF(G156&gt;0,(H156-G156-I156)*F156,(H156+(-G156)-I156)*F156)</f>
        <v>0</v>
      </c>
      <c r="K156" s="9" t="n">
        <v>36831</v>
      </c>
      <c r="P156" s="12" t="n">
        <f aca="false">P155+1</f>
        <v>12</v>
      </c>
      <c r="T156" s="8" t="e">
        <f aca="false">((S156-R156)*Q156)-#REF!</f>
        <v>#REF!</v>
      </c>
      <c r="U156" s="52"/>
      <c r="V156" s="45"/>
    </row>
    <row r="157" customFormat="false" ht="12.75" hidden="false" customHeight="false" outlineLevel="0" collapsed="false">
      <c r="A157" s="46" t="n">
        <v>36831</v>
      </c>
      <c r="E157" s="5" t="n">
        <f aca="false">E156+1</f>
        <v>13</v>
      </c>
      <c r="F157" s="6" t="n">
        <v>100</v>
      </c>
      <c r="G157" s="7" t="n">
        <v>0.27</v>
      </c>
      <c r="H157" s="7" t="n">
        <v>61.19</v>
      </c>
      <c r="I157" s="1" t="n">
        <v>6</v>
      </c>
      <c r="J157" s="8" t="n">
        <f aca="false">IF(G157&gt;0,(H157-G157-I157)*F157,(H157+(-G157)-I157)*F157)</f>
        <v>5492</v>
      </c>
      <c r="K157" s="9" t="n">
        <v>36831</v>
      </c>
      <c r="P157" s="12" t="n">
        <f aca="false">P156+1</f>
        <v>13</v>
      </c>
      <c r="T157" s="8" t="e">
        <f aca="false">((S157-R157)*Q157)-#REF!</f>
        <v>#REF!</v>
      </c>
      <c r="U157" s="52"/>
      <c r="V157" s="45"/>
    </row>
    <row r="158" customFormat="false" ht="12.75" hidden="false" customHeight="false" outlineLevel="0" collapsed="false">
      <c r="A158" s="46" t="n">
        <v>36831</v>
      </c>
      <c r="E158" s="5" t="n">
        <f aca="false">E157+1</f>
        <v>14</v>
      </c>
      <c r="F158" s="6" t="n">
        <v>100</v>
      </c>
      <c r="G158" s="7" t="n">
        <v>0.99</v>
      </c>
      <c r="H158" s="7" t="n">
        <v>52.62</v>
      </c>
      <c r="I158" s="1" t="n">
        <v>6</v>
      </c>
      <c r="J158" s="8" t="n">
        <f aca="false">IF(G158&gt;0,(H158-G158-I158)*F158,(H158+(-G158)-I158)*F158)</f>
        <v>4563</v>
      </c>
      <c r="K158" s="9" t="n">
        <v>36831</v>
      </c>
      <c r="P158" s="12" t="n">
        <f aca="false">P157+1</f>
        <v>14</v>
      </c>
      <c r="Q158" s="5" t="n">
        <v>54</v>
      </c>
      <c r="R158" s="1" t="n">
        <v>52</v>
      </c>
      <c r="S158" s="1" t="n">
        <v>1</v>
      </c>
      <c r="T158" s="8" t="e">
        <f aca="false">((S158-R158)*Q158)-#REF!</f>
        <v>#REF!</v>
      </c>
      <c r="U158" s="52"/>
      <c r="V158" s="45"/>
    </row>
    <row r="159" customFormat="false" ht="12.75" hidden="false" customHeight="false" outlineLevel="0" collapsed="false">
      <c r="A159" s="46" t="n">
        <v>36831</v>
      </c>
      <c r="E159" s="5" t="n">
        <f aca="false">E158+1</f>
        <v>15</v>
      </c>
      <c r="F159" s="6" t="n">
        <v>198</v>
      </c>
      <c r="G159" s="7" t="n">
        <v>9.85</v>
      </c>
      <c r="H159" s="7" t="n">
        <v>19.18</v>
      </c>
      <c r="I159" s="1" t="n">
        <v>6</v>
      </c>
      <c r="J159" s="8" t="n">
        <f aca="false">IF(G159&gt;0,(H159-G159-I159)*F159,(H159+(-G159)-I159)*F159)</f>
        <v>659.34</v>
      </c>
      <c r="K159" s="9" t="n">
        <v>36831</v>
      </c>
      <c r="P159" s="12" t="n">
        <f aca="false">P158+1</f>
        <v>15</v>
      </c>
      <c r="T159" s="8" t="e">
        <f aca="false">((S159-R159)*Q159)-#REF!</f>
        <v>#REF!</v>
      </c>
      <c r="U159" s="52"/>
      <c r="V159" s="45"/>
    </row>
    <row r="160" customFormat="false" ht="12.75" hidden="false" customHeight="false" outlineLevel="0" collapsed="false">
      <c r="A160" s="46" t="n">
        <v>36831</v>
      </c>
      <c r="E160" s="5" t="n">
        <f aca="false">E159+1</f>
        <v>16</v>
      </c>
      <c r="F160" s="6" t="n">
        <v>0</v>
      </c>
      <c r="H160" s="7" t="n">
        <v>40.48</v>
      </c>
      <c r="J160" s="8" t="n">
        <f aca="false">IF(G160&gt;0,(H160-G160-I160)*F160,(H160+(-G160)-I160)*F160)</f>
        <v>0</v>
      </c>
      <c r="K160" s="9" t="n">
        <v>36831</v>
      </c>
      <c r="P160" s="12" t="n">
        <f aca="false">P159+1</f>
        <v>16</v>
      </c>
      <c r="Q160" s="5" t="n">
        <v>17</v>
      </c>
      <c r="R160" s="1" t="n">
        <v>41</v>
      </c>
      <c r="S160" s="1" t="n">
        <v>15</v>
      </c>
      <c r="T160" s="8" t="e">
        <f aca="false">((S160-R160)*Q160)-#REF!</f>
        <v>#REF!</v>
      </c>
      <c r="U160" s="52"/>
      <c r="V160" s="45"/>
    </row>
    <row r="161" customFormat="false" ht="12.75" hidden="false" customHeight="false" outlineLevel="0" collapsed="false">
      <c r="A161" s="46" t="n">
        <v>36831</v>
      </c>
      <c r="E161" s="5" t="n">
        <f aca="false">E160+1</f>
        <v>17</v>
      </c>
      <c r="F161" s="6" t="n">
        <v>0</v>
      </c>
      <c r="H161" s="7" t="n">
        <v>56.07</v>
      </c>
      <c r="J161" s="8" t="n">
        <f aca="false">IF(G161&gt;0,(H161-G161-I161)*F161,(H161+(-G161)-I161)*F161)</f>
        <v>0</v>
      </c>
      <c r="K161" s="9" t="n">
        <v>36831</v>
      </c>
      <c r="P161" s="12" t="n">
        <f aca="false">P160+1</f>
        <v>17</v>
      </c>
      <c r="Q161" s="5" t="n">
        <v>100</v>
      </c>
      <c r="R161" s="1" t="n">
        <v>56</v>
      </c>
      <c r="S161" s="1" t="n">
        <v>164</v>
      </c>
      <c r="T161" s="8" t="e">
        <f aca="false">((S161-R161)*Q161)-#REF!</f>
        <v>#REF!</v>
      </c>
      <c r="U161" s="52"/>
      <c r="V161" s="45"/>
    </row>
    <row r="162" customFormat="false" ht="12.75" hidden="false" customHeight="false" outlineLevel="0" collapsed="false">
      <c r="A162" s="46" t="n">
        <v>36831</v>
      </c>
      <c r="E162" s="5" t="n">
        <f aca="false">E161+1</f>
        <v>18</v>
      </c>
      <c r="F162" s="6" t="n">
        <v>0</v>
      </c>
      <c r="H162" s="7" t="n">
        <v>79.33</v>
      </c>
      <c r="J162" s="8" t="n">
        <f aca="false">IF(G162&gt;0,(H162-G162-I162)*F162,(H162+(-G162)-I162)*F162)</f>
        <v>0</v>
      </c>
      <c r="K162" s="9" t="n">
        <v>36831</v>
      </c>
      <c r="P162" s="12" t="n">
        <f aca="false">P161+1</f>
        <v>18</v>
      </c>
      <c r="Q162" s="5" t="n">
        <v>100</v>
      </c>
      <c r="R162" s="1" t="n">
        <v>79</v>
      </c>
      <c r="S162" s="1" t="n">
        <v>60</v>
      </c>
      <c r="T162" s="8" t="e">
        <f aca="false">((S162-R162)*Q162)-#REF!</f>
        <v>#REF!</v>
      </c>
      <c r="U162" s="52"/>
      <c r="V162" s="45"/>
    </row>
    <row r="163" customFormat="false" ht="12.75" hidden="false" customHeight="false" outlineLevel="0" collapsed="false">
      <c r="A163" s="46" t="n">
        <v>36831</v>
      </c>
      <c r="E163" s="5" t="n">
        <f aca="false">E162+1</f>
        <v>19</v>
      </c>
      <c r="F163" s="6" t="n">
        <v>0</v>
      </c>
      <c r="H163" s="7" t="n">
        <v>80</v>
      </c>
      <c r="J163" s="8" t="n">
        <f aca="false">IF(G163&gt;0,(H163-G163-I163)*F163,(H163+(-G163)-I163)*F163)</f>
        <v>0</v>
      </c>
      <c r="K163" s="9" t="n">
        <v>36831</v>
      </c>
      <c r="P163" s="12" t="n">
        <f aca="false">P162+1</f>
        <v>19</v>
      </c>
      <c r="T163" s="8" t="e">
        <f aca="false">((S163-R163)*Q163)-#REF!</f>
        <v>#REF!</v>
      </c>
      <c r="U163" s="52"/>
      <c r="V163" s="45"/>
    </row>
    <row r="164" customFormat="false" ht="12.75" hidden="false" customHeight="false" outlineLevel="0" collapsed="false">
      <c r="A164" s="46" t="n">
        <v>36831</v>
      </c>
      <c r="E164" s="5" t="n">
        <f aca="false">E163+1</f>
        <v>20</v>
      </c>
      <c r="F164" s="6" t="n">
        <v>0</v>
      </c>
      <c r="H164" s="7" t="n">
        <v>66.98</v>
      </c>
      <c r="J164" s="8" t="n">
        <f aca="false">IF(G164&gt;0,(H164-G164-I164)*F164,(H164+(-G164)-I164)*F164)</f>
        <v>0</v>
      </c>
      <c r="K164" s="9" t="n">
        <v>36831</v>
      </c>
      <c r="P164" s="12" t="n">
        <f aca="false">P163+1</f>
        <v>20</v>
      </c>
      <c r="T164" s="8" t="e">
        <f aca="false">((S164-R164)*Q164)-#REF!</f>
        <v>#REF!</v>
      </c>
      <c r="U164" s="52"/>
      <c r="V164" s="45"/>
    </row>
    <row r="165" customFormat="false" ht="12.75" hidden="false" customHeight="false" outlineLevel="0" collapsed="false">
      <c r="A165" s="46" t="n">
        <v>36831</v>
      </c>
      <c r="E165" s="5" t="n">
        <f aca="false">E164+1</f>
        <v>21</v>
      </c>
      <c r="F165" s="6" t="n">
        <v>0</v>
      </c>
      <c r="H165" s="7" t="n">
        <v>45.68</v>
      </c>
      <c r="J165" s="8" t="n">
        <f aca="false">IF(G165&gt;0,(H165-G165-I165)*F165,(H165+(-G165)-I165)*F165)</f>
        <v>0</v>
      </c>
      <c r="K165" s="9" t="n">
        <v>36831</v>
      </c>
      <c r="P165" s="12" t="n">
        <f aca="false">P164+1</f>
        <v>21</v>
      </c>
      <c r="T165" s="8" t="e">
        <f aca="false">((S165-R165)*Q165)-#REF!</f>
        <v>#REF!</v>
      </c>
      <c r="U165" s="52"/>
      <c r="V165" s="45"/>
    </row>
    <row r="166" customFormat="false" ht="12.75" hidden="false" customHeight="false" outlineLevel="0" collapsed="false">
      <c r="A166" s="46" t="n">
        <v>36831</v>
      </c>
      <c r="E166" s="5" t="n">
        <f aca="false">E165+1</f>
        <v>22</v>
      </c>
      <c r="F166" s="6" t="n">
        <v>0</v>
      </c>
      <c r="H166" s="7" t="n">
        <v>18.57</v>
      </c>
      <c r="J166" s="8" t="n">
        <f aca="false">IF(G166&gt;0,(H166-G166-I166)*F166,(H166+(-G166)-I166)*F166)</f>
        <v>0</v>
      </c>
      <c r="K166" s="9" t="n">
        <v>36831</v>
      </c>
      <c r="P166" s="12" t="n">
        <f aca="false">P165+1</f>
        <v>22</v>
      </c>
      <c r="T166" s="8" t="e">
        <f aca="false">((S166-R166)*Q166)-#REF!</f>
        <v>#REF!</v>
      </c>
      <c r="U166" s="52"/>
      <c r="V166" s="45"/>
    </row>
    <row r="167" customFormat="false" ht="12.75" hidden="false" customHeight="false" outlineLevel="0" collapsed="false">
      <c r="A167" s="46" t="n">
        <v>36831</v>
      </c>
      <c r="E167" s="5" t="n">
        <f aca="false">E166+1</f>
        <v>23</v>
      </c>
      <c r="H167" s="7" t="n">
        <v>18.57</v>
      </c>
      <c r="J167" s="8" t="n">
        <f aca="false">IF(G167&gt;0,(H167-G167-I167)*F167,(H167+(-G167)-I167)*F167)</f>
        <v>0</v>
      </c>
      <c r="K167" s="9" t="n">
        <v>36831</v>
      </c>
      <c r="P167" s="12" t="n">
        <f aca="false">P166+1</f>
        <v>23</v>
      </c>
      <c r="T167" s="8" t="e">
        <f aca="false">((S167-R167)*Q167)-#REF!</f>
        <v>#REF!</v>
      </c>
      <c r="U167" s="52"/>
      <c r="V167" s="45"/>
    </row>
    <row r="168" customFormat="false" ht="12.75" hidden="false" customHeight="false" outlineLevel="0" collapsed="false">
      <c r="J168" s="47" t="n">
        <f aca="false">SUM(J144:J167)</f>
        <v>10714.34</v>
      </c>
      <c r="T168" s="57" t="e">
        <f aca="false">SUM(T154:T167)</f>
        <v>#REF!</v>
      </c>
      <c r="U168" s="52"/>
      <c r="V168" s="45"/>
    </row>
    <row r="169" customFormat="false" ht="12.75" hidden="false" customHeight="false" outlineLevel="0" collapsed="false">
      <c r="U169" s="52"/>
      <c r="V169" s="45"/>
    </row>
    <row r="170" customFormat="false" ht="12.75" hidden="false" customHeight="false" outlineLevel="0" collapsed="false">
      <c r="U170" s="43"/>
      <c r="V170" s="45"/>
    </row>
    <row r="171" customFormat="false" ht="12.75" hidden="false" customHeight="false" outlineLevel="0" collapsed="false">
      <c r="A171" s="46" t="n">
        <v>36832</v>
      </c>
      <c r="E171" s="5" t="n">
        <v>0</v>
      </c>
      <c r="H171" s="7" t="n">
        <v>15.08</v>
      </c>
      <c r="J171" s="8" t="n">
        <f aca="false">IF(G171&gt;0,(H171-G171-I171)*F171,(H171+(-G171)-I171)*F171)</f>
        <v>0</v>
      </c>
      <c r="K171" s="9" t="n">
        <f aca="false">A171</f>
        <v>36832</v>
      </c>
      <c r="P171" s="12" t="n">
        <f aca="false">E171</f>
        <v>0</v>
      </c>
      <c r="U171" s="43"/>
      <c r="V171" s="45"/>
    </row>
    <row r="172" customFormat="false" ht="12.75" hidden="false" customHeight="false" outlineLevel="0" collapsed="false">
      <c r="A172" s="46" t="n">
        <v>36832</v>
      </c>
      <c r="E172" s="5" t="n">
        <f aca="false">E171+1</f>
        <v>1</v>
      </c>
      <c r="H172" s="7" t="n">
        <v>12.68</v>
      </c>
      <c r="J172" s="8" t="n">
        <f aca="false">IF(G172&gt;0,(H172-G172-I172)*F172,(H172+(-G172)-I172)*F172)</f>
        <v>0</v>
      </c>
      <c r="K172" s="9" t="n">
        <f aca="false">A172</f>
        <v>36832</v>
      </c>
      <c r="P172" s="12" t="n">
        <f aca="false">E172</f>
        <v>1</v>
      </c>
      <c r="U172" s="43"/>
      <c r="V172" s="45"/>
    </row>
    <row r="173" customFormat="false" ht="12.75" hidden="false" customHeight="false" outlineLevel="0" collapsed="false">
      <c r="A173" s="46" t="n">
        <v>36832</v>
      </c>
      <c r="E173" s="5" t="n">
        <f aca="false">E172+1</f>
        <v>2</v>
      </c>
      <c r="H173" s="7" t="n">
        <v>13.61</v>
      </c>
      <c r="J173" s="8" t="n">
        <f aca="false">IF(G173&gt;0,(H173-G173-I173)*F173,(H173+(-G173)-I173)*F173)</f>
        <v>0</v>
      </c>
      <c r="K173" s="9" t="n">
        <f aca="false">A173</f>
        <v>36832</v>
      </c>
      <c r="P173" s="12" t="n">
        <f aca="false">E173</f>
        <v>2</v>
      </c>
      <c r="U173" s="43"/>
      <c r="V173" s="45"/>
    </row>
    <row r="174" customFormat="false" ht="12.75" hidden="false" customHeight="false" outlineLevel="0" collapsed="false">
      <c r="A174" s="46" t="n">
        <v>36832</v>
      </c>
      <c r="E174" s="5" t="n">
        <f aca="false">E173+1</f>
        <v>3</v>
      </c>
      <c r="F174" s="6" t="n">
        <v>200</v>
      </c>
      <c r="G174" s="7" t="n">
        <v>5</v>
      </c>
      <c r="H174" s="7" t="n">
        <v>13.87</v>
      </c>
      <c r="I174" s="1" t="n">
        <v>6</v>
      </c>
      <c r="J174" s="8" t="n">
        <f aca="false">IF(G174&gt;0,(H174-G174-I174)*F174,(H174+(-G174)-I174)*F174)</f>
        <v>574</v>
      </c>
      <c r="K174" s="9" t="n">
        <f aca="false">A174</f>
        <v>36832</v>
      </c>
      <c r="P174" s="12" t="n">
        <f aca="false">E174</f>
        <v>3</v>
      </c>
      <c r="U174" s="43"/>
      <c r="V174" s="45"/>
    </row>
    <row r="175" customFormat="false" ht="12.75" hidden="false" customHeight="false" outlineLevel="0" collapsed="false">
      <c r="A175" s="46" t="n">
        <v>36832</v>
      </c>
      <c r="E175" s="5" t="n">
        <f aca="false">E174+1</f>
        <v>4</v>
      </c>
      <c r="F175" s="6" t="n">
        <v>200</v>
      </c>
      <c r="G175" s="7" t="n">
        <v>5</v>
      </c>
      <c r="H175" s="7" t="n">
        <v>15.21</v>
      </c>
      <c r="I175" s="1" t="n">
        <v>6</v>
      </c>
      <c r="J175" s="8" t="n">
        <f aca="false">IF(G175&gt;0,(H175-G175-I175)*F175,(H175+(-G175)-I175)*F175)</f>
        <v>842</v>
      </c>
      <c r="K175" s="9" t="n">
        <f aca="false">A175</f>
        <v>36832</v>
      </c>
      <c r="P175" s="12" t="n">
        <f aca="false">E175</f>
        <v>4</v>
      </c>
      <c r="U175" s="43"/>
      <c r="V175" s="45"/>
    </row>
    <row r="176" customFormat="false" ht="12.75" hidden="false" customHeight="false" outlineLevel="0" collapsed="false">
      <c r="A176" s="46" t="n">
        <v>36832</v>
      </c>
      <c r="E176" s="5" t="n">
        <f aca="false">E175+1</f>
        <v>5</v>
      </c>
      <c r="F176" s="6" t="n">
        <v>0</v>
      </c>
      <c r="H176" s="7" t="n">
        <v>17.3</v>
      </c>
      <c r="J176" s="8" t="n">
        <f aca="false">IF(G176&gt;0,(H176-G176-I176)*F176,(H176+(-G176)-I176)*F176)</f>
        <v>0</v>
      </c>
      <c r="K176" s="9" t="n">
        <f aca="false">A176</f>
        <v>36832</v>
      </c>
      <c r="P176" s="12" t="n">
        <f aca="false">E176</f>
        <v>5</v>
      </c>
      <c r="U176" s="43"/>
      <c r="V176" s="45"/>
    </row>
    <row r="177" customFormat="false" ht="12.75" hidden="false" customHeight="false" outlineLevel="0" collapsed="false">
      <c r="A177" s="46" t="n">
        <v>36832</v>
      </c>
      <c r="E177" s="5" t="n">
        <f aca="false">E176+1</f>
        <v>6</v>
      </c>
      <c r="F177" s="6" t="n">
        <v>0</v>
      </c>
      <c r="H177" s="7" t="n">
        <v>28.92</v>
      </c>
      <c r="J177" s="8" t="n">
        <f aca="false">IF(G177&gt;0,(H177-G177-I177)*F177,(H177+(-G177)-I177)*F177)</f>
        <v>0</v>
      </c>
      <c r="K177" s="9" t="n">
        <f aca="false">A177</f>
        <v>36832</v>
      </c>
      <c r="P177" s="12" t="n">
        <f aca="false">E177</f>
        <v>6</v>
      </c>
      <c r="U177" s="43"/>
      <c r="V177" s="45"/>
    </row>
    <row r="178" customFormat="false" ht="12.75" hidden="false" customHeight="false" outlineLevel="0" collapsed="false">
      <c r="A178" s="46" t="n">
        <v>36832</v>
      </c>
      <c r="E178" s="5" t="n">
        <f aca="false">E177+1</f>
        <v>7</v>
      </c>
      <c r="F178" s="6" t="n">
        <v>0</v>
      </c>
      <c r="H178" s="7" t="n">
        <v>51.21</v>
      </c>
      <c r="J178" s="8" t="n">
        <f aca="false">IF(G178&gt;0,(H178-G178-I178)*F178,(H178+(-G178)-I178)*F178)</f>
        <v>0</v>
      </c>
      <c r="K178" s="9" t="n">
        <f aca="false">A178</f>
        <v>36832</v>
      </c>
      <c r="P178" s="12" t="n">
        <f aca="false">E178</f>
        <v>7</v>
      </c>
      <c r="U178" s="43"/>
      <c r="V178" s="45"/>
    </row>
    <row r="179" customFormat="false" ht="12.75" hidden="false" customHeight="false" outlineLevel="0" collapsed="false">
      <c r="A179" s="46" t="n">
        <v>36832</v>
      </c>
      <c r="E179" s="5" t="n">
        <f aca="false">E178+1</f>
        <v>8</v>
      </c>
      <c r="F179" s="6" t="n">
        <v>0</v>
      </c>
      <c r="H179" s="7" t="n">
        <v>58.28</v>
      </c>
      <c r="J179" s="8" t="n">
        <f aca="false">IF(G179&gt;0,(H179-G179-I179)*F179,(H179+(-G179)-I179)*F179)</f>
        <v>0</v>
      </c>
      <c r="K179" s="9" t="n">
        <f aca="false">A179</f>
        <v>36832</v>
      </c>
      <c r="P179" s="12" t="n">
        <f aca="false">E179</f>
        <v>8</v>
      </c>
      <c r="U179" s="43"/>
      <c r="V179" s="45"/>
    </row>
    <row r="180" customFormat="false" ht="12.75" hidden="false" customHeight="false" outlineLevel="0" collapsed="false">
      <c r="A180" s="46" t="n">
        <v>36832</v>
      </c>
      <c r="E180" s="5" t="n">
        <f aca="false">E179+1</f>
        <v>9</v>
      </c>
      <c r="F180" s="6" t="n">
        <v>0</v>
      </c>
      <c r="H180" s="7" t="n">
        <v>58.33</v>
      </c>
      <c r="J180" s="8" t="n">
        <f aca="false">IF(G180&gt;0,(H180-G180-I180)*F180,(H180+(-G180)-I180)*F180)</f>
        <v>0</v>
      </c>
      <c r="K180" s="9" t="n">
        <f aca="false">A180</f>
        <v>36832</v>
      </c>
      <c r="P180" s="12" t="n">
        <f aca="false">E180</f>
        <v>9</v>
      </c>
      <c r="U180" s="43"/>
      <c r="V180" s="45"/>
    </row>
    <row r="181" customFormat="false" ht="12.75" hidden="false" customHeight="false" outlineLevel="0" collapsed="false">
      <c r="A181" s="46" t="n">
        <v>36832</v>
      </c>
      <c r="E181" s="5" t="n">
        <f aca="false">E180+1</f>
        <v>10</v>
      </c>
      <c r="F181" s="6" t="n">
        <v>0</v>
      </c>
      <c r="H181" s="7" t="n">
        <v>59.37</v>
      </c>
      <c r="J181" s="8" t="n">
        <f aca="false">IF(G181&gt;0,(H181-G181-I181)*F181,(H181+(-G181)-I181)*F181)</f>
        <v>0</v>
      </c>
      <c r="K181" s="9" t="n">
        <f aca="false">A181</f>
        <v>36832</v>
      </c>
      <c r="P181" s="12" t="n">
        <f aca="false">E181</f>
        <v>10</v>
      </c>
      <c r="U181" s="43"/>
      <c r="V181" s="45"/>
    </row>
    <row r="182" customFormat="false" ht="12.75" hidden="false" customHeight="false" outlineLevel="0" collapsed="false">
      <c r="A182" s="46" t="n">
        <v>36832</v>
      </c>
      <c r="E182" s="5" t="n">
        <f aca="false">E181+1</f>
        <v>11</v>
      </c>
      <c r="F182" s="6" t="n">
        <v>0</v>
      </c>
      <c r="H182" s="7" t="n">
        <v>30.64</v>
      </c>
      <c r="J182" s="8" t="n">
        <f aca="false">IF(G182&gt;0,(H182-G182-I182)*F182,(H182+(-G182)-I182)*F182)</f>
        <v>0</v>
      </c>
      <c r="K182" s="9" t="n">
        <f aca="false">A182</f>
        <v>36832</v>
      </c>
      <c r="P182" s="12" t="n">
        <f aca="false">E182</f>
        <v>11</v>
      </c>
      <c r="Q182" s="5" t="n">
        <v>0</v>
      </c>
      <c r="T182" s="8" t="e">
        <f aca="false">((S182-R182)*Q182)-#REF!</f>
        <v>#REF!</v>
      </c>
      <c r="U182" s="43"/>
      <c r="V182" s="45"/>
    </row>
    <row r="183" customFormat="false" ht="12.75" hidden="false" customHeight="false" outlineLevel="0" collapsed="false">
      <c r="A183" s="46" t="n">
        <v>36832</v>
      </c>
      <c r="E183" s="5" t="n">
        <f aca="false">E182+1</f>
        <v>12</v>
      </c>
      <c r="F183" s="6" t="n">
        <v>0</v>
      </c>
      <c r="H183" s="7" t="n">
        <v>26.41</v>
      </c>
      <c r="J183" s="8" t="n">
        <f aca="false">IF(G183&gt;0,(H183-G183-I183)*F183,(H183+(-G183)-I183)*F183)</f>
        <v>0</v>
      </c>
      <c r="K183" s="9" t="n">
        <f aca="false">A183</f>
        <v>36832</v>
      </c>
      <c r="P183" s="12" t="n">
        <f aca="false">E183</f>
        <v>12</v>
      </c>
      <c r="Q183" s="5" t="n">
        <v>0</v>
      </c>
      <c r="T183" s="8" t="e">
        <f aca="false">((S183-R183)*Q183)-#REF!</f>
        <v>#REF!</v>
      </c>
      <c r="U183" s="43"/>
      <c r="V183" s="45"/>
    </row>
    <row r="184" customFormat="false" ht="12.75" hidden="false" customHeight="false" outlineLevel="0" collapsed="false">
      <c r="A184" s="46" t="n">
        <v>36832</v>
      </c>
      <c r="E184" s="5" t="n">
        <f aca="false">E183+1</f>
        <v>13</v>
      </c>
      <c r="F184" s="6" t="n">
        <v>75</v>
      </c>
      <c r="G184" s="7" t="n">
        <v>12.07</v>
      </c>
      <c r="H184" s="7" t="n">
        <v>40.41</v>
      </c>
      <c r="I184" s="1" t="n">
        <v>6</v>
      </c>
      <c r="J184" s="8" t="n">
        <f aca="false">IF(G184&gt;0,(H184-G184-I184)*F184,(H184+(-G184)-I184)*F184)</f>
        <v>1675.5</v>
      </c>
      <c r="K184" s="9" t="n">
        <f aca="false">A184</f>
        <v>36832</v>
      </c>
      <c r="P184" s="12" t="n">
        <f aca="false">E184</f>
        <v>13</v>
      </c>
      <c r="Q184" s="5" t="n">
        <v>0</v>
      </c>
      <c r="T184" s="8" t="e">
        <f aca="false">((S184-R184)*Q184)-#REF!</f>
        <v>#REF!</v>
      </c>
      <c r="U184" s="43"/>
      <c r="V184" s="45"/>
    </row>
    <row r="185" customFormat="false" ht="12.75" hidden="false" customHeight="false" outlineLevel="0" collapsed="false">
      <c r="A185" s="46" t="n">
        <v>36832</v>
      </c>
      <c r="E185" s="5" t="n">
        <f aca="false">E184+1</f>
        <v>14</v>
      </c>
      <c r="F185" s="6" t="n">
        <v>200</v>
      </c>
      <c r="G185" s="7" t="n">
        <v>14.95</v>
      </c>
      <c r="H185" s="7" t="n">
        <v>23.37</v>
      </c>
      <c r="I185" s="1" t="n">
        <v>6</v>
      </c>
      <c r="J185" s="8" t="n">
        <f aca="false">IF(G185&gt;0,(H185-G185-I185)*F185,(H185+(-G185)-I185)*F185)</f>
        <v>484</v>
      </c>
      <c r="K185" s="9" t="n">
        <f aca="false">A185</f>
        <v>36832</v>
      </c>
      <c r="P185" s="12" t="n">
        <f aca="false">E185</f>
        <v>14</v>
      </c>
      <c r="Q185" s="5" t="n">
        <v>0</v>
      </c>
      <c r="T185" s="8" t="e">
        <f aca="false">((S185-R185)*Q185)-#REF!</f>
        <v>#REF!</v>
      </c>
      <c r="U185" s="43"/>
      <c r="V185" s="45"/>
    </row>
    <row r="186" customFormat="false" ht="12.75" hidden="false" customHeight="false" outlineLevel="0" collapsed="false">
      <c r="A186" s="46" t="n">
        <v>36832</v>
      </c>
      <c r="E186" s="5" t="n">
        <f aca="false">E185+1</f>
        <v>15</v>
      </c>
      <c r="F186" s="6" t="n">
        <v>200</v>
      </c>
      <c r="G186" s="7" t="n">
        <v>13.32</v>
      </c>
      <c r="H186" s="7" t="n">
        <v>23.02</v>
      </c>
      <c r="I186" s="1" t="n">
        <v>6</v>
      </c>
      <c r="J186" s="8" t="n">
        <f aca="false">IF(G186&gt;0,(H186-G186-I186)*F186,(H186+(-G186)-I186)*F186)</f>
        <v>740</v>
      </c>
      <c r="K186" s="9" t="n">
        <f aca="false">A186</f>
        <v>36832</v>
      </c>
      <c r="P186" s="12" t="n">
        <f aca="false">E186</f>
        <v>15</v>
      </c>
      <c r="Q186" s="5" t="n">
        <v>0</v>
      </c>
      <c r="T186" s="8" t="e">
        <f aca="false">((S186-R186)*Q186)-#REF!</f>
        <v>#REF!</v>
      </c>
      <c r="U186" s="43"/>
      <c r="V186" s="45"/>
    </row>
    <row r="187" customFormat="false" ht="12.75" hidden="false" customHeight="false" outlineLevel="0" collapsed="false">
      <c r="A187" s="46" t="n">
        <v>36832</v>
      </c>
      <c r="E187" s="5" t="n">
        <f aca="false">E186+1</f>
        <v>16</v>
      </c>
      <c r="F187" s="6" t="n">
        <v>151</v>
      </c>
      <c r="G187" s="7" t="n">
        <v>14.97</v>
      </c>
      <c r="H187" s="7" t="n">
        <v>35.84</v>
      </c>
      <c r="I187" s="1" t="n">
        <v>6</v>
      </c>
      <c r="J187" s="8" t="n">
        <f aca="false">IF(G187&gt;0,(H187-G187-I187)*F187,(H187+(-G187)-I187)*F187)</f>
        <v>2245.37</v>
      </c>
      <c r="K187" s="9" t="n">
        <f aca="false">A187</f>
        <v>36832</v>
      </c>
      <c r="P187" s="12" t="n">
        <f aca="false">E187</f>
        <v>16</v>
      </c>
      <c r="Q187" s="5" t="n">
        <v>0</v>
      </c>
      <c r="T187" s="8" t="e">
        <f aca="false">((S187-R187)*Q187)-#REF!</f>
        <v>#REF!</v>
      </c>
      <c r="U187" s="43"/>
      <c r="V187" s="45"/>
    </row>
    <row r="188" customFormat="false" ht="12.75" hidden="false" customHeight="false" outlineLevel="0" collapsed="false">
      <c r="A188" s="46" t="n">
        <v>36832</v>
      </c>
      <c r="E188" s="5" t="n">
        <f aca="false">E187+1</f>
        <v>17</v>
      </c>
      <c r="F188" s="6" t="n">
        <v>0</v>
      </c>
      <c r="H188" s="7" t="n">
        <v>53.54</v>
      </c>
      <c r="J188" s="8" t="n">
        <f aca="false">IF(G188&gt;0,(H188-G188-I188)*F188,(H188+(-G188)-I188)*F188)</f>
        <v>0</v>
      </c>
      <c r="K188" s="9" t="n">
        <f aca="false">A188</f>
        <v>36832</v>
      </c>
      <c r="P188" s="12" t="n">
        <f aca="false">E188</f>
        <v>17</v>
      </c>
      <c r="Q188" s="5" t="n">
        <v>0</v>
      </c>
      <c r="T188" s="8" t="e">
        <f aca="false">((S188-R188)*Q188)-#REF!</f>
        <v>#REF!</v>
      </c>
      <c r="U188" s="43"/>
      <c r="V188" s="45"/>
    </row>
    <row r="189" customFormat="false" ht="12.75" hidden="false" customHeight="false" outlineLevel="0" collapsed="false">
      <c r="A189" s="46" t="n">
        <v>36832</v>
      </c>
      <c r="E189" s="5" t="n">
        <f aca="false">E188+1</f>
        <v>18</v>
      </c>
      <c r="F189" s="6" t="n">
        <v>200</v>
      </c>
      <c r="G189" s="7" t="n">
        <v>29.87</v>
      </c>
      <c r="H189" s="7" t="n">
        <v>59.7</v>
      </c>
      <c r="I189" s="1" t="n">
        <v>6</v>
      </c>
      <c r="J189" s="8" t="n">
        <f aca="false">IF(G189&gt;0,(H189-G189-I189)*F189,(H189+(-G189)-I189)*F189)</f>
        <v>4766</v>
      </c>
      <c r="K189" s="9" t="n">
        <f aca="false">A189</f>
        <v>36832</v>
      </c>
      <c r="P189" s="12" t="n">
        <f aca="false">E189</f>
        <v>18</v>
      </c>
      <c r="Q189" s="5" t="n">
        <v>0</v>
      </c>
      <c r="T189" s="8" t="e">
        <f aca="false">((S189-R189)*Q189)-#REF!</f>
        <v>#REF!</v>
      </c>
      <c r="U189" s="43"/>
      <c r="V189" s="45"/>
    </row>
    <row r="190" customFormat="false" ht="12.75" hidden="false" customHeight="false" outlineLevel="0" collapsed="false">
      <c r="A190" s="46" t="n">
        <v>36832</v>
      </c>
      <c r="E190" s="5" t="n">
        <f aca="false">E189+1</f>
        <v>19</v>
      </c>
      <c r="F190" s="6" t="n">
        <v>200</v>
      </c>
      <c r="G190" s="7" t="n">
        <v>0.5</v>
      </c>
      <c r="H190" s="7" t="n">
        <v>49.64</v>
      </c>
      <c r="I190" s="1" t="n">
        <v>6</v>
      </c>
      <c r="J190" s="8" t="n">
        <f aca="false">IF(G190&gt;0,(H190-G190-I190)*F190,(H190+(-G190)-I190)*F190)</f>
        <v>8628</v>
      </c>
      <c r="K190" s="9" t="n">
        <f aca="false">A190</f>
        <v>36832</v>
      </c>
      <c r="P190" s="12" t="n">
        <f aca="false">E190</f>
        <v>19</v>
      </c>
      <c r="Q190" s="5" t="n">
        <v>0</v>
      </c>
      <c r="T190" s="8" t="e">
        <f aca="false">((S190-R190)*Q190)-#REF!</f>
        <v>#REF!</v>
      </c>
      <c r="U190" s="43"/>
      <c r="V190" s="45"/>
    </row>
    <row r="191" customFormat="false" ht="12.75" hidden="false" customHeight="false" outlineLevel="0" collapsed="false">
      <c r="A191" s="46" t="n">
        <v>36832</v>
      </c>
      <c r="E191" s="5" t="n">
        <f aca="false">E190+1</f>
        <v>20</v>
      </c>
      <c r="F191" s="6" t="n">
        <v>184</v>
      </c>
      <c r="G191" s="7" t="n">
        <v>11.8</v>
      </c>
      <c r="H191" s="7" t="n">
        <v>35.75</v>
      </c>
      <c r="I191" s="1" t="n">
        <v>6</v>
      </c>
      <c r="J191" s="8" t="n">
        <f aca="false">IF(G191&gt;0,(H191-G191-I191)*F191,(H191+(-G191)-I191)*F191)</f>
        <v>3302.8</v>
      </c>
      <c r="K191" s="9" t="n">
        <f aca="false">A191</f>
        <v>36832</v>
      </c>
      <c r="P191" s="12" t="n">
        <f aca="false">E191</f>
        <v>20</v>
      </c>
      <c r="Q191" s="5" t="n">
        <v>0</v>
      </c>
      <c r="T191" s="8" t="e">
        <f aca="false">((S191-R191)*Q191)-#REF!</f>
        <v>#REF!</v>
      </c>
      <c r="U191" s="43"/>
      <c r="V191" s="45"/>
    </row>
    <row r="192" customFormat="false" ht="12.75" hidden="false" customHeight="false" outlineLevel="0" collapsed="false">
      <c r="A192" s="46" t="n">
        <v>36832</v>
      </c>
      <c r="E192" s="5" t="n">
        <f aca="false">E191+1</f>
        <v>21</v>
      </c>
      <c r="F192" s="6" t="n">
        <v>103</v>
      </c>
      <c r="G192" s="7" t="n">
        <v>11.99</v>
      </c>
      <c r="H192" s="7" t="n">
        <v>21.48</v>
      </c>
      <c r="I192" s="1" t="n">
        <v>6</v>
      </c>
      <c r="J192" s="8" t="n">
        <f aca="false">IF(G192&gt;0,(H192-G192-I192)*F192,(H192+(-G192)-I192)*F192)</f>
        <v>359.47</v>
      </c>
      <c r="K192" s="9" t="n">
        <f aca="false">A192</f>
        <v>36832</v>
      </c>
      <c r="P192" s="12" t="n">
        <f aca="false">E192</f>
        <v>21</v>
      </c>
      <c r="Q192" s="5" t="n">
        <v>0</v>
      </c>
      <c r="T192" s="8" t="e">
        <f aca="false">((S192-R192)*Q192)-#REF!</f>
        <v>#REF!</v>
      </c>
      <c r="U192" s="43"/>
      <c r="V192" s="45"/>
    </row>
    <row r="193" customFormat="false" ht="12.75" hidden="false" customHeight="false" outlineLevel="0" collapsed="false">
      <c r="A193" s="46" t="n">
        <v>36832</v>
      </c>
      <c r="E193" s="5" t="n">
        <f aca="false">E192+1</f>
        <v>22</v>
      </c>
      <c r="F193" s="6" t="n">
        <v>140</v>
      </c>
      <c r="G193" s="7" t="n">
        <v>11.99</v>
      </c>
      <c r="H193" s="7" t="n">
        <v>17.1</v>
      </c>
      <c r="I193" s="1" t="n">
        <v>6</v>
      </c>
      <c r="J193" s="8" t="n">
        <f aca="false">IF(G193&gt;0,(H193-G193-I193)*F193,(H193+(-G193)-I193)*F193)</f>
        <v>-124.6</v>
      </c>
      <c r="K193" s="9" t="n">
        <f aca="false">A193</f>
        <v>36832</v>
      </c>
      <c r="P193" s="12" t="n">
        <f aca="false">E193</f>
        <v>22</v>
      </c>
      <c r="Q193" s="5" t="n">
        <v>0</v>
      </c>
      <c r="T193" s="8" t="e">
        <f aca="false">((S193-R193)*Q193)-#REF!</f>
        <v>#REF!</v>
      </c>
      <c r="U193" s="43"/>
      <c r="V193" s="45"/>
    </row>
    <row r="194" customFormat="false" ht="12.75" hidden="false" customHeight="false" outlineLevel="0" collapsed="false">
      <c r="A194" s="46" t="n">
        <v>36832</v>
      </c>
      <c r="E194" s="5" t="n">
        <f aca="false">E193+1</f>
        <v>23</v>
      </c>
      <c r="F194" s="6" t="n">
        <v>0</v>
      </c>
      <c r="H194" s="7" t="n">
        <v>16.4</v>
      </c>
      <c r="J194" s="8" t="n">
        <f aca="false">IF(G194&gt;0,(H194-G194-I194)*F194,(H194+(-G194)-I194)*F194)</f>
        <v>0</v>
      </c>
      <c r="K194" s="9" t="n">
        <f aca="false">A194</f>
        <v>36832</v>
      </c>
      <c r="P194" s="12" t="n">
        <f aca="false">E194</f>
        <v>23</v>
      </c>
      <c r="T194" s="8" t="e">
        <f aca="false">((S194-R194)*Q194)-#REF!</f>
        <v>#REF!</v>
      </c>
      <c r="U194" s="43"/>
      <c r="V194" s="45"/>
    </row>
    <row r="195" customFormat="false" ht="12.75" hidden="false" customHeight="false" outlineLevel="0" collapsed="false">
      <c r="J195" s="47" t="n">
        <f aca="false">SUM(J171:J194)</f>
        <v>23492.54</v>
      </c>
      <c r="T195" s="50" t="e">
        <f aca="false">SUM(T182:T194)</f>
        <v>#REF!</v>
      </c>
      <c r="U195" s="43"/>
      <c r="V195" s="45"/>
    </row>
    <row r="196" customFormat="false" ht="12.75" hidden="false" customHeight="false" outlineLevel="0" collapsed="false">
      <c r="U196" s="43"/>
      <c r="V196" s="45"/>
    </row>
    <row r="197" customFormat="false" ht="12.75" hidden="false" customHeight="false" outlineLevel="0" collapsed="false">
      <c r="U197" s="43"/>
      <c r="V197" s="45"/>
    </row>
    <row r="198" customFormat="false" ht="12.75" hidden="false" customHeight="false" outlineLevel="0" collapsed="false">
      <c r="A198" s="46" t="n">
        <v>36833</v>
      </c>
      <c r="E198" s="5" t="n">
        <v>0</v>
      </c>
      <c r="F198" s="6" t="n">
        <v>0</v>
      </c>
      <c r="J198" s="8" t="n">
        <f aca="false">IF(G198&gt;0,(H198-G198-I198)*F198,(H198+(-G198)-I198)*F198)</f>
        <v>0</v>
      </c>
      <c r="K198" s="9" t="n">
        <f aca="false">A198</f>
        <v>36833</v>
      </c>
      <c r="P198" s="12" t="n">
        <v>0</v>
      </c>
      <c r="T198" s="8" t="e">
        <f aca="false">((S198-R198)*Q198)-#REF!</f>
        <v>#REF!</v>
      </c>
      <c r="U198" s="43"/>
      <c r="V198" s="45"/>
    </row>
    <row r="199" customFormat="false" ht="12.75" hidden="false" customHeight="false" outlineLevel="0" collapsed="false">
      <c r="A199" s="46" t="n">
        <v>36833</v>
      </c>
      <c r="E199" s="5" t="n">
        <f aca="false">E198+1</f>
        <v>1</v>
      </c>
      <c r="F199" s="6" t="n">
        <v>0</v>
      </c>
      <c r="J199" s="8" t="n">
        <f aca="false">IF(G199&gt;0,(H199-G199-I199)*F199,(H199+(-G199)-I199)*F199)</f>
        <v>0</v>
      </c>
      <c r="K199" s="9" t="n">
        <f aca="false">A199</f>
        <v>36833</v>
      </c>
      <c r="P199" s="12" t="n">
        <f aca="false">E199</f>
        <v>1</v>
      </c>
      <c r="T199" s="8" t="e">
        <f aca="false">((S199-R199)*Q199)-#REF!</f>
        <v>#REF!</v>
      </c>
      <c r="U199" s="43"/>
      <c r="V199" s="45"/>
    </row>
    <row r="200" customFormat="false" ht="12.75" hidden="false" customHeight="false" outlineLevel="0" collapsed="false">
      <c r="A200" s="46" t="n">
        <v>36833</v>
      </c>
      <c r="E200" s="5" t="n">
        <f aca="false">E199+1</f>
        <v>2</v>
      </c>
      <c r="F200" s="6" t="n">
        <v>0</v>
      </c>
      <c r="J200" s="8" t="n">
        <f aca="false">IF(G200&gt;0,(H200-G200-I200)*F200,(H200+(-G200)-I200)*F200)</f>
        <v>0</v>
      </c>
      <c r="K200" s="9" t="n">
        <f aca="false">A200</f>
        <v>36833</v>
      </c>
      <c r="P200" s="12" t="n">
        <f aca="false">E200</f>
        <v>2</v>
      </c>
      <c r="T200" s="8" t="e">
        <f aca="false">((S200-R200)*Q200)-#REF!</f>
        <v>#REF!</v>
      </c>
      <c r="U200" s="43"/>
      <c r="V200" s="45"/>
    </row>
    <row r="201" customFormat="false" ht="12.75" hidden="false" customHeight="false" outlineLevel="0" collapsed="false">
      <c r="A201" s="46" t="n">
        <v>36833</v>
      </c>
      <c r="E201" s="5" t="n">
        <f aca="false">E200+1</f>
        <v>3</v>
      </c>
      <c r="F201" s="6" t="n">
        <v>0</v>
      </c>
      <c r="J201" s="8" t="n">
        <f aca="false">IF(G201&gt;0,(H201-G201-I201)*F201,(H201+(-G201)-I201)*F201)</f>
        <v>0</v>
      </c>
      <c r="K201" s="9" t="n">
        <f aca="false">A201</f>
        <v>36833</v>
      </c>
      <c r="P201" s="12" t="n">
        <f aca="false">E201</f>
        <v>3</v>
      </c>
      <c r="T201" s="8" t="e">
        <f aca="false">((S201-R201)*Q201)-#REF!</f>
        <v>#REF!</v>
      </c>
      <c r="U201" s="43"/>
      <c r="V201" s="45"/>
    </row>
    <row r="202" customFormat="false" ht="12.75" hidden="false" customHeight="false" outlineLevel="0" collapsed="false">
      <c r="A202" s="46" t="n">
        <v>36833</v>
      </c>
      <c r="E202" s="5" t="n">
        <f aca="false">E201+1</f>
        <v>4</v>
      </c>
      <c r="F202" s="6" t="n">
        <v>0</v>
      </c>
      <c r="J202" s="8" t="n">
        <f aca="false">IF(G202&gt;0,(H202-G202-I202)*F202,(H202+(-G202)-I202)*F202)</f>
        <v>0</v>
      </c>
      <c r="K202" s="9" t="n">
        <f aca="false">A202</f>
        <v>36833</v>
      </c>
      <c r="P202" s="12" t="n">
        <f aca="false">E202</f>
        <v>4</v>
      </c>
      <c r="T202" s="8" t="e">
        <f aca="false">((S202-R202)*Q202)-#REF!</f>
        <v>#REF!</v>
      </c>
      <c r="U202" s="43"/>
      <c r="V202" s="45"/>
    </row>
    <row r="203" customFormat="false" ht="12.75" hidden="false" customHeight="false" outlineLevel="0" collapsed="false">
      <c r="A203" s="46" t="n">
        <v>36833</v>
      </c>
      <c r="E203" s="5" t="n">
        <f aca="false">E202+1</f>
        <v>5</v>
      </c>
      <c r="F203" s="6" t="n">
        <v>0</v>
      </c>
      <c r="J203" s="8" t="n">
        <f aca="false">IF(G203&gt;0,(H203-G203-I203)*F203,(H203+(-G203)-I203)*F203)</f>
        <v>0</v>
      </c>
      <c r="K203" s="9" t="n">
        <f aca="false">A203</f>
        <v>36833</v>
      </c>
      <c r="P203" s="12" t="n">
        <f aca="false">E203</f>
        <v>5</v>
      </c>
      <c r="T203" s="8" t="e">
        <f aca="false">((S203-R203)*Q203)-#REF!</f>
        <v>#REF!</v>
      </c>
      <c r="U203" s="43"/>
      <c r="V203" s="45"/>
    </row>
    <row r="204" customFormat="false" ht="12.75" hidden="false" customHeight="false" outlineLevel="0" collapsed="false">
      <c r="A204" s="46" t="n">
        <v>36833</v>
      </c>
      <c r="E204" s="5" t="n">
        <f aca="false">E203+1</f>
        <v>6</v>
      </c>
      <c r="F204" s="6" t="n">
        <v>0</v>
      </c>
      <c r="J204" s="8" t="n">
        <f aca="false">IF(G204&gt;0,(H204-G204-I204)*F204,(H204+(-G204)-I204)*F204)</f>
        <v>0</v>
      </c>
      <c r="K204" s="9" t="n">
        <f aca="false">A204</f>
        <v>36833</v>
      </c>
      <c r="P204" s="12" t="n">
        <f aca="false">E204</f>
        <v>6</v>
      </c>
      <c r="T204" s="8" t="e">
        <f aca="false">((S204-R204)*Q204)-#REF!</f>
        <v>#REF!</v>
      </c>
      <c r="U204" s="43"/>
      <c r="V204" s="45"/>
    </row>
    <row r="205" customFormat="false" ht="12.75" hidden="false" customHeight="false" outlineLevel="0" collapsed="false">
      <c r="A205" s="46" t="n">
        <v>36833</v>
      </c>
      <c r="E205" s="5" t="n">
        <f aca="false">E204+1</f>
        <v>7</v>
      </c>
      <c r="F205" s="6" t="n">
        <v>0</v>
      </c>
      <c r="J205" s="8" t="n">
        <f aca="false">IF(G205&gt;0,(H205-G205-I205)*F205,(H205+(-G205)-I205)*F205)</f>
        <v>0</v>
      </c>
      <c r="K205" s="9" t="n">
        <f aca="false">A205</f>
        <v>36833</v>
      </c>
      <c r="P205" s="12" t="n">
        <f aca="false">E205</f>
        <v>7</v>
      </c>
      <c r="T205" s="8" t="e">
        <f aca="false">((S205-R205)*Q205)-#REF!</f>
        <v>#REF!</v>
      </c>
      <c r="U205" s="43"/>
      <c r="V205" s="45"/>
    </row>
    <row r="206" customFormat="false" ht="12.75" hidden="false" customHeight="false" outlineLevel="0" collapsed="false">
      <c r="A206" s="46" t="n">
        <v>36833</v>
      </c>
      <c r="E206" s="5" t="n">
        <f aca="false">E205+1</f>
        <v>8</v>
      </c>
      <c r="F206" s="6" t="n">
        <v>0</v>
      </c>
      <c r="J206" s="8" t="n">
        <f aca="false">IF(G206&gt;0,(H206-G206-I206)*F206,(H206+(-G206)-I206)*F206)</f>
        <v>0</v>
      </c>
      <c r="K206" s="9" t="n">
        <f aca="false">A206</f>
        <v>36833</v>
      </c>
      <c r="P206" s="12" t="n">
        <f aca="false">E206</f>
        <v>8</v>
      </c>
      <c r="T206" s="8" t="e">
        <f aca="false">((S206-R206)*Q206)-#REF!</f>
        <v>#REF!</v>
      </c>
      <c r="U206" s="43"/>
      <c r="V206" s="45"/>
    </row>
    <row r="207" customFormat="false" ht="12.75" hidden="false" customHeight="false" outlineLevel="0" collapsed="false">
      <c r="A207" s="46" t="n">
        <v>36833</v>
      </c>
      <c r="E207" s="5" t="n">
        <f aca="false">E206+1</f>
        <v>9</v>
      </c>
      <c r="F207" s="6" t="n">
        <v>0</v>
      </c>
      <c r="J207" s="8" t="n">
        <f aca="false">IF(G207&gt;0,(H207-G207-I207)*F207,(H207+(-G207)-I207)*F207)</f>
        <v>0</v>
      </c>
      <c r="K207" s="9" t="n">
        <f aca="false">A207</f>
        <v>36833</v>
      </c>
      <c r="P207" s="12" t="n">
        <f aca="false">E207</f>
        <v>9</v>
      </c>
      <c r="T207" s="8" t="e">
        <f aca="false">((S207-R207)*Q207)-#REF!</f>
        <v>#REF!</v>
      </c>
      <c r="U207" s="43"/>
      <c r="V207" s="45"/>
    </row>
    <row r="208" customFormat="false" ht="12.75" hidden="false" customHeight="false" outlineLevel="0" collapsed="false">
      <c r="A208" s="46" t="n">
        <v>36833</v>
      </c>
      <c r="E208" s="5" t="n">
        <f aca="false">E207+1</f>
        <v>10</v>
      </c>
      <c r="F208" s="6" t="n">
        <v>0</v>
      </c>
      <c r="J208" s="8" t="n">
        <f aca="false">IF(G208&gt;0,(H208-G208-I208)*F208,(H208+(-G208)-I208)*F208)</f>
        <v>0</v>
      </c>
      <c r="K208" s="9" t="n">
        <f aca="false">A208</f>
        <v>36833</v>
      </c>
      <c r="P208" s="12" t="n">
        <f aca="false">E208</f>
        <v>10</v>
      </c>
      <c r="T208" s="8" t="e">
        <f aca="false">((S208-R208)*Q208)-#REF!</f>
        <v>#REF!</v>
      </c>
      <c r="U208" s="43"/>
      <c r="V208" s="45"/>
    </row>
    <row r="209" customFormat="false" ht="12.75" hidden="false" customHeight="false" outlineLevel="0" collapsed="false">
      <c r="A209" s="46" t="n">
        <v>36833</v>
      </c>
      <c r="E209" s="5" t="n">
        <f aca="false">E208+1</f>
        <v>11</v>
      </c>
      <c r="F209" s="6" t="n">
        <v>0</v>
      </c>
      <c r="J209" s="8" t="n">
        <f aca="false">IF(G209&gt;0,(H209-G209-I209)*F209,(H209+(-G209)-I209)*F209)</f>
        <v>0</v>
      </c>
      <c r="K209" s="9" t="n">
        <f aca="false">A209</f>
        <v>36833</v>
      </c>
      <c r="P209" s="12" t="n">
        <f aca="false">E209</f>
        <v>11</v>
      </c>
      <c r="Q209" s="5" t="n">
        <v>0</v>
      </c>
      <c r="T209" s="8" t="e">
        <f aca="false">((S209-R209)*Q209)-#REF!</f>
        <v>#REF!</v>
      </c>
      <c r="U209" s="43" t="n">
        <v>85774</v>
      </c>
      <c r="V209" s="45"/>
    </row>
    <row r="210" customFormat="false" ht="12.75" hidden="false" customHeight="false" outlineLevel="0" collapsed="false">
      <c r="A210" s="46" t="n">
        <v>36833</v>
      </c>
      <c r="E210" s="5" t="n">
        <f aca="false">E209+1</f>
        <v>12</v>
      </c>
      <c r="F210" s="6" t="n">
        <v>0</v>
      </c>
      <c r="J210" s="8" t="n">
        <f aca="false">IF(G210&gt;0,(H210-G210-I210)*F210,(H210+(-G210)-I210)*F210)</f>
        <v>0</v>
      </c>
      <c r="K210" s="9" t="n">
        <f aca="false">A210</f>
        <v>36833</v>
      </c>
      <c r="P210" s="12" t="n">
        <f aca="false">E210</f>
        <v>12</v>
      </c>
      <c r="T210" s="8" t="e">
        <f aca="false">((S210-R210)*Q210)-#REF!</f>
        <v>#REF!</v>
      </c>
      <c r="U210" s="43"/>
      <c r="V210" s="45"/>
    </row>
    <row r="211" customFormat="false" ht="12.75" hidden="false" customHeight="false" outlineLevel="0" collapsed="false">
      <c r="A211" s="46" t="n">
        <v>36833</v>
      </c>
      <c r="E211" s="5" t="n">
        <f aca="false">E210+1</f>
        <v>13</v>
      </c>
      <c r="F211" s="6" t="n">
        <v>0</v>
      </c>
      <c r="J211" s="8" t="n">
        <f aca="false">IF(G211&gt;0,(H211-G211-I211)*F211,(H211+(-G211)-I211)*F211)</f>
        <v>0</v>
      </c>
      <c r="K211" s="9" t="n">
        <f aca="false">A211</f>
        <v>36833</v>
      </c>
      <c r="P211" s="12" t="n">
        <f aca="false">E211</f>
        <v>13</v>
      </c>
      <c r="T211" s="8" t="e">
        <f aca="false">((S211-R211)*Q211)-#REF!</f>
        <v>#REF!</v>
      </c>
      <c r="U211" s="43"/>
      <c r="V211" s="45"/>
    </row>
    <row r="212" customFormat="false" ht="12.75" hidden="false" customHeight="false" outlineLevel="0" collapsed="false">
      <c r="A212" s="46" t="n">
        <v>36833</v>
      </c>
      <c r="E212" s="5" t="n">
        <f aca="false">E211+1</f>
        <v>14</v>
      </c>
      <c r="F212" s="6" t="n">
        <v>0</v>
      </c>
      <c r="J212" s="8" t="n">
        <f aca="false">IF(G212&gt;0,(H212-G212-I212)*F212,(H212+(-G212)-I212)*F212)</f>
        <v>0</v>
      </c>
      <c r="K212" s="9" t="n">
        <f aca="false">A212</f>
        <v>36833</v>
      </c>
      <c r="P212" s="12" t="n">
        <f aca="false">E212</f>
        <v>14</v>
      </c>
      <c r="T212" s="8" t="e">
        <f aca="false">((S212-R212)*Q212)-#REF!</f>
        <v>#REF!</v>
      </c>
      <c r="U212" s="43"/>
      <c r="V212" s="45"/>
    </row>
    <row r="213" customFormat="false" ht="12.75" hidden="false" customHeight="false" outlineLevel="0" collapsed="false">
      <c r="A213" s="46" t="n">
        <v>36833</v>
      </c>
      <c r="E213" s="5" t="n">
        <f aca="false">E212+1</f>
        <v>15</v>
      </c>
      <c r="F213" s="6" t="n">
        <v>0</v>
      </c>
      <c r="J213" s="8" t="n">
        <f aca="false">IF(G213&gt;0,(H213-G213-I213)*F213,(H213+(-G213)-I213)*F213)</f>
        <v>0</v>
      </c>
      <c r="K213" s="9" t="n">
        <f aca="false">A213</f>
        <v>36833</v>
      </c>
      <c r="P213" s="12" t="n">
        <f aca="false">E213</f>
        <v>15</v>
      </c>
      <c r="T213" s="8" t="e">
        <f aca="false">((S213-R213)*Q213)-#REF!</f>
        <v>#REF!</v>
      </c>
      <c r="U213" s="43"/>
      <c r="V213" s="45"/>
    </row>
    <row r="214" customFormat="false" ht="12.75" hidden="false" customHeight="false" outlineLevel="0" collapsed="false">
      <c r="A214" s="46" t="n">
        <v>36833</v>
      </c>
      <c r="E214" s="5" t="n">
        <f aca="false">E213+1</f>
        <v>16</v>
      </c>
      <c r="F214" s="6" t="n">
        <v>0</v>
      </c>
      <c r="J214" s="8" t="n">
        <f aca="false">IF(G214&gt;0,(H214-G214-I214)*F214,(H214+(-G214)-I214)*F214)</f>
        <v>0</v>
      </c>
      <c r="K214" s="9" t="n">
        <f aca="false">A214</f>
        <v>36833</v>
      </c>
      <c r="P214" s="12" t="n">
        <f aca="false">E214</f>
        <v>16</v>
      </c>
      <c r="T214" s="8" t="e">
        <f aca="false">((S214-R214)*Q214)-#REF!</f>
        <v>#REF!</v>
      </c>
      <c r="U214" s="43"/>
      <c r="V214" s="45"/>
    </row>
    <row r="215" customFormat="false" ht="12.75" hidden="false" customHeight="false" outlineLevel="0" collapsed="false">
      <c r="A215" s="46" t="n">
        <v>36833</v>
      </c>
      <c r="E215" s="5" t="n">
        <f aca="false">E214+1</f>
        <v>17</v>
      </c>
      <c r="F215" s="6" t="n">
        <v>0</v>
      </c>
      <c r="J215" s="8" t="n">
        <f aca="false">IF(G215&gt;0,(H215-G215-I215)*F215,(H215+(-G215)-I215)*F215)</f>
        <v>0</v>
      </c>
      <c r="K215" s="9" t="n">
        <f aca="false">A215</f>
        <v>36833</v>
      </c>
      <c r="P215" s="12" t="n">
        <f aca="false">E215</f>
        <v>17</v>
      </c>
      <c r="T215" s="8" t="e">
        <f aca="false">((S215-R215)*Q215)-#REF!</f>
        <v>#REF!</v>
      </c>
      <c r="U215" s="43"/>
      <c r="V215" s="45"/>
    </row>
    <row r="216" customFormat="false" ht="12.75" hidden="false" customHeight="false" outlineLevel="0" collapsed="false">
      <c r="A216" s="46" t="n">
        <v>36833</v>
      </c>
      <c r="E216" s="5" t="n">
        <f aca="false">E215+1</f>
        <v>18</v>
      </c>
      <c r="F216" s="6" t="n">
        <v>0</v>
      </c>
      <c r="J216" s="8" t="n">
        <f aca="false">IF(G216&gt;0,(H216-G216-I216)*F216,(H216+(-G216)-I216)*F216)</f>
        <v>0</v>
      </c>
      <c r="K216" s="9" t="n">
        <f aca="false">A216</f>
        <v>36833</v>
      </c>
      <c r="P216" s="12" t="n">
        <f aca="false">E216</f>
        <v>18</v>
      </c>
      <c r="T216" s="8" t="e">
        <f aca="false">((S216-R216)*Q216)-#REF!</f>
        <v>#REF!</v>
      </c>
      <c r="U216" s="43"/>
      <c r="V216" s="45"/>
    </row>
    <row r="217" customFormat="false" ht="12.75" hidden="false" customHeight="false" outlineLevel="0" collapsed="false">
      <c r="A217" s="46" t="n">
        <v>36833</v>
      </c>
      <c r="E217" s="5" t="n">
        <f aca="false">E216+1</f>
        <v>19</v>
      </c>
      <c r="F217" s="6" t="n">
        <v>0</v>
      </c>
      <c r="J217" s="8" t="n">
        <f aca="false">IF(G217&gt;0,(H217-G217-I217)*F217,(H217+(-G217)-I217)*F217)</f>
        <v>0</v>
      </c>
      <c r="K217" s="9" t="n">
        <f aca="false">A217</f>
        <v>36833</v>
      </c>
      <c r="P217" s="12" t="n">
        <f aca="false">E217</f>
        <v>19</v>
      </c>
      <c r="T217" s="8" t="e">
        <f aca="false">((S217-R217)*Q217)-#REF!</f>
        <v>#REF!</v>
      </c>
      <c r="U217" s="43"/>
      <c r="V217" s="45"/>
    </row>
    <row r="218" customFormat="false" ht="12.75" hidden="false" customHeight="false" outlineLevel="0" collapsed="false">
      <c r="A218" s="46" t="n">
        <v>36833</v>
      </c>
      <c r="E218" s="5" t="n">
        <f aca="false">E217+1</f>
        <v>20</v>
      </c>
      <c r="F218" s="6" t="n">
        <v>0</v>
      </c>
      <c r="J218" s="8" t="n">
        <f aca="false">IF(G218&gt;0,(H218-G218-I218)*F218,(H218+(-G218)-I218)*F218)</f>
        <v>0</v>
      </c>
      <c r="K218" s="9" t="n">
        <f aca="false">A218</f>
        <v>36833</v>
      </c>
      <c r="P218" s="12" t="n">
        <f aca="false">E218</f>
        <v>20</v>
      </c>
      <c r="T218" s="8" t="e">
        <f aca="false">((S218-R218)*Q218)-#REF!</f>
        <v>#REF!</v>
      </c>
      <c r="U218" s="43"/>
      <c r="V218" s="45"/>
    </row>
    <row r="219" customFormat="false" ht="12.75" hidden="false" customHeight="false" outlineLevel="0" collapsed="false">
      <c r="A219" s="46" t="n">
        <v>36833</v>
      </c>
      <c r="E219" s="5" t="n">
        <f aca="false">E218+1</f>
        <v>21</v>
      </c>
      <c r="F219" s="6" t="n">
        <v>0</v>
      </c>
      <c r="J219" s="8" t="n">
        <f aca="false">IF(G219&gt;0,(H219-G219-I219)*F219,(H219+(-G219)-I219)*F219)</f>
        <v>0</v>
      </c>
      <c r="K219" s="9" t="n">
        <f aca="false">A219</f>
        <v>36833</v>
      </c>
      <c r="P219" s="12" t="n">
        <f aca="false">E219</f>
        <v>21</v>
      </c>
      <c r="T219" s="8" t="e">
        <f aca="false">((S219-R219)*Q219)-#REF!</f>
        <v>#REF!</v>
      </c>
      <c r="U219" s="43"/>
      <c r="V219" s="45"/>
    </row>
    <row r="220" customFormat="false" ht="12.75" hidden="false" customHeight="false" outlineLevel="0" collapsed="false">
      <c r="A220" s="46" t="n">
        <v>36833</v>
      </c>
      <c r="E220" s="5" t="n">
        <f aca="false">E219+1</f>
        <v>22</v>
      </c>
      <c r="F220" s="6" t="n">
        <v>0</v>
      </c>
      <c r="J220" s="8" t="n">
        <f aca="false">IF(G220&gt;0,(H220-G220-I220)*F220,(H220+(-G220)-I220)*F220)</f>
        <v>0</v>
      </c>
      <c r="K220" s="9" t="n">
        <f aca="false">A220</f>
        <v>36833</v>
      </c>
      <c r="P220" s="12" t="n">
        <f aca="false">E220</f>
        <v>22</v>
      </c>
      <c r="T220" s="8" t="e">
        <f aca="false">((S220-R220)*Q220)-#REF!</f>
        <v>#REF!</v>
      </c>
      <c r="U220" s="43"/>
      <c r="V220" s="45"/>
    </row>
    <row r="221" customFormat="false" ht="12.75" hidden="false" customHeight="false" outlineLevel="0" collapsed="false">
      <c r="A221" s="46" t="n">
        <v>36833</v>
      </c>
      <c r="E221" s="5" t="n">
        <f aca="false">E220+1</f>
        <v>23</v>
      </c>
      <c r="J221" s="8" t="n">
        <f aca="false">IF(G221&gt;0,(H221-G221-I221)*F221,(H221+(-G221)-I221)*F221)</f>
        <v>0</v>
      </c>
      <c r="K221" s="9" t="n">
        <f aca="false">A221</f>
        <v>36833</v>
      </c>
      <c r="P221" s="12" t="n">
        <f aca="false">E221</f>
        <v>23</v>
      </c>
      <c r="T221" s="8" t="e">
        <f aca="false">((S221-R221)*Q221)-#REF!</f>
        <v>#REF!</v>
      </c>
      <c r="U221" s="43"/>
      <c r="V221" s="45"/>
    </row>
    <row r="222" customFormat="false" ht="12.75" hidden="false" customHeight="false" outlineLevel="0" collapsed="false">
      <c r="A222" s="46"/>
      <c r="I222" s="1" t="s">
        <v>19</v>
      </c>
      <c r="J222" s="8" t="n">
        <f aca="false">SUM(J198:J221)</f>
        <v>0</v>
      </c>
      <c r="U222" s="43"/>
      <c r="V222" s="45"/>
    </row>
    <row r="223" customFormat="false" ht="12.75" hidden="false" customHeight="false" outlineLevel="0" collapsed="false">
      <c r="A223" s="46"/>
      <c r="J223" s="8" t="n">
        <v>0</v>
      </c>
      <c r="U223" s="43"/>
      <c r="V223" s="45"/>
    </row>
    <row r="224" customFormat="false" ht="12.75" hidden="false" customHeight="false" outlineLevel="0" collapsed="false">
      <c r="A224" s="46"/>
      <c r="U224" s="43"/>
      <c r="V224" s="45"/>
    </row>
    <row r="225" customFormat="false" ht="12.75" hidden="false" customHeight="false" outlineLevel="0" collapsed="false">
      <c r="A225" s="46" t="n">
        <v>36834</v>
      </c>
      <c r="E225" s="5" t="n">
        <v>0</v>
      </c>
      <c r="F225" s="6" t="n">
        <v>100</v>
      </c>
      <c r="G225" s="7" t="n">
        <v>1.09</v>
      </c>
      <c r="H225" s="7" t="n">
        <v>15.7</v>
      </c>
      <c r="I225" s="58" t="n">
        <v>6</v>
      </c>
      <c r="J225" s="8" t="n">
        <f aca="false">IF(G225&gt;0,(H225-G225-I225)*F225,(H225+(-G225)-I225)*F225)</f>
        <v>861</v>
      </c>
      <c r="K225" s="9" t="n">
        <f aca="false">A225</f>
        <v>36834</v>
      </c>
      <c r="P225" s="12" t="n">
        <f aca="false">E225</f>
        <v>0</v>
      </c>
      <c r="T225" s="8" t="e">
        <f aca="false">((S225-R225)*Q225)-#REF!</f>
        <v>#REF!</v>
      </c>
      <c r="U225" s="43"/>
      <c r="V225" s="45"/>
    </row>
    <row r="226" customFormat="false" ht="12.75" hidden="false" customHeight="false" outlineLevel="0" collapsed="false">
      <c r="A226" s="46" t="n">
        <v>36834</v>
      </c>
      <c r="E226" s="5" t="n">
        <f aca="false">E225+1</f>
        <v>1</v>
      </c>
      <c r="F226" s="6" t="n">
        <v>150</v>
      </c>
      <c r="G226" s="7" t="n">
        <v>1</v>
      </c>
      <c r="H226" s="7" t="n">
        <v>13.1</v>
      </c>
      <c r="I226" s="58" t="n">
        <v>6</v>
      </c>
      <c r="J226" s="8" t="n">
        <f aca="false">IF(G226&gt;0,(H226-G226-I226)*F226,(H226+(-G226)-I226)*F226)</f>
        <v>915</v>
      </c>
      <c r="K226" s="9" t="n">
        <f aca="false">A226</f>
        <v>36834</v>
      </c>
      <c r="P226" s="12" t="n">
        <f aca="false">E226</f>
        <v>1</v>
      </c>
      <c r="T226" s="8" t="e">
        <f aca="false">((S226-R226)*Q226)-#REF!</f>
        <v>#REF!</v>
      </c>
      <c r="U226" s="43"/>
      <c r="V226" s="45"/>
    </row>
    <row r="227" customFormat="false" ht="12.75" hidden="false" customHeight="false" outlineLevel="0" collapsed="false">
      <c r="A227" s="46" t="n">
        <v>36834</v>
      </c>
      <c r="E227" s="5" t="n">
        <f aca="false">E226+1</f>
        <v>2</v>
      </c>
      <c r="F227" s="6" t="n">
        <v>100</v>
      </c>
      <c r="G227" s="7" t="n">
        <v>1</v>
      </c>
      <c r="H227" s="7" t="n">
        <v>13.1</v>
      </c>
      <c r="I227" s="58" t="n">
        <v>6</v>
      </c>
      <c r="J227" s="8" t="n">
        <f aca="false">IF(G227&gt;0,(H227-G227-I227)*F227,(H227+(-G227)-I227)*F227)</f>
        <v>610</v>
      </c>
      <c r="K227" s="9" t="n">
        <f aca="false">A227</f>
        <v>36834</v>
      </c>
      <c r="P227" s="12" t="n">
        <f aca="false">E227</f>
        <v>2</v>
      </c>
      <c r="T227" s="8" t="e">
        <f aca="false">((S227-R227)*Q227)-#REF!</f>
        <v>#REF!</v>
      </c>
      <c r="U227" s="43"/>
      <c r="V227" s="45"/>
    </row>
    <row r="228" customFormat="false" ht="12.75" hidden="false" customHeight="false" outlineLevel="0" collapsed="false">
      <c r="A228" s="46" t="n">
        <v>36834</v>
      </c>
      <c r="E228" s="5" t="n">
        <f aca="false">E227+1</f>
        <v>3</v>
      </c>
      <c r="F228" s="6" t="n">
        <v>100</v>
      </c>
      <c r="G228" s="7" t="n">
        <v>1.01</v>
      </c>
      <c r="H228" s="7" t="n">
        <v>10.3</v>
      </c>
      <c r="I228" s="58" t="n">
        <v>6</v>
      </c>
      <c r="J228" s="8" t="n">
        <f aca="false">IF(G228&gt;0,(H228-G228-I228)*F228,(H228+(-G228)-I228)*F228)</f>
        <v>329</v>
      </c>
      <c r="K228" s="9" t="n">
        <f aca="false">A228</f>
        <v>36834</v>
      </c>
      <c r="P228" s="12" t="n">
        <f aca="false">E228</f>
        <v>3</v>
      </c>
      <c r="T228" s="8" t="e">
        <f aca="false">((S228-R228)*Q228)-#REF!</f>
        <v>#REF!</v>
      </c>
      <c r="U228" s="43"/>
      <c r="V228" s="45"/>
    </row>
    <row r="229" customFormat="false" ht="12.75" hidden="false" customHeight="false" outlineLevel="0" collapsed="false">
      <c r="A229" s="46" t="n">
        <v>36834</v>
      </c>
      <c r="E229" s="5" t="n">
        <f aca="false">E228+1</f>
        <v>4</v>
      </c>
      <c r="F229" s="6" t="n">
        <v>200</v>
      </c>
      <c r="G229" s="7" t="n">
        <v>0.03</v>
      </c>
      <c r="H229" s="7" t="n">
        <v>10.3</v>
      </c>
      <c r="I229" s="58" t="n">
        <v>6</v>
      </c>
      <c r="J229" s="8" t="n">
        <f aca="false">IF(G229&gt;0,(H229-G229-I229)*F229,(H229+(-G229)-I229)*F229)</f>
        <v>854</v>
      </c>
      <c r="K229" s="9" t="n">
        <f aca="false">A229</f>
        <v>36834</v>
      </c>
      <c r="P229" s="12" t="n">
        <f aca="false">E229</f>
        <v>4</v>
      </c>
      <c r="T229" s="8" t="e">
        <f aca="false">((S229-R229)*Q229)-#REF!</f>
        <v>#REF!</v>
      </c>
      <c r="U229" s="43"/>
      <c r="V229" s="45"/>
    </row>
    <row r="230" customFormat="false" ht="12.75" hidden="false" customHeight="false" outlineLevel="0" collapsed="false">
      <c r="A230" s="46" t="n">
        <v>36834</v>
      </c>
      <c r="E230" s="5" t="n">
        <f aca="false">E229+1</f>
        <v>5</v>
      </c>
      <c r="F230" s="6" t="n">
        <v>200</v>
      </c>
      <c r="G230" s="7" t="n">
        <v>0.99</v>
      </c>
      <c r="H230" s="7" t="n">
        <v>13.5</v>
      </c>
      <c r="I230" s="58" t="n">
        <v>6</v>
      </c>
      <c r="J230" s="8" t="n">
        <f aca="false">IF(G230&gt;0,(H230-G230-I230)*F230,(H230+(-G230)-I230)*F230)</f>
        <v>1302</v>
      </c>
      <c r="K230" s="9" t="n">
        <f aca="false">A230</f>
        <v>36834</v>
      </c>
      <c r="P230" s="12" t="n">
        <f aca="false">E230</f>
        <v>5</v>
      </c>
      <c r="T230" s="8" t="e">
        <f aca="false">((S230-R230)*Q230)-#REF!</f>
        <v>#REF!</v>
      </c>
      <c r="U230" s="43"/>
      <c r="V230" s="45"/>
    </row>
    <row r="231" customFormat="false" ht="12.75" hidden="false" customHeight="false" outlineLevel="0" collapsed="false">
      <c r="A231" s="46" t="n">
        <v>36834</v>
      </c>
      <c r="E231" s="5" t="n">
        <f aca="false">E230+1</f>
        <v>6</v>
      </c>
      <c r="F231" s="6" t="n">
        <v>200</v>
      </c>
      <c r="G231" s="7" t="n">
        <v>1.99</v>
      </c>
      <c r="H231" s="7" t="n">
        <v>11.3</v>
      </c>
      <c r="I231" s="58" t="n">
        <v>6</v>
      </c>
      <c r="J231" s="8" t="n">
        <f aca="false">IF(G231&gt;0,(H231-G231-I231)*F231,(H231+(-G231)-I231)*F231)</f>
        <v>662</v>
      </c>
      <c r="K231" s="9" t="n">
        <f aca="false">A231</f>
        <v>36834</v>
      </c>
      <c r="P231" s="12" t="n">
        <f aca="false">E231</f>
        <v>6</v>
      </c>
      <c r="T231" s="8" t="e">
        <f aca="false">((S231-R231)*Q231)-#REF!</f>
        <v>#REF!</v>
      </c>
      <c r="U231" s="43"/>
      <c r="V231" s="45"/>
    </row>
    <row r="232" customFormat="false" ht="12.75" hidden="false" customHeight="false" outlineLevel="0" collapsed="false">
      <c r="A232" s="46" t="n">
        <v>36834</v>
      </c>
      <c r="E232" s="5" t="n">
        <f aca="false">E231+1</f>
        <v>7</v>
      </c>
      <c r="F232" s="6" t="n">
        <v>0</v>
      </c>
      <c r="G232" s="7" t="n">
        <v>8</v>
      </c>
      <c r="H232" s="7" t="n">
        <v>38.7</v>
      </c>
      <c r="I232" s="58"/>
      <c r="J232" s="8" t="n">
        <f aca="false">IF(G232&gt;0,(H232-G232-I232)*F232,(H232+(-G232)-I232)*F232)</f>
        <v>0</v>
      </c>
      <c r="K232" s="9" t="n">
        <f aca="false">A232</f>
        <v>36834</v>
      </c>
      <c r="P232" s="12" t="n">
        <f aca="false">E232</f>
        <v>7</v>
      </c>
      <c r="T232" s="8" t="e">
        <f aca="false">((S232-R232)*Q232)-#REF!</f>
        <v>#REF!</v>
      </c>
      <c r="U232" s="43"/>
      <c r="V232" s="45"/>
    </row>
    <row r="233" customFormat="false" ht="12.75" hidden="false" customHeight="false" outlineLevel="0" collapsed="false">
      <c r="A233" s="46" t="n">
        <v>36834</v>
      </c>
      <c r="E233" s="5" t="n">
        <f aca="false">E232+1</f>
        <v>8</v>
      </c>
      <c r="F233" s="6" t="n">
        <v>0</v>
      </c>
      <c r="G233" s="7" t="n">
        <v>20</v>
      </c>
      <c r="H233" s="7" t="n">
        <v>43.6</v>
      </c>
      <c r="I233" s="58"/>
      <c r="J233" s="8" t="n">
        <f aca="false">IF(G233&gt;0,(H233-G233-I233)*F233,(H233+(-G233)-I233)*F233)</f>
        <v>0</v>
      </c>
      <c r="K233" s="9" t="n">
        <f aca="false">A233</f>
        <v>36834</v>
      </c>
      <c r="P233" s="12" t="n">
        <f aca="false">E233</f>
        <v>8</v>
      </c>
      <c r="T233" s="8" t="e">
        <f aca="false">((S233-R233)*Q233)-#REF!</f>
        <v>#REF!</v>
      </c>
      <c r="U233" s="43"/>
      <c r="V233" s="45"/>
    </row>
    <row r="234" customFormat="false" ht="12.75" hidden="false" customHeight="false" outlineLevel="0" collapsed="false">
      <c r="A234" s="46" t="n">
        <v>36834</v>
      </c>
      <c r="E234" s="5" t="n">
        <f aca="false">E233+1</f>
        <v>9</v>
      </c>
      <c r="F234" s="6" t="n">
        <v>0</v>
      </c>
      <c r="G234" s="7" t="n">
        <v>20.99</v>
      </c>
      <c r="H234" s="7" t="n">
        <v>22.5</v>
      </c>
      <c r="I234" s="58"/>
      <c r="J234" s="8" t="n">
        <f aca="false">IF(G234&gt;0,(H234-G234-I234)*F234,(H234+(-G234)-I234)*F234)</f>
        <v>0</v>
      </c>
      <c r="K234" s="9" t="n">
        <f aca="false">A234</f>
        <v>36834</v>
      </c>
      <c r="P234" s="12" t="n">
        <f aca="false">E234</f>
        <v>9</v>
      </c>
      <c r="T234" s="8" t="e">
        <f aca="false">((S234-R234)*Q234)-#REF!</f>
        <v>#REF!</v>
      </c>
      <c r="U234" s="43"/>
      <c r="V234" s="45"/>
    </row>
    <row r="235" customFormat="false" ht="12.75" hidden="false" customHeight="false" outlineLevel="0" collapsed="false">
      <c r="A235" s="46" t="n">
        <v>36834</v>
      </c>
      <c r="E235" s="5" t="n">
        <f aca="false">E234+1</f>
        <v>10</v>
      </c>
      <c r="F235" s="6" t="n">
        <v>0</v>
      </c>
      <c r="G235" s="7" t="n">
        <v>34.99</v>
      </c>
      <c r="H235" s="7" t="n">
        <v>39.2</v>
      </c>
      <c r="I235" s="58"/>
      <c r="J235" s="8" t="n">
        <f aca="false">IF(G235&gt;0,(H235-G235-I235)*F235,(H235+(-G235)-I235)*F235)</f>
        <v>0</v>
      </c>
      <c r="K235" s="9" t="n">
        <f aca="false">A235</f>
        <v>36834</v>
      </c>
      <c r="P235" s="12" t="n">
        <f aca="false">E235</f>
        <v>10</v>
      </c>
      <c r="T235" s="8" t="e">
        <f aca="false">((S235-R235)*Q235)-#REF!</f>
        <v>#REF!</v>
      </c>
      <c r="U235" s="43"/>
      <c r="V235" s="45"/>
    </row>
    <row r="236" customFormat="false" ht="12.75" hidden="false" customHeight="false" outlineLevel="0" collapsed="false">
      <c r="A236" s="46" t="n">
        <v>36834</v>
      </c>
      <c r="E236" s="5" t="n">
        <f aca="false">E235+1</f>
        <v>11</v>
      </c>
      <c r="F236" s="6" t="n">
        <v>0</v>
      </c>
      <c r="G236" s="7" t="n">
        <v>29.9</v>
      </c>
      <c r="H236" s="7" t="n">
        <v>40.1</v>
      </c>
      <c r="I236" s="58"/>
      <c r="J236" s="8" t="n">
        <f aca="false">IF(G236&gt;0,(H236-G236-I236)*F236,(H236+(-G236)-I236)*F236)</f>
        <v>0</v>
      </c>
      <c r="K236" s="9" t="n">
        <f aca="false">A236</f>
        <v>36834</v>
      </c>
      <c r="P236" s="12" t="n">
        <f aca="false">E236</f>
        <v>11</v>
      </c>
      <c r="T236" s="8" t="e">
        <f aca="false">((S236-R236)*Q236)-#REF!</f>
        <v>#REF!</v>
      </c>
      <c r="U236" s="43"/>
      <c r="V236" s="45"/>
    </row>
    <row r="237" customFormat="false" ht="12.75" hidden="false" customHeight="false" outlineLevel="0" collapsed="false">
      <c r="A237" s="46" t="n">
        <v>36834</v>
      </c>
      <c r="E237" s="5" t="n">
        <f aca="false">E236+1</f>
        <v>12</v>
      </c>
      <c r="F237" s="6" t="n">
        <v>0</v>
      </c>
      <c r="G237" s="7" t="n">
        <v>32.89</v>
      </c>
      <c r="H237" s="7" t="n">
        <v>21.1</v>
      </c>
      <c r="I237" s="58"/>
      <c r="J237" s="8" t="n">
        <f aca="false">IF(G237&gt;0,(H237-G237-I237)*F237,(H237+(-G237)-I237)*F237)</f>
        <v>-0</v>
      </c>
      <c r="K237" s="9" t="n">
        <f aca="false">A237</f>
        <v>36834</v>
      </c>
      <c r="P237" s="12" t="n">
        <f aca="false">E237</f>
        <v>12</v>
      </c>
      <c r="T237" s="8" t="e">
        <f aca="false">((S237-R237)*Q237)-#REF!</f>
        <v>#REF!</v>
      </c>
      <c r="U237" s="43"/>
      <c r="V237" s="45"/>
    </row>
    <row r="238" customFormat="false" ht="12.75" hidden="false" customHeight="false" outlineLevel="0" collapsed="false">
      <c r="A238" s="46" t="n">
        <v>36834</v>
      </c>
      <c r="E238" s="5" t="n">
        <f aca="false">E237+1</f>
        <v>13</v>
      </c>
      <c r="F238" s="6" t="n">
        <v>0</v>
      </c>
      <c r="G238" s="7" t="n">
        <v>28</v>
      </c>
      <c r="H238" s="7" t="n">
        <v>19.5</v>
      </c>
      <c r="I238" s="58"/>
      <c r="J238" s="8" t="n">
        <f aca="false">IF(G238&gt;0,(H238-G238-I238)*F238,(H238+(-G238)-I238)*F238)</f>
        <v>-0</v>
      </c>
      <c r="K238" s="9" t="n">
        <f aca="false">A238</f>
        <v>36834</v>
      </c>
      <c r="P238" s="12" t="n">
        <f aca="false">E238</f>
        <v>13</v>
      </c>
      <c r="T238" s="8" t="e">
        <f aca="false">((S238-R238)*Q238)-#REF!</f>
        <v>#REF!</v>
      </c>
      <c r="U238" s="43"/>
      <c r="V238" s="45"/>
    </row>
    <row r="239" customFormat="false" ht="12.75" hidden="false" customHeight="false" outlineLevel="0" collapsed="false">
      <c r="A239" s="46" t="n">
        <v>36834</v>
      </c>
      <c r="E239" s="5" t="n">
        <f aca="false">E238+1</f>
        <v>14</v>
      </c>
      <c r="F239" s="6" t="n">
        <v>0</v>
      </c>
      <c r="G239" s="7" t="n">
        <v>29.89</v>
      </c>
      <c r="H239" s="7" t="n">
        <v>20.8</v>
      </c>
      <c r="I239" s="58"/>
      <c r="J239" s="8" t="n">
        <f aca="false">IF(G239&gt;0,(H239-G239-I239)*F239,(H239+(-G239)-I239)*F239)</f>
        <v>-0</v>
      </c>
      <c r="K239" s="9" t="n">
        <f aca="false">A239</f>
        <v>36834</v>
      </c>
      <c r="P239" s="12" t="n">
        <f aca="false">E239</f>
        <v>14</v>
      </c>
      <c r="T239" s="8" t="e">
        <f aca="false">((S239-R239)*Q239)-#REF!</f>
        <v>#REF!</v>
      </c>
      <c r="U239" s="43"/>
      <c r="V239" s="45"/>
    </row>
    <row r="240" customFormat="false" ht="12.75" hidden="false" customHeight="false" outlineLevel="0" collapsed="false">
      <c r="A240" s="46" t="n">
        <v>36834</v>
      </c>
      <c r="E240" s="5" t="n">
        <f aca="false">E239+1</f>
        <v>15</v>
      </c>
      <c r="F240" s="6" t="n">
        <v>0</v>
      </c>
      <c r="G240" s="7" t="n">
        <v>38</v>
      </c>
      <c r="H240" s="7" t="n">
        <v>20.1</v>
      </c>
      <c r="I240" s="58"/>
      <c r="J240" s="8" t="n">
        <f aca="false">IF(G240&gt;0,(H240-G240-I240)*F240,(H240+(-G240)-I240)*F240)</f>
        <v>-0</v>
      </c>
      <c r="K240" s="9" t="n">
        <f aca="false">A240</f>
        <v>36834</v>
      </c>
      <c r="P240" s="12" t="n">
        <f aca="false">E240</f>
        <v>15</v>
      </c>
      <c r="T240" s="8" t="e">
        <f aca="false">((S240-R240)*Q240)-#REF!</f>
        <v>#REF!</v>
      </c>
      <c r="U240" s="43"/>
      <c r="V240" s="45"/>
    </row>
    <row r="241" customFormat="false" ht="12.75" hidden="false" customHeight="false" outlineLevel="0" collapsed="false">
      <c r="A241" s="46" t="n">
        <v>36834</v>
      </c>
      <c r="E241" s="5" t="n">
        <f aca="false">E240+1</f>
        <v>16</v>
      </c>
      <c r="F241" s="6" t="n">
        <v>0</v>
      </c>
      <c r="G241" s="7" t="n">
        <v>35</v>
      </c>
      <c r="H241" s="7" t="n">
        <v>40.1</v>
      </c>
      <c r="I241" s="58"/>
      <c r="J241" s="8" t="n">
        <f aca="false">IF(G241&gt;0,(H241-G241-I241)*F241,(H241+(-G241)-I241)*F241)</f>
        <v>0</v>
      </c>
      <c r="K241" s="9" t="n">
        <f aca="false">A241</f>
        <v>36834</v>
      </c>
      <c r="P241" s="12" t="n">
        <f aca="false">E241</f>
        <v>16</v>
      </c>
      <c r="T241" s="8" t="e">
        <f aca="false">((S241-R241)*Q241)-#REF!</f>
        <v>#REF!</v>
      </c>
      <c r="U241" s="43"/>
      <c r="V241" s="45"/>
    </row>
    <row r="242" customFormat="false" ht="12.75" hidden="false" customHeight="false" outlineLevel="0" collapsed="false">
      <c r="A242" s="46" t="n">
        <v>36834</v>
      </c>
      <c r="E242" s="5" t="n">
        <f aca="false">E241+1</f>
        <v>17</v>
      </c>
      <c r="F242" s="6" t="n">
        <v>0</v>
      </c>
      <c r="G242" s="7" t="n">
        <v>46.39</v>
      </c>
      <c r="H242" s="7" t="n">
        <v>81.3</v>
      </c>
      <c r="I242" s="58"/>
      <c r="J242" s="8" t="n">
        <f aca="false">IF(G242&gt;0,(H242-G242-I242)*F242,(H242+(-G242)-I242)*F242)</f>
        <v>0</v>
      </c>
      <c r="K242" s="9" t="n">
        <f aca="false">A242</f>
        <v>36834</v>
      </c>
      <c r="P242" s="12" t="n">
        <f aca="false">E242</f>
        <v>17</v>
      </c>
      <c r="T242" s="8" t="e">
        <f aca="false">((S242-R242)*Q242)-#REF!</f>
        <v>#REF!</v>
      </c>
      <c r="U242" s="43"/>
      <c r="V242" s="45"/>
    </row>
    <row r="243" customFormat="false" ht="12.75" hidden="false" customHeight="false" outlineLevel="0" collapsed="false">
      <c r="A243" s="46" t="n">
        <v>36834</v>
      </c>
      <c r="E243" s="5" t="n">
        <f aca="false">E242+1</f>
        <v>18</v>
      </c>
      <c r="F243" s="6" t="n">
        <v>0</v>
      </c>
      <c r="G243" s="7" t="n">
        <v>35.01</v>
      </c>
      <c r="H243" s="7" t="n">
        <v>59.3</v>
      </c>
      <c r="I243" s="58"/>
      <c r="J243" s="8" t="n">
        <f aca="false">IF(G243&gt;0,(H243-G243-I243)*F243,(H243+(-G243)-I243)*F243)</f>
        <v>0</v>
      </c>
      <c r="K243" s="9" t="n">
        <f aca="false">A243</f>
        <v>36834</v>
      </c>
      <c r="P243" s="12" t="n">
        <f aca="false">E243</f>
        <v>18</v>
      </c>
      <c r="T243" s="8" t="e">
        <f aca="false">((S243-R243)*Q243)-#REF!</f>
        <v>#REF!</v>
      </c>
      <c r="U243" s="43"/>
      <c r="V243" s="45"/>
    </row>
    <row r="244" customFormat="false" ht="12.75" hidden="false" customHeight="false" outlineLevel="0" collapsed="false">
      <c r="A244" s="46" t="n">
        <v>36834</v>
      </c>
      <c r="E244" s="5" t="n">
        <f aca="false">E243+1</f>
        <v>19</v>
      </c>
      <c r="F244" s="6" t="n">
        <v>110</v>
      </c>
      <c r="G244" s="7" t="n">
        <v>35</v>
      </c>
      <c r="H244" s="7" t="n">
        <v>58.8</v>
      </c>
      <c r="I244" s="1" t="n">
        <v>6</v>
      </c>
      <c r="J244" s="8" t="n">
        <f aca="false">IF(G244&gt;0,(H244-G244-I244)*F244,(H244+(-G244)-I244)*F244)</f>
        <v>1958</v>
      </c>
      <c r="K244" s="9" t="n">
        <f aca="false">A244</f>
        <v>36834</v>
      </c>
      <c r="P244" s="12" t="n">
        <f aca="false">E244</f>
        <v>19</v>
      </c>
      <c r="T244" s="8" t="e">
        <f aca="false">((S244-R244)*Q244)-#REF!</f>
        <v>#REF!</v>
      </c>
      <c r="U244" s="43"/>
      <c r="V244" s="45"/>
    </row>
    <row r="245" customFormat="false" ht="12.75" hidden="false" customHeight="false" outlineLevel="0" collapsed="false">
      <c r="A245" s="46" t="n">
        <v>36834</v>
      </c>
      <c r="E245" s="5" t="n">
        <f aca="false">E244+1</f>
        <v>20</v>
      </c>
      <c r="F245" s="6" t="n">
        <v>42</v>
      </c>
      <c r="G245" s="7" t="n">
        <v>20.23</v>
      </c>
      <c r="H245" s="7" t="n">
        <v>43.8</v>
      </c>
      <c r="I245" s="1" t="n">
        <v>6</v>
      </c>
      <c r="J245" s="8" t="n">
        <f aca="false">IF(G245&gt;0,(H245-G245-I245)*F245,(H245+(-G245)-I245)*F245)</f>
        <v>737.94</v>
      </c>
      <c r="K245" s="9" t="n">
        <f aca="false">A245</f>
        <v>36834</v>
      </c>
      <c r="P245" s="12" t="n">
        <f aca="false">E245</f>
        <v>20</v>
      </c>
      <c r="T245" s="8" t="e">
        <f aca="false">((S245-R245)*Q245)-#REF!</f>
        <v>#REF!</v>
      </c>
      <c r="U245" s="43"/>
      <c r="V245" s="45"/>
    </row>
    <row r="246" customFormat="false" ht="12.75" hidden="false" customHeight="false" outlineLevel="0" collapsed="false">
      <c r="A246" s="46" t="n">
        <v>36834</v>
      </c>
      <c r="E246" s="5" t="n">
        <f aca="false">E245+1</f>
        <v>21</v>
      </c>
      <c r="F246" s="6" t="n">
        <v>58</v>
      </c>
      <c r="G246" s="7" t="n">
        <v>15.07</v>
      </c>
      <c r="H246" s="7" t="n">
        <v>20.2</v>
      </c>
      <c r="I246" s="1" t="n">
        <v>6</v>
      </c>
      <c r="J246" s="8" t="n">
        <f aca="false">IF(G246&gt;0,(H246-G246-I246)*F246,(H246+(-G246)-I246)*F246)</f>
        <v>-50.4600000000001</v>
      </c>
      <c r="K246" s="9" t="n">
        <f aca="false">A246</f>
        <v>36834</v>
      </c>
      <c r="P246" s="12" t="n">
        <f aca="false">E246</f>
        <v>21</v>
      </c>
      <c r="T246" s="8" t="e">
        <f aca="false">((S246-R246)*Q246)-#REF!</f>
        <v>#REF!</v>
      </c>
      <c r="U246" s="43"/>
      <c r="V246" s="45"/>
    </row>
    <row r="247" customFormat="false" ht="12.75" hidden="false" customHeight="false" outlineLevel="0" collapsed="false">
      <c r="A247" s="46" t="n">
        <v>36834</v>
      </c>
      <c r="E247" s="5" t="n">
        <f aca="false">E246+1</f>
        <v>22</v>
      </c>
      <c r="F247" s="6" t="n">
        <v>0</v>
      </c>
      <c r="G247" s="7" t="n">
        <v>15</v>
      </c>
      <c r="H247" s="7" t="n">
        <v>20</v>
      </c>
      <c r="J247" s="8" t="n">
        <f aca="false">IF(G247&gt;0,(H247-G247-I247)*F247,(H247+(-G247)-I247)*F247)</f>
        <v>0</v>
      </c>
      <c r="K247" s="9" t="n">
        <f aca="false">A247</f>
        <v>36834</v>
      </c>
      <c r="P247" s="12" t="n">
        <f aca="false">E247</f>
        <v>22</v>
      </c>
      <c r="T247" s="8" t="e">
        <f aca="false">((S247-R247)*Q247)-#REF!</f>
        <v>#REF!</v>
      </c>
      <c r="U247" s="43"/>
      <c r="V247" s="45"/>
    </row>
    <row r="248" customFormat="false" ht="12.75" hidden="false" customHeight="false" outlineLevel="0" collapsed="false">
      <c r="A248" s="46" t="n">
        <v>36834</v>
      </c>
      <c r="E248" s="5" t="n">
        <f aca="false">E247+1</f>
        <v>23</v>
      </c>
      <c r="F248" s="6" t="n">
        <v>200</v>
      </c>
      <c r="G248" s="7" t="n">
        <v>0.22</v>
      </c>
      <c r="H248" s="7" t="n">
        <v>17.9</v>
      </c>
      <c r="I248" s="1" t="n">
        <v>6</v>
      </c>
      <c r="J248" s="8" t="n">
        <f aca="false">IF(G248&gt;0,(H248-G248-I248)*F248,(H248+(-G248)-I248)*F248)</f>
        <v>2336</v>
      </c>
      <c r="K248" s="9" t="n">
        <f aca="false">A248</f>
        <v>36834</v>
      </c>
      <c r="P248" s="12" t="n">
        <f aca="false">E248</f>
        <v>23</v>
      </c>
      <c r="T248" s="8" t="e">
        <f aca="false">((S248-R248)*Q248)-#REF!</f>
        <v>#REF!</v>
      </c>
      <c r="U248" s="43"/>
      <c r="V248" s="45"/>
    </row>
    <row r="249" customFormat="false" ht="12.75" hidden="false" customHeight="false" outlineLevel="0" collapsed="false">
      <c r="A249" s="46"/>
      <c r="I249" s="6" t="s">
        <v>20</v>
      </c>
      <c r="J249" s="39" t="n">
        <f aca="false">SUM(J225:J248)</f>
        <v>10514.48</v>
      </c>
      <c r="U249" s="43"/>
      <c r="V249" s="45"/>
    </row>
    <row r="250" customFormat="false" ht="12.75" hidden="false" customHeight="false" outlineLevel="0" collapsed="false">
      <c r="A250" s="46"/>
      <c r="U250" s="43"/>
      <c r="V250" s="45"/>
    </row>
    <row r="251" customFormat="false" ht="12.75" hidden="false" customHeight="false" outlineLevel="0" collapsed="false">
      <c r="A251" s="46"/>
      <c r="U251" s="43"/>
      <c r="V251" s="45"/>
    </row>
    <row r="252" customFormat="false" ht="12.75" hidden="false" customHeight="false" outlineLevel="0" collapsed="false">
      <c r="A252" s="46" t="n">
        <v>36835</v>
      </c>
      <c r="E252" s="5" t="n">
        <v>0</v>
      </c>
      <c r="F252" s="6" t="n">
        <v>100</v>
      </c>
      <c r="G252" s="7" t="n">
        <v>-0.01</v>
      </c>
      <c r="H252" s="7" t="n">
        <v>12.97</v>
      </c>
      <c r="I252" s="1" t="n">
        <v>6</v>
      </c>
      <c r="J252" s="8" t="n">
        <f aca="false">IF(G252&gt;0,(H252-G252-I252)*F252,(H252+(-G252)-I252)*F252)</f>
        <v>698</v>
      </c>
      <c r="K252" s="9" t="n">
        <f aca="false">A252</f>
        <v>36835</v>
      </c>
      <c r="P252" s="12" t="n">
        <f aca="false">E252</f>
        <v>0</v>
      </c>
      <c r="T252" s="8" t="e">
        <f aca="false">((S252-R252)*Q252)-#REF!</f>
        <v>#REF!</v>
      </c>
      <c r="U252" s="43"/>
      <c r="V252" s="45"/>
    </row>
    <row r="253" customFormat="false" ht="12.75" hidden="false" customHeight="false" outlineLevel="0" collapsed="false">
      <c r="A253" s="46" t="n">
        <v>36835</v>
      </c>
      <c r="E253" s="5" t="n">
        <f aca="false">E252+1</f>
        <v>1</v>
      </c>
      <c r="F253" s="6" t="n">
        <v>250</v>
      </c>
      <c r="G253" s="7" t="n">
        <v>1.08</v>
      </c>
      <c r="H253" s="7" t="n">
        <v>14.77</v>
      </c>
      <c r="I253" s="1" t="n">
        <v>6</v>
      </c>
      <c r="J253" s="8" t="n">
        <f aca="false">IF(G253&gt;0,(H253-G253-I253)*F253,(H253+(-G253)-I253)*F253)</f>
        <v>1922.5</v>
      </c>
      <c r="K253" s="9" t="n">
        <f aca="false">A253</f>
        <v>36835</v>
      </c>
      <c r="P253" s="12" t="n">
        <f aca="false">E253</f>
        <v>1</v>
      </c>
      <c r="T253" s="8" t="e">
        <f aca="false">((S253-R253)*Q253)-#REF!</f>
        <v>#REF!</v>
      </c>
      <c r="U253" s="43"/>
      <c r="V253" s="45"/>
    </row>
    <row r="254" customFormat="false" ht="12.75" hidden="false" customHeight="false" outlineLevel="0" collapsed="false">
      <c r="A254" s="46" t="n">
        <v>36835</v>
      </c>
      <c r="E254" s="5" t="n">
        <f aca="false">E253+1</f>
        <v>2</v>
      </c>
      <c r="F254" s="6" t="n">
        <v>450</v>
      </c>
      <c r="G254" s="7" t="n">
        <v>3.96</v>
      </c>
      <c r="H254" s="7" t="n">
        <v>12.48</v>
      </c>
      <c r="I254" s="1" t="n">
        <v>6</v>
      </c>
      <c r="J254" s="8" t="n">
        <f aca="false">IF(G254&gt;0,(H254-G254-I254)*F254,(H254+(-G254)-I254)*F254)</f>
        <v>1134</v>
      </c>
      <c r="K254" s="9" t="n">
        <f aca="false">A254</f>
        <v>36835</v>
      </c>
      <c r="P254" s="12" t="n">
        <f aca="false">E254</f>
        <v>2</v>
      </c>
      <c r="T254" s="8" t="e">
        <f aca="false">((S254-R254)*Q254)-#REF!</f>
        <v>#REF!</v>
      </c>
      <c r="U254" s="43"/>
      <c r="V254" s="45"/>
    </row>
    <row r="255" customFormat="false" ht="12.75" hidden="false" customHeight="false" outlineLevel="0" collapsed="false">
      <c r="A255" s="46" t="n">
        <v>36835</v>
      </c>
      <c r="E255" s="5" t="n">
        <f aca="false">E254+1</f>
        <v>3</v>
      </c>
      <c r="F255" s="6" t="n">
        <v>450</v>
      </c>
      <c r="G255" s="7" t="n">
        <v>2.03</v>
      </c>
      <c r="H255" s="7" t="n">
        <v>12.38</v>
      </c>
      <c r="I255" s="1" t="n">
        <v>6</v>
      </c>
      <c r="J255" s="8" t="n">
        <f aca="false">IF(G255&gt;0,(H255-G255-I255)*F255,(H255+(-G255)-I255)*F255)</f>
        <v>1957.5</v>
      </c>
      <c r="K255" s="9" t="n">
        <f aca="false">A255</f>
        <v>36835</v>
      </c>
      <c r="P255" s="12" t="n">
        <f aca="false">E255</f>
        <v>3</v>
      </c>
      <c r="T255" s="8" t="e">
        <f aca="false">((S255-R255)*Q255)-#REF!</f>
        <v>#REF!</v>
      </c>
      <c r="U255" s="43"/>
      <c r="V255" s="45"/>
    </row>
    <row r="256" customFormat="false" ht="12.75" hidden="false" customHeight="false" outlineLevel="0" collapsed="false">
      <c r="A256" s="46" t="n">
        <v>36835</v>
      </c>
      <c r="E256" s="5" t="n">
        <f aca="false">E255+1</f>
        <v>4</v>
      </c>
      <c r="F256" s="6" t="n">
        <v>100</v>
      </c>
      <c r="G256" s="7" t="n">
        <v>1.02</v>
      </c>
      <c r="H256" s="7" t="n">
        <v>13.18</v>
      </c>
      <c r="I256" s="1" t="n">
        <v>6</v>
      </c>
      <c r="J256" s="8" t="n">
        <f aca="false">IF(G256&gt;0,(H256-G256-I256)*F256,(H256+(-G256)-I256)*F256)</f>
        <v>616</v>
      </c>
      <c r="K256" s="9" t="n">
        <f aca="false">A256</f>
        <v>36835</v>
      </c>
      <c r="P256" s="12" t="n">
        <f aca="false">E256</f>
        <v>4</v>
      </c>
      <c r="T256" s="8" t="e">
        <f aca="false">((S256-R256)*Q256)-#REF!</f>
        <v>#REF!</v>
      </c>
      <c r="U256" s="43"/>
      <c r="V256" s="45"/>
    </row>
    <row r="257" customFormat="false" ht="12.75" hidden="false" customHeight="false" outlineLevel="0" collapsed="false">
      <c r="A257" s="46" t="n">
        <v>36835</v>
      </c>
      <c r="E257" s="5" t="n">
        <f aca="false">E256+1</f>
        <v>5</v>
      </c>
      <c r="F257" s="6" t="n">
        <v>300</v>
      </c>
      <c r="G257" s="7" t="n">
        <v>1.49</v>
      </c>
      <c r="H257" s="7" t="n">
        <v>15.17</v>
      </c>
      <c r="I257" s="1" t="n">
        <v>6</v>
      </c>
      <c r="J257" s="8" t="n">
        <f aca="false">IF(G257&gt;0,(H257-G257-I257)*F257,(H257+(-G257)-I257)*F257)</f>
        <v>2304</v>
      </c>
      <c r="K257" s="9" t="n">
        <f aca="false">A257</f>
        <v>36835</v>
      </c>
      <c r="P257" s="12" t="n">
        <f aca="false">E257</f>
        <v>5</v>
      </c>
      <c r="T257" s="8" t="e">
        <f aca="false">((S257-R257)*Q257)-#REF!</f>
        <v>#REF!</v>
      </c>
      <c r="U257" s="43"/>
      <c r="V257" s="45"/>
    </row>
    <row r="258" customFormat="false" ht="12.75" hidden="false" customHeight="false" outlineLevel="0" collapsed="false">
      <c r="A258" s="46" t="n">
        <v>36835</v>
      </c>
      <c r="E258" s="5" t="n">
        <f aca="false">E257+1</f>
        <v>6</v>
      </c>
      <c r="F258" s="6" t="n">
        <v>450</v>
      </c>
      <c r="G258" s="7" t="n">
        <v>3.94</v>
      </c>
      <c r="H258" s="7" t="n">
        <v>14.11</v>
      </c>
      <c r="I258" s="1" t="n">
        <v>6</v>
      </c>
      <c r="J258" s="8" t="n">
        <f aca="false">IF(G258&gt;0,(H258-G258-I258)*F258,(H258+(-G258)-I258)*F258)</f>
        <v>1876.5</v>
      </c>
      <c r="K258" s="9" t="n">
        <f aca="false">A258</f>
        <v>36835</v>
      </c>
      <c r="P258" s="12" t="n">
        <f aca="false">E258</f>
        <v>6</v>
      </c>
      <c r="T258" s="8" t="e">
        <f aca="false">((S258-R258)*Q258)-#REF!</f>
        <v>#REF!</v>
      </c>
      <c r="U258" s="43"/>
      <c r="V258" s="45"/>
    </row>
    <row r="259" customFormat="false" ht="12.75" hidden="false" customHeight="false" outlineLevel="0" collapsed="false">
      <c r="A259" s="46" t="n">
        <v>36835</v>
      </c>
      <c r="E259" s="5" t="n">
        <f aca="false">E258+1</f>
        <v>7</v>
      </c>
      <c r="F259" s="6" t="n">
        <v>100</v>
      </c>
      <c r="G259" s="7" t="n">
        <v>14.83</v>
      </c>
      <c r="H259" s="7" t="n">
        <v>15.6</v>
      </c>
      <c r="I259" s="1" t="n">
        <v>6</v>
      </c>
      <c r="J259" s="8" t="n">
        <f aca="false">IF(G259&gt;0,(H259-G259-I259)*F259,(H259+(-G259)-I259)*F259)</f>
        <v>-523</v>
      </c>
      <c r="K259" s="9" t="n">
        <f aca="false">A259</f>
        <v>36835</v>
      </c>
      <c r="P259" s="12" t="n">
        <f aca="false">E259</f>
        <v>7</v>
      </c>
      <c r="T259" s="8" t="e">
        <f aca="false">((S259-R259)*Q259)-#REF!</f>
        <v>#REF!</v>
      </c>
      <c r="U259" s="43"/>
      <c r="V259" s="45"/>
    </row>
    <row r="260" customFormat="false" ht="12.75" hidden="false" customHeight="false" outlineLevel="0" collapsed="false">
      <c r="A260" s="46" t="n">
        <v>36835</v>
      </c>
      <c r="E260" s="5" t="n">
        <f aca="false">E259+1</f>
        <v>8</v>
      </c>
      <c r="F260" s="6" t="n">
        <v>0</v>
      </c>
      <c r="G260" s="7" t="n">
        <v>26.99</v>
      </c>
      <c r="H260" s="7" t="n">
        <v>21.66</v>
      </c>
      <c r="I260" s="1" t="n">
        <v>6</v>
      </c>
      <c r="J260" s="8" t="n">
        <f aca="false">IF(G260&gt;0,(H260-G260-I260)*F260,(H260+(-G260)-I260)*F260)</f>
        <v>-0</v>
      </c>
      <c r="K260" s="9" t="n">
        <f aca="false">A260</f>
        <v>36835</v>
      </c>
      <c r="P260" s="12" t="n">
        <f aca="false">E260</f>
        <v>8</v>
      </c>
      <c r="T260" s="8" t="e">
        <f aca="false">((S260-R260)*Q260)-#REF!</f>
        <v>#REF!</v>
      </c>
      <c r="U260" s="43"/>
      <c r="V260" s="45"/>
    </row>
    <row r="261" customFormat="false" ht="12.75" hidden="false" customHeight="false" outlineLevel="0" collapsed="false">
      <c r="A261" s="46" t="n">
        <v>36835</v>
      </c>
      <c r="E261" s="5" t="n">
        <f aca="false">E260+1</f>
        <v>9</v>
      </c>
      <c r="F261" s="6" t="n">
        <v>0</v>
      </c>
      <c r="G261" s="7" t="n">
        <v>26.99</v>
      </c>
      <c r="H261" s="7" t="n">
        <v>18.46</v>
      </c>
      <c r="I261" s="1" t="n">
        <v>6</v>
      </c>
      <c r="J261" s="8" t="n">
        <f aca="false">IF(G261&gt;0,(H261-G261-I261)*F261,(H261+(-G261)-I261)*F261)</f>
        <v>-0</v>
      </c>
      <c r="K261" s="9" t="n">
        <f aca="false">A261</f>
        <v>36835</v>
      </c>
      <c r="P261" s="12" t="n">
        <f aca="false">E261</f>
        <v>9</v>
      </c>
      <c r="T261" s="8" t="e">
        <f aca="false">((S261-R261)*Q261)-#REF!</f>
        <v>#REF!</v>
      </c>
      <c r="U261" s="43"/>
      <c r="V261" s="45"/>
    </row>
    <row r="262" customFormat="false" ht="12.75" hidden="false" customHeight="false" outlineLevel="0" collapsed="false">
      <c r="A262" s="46" t="n">
        <v>36835</v>
      </c>
      <c r="E262" s="5" t="n">
        <f aca="false">E261+1</f>
        <v>10</v>
      </c>
      <c r="F262" s="6" t="n">
        <v>0</v>
      </c>
      <c r="G262" s="7" t="n">
        <v>17</v>
      </c>
      <c r="H262" s="7" t="n">
        <v>18.67</v>
      </c>
      <c r="I262" s="1" t="n">
        <v>6</v>
      </c>
      <c r="J262" s="8" t="n">
        <f aca="false">IF(G262&gt;0,(H262-G262-I262)*F262,(H262+(-G262)-I262)*F262)</f>
        <v>-0</v>
      </c>
      <c r="K262" s="9" t="n">
        <f aca="false">A262</f>
        <v>36835</v>
      </c>
      <c r="P262" s="12" t="n">
        <f aca="false">E262</f>
        <v>10</v>
      </c>
      <c r="T262" s="8" t="e">
        <f aca="false">((S262-R262)*Q262)-#REF!</f>
        <v>#REF!</v>
      </c>
      <c r="U262" s="43"/>
      <c r="V262" s="45"/>
    </row>
    <row r="263" customFormat="false" ht="12.75" hidden="false" customHeight="false" outlineLevel="0" collapsed="false">
      <c r="A263" s="46" t="n">
        <v>36835</v>
      </c>
      <c r="E263" s="5" t="n">
        <f aca="false">E262+1</f>
        <v>11</v>
      </c>
      <c r="F263" s="6" t="n">
        <v>100</v>
      </c>
      <c r="G263" s="7" t="n">
        <v>8</v>
      </c>
      <c r="H263" s="7" t="n">
        <v>18.7</v>
      </c>
      <c r="I263" s="1" t="n">
        <v>6</v>
      </c>
      <c r="J263" s="8" t="n">
        <f aca="false">IF(G263&gt;0,(H263-G263-I263)*F263,(H263+(-G263)-I263)*F263)</f>
        <v>470</v>
      </c>
      <c r="K263" s="9" t="n">
        <f aca="false">A263</f>
        <v>36835</v>
      </c>
      <c r="P263" s="12" t="n">
        <f aca="false">E263</f>
        <v>11</v>
      </c>
      <c r="T263" s="8" t="e">
        <f aca="false">((S263-R263)*Q263)-#REF!</f>
        <v>#REF!</v>
      </c>
      <c r="U263" s="43"/>
      <c r="V263" s="45"/>
    </row>
    <row r="264" customFormat="false" ht="12.75" hidden="false" customHeight="false" outlineLevel="0" collapsed="false">
      <c r="A264" s="46" t="n">
        <v>36835</v>
      </c>
      <c r="E264" s="5" t="n">
        <f aca="false">E263+1</f>
        <v>12</v>
      </c>
      <c r="F264" s="6" t="n">
        <v>200</v>
      </c>
      <c r="G264" s="7" t="n">
        <v>8</v>
      </c>
      <c r="H264" s="7" t="n">
        <v>18.96</v>
      </c>
      <c r="I264" s="1" t="n">
        <v>6</v>
      </c>
      <c r="J264" s="8" t="n">
        <f aca="false">IF(G264&gt;0,(H264-G264-I264)*F264,(H264+(-G264)-I264)*F264)</f>
        <v>992</v>
      </c>
      <c r="K264" s="9" t="n">
        <f aca="false">A264</f>
        <v>36835</v>
      </c>
      <c r="P264" s="12" t="n">
        <f aca="false">E264</f>
        <v>12</v>
      </c>
      <c r="T264" s="8" t="e">
        <f aca="false">((S264-R264)*Q264)-#REF!</f>
        <v>#REF!</v>
      </c>
      <c r="U264" s="43"/>
      <c r="V264" s="45"/>
    </row>
    <row r="265" customFormat="false" ht="12.75" hidden="false" customHeight="false" outlineLevel="0" collapsed="false">
      <c r="A265" s="46" t="n">
        <v>36835</v>
      </c>
      <c r="E265" s="5" t="n">
        <f aca="false">E264+1</f>
        <v>13</v>
      </c>
      <c r="F265" s="6" t="n">
        <v>0</v>
      </c>
      <c r="G265" s="7" t="n">
        <v>7.99</v>
      </c>
      <c r="H265" s="7" t="n">
        <v>20.27</v>
      </c>
      <c r="I265" s="1" t="n">
        <v>6</v>
      </c>
      <c r="J265" s="8" t="n">
        <f aca="false">IF(G265&gt;0,(H265-G265-I265)*F265,(H265+(-G265)-I265)*F265)</f>
        <v>0</v>
      </c>
      <c r="K265" s="9" t="n">
        <f aca="false">A265</f>
        <v>36835</v>
      </c>
      <c r="P265" s="12" t="n">
        <f aca="false">E265</f>
        <v>13</v>
      </c>
      <c r="T265" s="8" t="e">
        <f aca="false">((S265-R265)*Q265)-#REF!</f>
        <v>#REF!</v>
      </c>
      <c r="U265" s="43"/>
      <c r="V265" s="45"/>
    </row>
    <row r="266" customFormat="false" ht="12.75" hidden="false" customHeight="false" outlineLevel="0" collapsed="false">
      <c r="A266" s="46" t="n">
        <v>36835</v>
      </c>
      <c r="E266" s="5" t="n">
        <f aca="false">E265+1</f>
        <v>14</v>
      </c>
      <c r="F266" s="6" t="n">
        <v>250</v>
      </c>
      <c r="G266" s="7" t="n">
        <v>8.5</v>
      </c>
      <c r="H266" s="7" t="n">
        <v>16.43</v>
      </c>
      <c r="I266" s="1" t="n">
        <v>6</v>
      </c>
      <c r="J266" s="8" t="n">
        <f aca="false">IF(G266&gt;0,(H266-G266-I266)*F266,(H266+(-G266)-I266)*F266)</f>
        <v>482.5</v>
      </c>
      <c r="K266" s="9" t="n">
        <f aca="false">A266</f>
        <v>36835</v>
      </c>
      <c r="P266" s="12" t="n">
        <f aca="false">E266</f>
        <v>14</v>
      </c>
      <c r="T266" s="8" t="e">
        <f aca="false">((S266-R266)*Q266)-#REF!</f>
        <v>#REF!</v>
      </c>
      <c r="U266" s="43"/>
      <c r="V266" s="45"/>
    </row>
    <row r="267" customFormat="false" ht="12.75" hidden="false" customHeight="false" outlineLevel="0" collapsed="false">
      <c r="A267" s="46" t="n">
        <v>36835</v>
      </c>
      <c r="E267" s="5" t="n">
        <f aca="false">E266+1</f>
        <v>15</v>
      </c>
      <c r="F267" s="6" t="n">
        <v>0</v>
      </c>
      <c r="G267" s="7" t="n">
        <v>9.9</v>
      </c>
      <c r="H267" s="7" t="n">
        <v>17.13</v>
      </c>
      <c r="I267" s="1" t="n">
        <v>6</v>
      </c>
      <c r="J267" s="8" t="n">
        <f aca="false">IF(G267&gt;0,(H267-G267-I267)*F267,(H267+(-G267)-I267)*F267)</f>
        <v>0</v>
      </c>
      <c r="K267" s="9" t="n">
        <f aca="false">A267</f>
        <v>36835</v>
      </c>
      <c r="P267" s="12" t="n">
        <f aca="false">E267</f>
        <v>15</v>
      </c>
      <c r="T267" s="8" t="e">
        <f aca="false">((S267-R267)*Q267)-#REF!</f>
        <v>#REF!</v>
      </c>
      <c r="U267" s="43"/>
      <c r="V267" s="45"/>
    </row>
    <row r="268" customFormat="false" ht="12.75" hidden="false" customHeight="false" outlineLevel="0" collapsed="false">
      <c r="A268" s="46" t="n">
        <v>36835</v>
      </c>
      <c r="E268" s="5" t="n">
        <f aca="false">E267+1</f>
        <v>16</v>
      </c>
      <c r="F268" s="6" t="n">
        <v>0</v>
      </c>
      <c r="G268" s="7" t="n">
        <v>26.99</v>
      </c>
      <c r="H268" s="7" t="n">
        <v>16.94</v>
      </c>
      <c r="I268" s="1" t="n">
        <v>6</v>
      </c>
      <c r="J268" s="8" t="n">
        <f aca="false">IF(G268&gt;0,(H268-G268-I268)*F268,(H268+(-G268)-I268)*F268)</f>
        <v>-0</v>
      </c>
      <c r="K268" s="9" t="n">
        <f aca="false">A268</f>
        <v>36835</v>
      </c>
      <c r="P268" s="12" t="n">
        <f aca="false">E268</f>
        <v>16</v>
      </c>
      <c r="T268" s="8" t="e">
        <f aca="false">((S268-R268)*Q268)-#REF!</f>
        <v>#REF!</v>
      </c>
      <c r="U268" s="43"/>
      <c r="V268" s="45"/>
    </row>
    <row r="269" customFormat="false" ht="12.75" hidden="false" customHeight="false" outlineLevel="0" collapsed="false">
      <c r="A269" s="46" t="n">
        <v>36835</v>
      </c>
      <c r="E269" s="5" t="n">
        <f aca="false">E268+1</f>
        <v>17</v>
      </c>
      <c r="F269" s="6" t="n">
        <v>100</v>
      </c>
      <c r="G269" s="7" t="n">
        <v>30</v>
      </c>
      <c r="H269" s="7" t="n">
        <v>68.39</v>
      </c>
      <c r="I269" s="1" t="n">
        <v>6</v>
      </c>
      <c r="J269" s="8" t="n">
        <f aca="false">IF(G269&gt;0,(H269-G269-I269)*F269,(H269+(-G269)-I269)*F269)</f>
        <v>3239</v>
      </c>
      <c r="K269" s="9" t="n">
        <f aca="false">A269</f>
        <v>36835</v>
      </c>
      <c r="P269" s="12" t="n">
        <f aca="false">E269</f>
        <v>17</v>
      </c>
      <c r="T269" s="8" t="e">
        <f aca="false">((S269-R269)*Q269)-#REF!</f>
        <v>#REF!</v>
      </c>
      <c r="U269" s="43"/>
      <c r="V269" s="45"/>
    </row>
    <row r="270" customFormat="false" ht="12.75" hidden="false" customHeight="false" outlineLevel="0" collapsed="false">
      <c r="A270" s="46" t="n">
        <v>36835</v>
      </c>
      <c r="E270" s="5" t="n">
        <f aca="false">E269+1</f>
        <v>18</v>
      </c>
      <c r="F270" s="6" t="n">
        <v>0</v>
      </c>
      <c r="G270" s="7" t="n">
        <v>60</v>
      </c>
      <c r="H270" s="7" t="n">
        <v>22.93</v>
      </c>
      <c r="J270" s="8" t="n">
        <f aca="false">IF(G270&gt;0,(H270-G270-I270)*F270,(H270+(-G270)-I270)*F270)</f>
        <v>-0</v>
      </c>
      <c r="K270" s="9" t="n">
        <f aca="false">A270</f>
        <v>36835</v>
      </c>
      <c r="P270" s="12" t="n">
        <f aca="false">E270</f>
        <v>18</v>
      </c>
      <c r="T270" s="8" t="e">
        <f aca="false">((S270-R270)*Q270)-#REF!</f>
        <v>#REF!</v>
      </c>
      <c r="U270" s="43"/>
      <c r="V270" s="45"/>
    </row>
    <row r="271" customFormat="false" ht="12.75" hidden="false" customHeight="false" outlineLevel="0" collapsed="false">
      <c r="A271" s="46" t="n">
        <v>36835</v>
      </c>
      <c r="E271" s="5" t="n">
        <f aca="false">E270+1</f>
        <v>19</v>
      </c>
      <c r="F271" s="6" t="n">
        <v>0</v>
      </c>
      <c r="G271" s="7" t="n">
        <v>69</v>
      </c>
      <c r="H271" s="7" t="n">
        <v>28.53</v>
      </c>
      <c r="J271" s="8" t="n">
        <f aca="false">IF(G271&gt;0,(H271-G271-I271)*F271,(H271+(-G271)-I271)*F271)</f>
        <v>-0</v>
      </c>
      <c r="K271" s="9" t="n">
        <f aca="false">A271</f>
        <v>36835</v>
      </c>
      <c r="P271" s="12" t="n">
        <f aca="false">E271</f>
        <v>19</v>
      </c>
      <c r="T271" s="8" t="e">
        <f aca="false">((S271-R271)*Q271)-#REF!</f>
        <v>#REF!</v>
      </c>
      <c r="U271" s="43"/>
      <c r="V271" s="45"/>
    </row>
    <row r="272" customFormat="false" ht="12.75" hidden="false" customHeight="false" outlineLevel="0" collapsed="false">
      <c r="A272" s="46" t="n">
        <v>36835</v>
      </c>
      <c r="E272" s="5" t="n">
        <f aca="false">E271+1</f>
        <v>20</v>
      </c>
      <c r="F272" s="6" t="n">
        <v>0</v>
      </c>
      <c r="G272" s="7" t="n">
        <v>84.5</v>
      </c>
      <c r="H272" s="7" t="n">
        <v>24.3</v>
      </c>
      <c r="J272" s="8" t="n">
        <f aca="false">IF(G272&gt;0,(H272-G272-I272)*F272,(H272+(-G272)-I272)*F272)</f>
        <v>-0</v>
      </c>
      <c r="K272" s="9" t="n">
        <f aca="false">A272</f>
        <v>36835</v>
      </c>
      <c r="P272" s="12" t="n">
        <f aca="false">E272</f>
        <v>20</v>
      </c>
      <c r="T272" s="8" t="e">
        <f aca="false">((S272-R272)*Q272)-#REF!</f>
        <v>#REF!</v>
      </c>
      <c r="U272" s="43"/>
      <c r="V272" s="45"/>
    </row>
    <row r="273" customFormat="false" ht="12.75" hidden="false" customHeight="false" outlineLevel="0" collapsed="false">
      <c r="A273" s="46" t="n">
        <v>36835</v>
      </c>
      <c r="E273" s="5" t="n">
        <f aca="false">E272+1</f>
        <v>21</v>
      </c>
      <c r="F273" s="6" t="n">
        <v>0</v>
      </c>
      <c r="G273" s="7" t="n">
        <v>58.05</v>
      </c>
      <c r="H273" s="7" t="n">
        <v>23.44</v>
      </c>
      <c r="J273" s="8" t="n">
        <f aca="false">IF(G273&gt;0,(H273-G273-I273)*F273,(H273+(-G273)-I273)*F273)</f>
        <v>-0</v>
      </c>
      <c r="K273" s="9" t="n">
        <f aca="false">A273</f>
        <v>36835</v>
      </c>
      <c r="P273" s="12" t="n">
        <f aca="false">E273</f>
        <v>21</v>
      </c>
      <c r="T273" s="8" t="e">
        <f aca="false">((S273-R273)*Q273)-#REF!</f>
        <v>#REF!</v>
      </c>
      <c r="U273" s="43"/>
      <c r="V273" s="45"/>
    </row>
    <row r="274" customFormat="false" ht="12.75" hidden="false" customHeight="false" outlineLevel="0" collapsed="false">
      <c r="A274" s="46" t="n">
        <v>36835</v>
      </c>
      <c r="E274" s="5" t="n">
        <f aca="false">E273+1</f>
        <v>22</v>
      </c>
      <c r="F274" s="6" t="n">
        <v>75</v>
      </c>
      <c r="G274" s="7" t="n">
        <v>9.99</v>
      </c>
      <c r="H274" s="7" t="n">
        <v>30.38</v>
      </c>
      <c r="I274" s="1" t="n">
        <v>6</v>
      </c>
      <c r="J274" s="8" t="n">
        <f aca="false">IF(G274&gt;0,(H274-G274-I274)*F274,(H274+(-G274)-I274)*F274)</f>
        <v>1079.25</v>
      </c>
      <c r="K274" s="9" t="n">
        <f aca="false">A274</f>
        <v>36835</v>
      </c>
      <c r="P274" s="12" t="n">
        <f aca="false">E274</f>
        <v>22</v>
      </c>
      <c r="T274" s="8" t="e">
        <f aca="false">((S274-R274)*Q274)-#REF!</f>
        <v>#REF!</v>
      </c>
      <c r="U274" s="43"/>
      <c r="V274" s="45"/>
    </row>
    <row r="275" customFormat="false" ht="12.75" hidden="false" customHeight="false" outlineLevel="0" collapsed="false">
      <c r="A275" s="46" t="n">
        <v>36835</v>
      </c>
      <c r="E275" s="5" t="n">
        <f aca="false">E274+1</f>
        <v>23</v>
      </c>
      <c r="F275" s="6" t="n">
        <v>0</v>
      </c>
      <c r="G275" s="7" t="n">
        <v>20</v>
      </c>
      <c r="H275" s="7" t="n">
        <v>18.06</v>
      </c>
      <c r="J275" s="8" t="n">
        <f aca="false">IF(G275&gt;0,(H275-G275-I275)*F275,(H275+(-G275)-I275)*F275)</f>
        <v>-0</v>
      </c>
      <c r="K275" s="9" t="n">
        <f aca="false">A275</f>
        <v>36835</v>
      </c>
      <c r="P275" s="12" t="n">
        <f aca="false">E275</f>
        <v>23</v>
      </c>
      <c r="T275" s="8" t="e">
        <f aca="false">((S275-R275)*Q275)-#REF!</f>
        <v>#REF!</v>
      </c>
      <c r="U275" s="43"/>
      <c r="V275" s="45"/>
    </row>
    <row r="276" customFormat="false" ht="12.75" hidden="false" customHeight="false" outlineLevel="0" collapsed="false">
      <c r="A276" s="46"/>
      <c r="I276" s="6" t="s">
        <v>20</v>
      </c>
      <c r="J276" s="39" t="n">
        <f aca="false">SUM(J252:J275)</f>
        <v>16248.25</v>
      </c>
      <c r="U276" s="43"/>
      <c r="V276" s="45"/>
    </row>
    <row r="277" customFormat="false" ht="12.75" hidden="false" customHeight="false" outlineLevel="0" collapsed="false">
      <c r="U277" s="43"/>
      <c r="V277" s="45"/>
    </row>
    <row r="278" customFormat="false" ht="12.75" hidden="false" customHeight="false" outlineLevel="0" collapsed="false">
      <c r="U278" s="43"/>
      <c r="V278" s="45"/>
    </row>
    <row r="279" customFormat="false" ht="12.75" hidden="false" customHeight="false" outlineLevel="0" collapsed="false">
      <c r="A279" s="46" t="n">
        <v>36836</v>
      </c>
      <c r="E279" s="5" t="n">
        <v>0</v>
      </c>
      <c r="F279" s="6" t="n">
        <v>150</v>
      </c>
      <c r="G279" s="7" t="n">
        <v>2</v>
      </c>
      <c r="H279" s="7" t="n">
        <v>13.95</v>
      </c>
      <c r="I279" s="1" t="n">
        <v>6</v>
      </c>
      <c r="J279" s="8" t="n">
        <f aca="false">IF(G279&gt;0,(H279-G279-I279)*F279,(H279+(-G279)-I279)*F279)</f>
        <v>892.5</v>
      </c>
      <c r="K279" s="9" t="n">
        <f aca="false">A279</f>
        <v>36836</v>
      </c>
      <c r="P279" s="12" t="n">
        <f aca="false">E279</f>
        <v>0</v>
      </c>
      <c r="T279" s="8" t="e">
        <f aca="false">((S279-R279)*Q279)-#REF!</f>
        <v>#REF!</v>
      </c>
      <c r="U279" s="43"/>
      <c r="V279" s="45"/>
    </row>
    <row r="280" customFormat="false" ht="12.75" hidden="false" customHeight="false" outlineLevel="0" collapsed="false">
      <c r="A280" s="46" t="n">
        <v>36836</v>
      </c>
      <c r="E280" s="5" t="n">
        <f aca="false">E279+1</f>
        <v>1</v>
      </c>
      <c r="F280" s="6" t="n">
        <v>460</v>
      </c>
      <c r="G280" s="7" t="n">
        <v>2</v>
      </c>
      <c r="H280" s="7" t="n">
        <v>12.73</v>
      </c>
      <c r="I280" s="1" t="n">
        <v>6</v>
      </c>
      <c r="J280" s="8" t="n">
        <f aca="false">IF(G280&gt;0,(H280-G280-I280)*F280,(H280+(-G280)-I280)*F280)</f>
        <v>2175.8</v>
      </c>
      <c r="K280" s="9" t="n">
        <f aca="false">A280</f>
        <v>36836</v>
      </c>
      <c r="P280" s="12" t="n">
        <f aca="false">E280</f>
        <v>1</v>
      </c>
      <c r="T280" s="8" t="e">
        <f aca="false">((S280-R280)*Q280)-#REF!</f>
        <v>#REF!</v>
      </c>
      <c r="U280" s="43"/>
      <c r="V280" s="45"/>
    </row>
    <row r="281" customFormat="false" ht="12.75" hidden="false" customHeight="false" outlineLevel="0" collapsed="false">
      <c r="A281" s="46" t="n">
        <v>36836</v>
      </c>
      <c r="E281" s="5" t="n">
        <f aca="false">E280+1</f>
        <v>2</v>
      </c>
      <c r="F281" s="6" t="n">
        <v>150</v>
      </c>
      <c r="G281" s="7" t="n">
        <v>2</v>
      </c>
      <c r="H281" s="7" t="n">
        <v>12.98</v>
      </c>
      <c r="I281" s="1" t="n">
        <v>6</v>
      </c>
      <c r="J281" s="8" t="n">
        <f aca="false">IF(G281&gt;0,(H281-G281-I281)*F281,(H281+(-G281)-I281)*F281)</f>
        <v>747</v>
      </c>
      <c r="K281" s="9" t="n">
        <f aca="false">A281</f>
        <v>36836</v>
      </c>
      <c r="P281" s="12" t="n">
        <f aca="false">E281</f>
        <v>2</v>
      </c>
      <c r="T281" s="8" t="e">
        <f aca="false">((S281-R281)*Q281)-#REF!</f>
        <v>#REF!</v>
      </c>
      <c r="U281" s="43"/>
      <c r="V281" s="45"/>
    </row>
    <row r="282" customFormat="false" ht="12.75" hidden="false" customHeight="false" outlineLevel="0" collapsed="false">
      <c r="A282" s="46" t="n">
        <v>36836</v>
      </c>
      <c r="E282" s="5" t="n">
        <f aca="false">E281+1</f>
        <v>3</v>
      </c>
      <c r="F282" s="6" t="n">
        <v>166</v>
      </c>
      <c r="G282" s="7" t="n">
        <v>3</v>
      </c>
      <c r="H282" s="7" t="n">
        <v>12.85</v>
      </c>
      <c r="I282" s="1" t="n">
        <v>6</v>
      </c>
      <c r="J282" s="8" t="n">
        <f aca="false">IF(G282&gt;0,(H282-G282-I282)*F282,(H282+(-G282)-I282)*F282)</f>
        <v>639.1</v>
      </c>
      <c r="K282" s="9" t="n">
        <f aca="false">A282</f>
        <v>36836</v>
      </c>
      <c r="P282" s="12" t="n">
        <f aca="false">E282</f>
        <v>3</v>
      </c>
      <c r="T282" s="8" t="e">
        <f aca="false">((S282-R282)*Q282)-#REF!</f>
        <v>#REF!</v>
      </c>
      <c r="U282" s="43"/>
      <c r="V282" s="45"/>
    </row>
    <row r="283" customFormat="false" ht="12.75" hidden="false" customHeight="false" outlineLevel="0" collapsed="false">
      <c r="A283" s="46" t="n">
        <v>36836</v>
      </c>
      <c r="E283" s="5" t="n">
        <f aca="false">E282+1</f>
        <v>4</v>
      </c>
      <c r="F283" s="6" t="n">
        <v>460</v>
      </c>
      <c r="G283" s="7" t="n">
        <v>2</v>
      </c>
      <c r="H283" s="7" t="n">
        <v>12.19</v>
      </c>
      <c r="I283" s="1" t="n">
        <v>6</v>
      </c>
      <c r="J283" s="8" t="n">
        <f aca="false">IF(G283&gt;0,(H283-G283-I283)*F283,(H283+(-G283)-I283)*F283)</f>
        <v>1927.4</v>
      </c>
      <c r="K283" s="9" t="n">
        <f aca="false">A283</f>
        <v>36836</v>
      </c>
      <c r="P283" s="12" t="n">
        <f aca="false">E283</f>
        <v>4</v>
      </c>
      <c r="T283" s="8" t="e">
        <f aca="false">((S283-R283)*Q283)-#REF!</f>
        <v>#REF!</v>
      </c>
      <c r="U283" s="43"/>
      <c r="V283" s="45"/>
    </row>
    <row r="284" customFormat="false" ht="12.75" hidden="false" customHeight="false" outlineLevel="0" collapsed="false">
      <c r="A284" s="46" t="n">
        <v>36836</v>
      </c>
      <c r="E284" s="5" t="n">
        <f aca="false">E283+1</f>
        <v>5</v>
      </c>
      <c r="H284" s="7" t="n">
        <v>16.99</v>
      </c>
      <c r="J284" s="8" t="n">
        <f aca="false">IF(G284&gt;0,(H284-G284-I284)*F284,(H284+(-G284)-I284)*F284)</f>
        <v>0</v>
      </c>
      <c r="K284" s="9" t="n">
        <f aca="false">A284</f>
        <v>36836</v>
      </c>
      <c r="P284" s="12" t="n">
        <f aca="false">E284</f>
        <v>5</v>
      </c>
      <c r="T284" s="8" t="e">
        <f aca="false">((S284-R284)*Q284)-#REF!</f>
        <v>#REF!</v>
      </c>
      <c r="U284" s="43"/>
      <c r="V284" s="45"/>
    </row>
    <row r="285" customFormat="false" ht="12.75" hidden="false" customHeight="false" outlineLevel="0" collapsed="false">
      <c r="A285" s="46" t="n">
        <v>36836</v>
      </c>
      <c r="E285" s="5" t="n">
        <f aca="false">E284+1</f>
        <v>6</v>
      </c>
      <c r="H285" s="7" t="n">
        <v>21.06</v>
      </c>
      <c r="J285" s="8" t="n">
        <f aca="false">IF(G285&gt;0,(H285-G285-I285)*F285,(H285+(-G285)-I285)*F285)</f>
        <v>0</v>
      </c>
      <c r="K285" s="9" t="n">
        <f aca="false">A285</f>
        <v>36836</v>
      </c>
      <c r="P285" s="12" t="n">
        <f aca="false">E285</f>
        <v>6</v>
      </c>
      <c r="T285" s="8" t="e">
        <f aca="false">((S285-R285)*Q285)-#REF!</f>
        <v>#REF!</v>
      </c>
      <c r="U285" s="43"/>
      <c r="V285" s="45"/>
    </row>
    <row r="286" customFormat="false" ht="12.75" hidden="false" customHeight="false" outlineLevel="0" collapsed="false">
      <c r="A286" s="46" t="n">
        <v>36836</v>
      </c>
      <c r="E286" s="5" t="n">
        <f aca="false">E285+1</f>
        <v>7</v>
      </c>
      <c r="H286" s="7" t="n">
        <v>45.95</v>
      </c>
      <c r="J286" s="8" t="n">
        <f aca="false">IF(G286&gt;0,(H286-G286-I286)*F286,(H286+(-G286)-I286)*F286)</f>
        <v>0</v>
      </c>
      <c r="K286" s="9" t="n">
        <f aca="false">A286</f>
        <v>36836</v>
      </c>
      <c r="P286" s="12" t="n">
        <f aca="false">E286</f>
        <v>7</v>
      </c>
      <c r="T286" s="8" t="e">
        <f aca="false">((S286-R286)*Q286)-#REF!</f>
        <v>#REF!</v>
      </c>
      <c r="U286" s="43"/>
      <c r="V286" s="45"/>
    </row>
    <row r="287" customFormat="false" ht="12.75" hidden="false" customHeight="false" outlineLevel="0" collapsed="false">
      <c r="A287" s="46" t="n">
        <v>36836</v>
      </c>
      <c r="E287" s="5" t="n">
        <f aca="false">E286+1</f>
        <v>8</v>
      </c>
      <c r="H287" s="7" t="n">
        <v>25.06</v>
      </c>
      <c r="J287" s="8" t="n">
        <f aca="false">IF(G287&gt;0,(H287-G287-I287)*F287,(H287+(-G287)-I287)*F287)</f>
        <v>0</v>
      </c>
      <c r="K287" s="9" t="n">
        <f aca="false">A287</f>
        <v>36836</v>
      </c>
      <c r="P287" s="12" t="n">
        <f aca="false">E287</f>
        <v>8</v>
      </c>
      <c r="T287" s="8" t="e">
        <f aca="false">((S287-R287)*Q287)-#REF!</f>
        <v>#REF!</v>
      </c>
      <c r="U287" s="43"/>
      <c r="V287" s="45"/>
    </row>
    <row r="288" customFormat="false" ht="12.75" hidden="false" customHeight="false" outlineLevel="0" collapsed="false">
      <c r="A288" s="46" t="n">
        <v>36836</v>
      </c>
      <c r="E288" s="5" t="n">
        <f aca="false">E287+1</f>
        <v>9</v>
      </c>
      <c r="H288" s="7" t="n">
        <v>25.94</v>
      </c>
      <c r="J288" s="8" t="n">
        <f aca="false">IF(G288&gt;0,(H288-G288-I288)*F288,(H288+(-G288)-I288)*F288)</f>
        <v>0</v>
      </c>
      <c r="K288" s="9" t="n">
        <f aca="false">A288</f>
        <v>36836</v>
      </c>
      <c r="P288" s="12" t="n">
        <f aca="false">E288</f>
        <v>9</v>
      </c>
      <c r="T288" s="8" t="e">
        <f aca="false">((S288-R288)*Q288)-#REF!</f>
        <v>#REF!</v>
      </c>
      <c r="U288" s="43"/>
      <c r="V288" s="45"/>
    </row>
    <row r="289" customFormat="false" ht="12.75" hidden="false" customHeight="false" outlineLevel="0" collapsed="false">
      <c r="A289" s="46" t="n">
        <v>36836</v>
      </c>
      <c r="E289" s="5" t="n">
        <f aca="false">E288+1</f>
        <v>10</v>
      </c>
      <c r="H289" s="7" t="n">
        <v>40.7</v>
      </c>
      <c r="J289" s="8" t="n">
        <f aca="false">IF(G289&gt;0,(H289-G289-I289)*F289,(H289+(-G289)-I289)*F289)</f>
        <v>0</v>
      </c>
      <c r="K289" s="9" t="n">
        <f aca="false">A289</f>
        <v>36836</v>
      </c>
      <c r="P289" s="12" t="n">
        <f aca="false">E289</f>
        <v>10</v>
      </c>
      <c r="T289" s="8" t="e">
        <f aca="false">((S289-R289)*Q289)-#REF!</f>
        <v>#REF!</v>
      </c>
      <c r="U289" s="43"/>
      <c r="V289" s="45"/>
    </row>
    <row r="290" customFormat="false" ht="12.75" hidden="false" customHeight="false" outlineLevel="0" collapsed="false">
      <c r="A290" s="46" t="n">
        <v>36836</v>
      </c>
      <c r="E290" s="5" t="n">
        <f aca="false">E289+1</f>
        <v>11</v>
      </c>
      <c r="H290" s="7" t="n">
        <v>19.72</v>
      </c>
      <c r="J290" s="8" t="n">
        <f aca="false">IF(G290&gt;0,(H290-G290-I290)*F290,(H290+(-G290)-I290)*F290)</f>
        <v>0</v>
      </c>
      <c r="K290" s="9" t="n">
        <f aca="false">A290</f>
        <v>36836</v>
      </c>
      <c r="P290" s="12" t="n">
        <f aca="false">E290</f>
        <v>11</v>
      </c>
      <c r="T290" s="8" t="e">
        <f aca="false">((S290-R290)*Q290)-#REF!</f>
        <v>#REF!</v>
      </c>
      <c r="U290" s="43"/>
      <c r="V290" s="45"/>
    </row>
    <row r="291" customFormat="false" ht="12.75" hidden="false" customHeight="false" outlineLevel="0" collapsed="false">
      <c r="A291" s="46" t="n">
        <v>36836</v>
      </c>
      <c r="E291" s="5" t="n">
        <f aca="false">E290+1</f>
        <v>12</v>
      </c>
      <c r="H291" s="7" t="n">
        <v>19</v>
      </c>
      <c r="J291" s="8" t="n">
        <f aca="false">IF(G291&gt;0,(H291-G291-I291)*F291,(H291+(-G291)-I291)*F291)</f>
        <v>0</v>
      </c>
      <c r="K291" s="9" t="n">
        <f aca="false">A291</f>
        <v>36836</v>
      </c>
      <c r="P291" s="12" t="n">
        <f aca="false">E291</f>
        <v>12</v>
      </c>
      <c r="T291" s="8" t="e">
        <f aca="false">((S291-R291)*Q291)-#REF!</f>
        <v>#REF!</v>
      </c>
      <c r="U291" s="43"/>
      <c r="V291" s="45"/>
    </row>
    <row r="292" customFormat="false" ht="12.75" hidden="false" customHeight="false" outlineLevel="0" collapsed="false">
      <c r="A292" s="46" t="n">
        <v>36836</v>
      </c>
      <c r="E292" s="5" t="n">
        <f aca="false">E291+1</f>
        <v>13</v>
      </c>
      <c r="H292" s="7" t="n">
        <v>26.28</v>
      </c>
      <c r="J292" s="8" t="n">
        <f aca="false">IF(G292&gt;0,(H292-G292-I292)*F292,(H292+(-G292)-I292)*F292)</f>
        <v>0</v>
      </c>
      <c r="K292" s="9" t="n">
        <f aca="false">A292</f>
        <v>36836</v>
      </c>
      <c r="P292" s="12" t="n">
        <f aca="false">E292</f>
        <v>13</v>
      </c>
      <c r="T292" s="8" t="e">
        <f aca="false">((S292-R292)*Q292)-#REF!</f>
        <v>#REF!</v>
      </c>
      <c r="U292" s="43"/>
      <c r="V292" s="45"/>
    </row>
    <row r="293" customFormat="false" ht="12.75" hidden="false" customHeight="false" outlineLevel="0" collapsed="false">
      <c r="A293" s="46" t="n">
        <v>36836</v>
      </c>
      <c r="E293" s="5" t="n">
        <f aca="false">E292+1</f>
        <v>14</v>
      </c>
      <c r="H293" s="7" t="n">
        <v>32.72</v>
      </c>
      <c r="J293" s="8" t="n">
        <f aca="false">IF(G293&gt;0,(H293-G293-I293)*F293,(H293+(-G293)-I293)*F293)</f>
        <v>0</v>
      </c>
      <c r="K293" s="9" t="n">
        <f aca="false">A293</f>
        <v>36836</v>
      </c>
      <c r="P293" s="12" t="n">
        <f aca="false">E293</f>
        <v>14</v>
      </c>
      <c r="T293" s="8" t="e">
        <f aca="false">((S293-R293)*Q293)-#REF!</f>
        <v>#REF!</v>
      </c>
      <c r="U293" s="43"/>
      <c r="V293" s="45"/>
    </row>
    <row r="294" customFormat="false" ht="12.75" hidden="false" customHeight="false" outlineLevel="0" collapsed="false">
      <c r="A294" s="46" t="n">
        <v>36836</v>
      </c>
      <c r="E294" s="5" t="n">
        <f aca="false">E293+1</f>
        <v>15</v>
      </c>
      <c r="H294" s="7" t="n">
        <v>19.3</v>
      </c>
      <c r="J294" s="8" t="n">
        <f aca="false">IF(G294&gt;0,(H294-G294-I294)*F294,(H294+(-G294)-I294)*F294)</f>
        <v>0</v>
      </c>
      <c r="K294" s="9" t="n">
        <f aca="false">A294</f>
        <v>36836</v>
      </c>
      <c r="P294" s="12" t="n">
        <f aca="false">E294</f>
        <v>15</v>
      </c>
      <c r="T294" s="8" t="e">
        <f aca="false">((S294-R294)*Q294)-#REF!</f>
        <v>#REF!</v>
      </c>
      <c r="U294" s="43"/>
      <c r="V294" s="45"/>
    </row>
    <row r="295" customFormat="false" ht="12.75" hidden="false" customHeight="false" outlineLevel="0" collapsed="false">
      <c r="A295" s="46" t="n">
        <v>36836</v>
      </c>
      <c r="E295" s="5" t="n">
        <f aca="false">E294+1</f>
        <v>16</v>
      </c>
      <c r="H295" s="7" t="n">
        <v>45.48</v>
      </c>
      <c r="J295" s="8" t="n">
        <f aca="false">IF(G295&gt;0,(H295-G295-I295)*F295,(H295+(-G295)-I295)*F295)</f>
        <v>0</v>
      </c>
      <c r="K295" s="9" t="n">
        <f aca="false">A295</f>
        <v>36836</v>
      </c>
      <c r="P295" s="12" t="n">
        <f aca="false">E295</f>
        <v>16</v>
      </c>
      <c r="T295" s="8" t="e">
        <f aca="false">((S295-R295)*Q295)-#REF!</f>
        <v>#REF!</v>
      </c>
      <c r="U295" s="43"/>
      <c r="V295" s="45"/>
    </row>
    <row r="296" customFormat="false" ht="12.75" hidden="false" customHeight="false" outlineLevel="0" collapsed="false">
      <c r="A296" s="46" t="n">
        <v>36836</v>
      </c>
      <c r="E296" s="5" t="n">
        <f aca="false">E295+1</f>
        <v>17</v>
      </c>
      <c r="F296" s="6" t="n">
        <v>200</v>
      </c>
      <c r="G296" s="7" t="n">
        <v>50.72</v>
      </c>
      <c r="H296" s="7" t="n">
        <v>71.7</v>
      </c>
      <c r="I296" s="1" t="n">
        <v>6</v>
      </c>
      <c r="J296" s="8" t="n">
        <f aca="false">IF(G296&gt;0,(H296-G296-I296)*F296,(H296+(-G296)-I296)*F296)</f>
        <v>2996</v>
      </c>
      <c r="K296" s="9" t="n">
        <f aca="false">A296</f>
        <v>36836</v>
      </c>
      <c r="P296" s="12" t="n">
        <f aca="false">E296</f>
        <v>17</v>
      </c>
      <c r="Q296" s="5" t="n">
        <v>0</v>
      </c>
      <c r="T296" s="8" t="e">
        <f aca="false">((S296-R296)*Q296)-#REF!</f>
        <v>#REF!</v>
      </c>
      <c r="U296" s="43"/>
      <c r="V296" s="45"/>
    </row>
    <row r="297" customFormat="false" ht="12.75" hidden="false" customHeight="false" outlineLevel="0" collapsed="false">
      <c r="A297" s="46" t="n">
        <v>36836</v>
      </c>
      <c r="E297" s="5" t="n">
        <f aca="false">E296+1</f>
        <v>18</v>
      </c>
      <c r="F297" s="6" t="n">
        <v>200</v>
      </c>
      <c r="G297" s="7" t="n">
        <v>44</v>
      </c>
      <c r="H297" s="7" t="n">
        <v>58.67</v>
      </c>
      <c r="I297" s="1" t="n">
        <v>6</v>
      </c>
      <c r="J297" s="8" t="n">
        <f aca="false">IF(G297&gt;0,(H297-G297-I297)*F297,(H297+(-G297)-I297)*F297)</f>
        <v>1734</v>
      </c>
      <c r="K297" s="9" t="n">
        <f aca="false">A297</f>
        <v>36836</v>
      </c>
      <c r="P297" s="12" t="n">
        <f aca="false">E297</f>
        <v>18</v>
      </c>
      <c r="Q297" s="5" t="n">
        <v>0</v>
      </c>
      <c r="T297" s="8" t="e">
        <f aca="false">((S297-R297)*Q297)-#REF!</f>
        <v>#REF!</v>
      </c>
      <c r="U297" s="43"/>
      <c r="V297" s="45"/>
    </row>
    <row r="298" customFormat="false" ht="12.75" hidden="false" customHeight="false" outlineLevel="0" collapsed="false">
      <c r="A298" s="46" t="n">
        <v>36836</v>
      </c>
      <c r="E298" s="5" t="n">
        <f aca="false">E297+1</f>
        <v>19</v>
      </c>
      <c r="F298" s="6" t="n">
        <v>200</v>
      </c>
      <c r="G298" s="7" t="n">
        <v>42</v>
      </c>
      <c r="H298" s="7" t="n">
        <v>42.08</v>
      </c>
      <c r="I298" s="1" t="n">
        <v>6</v>
      </c>
      <c r="J298" s="8" t="n">
        <f aca="false">IF(G298&gt;0,(H298-G298-I298)*F298,(H298+(-G298)-I298)*F298)</f>
        <v>-1184</v>
      </c>
      <c r="K298" s="9" t="n">
        <f aca="false">A298</f>
        <v>36836</v>
      </c>
      <c r="P298" s="12" t="n">
        <f aca="false">E298</f>
        <v>19</v>
      </c>
      <c r="Q298" s="5" t="n">
        <v>0</v>
      </c>
      <c r="T298" s="8" t="e">
        <f aca="false">((S298-R298)*Q298)-#REF!</f>
        <v>#REF!</v>
      </c>
      <c r="U298" s="43"/>
      <c r="V298" s="45"/>
    </row>
    <row r="299" customFormat="false" ht="12.75" hidden="false" customHeight="false" outlineLevel="0" collapsed="false">
      <c r="A299" s="46" t="n">
        <v>36836</v>
      </c>
      <c r="E299" s="5" t="n">
        <f aca="false">E298+1</f>
        <v>20</v>
      </c>
      <c r="H299" s="7" t="n">
        <v>46.15</v>
      </c>
      <c r="J299" s="8" t="n">
        <f aca="false">IF(G299&gt;0,(H299-G299-I299)*F299,(H299+(-G299)-I299)*F299)</f>
        <v>0</v>
      </c>
      <c r="K299" s="9" t="n">
        <f aca="false">A299</f>
        <v>36836</v>
      </c>
      <c r="P299" s="12" t="n">
        <f aca="false">E299</f>
        <v>20</v>
      </c>
      <c r="T299" s="8" t="e">
        <f aca="false">((S299-R299)*Q299)-#REF!</f>
        <v>#REF!</v>
      </c>
      <c r="U299" s="43"/>
      <c r="V299" s="45"/>
    </row>
    <row r="300" customFormat="false" ht="12.75" hidden="false" customHeight="false" outlineLevel="0" collapsed="false">
      <c r="A300" s="46" t="n">
        <v>36836</v>
      </c>
      <c r="E300" s="5" t="n">
        <f aca="false">E299+1</f>
        <v>21</v>
      </c>
      <c r="H300" s="7" t="n">
        <v>54.95</v>
      </c>
      <c r="J300" s="8" t="n">
        <f aca="false">IF(G300&gt;0,(H300-G300-I300)*F300,(H300+(-G300)-I300)*F300)</f>
        <v>0</v>
      </c>
      <c r="K300" s="9" t="n">
        <f aca="false">A300</f>
        <v>36836</v>
      </c>
      <c r="P300" s="12" t="n">
        <f aca="false">E300</f>
        <v>21</v>
      </c>
      <c r="T300" s="8" t="e">
        <f aca="false">((S300-R300)*Q300)-#REF!</f>
        <v>#REF!</v>
      </c>
      <c r="U300" s="43"/>
      <c r="V300" s="45"/>
    </row>
    <row r="301" customFormat="false" ht="12.75" hidden="false" customHeight="false" outlineLevel="0" collapsed="false">
      <c r="A301" s="46" t="n">
        <v>36836</v>
      </c>
      <c r="E301" s="5" t="n">
        <f aca="false">E300+1</f>
        <v>22</v>
      </c>
      <c r="H301" s="7" t="n">
        <v>24.88</v>
      </c>
      <c r="J301" s="8" t="n">
        <f aca="false">IF(G301&gt;0,(H301-G301-I301)*F301,(H301+(-G301)-I301)*F301)</f>
        <v>0</v>
      </c>
      <c r="K301" s="9" t="n">
        <f aca="false">A301</f>
        <v>36836</v>
      </c>
      <c r="P301" s="12" t="n">
        <f aca="false">E301</f>
        <v>22</v>
      </c>
      <c r="T301" s="8" t="e">
        <f aca="false">((S301-R301)*Q301)-#REF!</f>
        <v>#REF!</v>
      </c>
      <c r="U301" s="43"/>
      <c r="V301" s="45"/>
    </row>
    <row r="302" customFormat="false" ht="12.75" hidden="false" customHeight="false" outlineLevel="0" collapsed="false">
      <c r="A302" s="46" t="n">
        <v>36836</v>
      </c>
      <c r="E302" s="5" t="n">
        <f aca="false">E301+1</f>
        <v>23</v>
      </c>
      <c r="H302" s="7" t="n">
        <v>21.71</v>
      </c>
      <c r="J302" s="8" t="n">
        <f aca="false">IF(G302&gt;0,(H302-G302-I302)*F302,(H302+(-G302)-I302)*F302)</f>
        <v>0</v>
      </c>
      <c r="K302" s="9" t="n">
        <f aca="false">A302</f>
        <v>36836</v>
      </c>
      <c r="P302" s="12" t="n">
        <f aca="false">E302</f>
        <v>23</v>
      </c>
      <c r="T302" s="8" t="e">
        <f aca="false">((S302-R302)*Q302)-#REF!</f>
        <v>#REF!</v>
      </c>
      <c r="U302" s="43"/>
      <c r="V302" s="45"/>
    </row>
    <row r="303" customFormat="false" ht="12.75" hidden="false" customHeight="false" outlineLevel="0" collapsed="false">
      <c r="A303" s="46"/>
      <c r="I303" s="6" t="s">
        <v>20</v>
      </c>
      <c r="J303" s="39" t="n">
        <f aca="false">SUM(J279:J302)</f>
        <v>9927.8</v>
      </c>
      <c r="T303" s="56" t="e">
        <f aca="false">SUM(T279:T302)</f>
        <v>#REF!</v>
      </c>
      <c r="U303" s="43"/>
      <c r="V303" s="45"/>
    </row>
    <row r="304" customFormat="false" ht="12.75" hidden="false" customHeight="false" outlineLevel="0" collapsed="false">
      <c r="U304" s="43"/>
      <c r="V304" s="45"/>
    </row>
    <row r="305" customFormat="false" ht="12.75" hidden="false" customHeight="false" outlineLevel="0" collapsed="false">
      <c r="U305" s="43"/>
      <c r="V305" s="45"/>
    </row>
    <row r="306" customFormat="false" ht="12.75" hidden="false" customHeight="false" outlineLevel="0" collapsed="false">
      <c r="A306" s="46" t="n">
        <v>36837</v>
      </c>
      <c r="E306" s="5" t="n">
        <v>0</v>
      </c>
      <c r="F306" s="6" t="n">
        <v>0</v>
      </c>
      <c r="G306" s="7" t="n">
        <v>0</v>
      </c>
      <c r="H306" s="7" t="n">
        <v>14.72</v>
      </c>
      <c r="I306" s="1" t="n">
        <v>6</v>
      </c>
      <c r="J306" s="8" t="n">
        <f aca="false">IF(G306&gt;0,(H306-G306-I306)*F306,(H306+(-G306)-I306)*F306)</f>
        <v>0</v>
      </c>
      <c r="K306" s="9" t="n">
        <f aca="false">A306</f>
        <v>36837</v>
      </c>
      <c r="P306" s="12" t="n">
        <f aca="false">E306</f>
        <v>0</v>
      </c>
      <c r="T306" s="8" t="e">
        <f aca="false">((S306-R306)*Q306)-#REF!</f>
        <v>#REF!</v>
      </c>
      <c r="U306" s="43"/>
      <c r="V306" s="45"/>
    </row>
    <row r="307" customFormat="false" ht="12.75" hidden="false" customHeight="false" outlineLevel="0" collapsed="false">
      <c r="A307" s="46" t="n">
        <v>36837</v>
      </c>
      <c r="E307" s="5" t="n">
        <v>1</v>
      </c>
      <c r="F307" s="6" t="n">
        <v>500</v>
      </c>
      <c r="G307" s="7" t="n">
        <v>-6.3</v>
      </c>
      <c r="H307" s="7" t="n">
        <v>12.76</v>
      </c>
      <c r="I307" s="1" t="n">
        <v>6</v>
      </c>
      <c r="J307" s="8" t="n">
        <f aca="false">IF(G307&gt;0,(H307-G307-I307)*F307,(H307+(-G307)-I307)*F307)</f>
        <v>6530</v>
      </c>
      <c r="K307" s="9" t="n">
        <f aca="false">A307</f>
        <v>36837</v>
      </c>
      <c r="P307" s="12" t="n">
        <f aca="false">E307</f>
        <v>1</v>
      </c>
      <c r="T307" s="8" t="e">
        <f aca="false">((S307-R307)*Q307)-#REF!</f>
        <v>#REF!</v>
      </c>
      <c r="U307" s="43"/>
      <c r="V307" s="45"/>
    </row>
    <row r="308" customFormat="false" ht="12.75" hidden="false" customHeight="false" outlineLevel="0" collapsed="false">
      <c r="A308" s="46" t="n">
        <v>36837</v>
      </c>
      <c r="E308" s="5" t="n">
        <v>2</v>
      </c>
      <c r="F308" s="6" t="n">
        <v>500</v>
      </c>
      <c r="G308" s="7" t="n">
        <v>5.99</v>
      </c>
      <c r="H308" s="7" t="n">
        <v>12.89</v>
      </c>
      <c r="I308" s="1" t="n">
        <v>6</v>
      </c>
      <c r="J308" s="8" t="n">
        <f aca="false">IF(G308&gt;0,(H308-G308-I308)*F308,(H308+(-G308)-I308)*F308)</f>
        <v>450</v>
      </c>
      <c r="K308" s="9" t="n">
        <f aca="false">A308</f>
        <v>36837</v>
      </c>
      <c r="P308" s="12" t="n">
        <f aca="false">E308</f>
        <v>2</v>
      </c>
      <c r="T308" s="8" t="e">
        <f aca="false">((S308-R308)*Q308)-#REF!</f>
        <v>#REF!</v>
      </c>
      <c r="U308" s="43"/>
      <c r="V308" s="45"/>
    </row>
    <row r="309" customFormat="false" ht="12.75" hidden="false" customHeight="false" outlineLevel="0" collapsed="false">
      <c r="A309" s="46" t="n">
        <v>36837</v>
      </c>
      <c r="E309" s="5" t="n">
        <v>3</v>
      </c>
      <c r="F309" s="6" t="n">
        <v>500</v>
      </c>
      <c r="G309" s="7" t="n">
        <v>5.02</v>
      </c>
      <c r="H309" s="7" t="n">
        <v>13.3</v>
      </c>
      <c r="I309" s="1" t="n">
        <v>6</v>
      </c>
      <c r="J309" s="8" t="n">
        <f aca="false">IF(G309&gt;0,(H309-G309-I309)*F309,(H309+(-G309)-I309)*F309)</f>
        <v>1140</v>
      </c>
      <c r="K309" s="9" t="n">
        <f aca="false">A309</f>
        <v>36837</v>
      </c>
      <c r="P309" s="12" t="n">
        <f aca="false">E309</f>
        <v>3</v>
      </c>
      <c r="T309" s="8" t="e">
        <f aca="false">((S309-R309)*Q309)-#REF!</f>
        <v>#REF!</v>
      </c>
      <c r="U309" s="43"/>
      <c r="V309" s="45"/>
    </row>
    <row r="310" customFormat="false" ht="12.75" hidden="false" customHeight="false" outlineLevel="0" collapsed="false">
      <c r="A310" s="46" t="n">
        <v>36837</v>
      </c>
      <c r="E310" s="5" t="n">
        <v>4</v>
      </c>
      <c r="F310" s="6" t="n">
        <v>500</v>
      </c>
      <c r="G310" s="7" t="n">
        <v>5.74</v>
      </c>
      <c r="H310" s="7" t="n">
        <v>15.36</v>
      </c>
      <c r="I310" s="1" t="n">
        <v>6</v>
      </c>
      <c r="J310" s="8" t="n">
        <f aca="false">IF(G310&gt;0,(H310-G310-I310)*F310,(H310+(-G310)-I310)*F310)</f>
        <v>1810</v>
      </c>
      <c r="K310" s="9" t="n">
        <f aca="false">A310</f>
        <v>36837</v>
      </c>
      <c r="P310" s="12" t="n">
        <f aca="false">E310</f>
        <v>4</v>
      </c>
      <c r="T310" s="8" t="e">
        <f aca="false">((S310-R310)*Q310)-#REF!</f>
        <v>#REF!</v>
      </c>
      <c r="U310" s="43"/>
      <c r="V310" s="45"/>
    </row>
    <row r="311" customFormat="false" ht="12.75" hidden="false" customHeight="false" outlineLevel="0" collapsed="false">
      <c r="A311" s="46" t="n">
        <v>36837</v>
      </c>
      <c r="E311" s="5" t="n">
        <v>5</v>
      </c>
      <c r="F311" s="6" t="n">
        <v>500</v>
      </c>
      <c r="G311" s="7" t="n">
        <v>5.5</v>
      </c>
      <c r="H311" s="7" t="n">
        <v>19.34</v>
      </c>
      <c r="I311" s="1" t="n">
        <v>6</v>
      </c>
      <c r="J311" s="8" t="n">
        <f aca="false">IF(G311&gt;0,(H311-G311-I311)*F311,(H311+(-G311)-I311)*F311)</f>
        <v>3920</v>
      </c>
      <c r="K311" s="9" t="n">
        <f aca="false">A311</f>
        <v>36837</v>
      </c>
      <c r="P311" s="12" t="n">
        <f aca="false">E311</f>
        <v>5</v>
      </c>
      <c r="T311" s="8" t="e">
        <f aca="false">((S311-R311)*Q311)-#REF!</f>
        <v>#REF!</v>
      </c>
      <c r="U311" s="43"/>
      <c r="V311" s="45"/>
    </row>
    <row r="312" customFormat="false" ht="12.75" hidden="false" customHeight="false" outlineLevel="0" collapsed="false">
      <c r="A312" s="46" t="n">
        <v>36837</v>
      </c>
      <c r="E312" s="5" t="n">
        <v>6</v>
      </c>
      <c r="H312" s="7" t="n">
        <v>38.91</v>
      </c>
      <c r="J312" s="8" t="n">
        <f aca="false">IF(G312&gt;0,(H312-G312-I312)*F312,(H312+(-G312)-I312)*F312)</f>
        <v>0</v>
      </c>
      <c r="K312" s="9" t="n">
        <f aca="false">A312</f>
        <v>36837</v>
      </c>
      <c r="P312" s="12" t="n">
        <f aca="false">E312</f>
        <v>6</v>
      </c>
      <c r="T312" s="8" t="e">
        <f aca="false">((S312-R312)*Q312)-#REF!</f>
        <v>#REF!</v>
      </c>
      <c r="U312" s="43"/>
      <c r="V312" s="45"/>
    </row>
    <row r="313" customFormat="false" ht="12.75" hidden="false" customHeight="false" outlineLevel="0" collapsed="false">
      <c r="A313" s="46" t="n">
        <v>36837</v>
      </c>
      <c r="E313" s="5" t="n">
        <v>7</v>
      </c>
      <c r="H313" s="7" t="n">
        <v>22.95</v>
      </c>
      <c r="J313" s="8" t="n">
        <f aca="false">IF(G313&gt;0,(H313-G313-I313)*F313,(H313+(-G313)-I313)*F313)</f>
        <v>0</v>
      </c>
      <c r="K313" s="9" t="n">
        <f aca="false">A313</f>
        <v>36837</v>
      </c>
      <c r="P313" s="12" t="n">
        <f aca="false">E313</f>
        <v>7</v>
      </c>
      <c r="T313" s="8" t="e">
        <f aca="false">((S313-R313)*Q313)-#REF!</f>
        <v>#REF!</v>
      </c>
      <c r="U313" s="43"/>
      <c r="V313" s="45"/>
    </row>
    <row r="314" customFormat="false" ht="12.75" hidden="false" customHeight="false" outlineLevel="0" collapsed="false">
      <c r="A314" s="46" t="n">
        <v>36837</v>
      </c>
      <c r="E314" s="5" t="n">
        <v>8</v>
      </c>
      <c r="H314" s="7" t="n">
        <v>39.06</v>
      </c>
      <c r="J314" s="8" t="n">
        <f aca="false">IF(G314&gt;0,(H314-G314-I314)*F314,(H314+(-G314)-I314)*F314)</f>
        <v>0</v>
      </c>
      <c r="K314" s="9" t="n">
        <f aca="false">A314</f>
        <v>36837</v>
      </c>
      <c r="P314" s="12" t="n">
        <f aca="false">E314</f>
        <v>8</v>
      </c>
      <c r="T314" s="8" t="e">
        <f aca="false">((S314-R314)*Q314)-#REF!</f>
        <v>#REF!</v>
      </c>
      <c r="U314" s="43"/>
      <c r="V314" s="45"/>
    </row>
    <row r="315" customFormat="false" ht="12.75" hidden="false" customHeight="false" outlineLevel="0" collapsed="false">
      <c r="A315" s="46" t="n">
        <v>36837</v>
      </c>
      <c r="E315" s="5" t="n">
        <v>9</v>
      </c>
      <c r="H315" s="7" t="n">
        <v>60.79</v>
      </c>
      <c r="J315" s="8" t="n">
        <f aca="false">IF(G315&gt;0,(H315-G315-I315)*F315,(H315+(-G315)-I315)*F315)</f>
        <v>0</v>
      </c>
      <c r="K315" s="9" t="n">
        <f aca="false">A315</f>
        <v>36837</v>
      </c>
      <c r="P315" s="12" t="n">
        <f aca="false">E315</f>
        <v>9</v>
      </c>
      <c r="T315" s="8" t="e">
        <f aca="false">((S315-R315)*Q315)-#REF!</f>
        <v>#REF!</v>
      </c>
      <c r="U315" s="43"/>
      <c r="V315" s="45"/>
    </row>
    <row r="316" customFormat="false" ht="12.75" hidden="false" customHeight="false" outlineLevel="0" collapsed="false">
      <c r="A316" s="46" t="n">
        <v>36837</v>
      </c>
      <c r="E316" s="5" t="n">
        <v>10</v>
      </c>
      <c r="H316" s="7" t="n">
        <v>28.42</v>
      </c>
      <c r="J316" s="8" t="n">
        <f aca="false">IF(G316&gt;0,(H316-G316-I316)*F316,(H316+(-G316)-I316)*F316)</f>
        <v>0</v>
      </c>
      <c r="K316" s="9" t="n">
        <f aca="false">A316</f>
        <v>36837</v>
      </c>
      <c r="P316" s="12" t="n">
        <f aca="false">E316</f>
        <v>10</v>
      </c>
      <c r="Q316" s="5" t="n">
        <v>0</v>
      </c>
      <c r="T316" s="8" t="e">
        <f aca="false">((S316-R316)*Q316)-#REF!</f>
        <v>#REF!</v>
      </c>
      <c r="U316" s="43"/>
      <c r="V316" s="45"/>
    </row>
    <row r="317" customFormat="false" ht="12.75" hidden="false" customHeight="false" outlineLevel="0" collapsed="false">
      <c r="A317" s="46" t="n">
        <v>36837</v>
      </c>
      <c r="E317" s="5" t="n">
        <v>11</v>
      </c>
      <c r="H317" s="7" t="n">
        <v>31.77</v>
      </c>
      <c r="J317" s="8" t="n">
        <f aca="false">IF(G317&gt;0,(H317-G317-I317)*F317,(H317+(-G317)-I317)*F317)</f>
        <v>0</v>
      </c>
      <c r="K317" s="9" t="n">
        <f aca="false">A317</f>
        <v>36837</v>
      </c>
      <c r="P317" s="12" t="n">
        <f aca="false">E317</f>
        <v>11</v>
      </c>
      <c r="Q317" s="5" t="n">
        <v>0</v>
      </c>
      <c r="T317" s="8" t="e">
        <f aca="false">((S317-R317)*Q317)-#REF!</f>
        <v>#REF!</v>
      </c>
      <c r="U317" s="43"/>
      <c r="V317" s="45"/>
    </row>
    <row r="318" customFormat="false" ht="12.75" hidden="false" customHeight="false" outlineLevel="0" collapsed="false">
      <c r="A318" s="46" t="n">
        <v>36837</v>
      </c>
      <c r="E318" s="5" t="n">
        <v>12</v>
      </c>
      <c r="H318" s="7" t="n">
        <v>25.97</v>
      </c>
      <c r="J318" s="8" t="n">
        <f aca="false">IF(G318&gt;0,(H318-G318-I318)*F318,(H318+(-G318)-I318)*F318)</f>
        <v>0</v>
      </c>
      <c r="K318" s="9" t="n">
        <f aca="false">A318</f>
        <v>36837</v>
      </c>
      <c r="P318" s="12" t="n">
        <f aca="false">E318</f>
        <v>12</v>
      </c>
      <c r="Q318" s="5" t="n">
        <v>0</v>
      </c>
      <c r="T318" s="8" t="e">
        <f aca="false">((S318-R318)*Q318)-#REF!</f>
        <v>#REF!</v>
      </c>
      <c r="U318" s="43"/>
      <c r="V318" s="45"/>
    </row>
    <row r="319" customFormat="false" ht="12.75" hidden="false" customHeight="false" outlineLevel="0" collapsed="false">
      <c r="A319" s="46" t="n">
        <v>36837</v>
      </c>
      <c r="E319" s="5" t="n">
        <v>13</v>
      </c>
      <c r="H319" s="7" t="n">
        <v>22.07</v>
      </c>
      <c r="J319" s="8" t="n">
        <f aca="false">IF(G319&gt;0,(H319-G319-I319)*F319,(H319+(-G319)-I319)*F319)</f>
        <v>0</v>
      </c>
      <c r="K319" s="9" t="n">
        <f aca="false">A319</f>
        <v>36837</v>
      </c>
      <c r="P319" s="12" t="n">
        <f aca="false">E319</f>
        <v>13</v>
      </c>
      <c r="Q319" s="5" t="n">
        <v>0</v>
      </c>
      <c r="T319" s="8" t="e">
        <f aca="false">((S319-R319)*Q319)-#REF!</f>
        <v>#REF!</v>
      </c>
      <c r="U319" s="43"/>
      <c r="V319" s="45"/>
    </row>
    <row r="320" customFormat="false" ht="12.75" hidden="false" customHeight="false" outlineLevel="0" collapsed="false">
      <c r="A320" s="46" t="n">
        <v>36837</v>
      </c>
      <c r="E320" s="5" t="n">
        <v>14</v>
      </c>
      <c r="H320" s="7" t="n">
        <v>20.86</v>
      </c>
      <c r="J320" s="8" t="n">
        <f aca="false">IF(G320&gt;0,(H320-G320-I320)*F320,(H320+(-G320)-I320)*F320)</f>
        <v>0</v>
      </c>
      <c r="K320" s="9" t="n">
        <f aca="false">A320</f>
        <v>36837</v>
      </c>
      <c r="P320" s="12" t="n">
        <f aca="false">E320</f>
        <v>14</v>
      </c>
      <c r="Q320" s="5" t="n">
        <v>0</v>
      </c>
      <c r="T320" s="8" t="e">
        <f aca="false">((S320-R320)*Q320)-#REF!</f>
        <v>#REF!</v>
      </c>
      <c r="U320" s="43"/>
      <c r="V320" s="45"/>
    </row>
    <row r="321" customFormat="false" ht="12.75" hidden="false" customHeight="false" outlineLevel="0" collapsed="false">
      <c r="A321" s="46" t="n">
        <v>36837</v>
      </c>
      <c r="E321" s="5" t="n">
        <v>15</v>
      </c>
      <c r="H321" s="7" t="n">
        <v>20.75</v>
      </c>
      <c r="J321" s="8" t="n">
        <f aca="false">IF(G321&gt;0,(H321-G321-I321)*F321,(H321+(-G321)-I321)*F321)</f>
        <v>0</v>
      </c>
      <c r="K321" s="9" t="n">
        <f aca="false">A321</f>
        <v>36837</v>
      </c>
      <c r="P321" s="12" t="n">
        <f aca="false">E321</f>
        <v>15</v>
      </c>
      <c r="Q321" s="5" t="n">
        <v>0</v>
      </c>
      <c r="T321" s="8" t="e">
        <f aca="false">((S321-R321)*Q321)-#REF!</f>
        <v>#REF!</v>
      </c>
      <c r="U321" s="43"/>
      <c r="V321" s="45"/>
    </row>
    <row r="322" customFormat="false" ht="12.75" hidden="false" customHeight="false" outlineLevel="0" collapsed="false">
      <c r="A322" s="46" t="n">
        <v>36837</v>
      </c>
      <c r="E322" s="5" t="n">
        <v>16</v>
      </c>
      <c r="H322" s="7" t="n">
        <v>20.6</v>
      </c>
      <c r="J322" s="8" t="n">
        <f aca="false">IF(G322&gt;0,(H322-G322-I322)*F322,(H322+(-G322)-I322)*F322)</f>
        <v>0</v>
      </c>
      <c r="K322" s="9" t="n">
        <f aca="false">A322</f>
        <v>36837</v>
      </c>
      <c r="P322" s="12" t="n">
        <f aca="false">E322</f>
        <v>16</v>
      </c>
      <c r="Q322" s="5" t="n">
        <v>0</v>
      </c>
      <c r="T322" s="8" t="e">
        <f aca="false">((S322-R322)*Q322)-#REF!</f>
        <v>#REF!</v>
      </c>
      <c r="U322" s="43"/>
      <c r="V322" s="45"/>
    </row>
    <row r="323" customFormat="false" ht="12.75" hidden="false" customHeight="false" outlineLevel="0" collapsed="false">
      <c r="A323" s="46" t="n">
        <v>36837</v>
      </c>
      <c r="E323" s="5" t="n">
        <v>17</v>
      </c>
      <c r="H323" s="7" t="n">
        <v>53.9</v>
      </c>
      <c r="J323" s="8" t="n">
        <f aca="false">IF(G323&gt;0,(H323-G323-I323)*F323,(H323+(-G323)-I323)*F323)</f>
        <v>0</v>
      </c>
      <c r="K323" s="9" t="n">
        <f aca="false">A323</f>
        <v>36837</v>
      </c>
      <c r="P323" s="12" t="n">
        <f aca="false">E323</f>
        <v>17</v>
      </c>
      <c r="Q323" s="5" t="n">
        <v>0</v>
      </c>
      <c r="T323" s="8" t="e">
        <f aca="false">((S323-R323)*Q323)-#REF!</f>
        <v>#REF!</v>
      </c>
      <c r="U323" s="43"/>
      <c r="V323" s="45"/>
    </row>
    <row r="324" customFormat="false" ht="12.75" hidden="false" customHeight="false" outlineLevel="0" collapsed="false">
      <c r="A324" s="46" t="n">
        <v>36837</v>
      </c>
      <c r="E324" s="5" t="n">
        <v>18</v>
      </c>
      <c r="H324" s="7" t="n">
        <v>55.3</v>
      </c>
      <c r="J324" s="8" t="n">
        <f aca="false">IF(G324&gt;0,(H324-G324-I324)*F324,(H324+(-G324)-I324)*F324)</f>
        <v>0</v>
      </c>
      <c r="K324" s="9" t="n">
        <f aca="false">A324</f>
        <v>36837</v>
      </c>
      <c r="P324" s="12" t="n">
        <f aca="false">E324</f>
        <v>18</v>
      </c>
      <c r="T324" s="8" t="e">
        <f aca="false">((S324-R324)*Q324)-#REF!</f>
        <v>#REF!</v>
      </c>
      <c r="U324" s="43"/>
      <c r="V324" s="45"/>
    </row>
    <row r="325" customFormat="false" ht="12.75" hidden="false" customHeight="false" outlineLevel="0" collapsed="false">
      <c r="A325" s="46" t="n">
        <v>36837</v>
      </c>
      <c r="E325" s="5" t="n">
        <v>19</v>
      </c>
      <c r="F325" s="6" t="n">
        <v>200</v>
      </c>
      <c r="G325" s="7" t="n">
        <v>41.44</v>
      </c>
      <c r="H325" s="7" t="n">
        <v>54.6</v>
      </c>
      <c r="I325" s="1" t="n">
        <v>6</v>
      </c>
      <c r="J325" s="8" t="n">
        <f aca="false">IF(G325&gt;0,(H325-G325-I325)*F325,(H325+(-G325)-I325)*F325)</f>
        <v>1432</v>
      </c>
      <c r="K325" s="9" t="n">
        <f aca="false">A325</f>
        <v>36837</v>
      </c>
      <c r="P325" s="12" t="n">
        <f aca="false">E325</f>
        <v>19</v>
      </c>
      <c r="T325" s="8" t="e">
        <f aca="false">((S325-R325)*Q325)-#REF!</f>
        <v>#REF!</v>
      </c>
      <c r="U325" s="43"/>
      <c r="V325" s="45"/>
    </row>
    <row r="326" customFormat="false" ht="12.75" hidden="false" customHeight="false" outlineLevel="0" collapsed="false">
      <c r="A326" s="46" t="n">
        <v>36837</v>
      </c>
      <c r="E326" s="5" t="n">
        <v>20</v>
      </c>
      <c r="H326" s="7" t="n">
        <v>55.03</v>
      </c>
      <c r="J326" s="8" t="n">
        <f aca="false">IF(G326&gt;0,(H326-G326-I326)*F326,(H326+(-G326)-I326)*F326)</f>
        <v>0</v>
      </c>
      <c r="K326" s="9" t="n">
        <f aca="false">A326</f>
        <v>36837</v>
      </c>
      <c r="P326" s="12" t="n">
        <f aca="false">E326</f>
        <v>20</v>
      </c>
      <c r="T326" s="8" t="e">
        <f aca="false">((S326-R326)*Q326)-#REF!</f>
        <v>#REF!</v>
      </c>
      <c r="U326" s="43"/>
      <c r="V326" s="45"/>
    </row>
    <row r="327" customFormat="false" ht="12.75" hidden="false" customHeight="false" outlineLevel="0" collapsed="false">
      <c r="A327" s="46" t="n">
        <v>36837</v>
      </c>
      <c r="E327" s="5" t="n">
        <v>21</v>
      </c>
      <c r="H327" s="7" t="n">
        <v>23.56</v>
      </c>
      <c r="J327" s="8" t="n">
        <f aca="false">IF(G327&gt;0,(H327-G327-I327)*F327,(H327+(-G327)-I327)*F327)</f>
        <v>0</v>
      </c>
      <c r="K327" s="9" t="n">
        <f aca="false">A327</f>
        <v>36837</v>
      </c>
      <c r="P327" s="12" t="n">
        <f aca="false">E327</f>
        <v>21</v>
      </c>
      <c r="T327" s="8" t="e">
        <f aca="false">((S327-R327)*Q327)-#REF!</f>
        <v>#REF!</v>
      </c>
      <c r="U327" s="43"/>
      <c r="V327" s="45"/>
    </row>
    <row r="328" customFormat="false" ht="12.75" hidden="false" customHeight="false" outlineLevel="0" collapsed="false">
      <c r="A328" s="46" t="n">
        <v>36837</v>
      </c>
      <c r="E328" s="5" t="n">
        <v>22</v>
      </c>
      <c r="H328" s="7" t="n">
        <v>19.69</v>
      </c>
      <c r="J328" s="8" t="n">
        <f aca="false">IF(G328&gt;0,(H328-G328-I328)*F328,(H328+(-G328)-I328)*F328)</f>
        <v>0</v>
      </c>
      <c r="K328" s="9" t="n">
        <f aca="false">A328</f>
        <v>36837</v>
      </c>
      <c r="P328" s="12" t="n">
        <f aca="false">E328</f>
        <v>22</v>
      </c>
      <c r="T328" s="8" t="e">
        <f aca="false">((S328-R328)*Q328)-#REF!</f>
        <v>#REF!</v>
      </c>
      <c r="U328" s="43"/>
      <c r="V328" s="45"/>
    </row>
    <row r="329" customFormat="false" ht="12.75" hidden="false" customHeight="false" outlineLevel="0" collapsed="false">
      <c r="A329" s="46" t="n">
        <v>36837</v>
      </c>
      <c r="E329" s="5" t="n">
        <v>23</v>
      </c>
      <c r="H329" s="7" t="n">
        <v>16.24</v>
      </c>
      <c r="J329" s="8" t="n">
        <f aca="false">IF(G329&gt;0,(H329-G329-I329)*F329,(H329+(-G329)-I329)*F329)</f>
        <v>0</v>
      </c>
      <c r="K329" s="9" t="n">
        <f aca="false">A329</f>
        <v>36837</v>
      </c>
      <c r="P329" s="12" t="n">
        <f aca="false">E329</f>
        <v>23</v>
      </c>
      <c r="T329" s="8" t="e">
        <f aca="false">((S329-R329)*Q329)-#REF!</f>
        <v>#REF!</v>
      </c>
      <c r="U329" s="43"/>
      <c r="V329" s="45"/>
    </row>
    <row r="330" customFormat="false" ht="12.75" hidden="false" customHeight="false" outlineLevel="0" collapsed="false">
      <c r="A330" s="46"/>
      <c r="I330" s="6" t="s">
        <v>20</v>
      </c>
      <c r="J330" s="39" t="n">
        <f aca="false">SUM(J306:J329)</f>
        <v>15282</v>
      </c>
      <c r="T330" s="56" t="e">
        <f aca="false">SUM(T306:T329)</f>
        <v>#REF!</v>
      </c>
      <c r="U330" s="43"/>
      <c r="V330" s="45"/>
    </row>
    <row r="331" customFormat="false" ht="12.75" hidden="false" customHeight="false" outlineLevel="0" collapsed="false">
      <c r="A331" s="46"/>
      <c r="I331" s="6"/>
      <c r="J331" s="59"/>
      <c r="T331" s="56"/>
      <c r="U331" s="43"/>
      <c r="V331" s="45"/>
    </row>
    <row r="332" customFormat="false" ht="12.75" hidden="false" customHeight="false" outlineLevel="0" collapsed="false">
      <c r="U332" s="43"/>
      <c r="V332" s="45"/>
    </row>
    <row r="333" customFormat="false" ht="12.75" hidden="false" customHeight="false" outlineLevel="0" collapsed="false">
      <c r="A333" s="46" t="n">
        <v>36838</v>
      </c>
      <c r="E333" s="5" t="n">
        <v>0</v>
      </c>
      <c r="F333" s="6" t="n">
        <v>500</v>
      </c>
      <c r="G333" s="7" t="n">
        <v>6.05</v>
      </c>
      <c r="H333" s="7" t="n">
        <v>13.85</v>
      </c>
      <c r="I333" s="1" t="n">
        <v>6</v>
      </c>
      <c r="J333" s="8" t="n">
        <f aca="false">IF(G333&gt;0,(H333-G333-I333)*F333,(H333+(-G333)-I333)*F333)</f>
        <v>900</v>
      </c>
      <c r="K333" s="9" t="n">
        <f aca="false">A333</f>
        <v>36838</v>
      </c>
      <c r="P333" s="12" t="n">
        <f aca="false">E333</f>
        <v>0</v>
      </c>
      <c r="T333" s="8" t="e">
        <f aca="false">((S333-R333)*Q333)-#REF!</f>
        <v>#REF!</v>
      </c>
      <c r="U333" s="43"/>
      <c r="V333" s="45"/>
    </row>
    <row r="334" customFormat="false" ht="12.75" hidden="false" customHeight="false" outlineLevel="0" collapsed="false">
      <c r="A334" s="46" t="n">
        <v>36838</v>
      </c>
      <c r="E334" s="5" t="n">
        <v>1</v>
      </c>
      <c r="F334" s="6" t="n">
        <v>500</v>
      </c>
      <c r="G334" s="7" t="n">
        <v>6</v>
      </c>
      <c r="H334" s="7" t="n">
        <v>12.3</v>
      </c>
      <c r="I334" s="1" t="n">
        <v>6</v>
      </c>
      <c r="J334" s="8" t="n">
        <f aca="false">IF(G334&gt;0,(H334-G334-I334)*F334,(H334+(-G334)-I334)*F334)</f>
        <v>150</v>
      </c>
      <c r="K334" s="9" t="n">
        <f aca="false">A334</f>
        <v>36838</v>
      </c>
      <c r="P334" s="12" t="n">
        <f aca="false">E334</f>
        <v>1</v>
      </c>
      <c r="T334" s="8" t="e">
        <f aca="false">((S334-R334)*Q334)-#REF!</f>
        <v>#REF!</v>
      </c>
      <c r="U334" s="43"/>
      <c r="V334" s="45"/>
    </row>
    <row r="335" customFormat="false" ht="12.75" hidden="false" customHeight="false" outlineLevel="0" collapsed="false">
      <c r="A335" s="46" t="n">
        <v>36838</v>
      </c>
      <c r="E335" s="5" t="n">
        <v>2</v>
      </c>
      <c r="F335" s="6" t="n">
        <v>500</v>
      </c>
      <c r="G335" s="7" t="n">
        <v>4.04</v>
      </c>
      <c r="H335" s="7" t="n">
        <v>12.53</v>
      </c>
      <c r="I335" s="1" t="n">
        <v>6</v>
      </c>
      <c r="J335" s="8" t="n">
        <f aca="false">IF(G335&gt;0,(H335-G335-I335)*F335,(H335+(-G335)-I335)*F335)</f>
        <v>1245</v>
      </c>
      <c r="K335" s="9" t="n">
        <f aca="false">A335</f>
        <v>36838</v>
      </c>
      <c r="P335" s="12" t="n">
        <f aca="false">E335</f>
        <v>2</v>
      </c>
      <c r="T335" s="8" t="e">
        <f aca="false">((S335-R335)*Q335)-#REF!</f>
        <v>#REF!</v>
      </c>
      <c r="U335" s="43"/>
      <c r="V335" s="45"/>
    </row>
    <row r="336" customFormat="false" ht="12.75" hidden="false" customHeight="false" outlineLevel="0" collapsed="false">
      <c r="A336" s="46" t="n">
        <v>36838</v>
      </c>
      <c r="E336" s="5" t="n">
        <v>3</v>
      </c>
      <c r="F336" s="6" t="n">
        <v>500</v>
      </c>
      <c r="G336" s="7" t="n">
        <v>3.04</v>
      </c>
      <c r="H336" s="7" t="n">
        <v>12.57</v>
      </c>
      <c r="I336" s="1" t="n">
        <v>6</v>
      </c>
      <c r="J336" s="8" t="n">
        <f aca="false">IF(G336&gt;0,(H336-G336-I336)*F336,(H336+(-G336)-I336)*F336)</f>
        <v>1765</v>
      </c>
      <c r="K336" s="9" t="n">
        <f aca="false">A336</f>
        <v>36838</v>
      </c>
      <c r="P336" s="12" t="n">
        <f aca="false">E336</f>
        <v>3</v>
      </c>
      <c r="T336" s="8" t="e">
        <f aca="false">((S336-R336)*Q336)-#REF!</f>
        <v>#REF!</v>
      </c>
      <c r="U336" s="43"/>
      <c r="V336" s="45"/>
    </row>
    <row r="337" customFormat="false" ht="12.75" hidden="false" customHeight="false" outlineLevel="0" collapsed="false">
      <c r="A337" s="46" t="n">
        <v>36838</v>
      </c>
      <c r="E337" s="5" t="n">
        <v>4</v>
      </c>
      <c r="H337" s="7" t="n">
        <v>12.83</v>
      </c>
      <c r="I337" s="1" t="n">
        <v>6</v>
      </c>
      <c r="J337" s="8" t="n">
        <f aca="false">IF(G337&gt;0,(H337-G337-I337)*F337,(H337+(-G337)-I337)*F337)</f>
        <v>0</v>
      </c>
      <c r="K337" s="9" t="n">
        <f aca="false">A337</f>
        <v>36838</v>
      </c>
      <c r="P337" s="12" t="n">
        <f aca="false">E337</f>
        <v>4</v>
      </c>
      <c r="T337" s="8" t="e">
        <f aca="false">((S337-R337)*Q337)-#REF!</f>
        <v>#REF!</v>
      </c>
      <c r="U337" s="43"/>
      <c r="V337" s="45"/>
    </row>
    <row r="338" customFormat="false" ht="12.75" hidden="false" customHeight="false" outlineLevel="0" collapsed="false">
      <c r="A338" s="46" t="n">
        <v>36838</v>
      </c>
      <c r="E338" s="5" t="n">
        <v>5</v>
      </c>
      <c r="H338" s="7" t="n">
        <v>19.84</v>
      </c>
      <c r="I338" s="1" t="n">
        <v>6</v>
      </c>
      <c r="J338" s="8" t="n">
        <f aca="false">IF(G338&gt;0,(H338-G338-I338)*F338,(H338+(-G338)-I338)*F338)</f>
        <v>0</v>
      </c>
      <c r="K338" s="9" t="n">
        <f aca="false">A338</f>
        <v>36838</v>
      </c>
      <c r="P338" s="12" t="n">
        <f aca="false">E338</f>
        <v>5</v>
      </c>
      <c r="T338" s="8" t="e">
        <f aca="false">((S338-R338)*Q338)-#REF!</f>
        <v>#REF!</v>
      </c>
      <c r="U338" s="43"/>
      <c r="V338" s="45"/>
    </row>
    <row r="339" customFormat="false" ht="12.75" hidden="false" customHeight="false" outlineLevel="0" collapsed="false">
      <c r="A339" s="46" t="n">
        <v>36838</v>
      </c>
      <c r="E339" s="5" t="n">
        <v>6</v>
      </c>
      <c r="H339" s="7" t="n">
        <v>34.9</v>
      </c>
      <c r="I339" s="1" t="n">
        <v>6</v>
      </c>
      <c r="J339" s="8" t="n">
        <f aca="false">IF(G339&gt;0,(H339-G339-I339)*F339,(H339+(-G339)-I339)*F339)</f>
        <v>0</v>
      </c>
      <c r="K339" s="9" t="n">
        <f aca="false">A339</f>
        <v>36838</v>
      </c>
      <c r="P339" s="12" t="n">
        <f aca="false">E339</f>
        <v>6</v>
      </c>
      <c r="T339" s="8" t="e">
        <f aca="false">((S339-R339)*Q339)-#REF!</f>
        <v>#REF!</v>
      </c>
      <c r="U339" s="43"/>
      <c r="V339" s="45"/>
    </row>
    <row r="340" customFormat="false" ht="12.75" hidden="false" customHeight="false" outlineLevel="0" collapsed="false">
      <c r="A340" s="46" t="n">
        <v>36838</v>
      </c>
      <c r="E340" s="5" t="n">
        <v>7</v>
      </c>
      <c r="H340" s="7" t="n">
        <v>63.55</v>
      </c>
      <c r="I340" s="1" t="n">
        <v>6</v>
      </c>
      <c r="J340" s="8" t="n">
        <f aca="false">IF(G340&gt;0,(H340-G340-I340)*F340,(H340+(-G340)-I340)*F340)</f>
        <v>0</v>
      </c>
      <c r="K340" s="9" t="n">
        <f aca="false">A340</f>
        <v>36838</v>
      </c>
      <c r="P340" s="12" t="n">
        <f aca="false">E340</f>
        <v>7</v>
      </c>
      <c r="T340" s="8" t="e">
        <f aca="false">((S340-R340)*Q340)-#REF!</f>
        <v>#REF!</v>
      </c>
      <c r="U340" s="43"/>
      <c r="V340" s="45"/>
    </row>
    <row r="341" customFormat="false" ht="12.75" hidden="false" customHeight="false" outlineLevel="0" collapsed="false">
      <c r="A341" s="46" t="n">
        <v>36838</v>
      </c>
      <c r="E341" s="5" t="n">
        <v>8</v>
      </c>
      <c r="H341" s="7" t="n">
        <v>43.2</v>
      </c>
      <c r="I341" s="1" t="n">
        <v>6</v>
      </c>
      <c r="J341" s="8" t="n">
        <f aca="false">IF(G341&gt;0,(H341-G341-I341)*F341,(H341+(-G341)-I341)*F341)</f>
        <v>0</v>
      </c>
      <c r="K341" s="9" t="n">
        <f aca="false">A341</f>
        <v>36838</v>
      </c>
      <c r="P341" s="12" t="n">
        <f aca="false">E341</f>
        <v>8</v>
      </c>
      <c r="T341" s="8" t="e">
        <f aca="false">((S341-R341)*Q341)-#REF!</f>
        <v>#REF!</v>
      </c>
      <c r="U341" s="43"/>
      <c r="V341" s="45"/>
    </row>
    <row r="342" customFormat="false" ht="12.75" hidden="false" customHeight="false" outlineLevel="0" collapsed="false">
      <c r="A342" s="46" t="n">
        <v>36838</v>
      </c>
      <c r="E342" s="5" t="n">
        <v>9</v>
      </c>
      <c r="H342" s="7" t="n">
        <v>78.12</v>
      </c>
      <c r="I342" s="1" t="n">
        <v>6</v>
      </c>
      <c r="J342" s="8" t="n">
        <f aca="false">IF(G342&gt;0,(H342-G342-I342)*F342,(H342+(-G342)-I342)*F342)</f>
        <v>0</v>
      </c>
      <c r="K342" s="9" t="n">
        <f aca="false">A342</f>
        <v>36838</v>
      </c>
      <c r="P342" s="12" t="n">
        <f aca="false">E342</f>
        <v>9</v>
      </c>
      <c r="T342" s="8" t="e">
        <f aca="false">((S342-R342)*Q342)-#REF!</f>
        <v>#REF!</v>
      </c>
      <c r="U342" s="43"/>
      <c r="V342" s="45"/>
    </row>
    <row r="343" customFormat="false" ht="12.75" hidden="false" customHeight="false" outlineLevel="0" collapsed="false">
      <c r="A343" s="46" t="n">
        <v>36838</v>
      </c>
      <c r="E343" s="5" t="n">
        <v>10</v>
      </c>
      <c r="H343" s="7" t="n">
        <v>73.52</v>
      </c>
      <c r="I343" s="1" t="n">
        <v>6</v>
      </c>
      <c r="J343" s="8" t="n">
        <f aca="false">IF(G343&gt;0,(H343-G343-I343)*F343,(H343+(-G343)-I343)*F343)</f>
        <v>0</v>
      </c>
      <c r="K343" s="9" t="n">
        <f aca="false">A343</f>
        <v>36838</v>
      </c>
      <c r="P343" s="12" t="n">
        <f aca="false">E343</f>
        <v>10</v>
      </c>
      <c r="T343" s="8" t="e">
        <f aca="false">((S343-R343)*Q343)-#REF!</f>
        <v>#REF!</v>
      </c>
      <c r="U343" s="43"/>
      <c r="V343" s="45"/>
    </row>
    <row r="344" customFormat="false" ht="12.75" hidden="false" customHeight="false" outlineLevel="0" collapsed="false">
      <c r="A344" s="46" t="n">
        <v>36838</v>
      </c>
      <c r="E344" s="5" t="n">
        <v>11</v>
      </c>
      <c r="H344" s="7" t="n">
        <v>19.01</v>
      </c>
      <c r="I344" s="1" t="n">
        <v>6</v>
      </c>
      <c r="J344" s="8" t="n">
        <f aca="false">IF(G344&gt;0,(H344-G344-I344)*F344,(H344+(-G344)-I344)*F344)</f>
        <v>0</v>
      </c>
      <c r="K344" s="9" t="n">
        <f aca="false">A344</f>
        <v>36838</v>
      </c>
      <c r="P344" s="12" t="n">
        <f aca="false">E344</f>
        <v>11</v>
      </c>
      <c r="T344" s="8" t="e">
        <f aca="false">((S344-R344)*Q344)-#REF!</f>
        <v>#REF!</v>
      </c>
      <c r="U344" s="43"/>
      <c r="V344" s="45"/>
    </row>
    <row r="345" customFormat="false" ht="12.75" hidden="false" customHeight="false" outlineLevel="0" collapsed="false">
      <c r="A345" s="46" t="n">
        <v>36838</v>
      </c>
      <c r="E345" s="5" t="n">
        <v>12</v>
      </c>
      <c r="H345" s="7" t="n">
        <v>30.11</v>
      </c>
      <c r="I345" s="1" t="n">
        <v>6</v>
      </c>
      <c r="J345" s="8" t="n">
        <f aca="false">IF(G345&gt;0,(H345-G345-I345)*F345,(H345+(-G345)-I345)*F345)</f>
        <v>0</v>
      </c>
      <c r="K345" s="9" t="n">
        <f aca="false">A345</f>
        <v>36838</v>
      </c>
      <c r="P345" s="12" t="n">
        <f aca="false">E345</f>
        <v>12</v>
      </c>
      <c r="T345" s="8" t="e">
        <f aca="false">((S345-R345)*Q345)-#REF!</f>
        <v>#REF!</v>
      </c>
      <c r="U345" s="43"/>
      <c r="V345" s="45"/>
    </row>
    <row r="346" customFormat="false" ht="12.75" hidden="false" customHeight="false" outlineLevel="0" collapsed="false">
      <c r="A346" s="46" t="n">
        <v>36838</v>
      </c>
      <c r="E346" s="5" t="n">
        <v>13</v>
      </c>
      <c r="H346" s="7" t="n">
        <v>39.28</v>
      </c>
      <c r="I346" s="1" t="n">
        <v>6</v>
      </c>
      <c r="J346" s="8" t="n">
        <f aca="false">IF(G346&gt;0,(H346-G346-I346)*F346,(H346+(-G346)-I346)*F346)</f>
        <v>0</v>
      </c>
      <c r="K346" s="9" t="n">
        <f aca="false">A346</f>
        <v>36838</v>
      </c>
      <c r="P346" s="12" t="n">
        <f aca="false">E346</f>
        <v>13</v>
      </c>
      <c r="T346" s="8" t="e">
        <f aca="false">((S346-R346)*Q346)-#REF!</f>
        <v>#REF!</v>
      </c>
      <c r="U346" s="43"/>
      <c r="V346" s="45"/>
    </row>
    <row r="347" customFormat="false" ht="12.75" hidden="false" customHeight="false" outlineLevel="0" collapsed="false">
      <c r="A347" s="46" t="n">
        <v>36838</v>
      </c>
      <c r="E347" s="5" t="n">
        <v>14</v>
      </c>
      <c r="H347" s="7" t="n">
        <v>18.71</v>
      </c>
      <c r="I347" s="1" t="n">
        <v>6</v>
      </c>
      <c r="J347" s="8" t="n">
        <f aca="false">IF(G347&gt;0,(H347-G347-I347)*F347,(H347+(-G347)-I347)*F347)</f>
        <v>0</v>
      </c>
      <c r="K347" s="9" t="n">
        <f aca="false">A347</f>
        <v>36838</v>
      </c>
      <c r="P347" s="12" t="n">
        <f aca="false">E347</f>
        <v>14</v>
      </c>
      <c r="T347" s="8" t="e">
        <f aca="false">((S347-R347)*Q347)-#REF!</f>
        <v>#REF!</v>
      </c>
      <c r="U347" s="43"/>
      <c r="V347" s="45"/>
    </row>
    <row r="348" customFormat="false" ht="12.75" hidden="false" customHeight="false" outlineLevel="0" collapsed="false">
      <c r="A348" s="46" t="n">
        <v>36838</v>
      </c>
      <c r="E348" s="5" t="n">
        <v>15</v>
      </c>
      <c r="H348" s="7" t="n">
        <v>22.79</v>
      </c>
      <c r="I348" s="1" t="n">
        <v>6</v>
      </c>
      <c r="J348" s="8" t="n">
        <f aca="false">IF(G348&gt;0,(H348-G348-I348)*F348,(H348+(-G348)-I348)*F348)</f>
        <v>0</v>
      </c>
      <c r="K348" s="9" t="n">
        <f aca="false">A348</f>
        <v>36838</v>
      </c>
      <c r="P348" s="12" t="n">
        <f aca="false">E348</f>
        <v>15</v>
      </c>
      <c r="T348" s="8" t="e">
        <f aca="false">((S348-R348)*Q348)-#REF!</f>
        <v>#REF!</v>
      </c>
      <c r="U348" s="43"/>
      <c r="V348" s="45"/>
    </row>
    <row r="349" customFormat="false" ht="12.75" hidden="false" customHeight="false" outlineLevel="0" collapsed="false">
      <c r="A349" s="46" t="n">
        <v>36838</v>
      </c>
      <c r="E349" s="5" t="n">
        <v>16</v>
      </c>
      <c r="H349" s="7" t="n">
        <v>61.38</v>
      </c>
      <c r="I349" s="1" t="n">
        <v>6</v>
      </c>
      <c r="J349" s="8" t="n">
        <f aca="false">IF(G349&gt;0,(H349-G349-I349)*F349,(H349+(-G349)-I349)*F349)</f>
        <v>0</v>
      </c>
      <c r="K349" s="9" t="n">
        <f aca="false">A349</f>
        <v>36838</v>
      </c>
      <c r="P349" s="12" t="n">
        <f aca="false">E349</f>
        <v>16</v>
      </c>
      <c r="T349" s="8" t="e">
        <f aca="false">((S349-R349)*Q349)-#REF!</f>
        <v>#REF!</v>
      </c>
      <c r="U349" s="43"/>
      <c r="V349" s="45"/>
    </row>
    <row r="350" customFormat="false" ht="12.75" hidden="false" customHeight="false" outlineLevel="0" collapsed="false">
      <c r="A350" s="46" t="n">
        <v>36838</v>
      </c>
      <c r="E350" s="5" t="n">
        <v>17</v>
      </c>
      <c r="F350" s="60" t="n">
        <v>400</v>
      </c>
      <c r="G350" s="61" t="n">
        <v>151.93</v>
      </c>
      <c r="H350" s="61" t="n">
        <v>112.34</v>
      </c>
      <c r="I350" s="1" t="n">
        <v>6</v>
      </c>
      <c r="J350" s="8" t="n">
        <f aca="false">IF(G350&gt;0,(H350-G350-I350)*F350,(H350+(-G350)-I350)*F350)</f>
        <v>-18236</v>
      </c>
      <c r="K350" s="9" t="n">
        <f aca="false">A350</f>
        <v>36838</v>
      </c>
      <c r="P350" s="12" t="n">
        <f aca="false">E350</f>
        <v>17</v>
      </c>
      <c r="T350" s="8" t="e">
        <f aca="false">((S350-R350)*Q350)-#REF!</f>
        <v>#REF!</v>
      </c>
      <c r="U350" s="43"/>
      <c r="V350" s="45"/>
    </row>
    <row r="351" customFormat="false" ht="12.75" hidden="false" customHeight="false" outlineLevel="0" collapsed="false">
      <c r="A351" s="46" t="n">
        <v>36838</v>
      </c>
      <c r="E351" s="5" t="n">
        <v>18</v>
      </c>
      <c r="F351" s="6" t="n">
        <v>600</v>
      </c>
      <c r="G351" s="61" t="n">
        <v>59.19</v>
      </c>
      <c r="H351" s="7" t="n">
        <v>60.93</v>
      </c>
      <c r="I351" s="1" t="n">
        <v>6</v>
      </c>
      <c r="J351" s="8" t="n">
        <f aca="false">IF(G351&gt;0,(H351-G351-I351)*F351,(H351+(-G351)-I351)*F351)</f>
        <v>-2556</v>
      </c>
      <c r="K351" s="9" t="n">
        <f aca="false">A351</f>
        <v>36838</v>
      </c>
      <c r="P351" s="12" t="n">
        <f aca="false">E351</f>
        <v>18</v>
      </c>
      <c r="T351" s="8" t="e">
        <f aca="false">((S351-R351)*Q351)-#REF!</f>
        <v>#REF!</v>
      </c>
      <c r="U351" s="43"/>
      <c r="V351" s="45"/>
    </row>
    <row r="352" customFormat="false" ht="12.75" hidden="false" customHeight="false" outlineLevel="0" collapsed="false">
      <c r="A352" s="46" t="n">
        <v>36838</v>
      </c>
      <c r="E352" s="5" t="n">
        <v>19</v>
      </c>
      <c r="F352" s="6" t="n">
        <v>600</v>
      </c>
      <c r="G352" s="7" t="n">
        <v>53.64</v>
      </c>
      <c r="H352" s="7" t="n">
        <v>58.09</v>
      </c>
      <c r="I352" s="1" t="n">
        <v>6</v>
      </c>
      <c r="J352" s="8" t="n">
        <f aca="false">IF(G352&gt;0,(H352-G352-I352)*F352,(H352+(-G352)-I352)*F352)</f>
        <v>-929.999999999998</v>
      </c>
      <c r="K352" s="9" t="n">
        <f aca="false">A352</f>
        <v>36838</v>
      </c>
      <c r="P352" s="12" t="n">
        <f aca="false">E352</f>
        <v>19</v>
      </c>
      <c r="T352" s="8" t="e">
        <f aca="false">((S352-R352)*Q352)-#REF!</f>
        <v>#REF!</v>
      </c>
      <c r="U352" s="43"/>
      <c r="V352" s="45"/>
    </row>
    <row r="353" customFormat="false" ht="12.75" hidden="false" customHeight="false" outlineLevel="0" collapsed="false">
      <c r="A353" s="46" t="n">
        <v>36838</v>
      </c>
      <c r="E353" s="5" t="n">
        <v>20</v>
      </c>
      <c r="G353" s="7" t="n">
        <v>15.01</v>
      </c>
      <c r="H353" s="7" t="n">
        <v>55.21</v>
      </c>
      <c r="I353" s="1" t="n">
        <v>6</v>
      </c>
      <c r="J353" s="8" t="n">
        <f aca="false">IF(G353&gt;0,(H353-G353-I353)*F353,(H353+(-G353)-I353)*F353)</f>
        <v>0</v>
      </c>
      <c r="K353" s="9" t="n">
        <f aca="false">A353</f>
        <v>36838</v>
      </c>
      <c r="P353" s="12" t="n">
        <f aca="false">E353</f>
        <v>20</v>
      </c>
      <c r="T353" s="8" t="e">
        <f aca="false">((S353-R353)*Q353)-#REF!</f>
        <v>#REF!</v>
      </c>
      <c r="U353" s="43"/>
      <c r="V353" s="45"/>
    </row>
    <row r="354" customFormat="false" ht="12.75" hidden="false" customHeight="false" outlineLevel="0" collapsed="false">
      <c r="A354" s="46" t="n">
        <v>36838</v>
      </c>
      <c r="E354" s="5" t="n">
        <v>21</v>
      </c>
      <c r="G354" s="7" t="n">
        <v>36.46</v>
      </c>
      <c r="H354" s="7" t="n">
        <v>36.81</v>
      </c>
      <c r="I354" s="1" t="n">
        <v>6</v>
      </c>
      <c r="J354" s="8" t="n">
        <f aca="false">IF(G354&gt;0,(H354-G354-I354)*F354,(H354+(-G354)-I354)*F354)</f>
        <v>-0</v>
      </c>
      <c r="K354" s="9" t="n">
        <f aca="false">A354</f>
        <v>36838</v>
      </c>
      <c r="P354" s="12" t="n">
        <f aca="false">E354</f>
        <v>21</v>
      </c>
      <c r="T354" s="8" t="e">
        <f aca="false">((S354-R354)*Q354)-#REF!</f>
        <v>#REF!</v>
      </c>
      <c r="U354" s="43"/>
      <c r="V354" s="45"/>
    </row>
    <row r="355" customFormat="false" ht="12.75" hidden="false" customHeight="false" outlineLevel="0" collapsed="false">
      <c r="A355" s="46" t="n">
        <v>36838</v>
      </c>
      <c r="E355" s="5" t="n">
        <v>22</v>
      </c>
      <c r="G355" s="7" t="n">
        <v>15.99</v>
      </c>
      <c r="H355" s="7" t="n">
        <v>29</v>
      </c>
      <c r="I355" s="1" t="n">
        <v>6</v>
      </c>
      <c r="J355" s="8" t="n">
        <f aca="false">IF(G355&gt;0,(H355-G355-I355)*F355,(H355+(-G355)-I355)*F355)</f>
        <v>0</v>
      </c>
      <c r="K355" s="9" t="n">
        <f aca="false">A355</f>
        <v>36838</v>
      </c>
      <c r="P355" s="12" t="n">
        <f aca="false">E355</f>
        <v>22</v>
      </c>
      <c r="T355" s="8" t="e">
        <f aca="false">((S355-R355)*Q355)-#REF!</f>
        <v>#REF!</v>
      </c>
      <c r="U355" s="43"/>
      <c r="V355" s="45"/>
    </row>
    <row r="356" customFormat="false" ht="12.75" hidden="false" customHeight="false" outlineLevel="0" collapsed="false">
      <c r="A356" s="46" t="n">
        <v>36838</v>
      </c>
      <c r="E356" s="5" t="n">
        <v>23</v>
      </c>
      <c r="F356" s="6" t="n">
        <v>52</v>
      </c>
      <c r="G356" s="7" t="n">
        <v>6.14</v>
      </c>
      <c r="H356" s="7" t="n">
        <v>15.65</v>
      </c>
      <c r="I356" s="1" t="n">
        <v>6</v>
      </c>
      <c r="J356" s="8" t="n">
        <f aca="false">IF(G356&gt;0,(H356-G356-I356)*F356,(H356+(-G356)-I356)*F356)</f>
        <v>182.52</v>
      </c>
      <c r="K356" s="9" t="n">
        <f aca="false">A356</f>
        <v>36838</v>
      </c>
      <c r="P356" s="12" t="n">
        <f aca="false">E356</f>
        <v>23</v>
      </c>
      <c r="T356" s="8" t="e">
        <f aca="false">((S356-R356)*Q356)-#REF!</f>
        <v>#REF!</v>
      </c>
      <c r="U356" s="43"/>
      <c r="V356" s="45"/>
    </row>
    <row r="357" customFormat="false" ht="12.75" hidden="false" customHeight="false" outlineLevel="0" collapsed="false">
      <c r="A357" s="46"/>
      <c r="I357" s="6" t="s">
        <v>20</v>
      </c>
      <c r="J357" s="39" t="n">
        <f aca="false">SUM(J333:J356)</f>
        <v>-17479.48</v>
      </c>
      <c r="T357" s="56" t="e">
        <f aca="false">SUM(T333:T356)</f>
        <v>#REF!</v>
      </c>
      <c r="U357" s="43"/>
      <c r="V357" s="45"/>
    </row>
    <row r="358" customFormat="false" ht="12.75" hidden="false" customHeight="false" outlineLevel="0" collapsed="false">
      <c r="J358" s="8" t="n">
        <f aca="false">J357/2</f>
        <v>-8739.74</v>
      </c>
      <c r="U358" s="43"/>
      <c r="V358" s="45"/>
    </row>
    <row r="359" customFormat="false" ht="12.75" hidden="false" customHeight="false" outlineLevel="0" collapsed="false">
      <c r="U359" s="43"/>
      <c r="V359" s="45"/>
    </row>
    <row r="360" customFormat="false" ht="12.75" hidden="false" customHeight="false" outlineLevel="0" collapsed="false">
      <c r="U360" s="43"/>
      <c r="V360" s="45"/>
    </row>
    <row r="361" customFormat="false" ht="12.75" hidden="false" customHeight="false" outlineLevel="0" collapsed="false">
      <c r="U361" s="43"/>
      <c r="V361" s="45"/>
    </row>
    <row r="362" customFormat="false" ht="12.75" hidden="false" customHeight="false" outlineLevel="0" collapsed="false">
      <c r="A362" s="46" t="n">
        <v>36839</v>
      </c>
      <c r="E362" s="5" t="n">
        <v>0</v>
      </c>
      <c r="F362" s="6" t="n">
        <v>529</v>
      </c>
      <c r="G362" s="7" t="n">
        <v>6</v>
      </c>
      <c r="H362" s="7" t="n">
        <v>11.12</v>
      </c>
      <c r="I362" s="1" t="n">
        <v>6</v>
      </c>
      <c r="J362" s="8" t="n">
        <f aca="false">IF(G362&gt;0,(H362-G362-I362)*F362,(H362+(-G362)-I362)*F362)</f>
        <v>-465.52</v>
      </c>
      <c r="K362" s="9" t="n">
        <f aca="false">A362</f>
        <v>36839</v>
      </c>
      <c r="P362" s="12" t="n">
        <f aca="false">E362</f>
        <v>0</v>
      </c>
      <c r="T362" s="8" t="e">
        <f aca="false">((S362-R362)*Q362)-#REF!</f>
        <v>#REF!</v>
      </c>
      <c r="U362" s="43"/>
      <c r="V362" s="45"/>
    </row>
    <row r="363" customFormat="false" ht="12.75" hidden="false" customHeight="false" outlineLevel="0" collapsed="false">
      <c r="A363" s="46" t="n">
        <v>36839</v>
      </c>
      <c r="E363" s="5" t="n">
        <v>1</v>
      </c>
      <c r="F363" s="6" t="n">
        <v>800</v>
      </c>
      <c r="G363" s="7" t="n">
        <v>6.01</v>
      </c>
      <c r="H363" s="7" t="n">
        <v>11.71</v>
      </c>
      <c r="I363" s="1" t="n">
        <v>6</v>
      </c>
      <c r="J363" s="8" t="n">
        <f aca="false">IF(G363&gt;0,(H363-G363-I363)*F363,(H363+(-G363)-I363)*F363)</f>
        <v>-239.999999999999</v>
      </c>
      <c r="K363" s="9" t="n">
        <f aca="false">A363</f>
        <v>36839</v>
      </c>
      <c r="P363" s="12" t="n">
        <f aca="false">E363</f>
        <v>1</v>
      </c>
      <c r="T363" s="8" t="e">
        <f aca="false">((S363-R363)*Q363)-#REF!</f>
        <v>#REF!</v>
      </c>
      <c r="U363" s="43"/>
      <c r="V363" s="45"/>
    </row>
    <row r="364" customFormat="false" ht="12.75" hidden="false" customHeight="false" outlineLevel="0" collapsed="false">
      <c r="A364" s="46" t="n">
        <v>36839</v>
      </c>
      <c r="E364" s="5" t="n">
        <v>2</v>
      </c>
      <c r="F364" s="6" t="n">
        <v>800</v>
      </c>
      <c r="G364" s="7" t="n">
        <v>3.1</v>
      </c>
      <c r="H364" s="7" t="n">
        <v>11.7</v>
      </c>
      <c r="I364" s="1" t="n">
        <v>6</v>
      </c>
      <c r="J364" s="8" t="n">
        <f aca="false">IF(G364&gt;0,(H364-G364-I364)*F364,(H364+(-G364)-I364)*F364)</f>
        <v>2080</v>
      </c>
      <c r="K364" s="9" t="n">
        <f aca="false">A364</f>
        <v>36839</v>
      </c>
      <c r="P364" s="12" t="n">
        <f aca="false">E364</f>
        <v>2</v>
      </c>
      <c r="T364" s="8" t="e">
        <f aca="false">((S364-R364)*Q364)-#REF!</f>
        <v>#REF!</v>
      </c>
      <c r="U364" s="43"/>
      <c r="V364" s="45"/>
    </row>
    <row r="365" customFormat="false" ht="12.75" hidden="false" customHeight="false" outlineLevel="0" collapsed="false">
      <c r="A365" s="46" t="n">
        <v>36839</v>
      </c>
      <c r="E365" s="5" t="n">
        <v>3</v>
      </c>
      <c r="G365" s="7" t="n">
        <v>2</v>
      </c>
      <c r="H365" s="7" t="n">
        <v>11.97</v>
      </c>
      <c r="I365" s="1" t="n">
        <v>6</v>
      </c>
      <c r="J365" s="8" t="n">
        <f aca="false">IF(G365&gt;0,(H365-G365-I365)*F365,(H365+(-G365)-I365)*F365)</f>
        <v>0</v>
      </c>
      <c r="K365" s="9" t="n">
        <f aca="false">A365</f>
        <v>36839</v>
      </c>
      <c r="P365" s="12" t="n">
        <f aca="false">E365</f>
        <v>3</v>
      </c>
      <c r="T365" s="8" t="e">
        <f aca="false">((S365-R365)*Q365)-#REF!</f>
        <v>#REF!</v>
      </c>
      <c r="U365" s="43"/>
      <c r="V365" s="45"/>
    </row>
    <row r="366" customFormat="false" ht="12.75" hidden="false" customHeight="false" outlineLevel="0" collapsed="false">
      <c r="A366" s="46" t="n">
        <v>36839</v>
      </c>
      <c r="E366" s="5" t="n">
        <v>4</v>
      </c>
      <c r="F366" s="6" t="n">
        <v>800</v>
      </c>
      <c r="G366" s="7" t="n">
        <v>5.99</v>
      </c>
      <c r="H366" s="7" t="n">
        <v>12.07</v>
      </c>
      <c r="I366" s="1" t="n">
        <v>6</v>
      </c>
      <c r="J366" s="8" t="n">
        <f aca="false">IF(G366&gt;0,(H366-G366-I366)*F366,(H366+(-G366)-I366)*F366)</f>
        <v>64.0000000000001</v>
      </c>
      <c r="K366" s="9" t="n">
        <f aca="false">A366</f>
        <v>36839</v>
      </c>
      <c r="P366" s="12" t="n">
        <f aca="false">E366</f>
        <v>4</v>
      </c>
      <c r="T366" s="8" t="e">
        <f aca="false">((S366-R366)*Q366)-#REF!</f>
        <v>#REF!</v>
      </c>
      <c r="U366" s="43"/>
      <c r="V366" s="45"/>
    </row>
    <row r="367" customFormat="false" ht="12.75" hidden="false" customHeight="false" outlineLevel="0" collapsed="false">
      <c r="A367" s="46" t="n">
        <v>36839</v>
      </c>
      <c r="E367" s="5" t="n">
        <v>5</v>
      </c>
      <c r="G367" s="7" t="n">
        <v>6</v>
      </c>
      <c r="H367" s="7" t="n">
        <v>16.19</v>
      </c>
      <c r="I367" s="1" t="n">
        <v>6</v>
      </c>
      <c r="J367" s="8" t="n">
        <f aca="false">IF(G367&gt;0,(H367-G367-I367)*F367,(H367+(-G367)-I367)*F367)</f>
        <v>0</v>
      </c>
      <c r="K367" s="9" t="n">
        <f aca="false">A367</f>
        <v>36839</v>
      </c>
      <c r="P367" s="12" t="n">
        <f aca="false">E367</f>
        <v>5</v>
      </c>
      <c r="T367" s="8" t="e">
        <f aca="false">((S367-R367)*Q367)-#REF!</f>
        <v>#REF!</v>
      </c>
      <c r="U367" s="43"/>
      <c r="V367" s="45"/>
    </row>
    <row r="368" customFormat="false" ht="12.75" hidden="false" customHeight="false" outlineLevel="0" collapsed="false">
      <c r="A368" s="46" t="n">
        <v>36839</v>
      </c>
      <c r="E368" s="5" t="n">
        <v>6</v>
      </c>
      <c r="G368" s="7" t="n">
        <v>10.01</v>
      </c>
      <c r="H368" s="7" t="n">
        <v>19.5</v>
      </c>
      <c r="I368" s="1" t="n">
        <v>6</v>
      </c>
      <c r="J368" s="8" t="n">
        <f aca="false">IF(G368&gt;0,(H368-G368-I368)*F368,(H368+(-G368)-I368)*F368)</f>
        <v>0</v>
      </c>
      <c r="K368" s="9" t="n">
        <f aca="false">A368</f>
        <v>36839</v>
      </c>
      <c r="P368" s="12" t="n">
        <f aca="false">E368</f>
        <v>6</v>
      </c>
      <c r="T368" s="8" t="e">
        <f aca="false">((S368-R368)*Q368)-#REF!</f>
        <v>#REF!</v>
      </c>
      <c r="U368" s="43"/>
      <c r="V368" s="45"/>
    </row>
    <row r="369" customFormat="false" ht="12.75" hidden="false" customHeight="false" outlineLevel="0" collapsed="false">
      <c r="A369" s="46" t="n">
        <v>36839</v>
      </c>
      <c r="E369" s="5" t="n">
        <v>7</v>
      </c>
      <c r="G369" s="7" t="n">
        <v>40.8</v>
      </c>
      <c r="H369" s="7" t="n">
        <v>46.35</v>
      </c>
      <c r="I369" s="1" t="n">
        <v>6</v>
      </c>
      <c r="J369" s="8" t="n">
        <f aca="false">IF(G369&gt;0,(H369-G369-I369)*F369,(H369+(-G369)-I369)*F369)</f>
        <v>-0</v>
      </c>
      <c r="K369" s="9" t="n">
        <f aca="false">A369</f>
        <v>36839</v>
      </c>
      <c r="P369" s="12" t="n">
        <f aca="false">E369</f>
        <v>7</v>
      </c>
      <c r="T369" s="8" t="e">
        <f aca="false">((S369-R369)*Q369)-#REF!</f>
        <v>#REF!</v>
      </c>
      <c r="U369" s="43"/>
      <c r="V369" s="45"/>
    </row>
    <row r="370" customFormat="false" ht="12.75" hidden="false" customHeight="false" outlineLevel="0" collapsed="false">
      <c r="A370" s="46" t="n">
        <v>36839</v>
      </c>
      <c r="E370" s="5" t="n">
        <v>8</v>
      </c>
      <c r="H370" s="7" t="n">
        <v>42.12</v>
      </c>
      <c r="I370" s="1" t="n">
        <v>6</v>
      </c>
      <c r="J370" s="8" t="n">
        <f aca="false">IF(G370&gt;0,(H370-G370-I370)*F370,(H370+(-G370)-I370)*F370)</f>
        <v>0</v>
      </c>
      <c r="K370" s="9" t="n">
        <f aca="false">A370</f>
        <v>36839</v>
      </c>
      <c r="P370" s="12" t="n">
        <f aca="false">E370</f>
        <v>8</v>
      </c>
      <c r="T370" s="8" t="e">
        <f aca="false">((S370-R370)*Q370)-#REF!</f>
        <v>#REF!</v>
      </c>
      <c r="U370" s="43"/>
      <c r="V370" s="45"/>
    </row>
    <row r="371" customFormat="false" ht="12.75" hidden="false" customHeight="false" outlineLevel="0" collapsed="false">
      <c r="A371" s="46" t="n">
        <v>36839</v>
      </c>
      <c r="E371" s="5" t="n">
        <v>9</v>
      </c>
      <c r="H371" s="7" t="n">
        <v>58.7</v>
      </c>
      <c r="I371" s="1" t="n">
        <v>6</v>
      </c>
      <c r="J371" s="8" t="n">
        <f aca="false">IF(G371&gt;0,(H371-G371-I371)*F371,(H371+(-G371)-I371)*F371)</f>
        <v>0</v>
      </c>
      <c r="K371" s="9" t="n">
        <f aca="false">A371</f>
        <v>36839</v>
      </c>
      <c r="P371" s="12" t="n">
        <f aca="false">E371</f>
        <v>9</v>
      </c>
      <c r="T371" s="8" t="e">
        <f aca="false">((S371-R371)*Q371)-#REF!</f>
        <v>#REF!</v>
      </c>
      <c r="U371" s="43"/>
      <c r="V371" s="45"/>
    </row>
    <row r="372" customFormat="false" ht="12.75" hidden="false" customHeight="false" outlineLevel="0" collapsed="false">
      <c r="A372" s="46" t="n">
        <v>36839</v>
      </c>
      <c r="E372" s="5" t="n">
        <v>10</v>
      </c>
      <c r="H372" s="7" t="n">
        <v>62.41</v>
      </c>
      <c r="I372" s="1" t="n">
        <v>6</v>
      </c>
      <c r="J372" s="8" t="n">
        <f aca="false">IF(G372&gt;0,(H372-G372-I372)*F372,(H372+(-G372)-I372)*F372)</f>
        <v>0</v>
      </c>
      <c r="K372" s="9" t="n">
        <f aca="false">A372</f>
        <v>36839</v>
      </c>
      <c r="P372" s="12" t="n">
        <f aca="false">E372</f>
        <v>10</v>
      </c>
      <c r="T372" s="8" t="e">
        <f aca="false">((S372-R372)*Q372)-#REF!</f>
        <v>#REF!</v>
      </c>
      <c r="U372" s="43"/>
      <c r="V372" s="45"/>
    </row>
    <row r="373" customFormat="false" ht="12.75" hidden="false" customHeight="false" outlineLevel="0" collapsed="false">
      <c r="A373" s="46" t="n">
        <v>36839</v>
      </c>
      <c r="E373" s="5" t="n">
        <v>11</v>
      </c>
      <c r="H373" s="7" t="n">
        <v>68.9</v>
      </c>
      <c r="I373" s="1" t="n">
        <v>6</v>
      </c>
      <c r="J373" s="8" t="n">
        <f aca="false">IF(G373&gt;0,(H373-G373-I373)*F373,(H373+(-G373)-I373)*F373)</f>
        <v>0</v>
      </c>
      <c r="K373" s="9" t="n">
        <f aca="false">A373</f>
        <v>36839</v>
      </c>
      <c r="P373" s="12" t="n">
        <f aca="false">E373</f>
        <v>11</v>
      </c>
      <c r="T373" s="8" t="e">
        <f aca="false">((S373-R373)*Q373)-#REF!</f>
        <v>#REF!</v>
      </c>
      <c r="U373" s="43"/>
      <c r="V373" s="45"/>
    </row>
    <row r="374" customFormat="false" ht="12.75" hidden="false" customHeight="false" outlineLevel="0" collapsed="false">
      <c r="A374" s="46" t="n">
        <v>36839</v>
      </c>
      <c r="E374" s="5" t="n">
        <v>12</v>
      </c>
      <c r="H374" s="7" t="n">
        <v>83.54</v>
      </c>
      <c r="I374" s="1" t="n">
        <v>6</v>
      </c>
      <c r="J374" s="8" t="n">
        <f aca="false">IF(G374&gt;0,(H374-G374-I374)*F374,(H374+(-G374)-I374)*F374)</f>
        <v>0</v>
      </c>
      <c r="K374" s="9" t="n">
        <f aca="false">A374</f>
        <v>36839</v>
      </c>
      <c r="P374" s="12" t="n">
        <f aca="false">E374</f>
        <v>12</v>
      </c>
      <c r="T374" s="8" t="e">
        <f aca="false">((S374-R374)*Q374)-#REF!</f>
        <v>#REF!</v>
      </c>
      <c r="U374" s="43"/>
      <c r="V374" s="45"/>
    </row>
    <row r="375" customFormat="false" ht="12.75" hidden="false" customHeight="false" outlineLevel="0" collapsed="false">
      <c r="A375" s="46" t="n">
        <v>36839</v>
      </c>
      <c r="E375" s="5" t="n">
        <v>13</v>
      </c>
      <c r="F375" s="6" t="n">
        <v>481</v>
      </c>
      <c r="G375" s="7" t="n">
        <v>52.35</v>
      </c>
      <c r="H375" s="7" t="n">
        <v>62.13</v>
      </c>
      <c r="I375" s="1" t="n">
        <v>6</v>
      </c>
      <c r="J375" s="8" t="n">
        <f aca="false">IF(G375&gt;0,(H375-G375-I375)*F375,(H375+(-G375)-I375)*F375)</f>
        <v>1818.18</v>
      </c>
      <c r="K375" s="9" t="n">
        <f aca="false">A375</f>
        <v>36839</v>
      </c>
      <c r="P375" s="12" t="n">
        <f aca="false">E375</f>
        <v>13</v>
      </c>
      <c r="T375" s="8" t="e">
        <f aca="false">((S375-R375)*Q375)-#REF!</f>
        <v>#REF!</v>
      </c>
      <c r="U375" s="43"/>
      <c r="V375" s="45"/>
    </row>
    <row r="376" customFormat="false" ht="12.75" hidden="false" customHeight="false" outlineLevel="0" collapsed="false">
      <c r="A376" s="46" t="n">
        <v>36839</v>
      </c>
      <c r="E376" s="5" t="n">
        <v>14</v>
      </c>
      <c r="H376" s="7" t="n">
        <v>58.41</v>
      </c>
      <c r="I376" s="1" t="n">
        <v>6</v>
      </c>
      <c r="J376" s="8" t="n">
        <f aca="false">IF(G376&gt;0,(H376-G376-I376)*F376,(H376+(-G376)-I376)*F376)</f>
        <v>0</v>
      </c>
      <c r="K376" s="9" t="n">
        <f aca="false">A376</f>
        <v>36839</v>
      </c>
      <c r="P376" s="12" t="n">
        <f aca="false">E376</f>
        <v>14</v>
      </c>
      <c r="T376" s="8" t="e">
        <f aca="false">((S376-R376)*Q376)-#REF!</f>
        <v>#REF!</v>
      </c>
      <c r="U376" s="43"/>
      <c r="V376" s="45"/>
    </row>
    <row r="377" customFormat="false" ht="12.75" hidden="false" customHeight="false" outlineLevel="0" collapsed="false">
      <c r="A377" s="46" t="n">
        <v>36839</v>
      </c>
      <c r="E377" s="5" t="n">
        <v>15</v>
      </c>
      <c r="F377" s="60" t="n">
        <v>439</v>
      </c>
      <c r="G377" s="61" t="n">
        <v>50.66</v>
      </c>
      <c r="H377" s="61" t="n">
        <v>27.44</v>
      </c>
      <c r="I377" s="1" t="n">
        <v>6</v>
      </c>
      <c r="J377" s="8" t="n">
        <f aca="false">IF(G377&gt;0,(H377-G377-I377)*F377,(H377+(-G377)-I377)*F377)</f>
        <v>-12827.58</v>
      </c>
      <c r="K377" s="9" t="n">
        <f aca="false">A377</f>
        <v>36839</v>
      </c>
      <c r="P377" s="12" t="n">
        <f aca="false">E377</f>
        <v>15</v>
      </c>
      <c r="T377" s="8" t="e">
        <f aca="false">((S377-R377)*Q377)-#REF!</f>
        <v>#REF!</v>
      </c>
      <c r="U377" s="43"/>
      <c r="V377" s="45"/>
    </row>
    <row r="378" customFormat="false" ht="12.75" hidden="false" customHeight="false" outlineLevel="0" collapsed="false">
      <c r="A378" s="46" t="n">
        <v>36839</v>
      </c>
      <c r="E378" s="5" t="n">
        <v>16</v>
      </c>
      <c r="F378" s="60" t="n">
        <v>282</v>
      </c>
      <c r="G378" s="61" t="n">
        <v>95.74</v>
      </c>
      <c r="H378" s="61" t="n">
        <v>51.42</v>
      </c>
      <c r="I378" s="1" t="n">
        <v>6</v>
      </c>
      <c r="J378" s="8" t="n">
        <f aca="false">IF(G378&gt;0,(H378-G378-I378)*F378,(H378+(-G378)-I378)*F378)</f>
        <v>-14190.24</v>
      </c>
      <c r="K378" s="9" t="n">
        <f aca="false">A378</f>
        <v>36839</v>
      </c>
      <c r="P378" s="12" t="n">
        <f aca="false">E378</f>
        <v>16</v>
      </c>
      <c r="T378" s="8" t="e">
        <f aca="false">((S378-R378)*Q378)-#REF!</f>
        <v>#REF!</v>
      </c>
      <c r="U378" s="43"/>
      <c r="V378" s="45"/>
    </row>
    <row r="379" customFormat="false" ht="12.75" hidden="false" customHeight="false" outlineLevel="0" collapsed="false">
      <c r="A379" s="46" t="n">
        <v>36839</v>
      </c>
      <c r="E379" s="5" t="n">
        <v>17</v>
      </c>
      <c r="H379" s="7" t="n">
        <v>60.7</v>
      </c>
      <c r="I379" s="1" t="n">
        <v>6</v>
      </c>
      <c r="J379" s="8" t="n">
        <f aca="false">IF(G379&gt;0,(H379-G379-I379)*F379,(H379+(-G379)-I379)*F379)</f>
        <v>0</v>
      </c>
      <c r="K379" s="9" t="n">
        <f aca="false">A379</f>
        <v>36839</v>
      </c>
      <c r="P379" s="12" t="n">
        <f aca="false">E379</f>
        <v>17</v>
      </c>
      <c r="T379" s="8" t="e">
        <f aca="false">((S379-R379)*Q379)-#REF!</f>
        <v>#REF!</v>
      </c>
      <c r="U379" s="43"/>
      <c r="V379" s="45"/>
    </row>
    <row r="380" customFormat="false" ht="12.75" hidden="false" customHeight="false" outlineLevel="0" collapsed="false">
      <c r="A380" s="46" t="n">
        <v>36839</v>
      </c>
      <c r="E380" s="5" t="n">
        <v>18</v>
      </c>
      <c r="H380" s="7" t="n">
        <v>61.33</v>
      </c>
      <c r="I380" s="1" t="n">
        <v>6</v>
      </c>
      <c r="J380" s="8" t="n">
        <f aca="false">IF(G380&gt;0,(H380-G380-I380)*F380,(H380+(-G380)-I380)*F380)</f>
        <v>0</v>
      </c>
      <c r="K380" s="9" t="n">
        <f aca="false">A380</f>
        <v>36839</v>
      </c>
      <c r="P380" s="12" t="n">
        <f aca="false">E380</f>
        <v>18</v>
      </c>
      <c r="T380" s="8" t="e">
        <f aca="false">((S380-R380)*Q380)-#REF!</f>
        <v>#REF!</v>
      </c>
      <c r="U380" s="43"/>
      <c r="V380" s="45"/>
    </row>
    <row r="381" customFormat="false" ht="12.75" hidden="false" customHeight="false" outlineLevel="0" collapsed="false">
      <c r="A381" s="46" t="n">
        <v>36839</v>
      </c>
      <c r="E381" s="5" t="n">
        <v>19</v>
      </c>
      <c r="F381" s="6" t="n">
        <v>87</v>
      </c>
      <c r="G381" s="7" t="n">
        <v>60.09</v>
      </c>
      <c r="H381" s="7" t="n">
        <v>59.42</v>
      </c>
      <c r="I381" s="1" t="n">
        <v>6</v>
      </c>
      <c r="J381" s="8" t="n">
        <f aca="false">IF(G381&gt;0,(H381-G381-I381)*F381,(H381+(-G381)-I381)*F381)</f>
        <v>-580.29</v>
      </c>
      <c r="K381" s="9" t="n">
        <f aca="false">A381</f>
        <v>36839</v>
      </c>
      <c r="P381" s="12" t="n">
        <f aca="false">E381</f>
        <v>19</v>
      </c>
      <c r="T381" s="8" t="e">
        <f aca="false">((S381-R381)*Q381)-#REF!</f>
        <v>#REF!</v>
      </c>
      <c r="U381" s="43"/>
      <c r="V381" s="45"/>
    </row>
    <row r="382" customFormat="false" ht="12.75" hidden="false" customHeight="false" outlineLevel="0" collapsed="false">
      <c r="A382" s="46" t="n">
        <v>36839</v>
      </c>
      <c r="E382" s="5" t="n">
        <v>20</v>
      </c>
      <c r="H382" s="7" t="n">
        <v>60.35</v>
      </c>
      <c r="I382" s="1" t="n">
        <v>6</v>
      </c>
      <c r="J382" s="8" t="n">
        <f aca="false">IF(G382&gt;0,(H382-G382-I382)*F382,(H382+(-G382)-I382)*F382)</f>
        <v>0</v>
      </c>
      <c r="K382" s="9" t="n">
        <f aca="false">A382</f>
        <v>36839</v>
      </c>
      <c r="P382" s="12" t="n">
        <f aca="false">E382</f>
        <v>20</v>
      </c>
      <c r="T382" s="8" t="e">
        <f aca="false">((S382-R382)*Q382)-#REF!</f>
        <v>#REF!</v>
      </c>
      <c r="U382" s="43"/>
      <c r="V382" s="45"/>
    </row>
    <row r="383" customFormat="false" ht="12.75" hidden="false" customHeight="false" outlineLevel="0" collapsed="false">
      <c r="A383" s="46" t="n">
        <v>36839</v>
      </c>
      <c r="E383" s="5" t="n">
        <v>21</v>
      </c>
      <c r="H383" s="7" t="n">
        <v>43.63</v>
      </c>
      <c r="I383" s="1" t="n">
        <v>6</v>
      </c>
      <c r="J383" s="8" t="n">
        <f aca="false">IF(G383&gt;0,(H383-G383-I383)*F383,(H383+(-G383)-I383)*F383)</f>
        <v>0</v>
      </c>
      <c r="K383" s="9" t="n">
        <f aca="false">A383</f>
        <v>36839</v>
      </c>
      <c r="P383" s="12" t="n">
        <f aca="false">E383</f>
        <v>21</v>
      </c>
      <c r="T383" s="8" t="e">
        <f aca="false">((S383-R383)*Q383)-#REF!</f>
        <v>#REF!</v>
      </c>
      <c r="U383" s="43"/>
      <c r="V383" s="45"/>
    </row>
    <row r="384" customFormat="false" ht="12.75" hidden="false" customHeight="false" outlineLevel="0" collapsed="false">
      <c r="A384" s="46" t="n">
        <v>36839</v>
      </c>
      <c r="E384" s="5" t="n">
        <v>22</v>
      </c>
      <c r="H384" s="7" t="n">
        <v>23.42</v>
      </c>
      <c r="I384" s="1" t="n">
        <v>6</v>
      </c>
      <c r="J384" s="8" t="n">
        <f aca="false">IF(G384&gt;0,(H384-G384-I384)*F384,(H384+(-G384)-I384)*F384)</f>
        <v>0</v>
      </c>
      <c r="K384" s="9" t="n">
        <f aca="false">A384</f>
        <v>36839</v>
      </c>
      <c r="P384" s="12" t="n">
        <f aca="false">E384</f>
        <v>22</v>
      </c>
      <c r="T384" s="8" t="e">
        <f aca="false">((S384-R384)*Q384)-#REF!</f>
        <v>#REF!</v>
      </c>
      <c r="U384" s="43"/>
      <c r="V384" s="45"/>
    </row>
    <row r="385" customFormat="false" ht="12.75" hidden="false" customHeight="false" outlineLevel="0" collapsed="false">
      <c r="A385" s="46" t="n">
        <v>36839</v>
      </c>
      <c r="E385" s="5" t="n">
        <v>23</v>
      </c>
      <c r="F385" s="6" t="n">
        <v>150</v>
      </c>
      <c r="G385" s="7" t="n">
        <v>6.45</v>
      </c>
      <c r="H385" s="7" t="n">
        <v>17.36</v>
      </c>
      <c r="I385" s="1" t="n">
        <v>6</v>
      </c>
      <c r="J385" s="8" t="n">
        <f aca="false">IF(G385&gt;0,(H385-G385-I385)*F385,(H385+(-G385)-I385)*F385)</f>
        <v>736.5</v>
      </c>
      <c r="K385" s="9" t="n">
        <f aca="false">A385</f>
        <v>36839</v>
      </c>
      <c r="P385" s="12" t="n">
        <f aca="false">E385</f>
        <v>23</v>
      </c>
      <c r="T385" s="8" t="e">
        <f aca="false">((S385-R385)*Q385)-#REF!</f>
        <v>#REF!</v>
      </c>
      <c r="U385" s="43"/>
      <c r="V385" s="45"/>
    </row>
    <row r="386" customFormat="false" ht="12.75" hidden="false" customHeight="false" outlineLevel="0" collapsed="false">
      <c r="A386" s="46"/>
      <c r="I386" s="6" t="s">
        <v>20</v>
      </c>
      <c r="J386" s="39" t="n">
        <f aca="false">SUM(J362:J385)</f>
        <v>-23604.95</v>
      </c>
      <c r="T386" s="56" t="e">
        <f aca="false">SUM(T362:T385)</f>
        <v>#REF!</v>
      </c>
      <c r="U386" s="43"/>
      <c r="V386" s="45"/>
    </row>
    <row r="387" customFormat="false" ht="12.75" hidden="false" customHeight="false" outlineLevel="0" collapsed="false">
      <c r="U387" s="43"/>
      <c r="V387" s="45"/>
    </row>
    <row r="388" customFormat="false" ht="12.75" hidden="false" customHeight="false" outlineLevel="0" collapsed="false">
      <c r="U388" s="43"/>
      <c r="V388" s="45"/>
    </row>
    <row r="389" customFormat="false" ht="12.75" hidden="false" customHeight="false" outlineLevel="0" collapsed="false">
      <c r="A389" s="46" t="n">
        <v>36840</v>
      </c>
      <c r="E389" s="5" t="n">
        <v>0</v>
      </c>
      <c r="F389" s="6" t="n">
        <v>0</v>
      </c>
      <c r="G389" s="7" t="n">
        <v>0</v>
      </c>
      <c r="H389" s="7" t="n">
        <v>18.56</v>
      </c>
      <c r="I389" s="1" t="n">
        <v>6</v>
      </c>
      <c r="J389" s="8" t="n">
        <f aca="false">IF(G389&gt;0,(H389-G389-I389)*F389,(H389+(-G389)-I389)*F389)</f>
        <v>0</v>
      </c>
      <c r="K389" s="9" t="n">
        <f aca="false">A389</f>
        <v>36840</v>
      </c>
      <c r="P389" s="12" t="n">
        <f aca="false">E389</f>
        <v>0</v>
      </c>
      <c r="T389" s="8" t="e">
        <f aca="false">((S389-R389)*Q389)-#REF!</f>
        <v>#REF!</v>
      </c>
      <c r="U389" s="43"/>
      <c r="V389" s="45"/>
    </row>
    <row r="390" customFormat="false" ht="12.75" hidden="false" customHeight="false" outlineLevel="0" collapsed="false">
      <c r="A390" s="46" t="n">
        <v>36840</v>
      </c>
      <c r="E390" s="5" t="n">
        <v>1</v>
      </c>
      <c r="F390" s="6" t="n">
        <v>289</v>
      </c>
      <c r="G390" s="7" t="n">
        <v>6.1</v>
      </c>
      <c r="H390" s="7" t="n">
        <v>15.71</v>
      </c>
      <c r="I390" s="1" t="n">
        <v>6</v>
      </c>
      <c r="J390" s="8" t="n">
        <f aca="false">IF(G390&gt;0,(H390-G390-I390)*F390,(H390+(-G390)-I390)*F390)</f>
        <v>1043.29</v>
      </c>
      <c r="K390" s="9" t="n">
        <f aca="false">A390</f>
        <v>36840</v>
      </c>
      <c r="P390" s="12" t="n">
        <f aca="false">E390</f>
        <v>1</v>
      </c>
      <c r="T390" s="8" t="e">
        <f aca="false">((S390-R390)*Q390)-#REF!</f>
        <v>#REF!</v>
      </c>
      <c r="U390" s="43"/>
      <c r="V390" s="45"/>
    </row>
    <row r="391" customFormat="false" ht="12.75" hidden="false" customHeight="false" outlineLevel="0" collapsed="false">
      <c r="A391" s="46" t="n">
        <v>36840</v>
      </c>
      <c r="E391" s="5" t="n">
        <v>2</v>
      </c>
      <c r="F391" s="6" t="n">
        <v>205</v>
      </c>
      <c r="G391" s="7" t="n">
        <v>6</v>
      </c>
      <c r="H391" s="7" t="n">
        <v>14.97</v>
      </c>
      <c r="I391" s="1" t="n">
        <v>6</v>
      </c>
      <c r="J391" s="8" t="n">
        <f aca="false">IF(G391&gt;0,(H391-G391-I391)*F391,(H391+(-G391)-I391)*F391)</f>
        <v>608.85</v>
      </c>
      <c r="K391" s="9" t="n">
        <f aca="false">A391</f>
        <v>36840</v>
      </c>
      <c r="P391" s="12" t="n">
        <f aca="false">E391</f>
        <v>2</v>
      </c>
      <c r="T391" s="8" t="e">
        <f aca="false">((S391-R391)*Q391)-#REF!</f>
        <v>#REF!</v>
      </c>
      <c r="U391" s="43"/>
      <c r="V391" s="45"/>
    </row>
    <row r="392" customFormat="false" ht="12.75" hidden="false" customHeight="false" outlineLevel="0" collapsed="false">
      <c r="A392" s="46" t="n">
        <v>36840</v>
      </c>
      <c r="E392" s="5" t="n">
        <v>3</v>
      </c>
      <c r="F392" s="6" t="n">
        <v>750</v>
      </c>
      <c r="G392" s="7" t="n">
        <v>6.01</v>
      </c>
      <c r="H392" s="7" t="n">
        <v>13.36</v>
      </c>
      <c r="I392" s="1" t="n">
        <v>6</v>
      </c>
      <c r="J392" s="8" t="n">
        <f aca="false">IF(G392&gt;0,(H392-G392-I392)*F392,(H392+(-G392)-I392)*F392)</f>
        <v>1012.5</v>
      </c>
      <c r="K392" s="9" t="n">
        <f aca="false">A392</f>
        <v>36840</v>
      </c>
      <c r="P392" s="12" t="n">
        <f aca="false">E392</f>
        <v>3</v>
      </c>
      <c r="T392" s="8" t="e">
        <f aca="false">((S392-R392)*Q392)-#REF!</f>
        <v>#REF!</v>
      </c>
      <c r="U392" s="43"/>
      <c r="V392" s="45"/>
    </row>
    <row r="393" customFormat="false" ht="12.75" hidden="false" customHeight="false" outlineLevel="0" collapsed="false">
      <c r="A393" s="46" t="n">
        <v>36840</v>
      </c>
      <c r="E393" s="5" t="n">
        <v>4</v>
      </c>
      <c r="F393" s="6" t="n">
        <v>800</v>
      </c>
      <c r="G393" s="7" t="n">
        <v>6.01</v>
      </c>
      <c r="H393" s="61" t="n">
        <v>15.9</v>
      </c>
      <c r="I393" s="1" t="n">
        <v>6</v>
      </c>
      <c r="J393" s="8" t="n">
        <f aca="false">IF(G393&gt;0,(H393-G393-I393)*F393,(H393+(-G393)-I393)*F393)</f>
        <v>3112</v>
      </c>
      <c r="K393" s="9" t="n">
        <f aca="false">A393</f>
        <v>36840</v>
      </c>
      <c r="P393" s="12" t="n">
        <f aca="false">E393</f>
        <v>4</v>
      </c>
      <c r="T393" s="8" t="e">
        <f aca="false">((S393-R393)*Q393)-#REF!</f>
        <v>#REF!</v>
      </c>
      <c r="U393" s="43"/>
      <c r="V393" s="45"/>
    </row>
    <row r="394" customFormat="false" ht="12.75" hidden="false" customHeight="false" outlineLevel="0" collapsed="false">
      <c r="A394" s="46" t="n">
        <v>36840</v>
      </c>
      <c r="E394" s="5" t="n">
        <v>5</v>
      </c>
      <c r="F394" s="6" t="n">
        <v>800</v>
      </c>
      <c r="G394" s="7" t="n">
        <v>5.03</v>
      </c>
      <c r="H394" s="7" t="n">
        <v>17.55</v>
      </c>
      <c r="I394" s="1" t="n">
        <v>6</v>
      </c>
      <c r="J394" s="8" t="n">
        <f aca="false">IF(G394&gt;0,(H394-G394-I394)*F394,(H394+(-G394)-I394)*F394)</f>
        <v>5216</v>
      </c>
      <c r="K394" s="9" t="n">
        <f aca="false">A394</f>
        <v>36840</v>
      </c>
      <c r="P394" s="12" t="n">
        <f aca="false">E394</f>
        <v>5</v>
      </c>
      <c r="T394" s="8" t="e">
        <f aca="false">((S394-R394)*Q394)-#REF!</f>
        <v>#REF!</v>
      </c>
      <c r="U394" s="43"/>
      <c r="V394" s="45"/>
    </row>
    <row r="395" customFormat="false" ht="12.75" hidden="false" customHeight="false" outlineLevel="0" collapsed="false">
      <c r="A395" s="46" t="n">
        <v>36840</v>
      </c>
      <c r="E395" s="5" t="n">
        <v>6</v>
      </c>
      <c r="F395" s="6" t="n">
        <v>800</v>
      </c>
      <c r="G395" s="7" t="n">
        <v>6</v>
      </c>
      <c r="H395" s="7" t="n">
        <v>18.12</v>
      </c>
      <c r="I395" s="1" t="n">
        <v>6</v>
      </c>
      <c r="J395" s="8" t="n">
        <f aca="false">IF(G395&gt;0,(H395-G395-I395)*F395,(H395+(-G395)-I395)*F395)</f>
        <v>4896</v>
      </c>
      <c r="K395" s="9" t="n">
        <f aca="false">A395</f>
        <v>36840</v>
      </c>
      <c r="P395" s="12" t="n">
        <f aca="false">E395</f>
        <v>6</v>
      </c>
      <c r="T395" s="8" t="e">
        <f aca="false">((S395-R395)*Q395)-#REF!</f>
        <v>#REF!</v>
      </c>
      <c r="U395" s="43"/>
      <c r="V395" s="45"/>
    </row>
    <row r="396" customFormat="false" ht="12.75" hidden="false" customHeight="false" outlineLevel="0" collapsed="false">
      <c r="A396" s="46" t="n">
        <v>36840</v>
      </c>
      <c r="E396" s="5" t="n">
        <v>7</v>
      </c>
      <c r="F396" s="6" t="n">
        <v>0</v>
      </c>
      <c r="H396" s="7" t="n">
        <v>45.6</v>
      </c>
      <c r="I396" s="1" t="n">
        <v>6</v>
      </c>
      <c r="J396" s="8" t="n">
        <f aca="false">IF(G396&gt;0,(H396-G396-I396)*F396,(H396+(-G396)-I396)*F396)</f>
        <v>0</v>
      </c>
      <c r="K396" s="9" t="n">
        <f aca="false">A396</f>
        <v>36840</v>
      </c>
      <c r="P396" s="12" t="n">
        <f aca="false">E396</f>
        <v>7</v>
      </c>
      <c r="T396" s="8" t="e">
        <f aca="false">((S396-R396)*Q396)-#REF!</f>
        <v>#REF!</v>
      </c>
      <c r="U396" s="43"/>
      <c r="V396" s="45"/>
    </row>
    <row r="397" customFormat="false" ht="12.75" hidden="false" customHeight="false" outlineLevel="0" collapsed="false">
      <c r="A397" s="46" t="n">
        <v>36840</v>
      </c>
      <c r="E397" s="5" t="n">
        <v>8</v>
      </c>
      <c r="F397" s="6" t="n">
        <v>0</v>
      </c>
      <c r="H397" s="7" t="n">
        <v>98.46</v>
      </c>
      <c r="I397" s="1" t="n">
        <v>6</v>
      </c>
      <c r="J397" s="8" t="n">
        <f aca="false">IF(G397&gt;0,(H397-G397-I397)*F397,(H397+(-G397)-I397)*F397)</f>
        <v>0</v>
      </c>
      <c r="K397" s="9" t="n">
        <f aca="false">A397</f>
        <v>36840</v>
      </c>
      <c r="P397" s="12" t="n">
        <f aca="false">E397</f>
        <v>8</v>
      </c>
      <c r="T397" s="8" t="e">
        <f aca="false">((S397-R397)*Q397)-#REF!</f>
        <v>#REF!</v>
      </c>
      <c r="U397" s="43"/>
      <c r="V397" s="45"/>
    </row>
    <row r="398" customFormat="false" ht="12.75" hidden="false" customHeight="false" outlineLevel="0" collapsed="false">
      <c r="A398" s="46" t="n">
        <v>36840</v>
      </c>
      <c r="E398" s="5" t="n">
        <v>9</v>
      </c>
      <c r="F398" s="6" t="n">
        <v>0</v>
      </c>
      <c r="H398" s="7" t="n">
        <v>64.52</v>
      </c>
      <c r="I398" s="1" t="n">
        <v>6</v>
      </c>
      <c r="J398" s="8" t="n">
        <f aca="false">IF(G398&gt;0,(H398-G398-I398)*F398,(H398+(-G398)-I398)*F398)</f>
        <v>0</v>
      </c>
      <c r="K398" s="9" t="n">
        <f aca="false">A398</f>
        <v>36840</v>
      </c>
      <c r="P398" s="12" t="n">
        <f aca="false">E398</f>
        <v>9</v>
      </c>
      <c r="T398" s="8" t="e">
        <f aca="false">((S398-R398)*Q398)-#REF!</f>
        <v>#REF!</v>
      </c>
      <c r="U398" s="43"/>
      <c r="V398" s="45"/>
    </row>
    <row r="399" customFormat="false" ht="12.75" hidden="false" customHeight="false" outlineLevel="0" collapsed="false">
      <c r="A399" s="46" t="n">
        <v>36840</v>
      </c>
      <c r="E399" s="5" t="n">
        <v>10</v>
      </c>
      <c r="F399" s="6" t="n">
        <v>0</v>
      </c>
      <c r="H399" s="7" t="n">
        <v>27.12</v>
      </c>
      <c r="I399" s="1" t="n">
        <v>6</v>
      </c>
      <c r="J399" s="8" t="n">
        <f aca="false">IF(G399&gt;0,(H399-G399-I399)*F399,(H399+(-G399)-I399)*F399)</f>
        <v>0</v>
      </c>
      <c r="K399" s="9" t="n">
        <f aca="false">A399</f>
        <v>36840</v>
      </c>
      <c r="P399" s="12" t="n">
        <f aca="false">E399</f>
        <v>10</v>
      </c>
      <c r="T399" s="8" t="e">
        <f aca="false">((S399-R399)*Q399)-#REF!</f>
        <v>#REF!</v>
      </c>
      <c r="U399" s="43"/>
      <c r="V399" s="45"/>
    </row>
    <row r="400" customFormat="false" ht="12.75" hidden="false" customHeight="false" outlineLevel="0" collapsed="false">
      <c r="A400" s="46" t="n">
        <v>36840</v>
      </c>
      <c r="E400" s="5" t="n">
        <v>11</v>
      </c>
      <c r="F400" s="6" t="n">
        <v>0</v>
      </c>
      <c r="H400" s="7" t="n">
        <v>58.66</v>
      </c>
      <c r="I400" s="1" t="n">
        <v>6</v>
      </c>
      <c r="J400" s="8" t="n">
        <f aca="false">IF(G400&gt;0,(H400-G400-I400)*F400,(H400+(-G400)-I400)*F400)</f>
        <v>0</v>
      </c>
      <c r="K400" s="9" t="n">
        <f aca="false">A400</f>
        <v>36840</v>
      </c>
      <c r="P400" s="12" t="n">
        <f aca="false">E400</f>
        <v>11</v>
      </c>
      <c r="T400" s="8" t="e">
        <f aca="false">((S400-R400)*Q400)-#REF!</f>
        <v>#REF!</v>
      </c>
      <c r="U400" s="43"/>
      <c r="V400" s="45"/>
    </row>
    <row r="401" customFormat="false" ht="12.75" hidden="false" customHeight="false" outlineLevel="0" collapsed="false">
      <c r="A401" s="46" t="n">
        <v>36840</v>
      </c>
      <c r="E401" s="5" t="n">
        <v>12</v>
      </c>
      <c r="F401" s="6" t="n">
        <v>0</v>
      </c>
      <c r="H401" s="7" t="n">
        <v>50.38</v>
      </c>
      <c r="I401" s="1" t="n">
        <v>6</v>
      </c>
      <c r="J401" s="8" t="n">
        <f aca="false">IF(G401&gt;0,(H401-G401-I401)*F401,(H401+(-G401)-I401)*F401)</f>
        <v>0</v>
      </c>
      <c r="K401" s="9" t="n">
        <f aca="false">A401</f>
        <v>36840</v>
      </c>
      <c r="P401" s="12" t="n">
        <f aca="false">E401</f>
        <v>12</v>
      </c>
      <c r="T401" s="8" t="e">
        <f aca="false">((S401-R401)*Q401)-#REF!</f>
        <v>#REF!</v>
      </c>
      <c r="U401" s="43"/>
      <c r="V401" s="45"/>
    </row>
    <row r="402" customFormat="false" ht="12.75" hidden="false" customHeight="false" outlineLevel="0" collapsed="false">
      <c r="A402" s="46" t="n">
        <v>36840</v>
      </c>
      <c r="E402" s="5" t="n">
        <v>13</v>
      </c>
      <c r="F402" s="6" t="n">
        <v>0</v>
      </c>
      <c r="H402" s="7" t="n">
        <v>37.37</v>
      </c>
      <c r="I402" s="1" t="n">
        <v>6</v>
      </c>
      <c r="J402" s="8" t="n">
        <f aca="false">IF(G402&gt;0,(H402-G402-I402)*F402,(H402+(-G402)-I402)*F402)</f>
        <v>0</v>
      </c>
      <c r="K402" s="9" t="n">
        <f aca="false">A402</f>
        <v>36840</v>
      </c>
      <c r="P402" s="12" t="n">
        <f aca="false">E402</f>
        <v>13</v>
      </c>
      <c r="T402" s="8" t="e">
        <f aca="false">((S402-R402)*Q402)-#REF!</f>
        <v>#REF!</v>
      </c>
      <c r="U402" s="43"/>
      <c r="V402" s="45"/>
    </row>
    <row r="403" customFormat="false" ht="12.75" hidden="false" customHeight="false" outlineLevel="0" collapsed="false">
      <c r="A403" s="46" t="n">
        <v>36840</v>
      </c>
      <c r="E403" s="5" t="n">
        <v>14</v>
      </c>
      <c r="H403" s="7" t="n">
        <v>18.9</v>
      </c>
      <c r="I403" s="1" t="n">
        <v>6</v>
      </c>
      <c r="J403" s="8" t="n">
        <f aca="false">IF(G403&gt;0,(H403-G403-I403)*F403,(H403+(-G403)-I403)*F403)</f>
        <v>0</v>
      </c>
      <c r="K403" s="9" t="n">
        <f aca="false">A403</f>
        <v>36840</v>
      </c>
      <c r="P403" s="12" t="n">
        <f aca="false">E403</f>
        <v>14</v>
      </c>
      <c r="T403" s="8" t="e">
        <f aca="false">((S403-R403)*Q403)-#REF!</f>
        <v>#REF!</v>
      </c>
      <c r="U403" s="43"/>
      <c r="V403" s="45"/>
    </row>
    <row r="404" customFormat="false" ht="12.75" hidden="false" customHeight="false" outlineLevel="0" collapsed="false">
      <c r="A404" s="46" t="n">
        <v>36840</v>
      </c>
      <c r="E404" s="5" t="n">
        <v>15</v>
      </c>
      <c r="H404" s="7" t="n">
        <v>17.32</v>
      </c>
      <c r="I404" s="1" t="n">
        <v>6</v>
      </c>
      <c r="J404" s="8" t="n">
        <f aca="false">IF(G404&gt;0,(H404-G404-I404)*F404,(H404+(-G404)-I404)*F404)</f>
        <v>0</v>
      </c>
      <c r="K404" s="9" t="n">
        <f aca="false">A404</f>
        <v>36840</v>
      </c>
      <c r="P404" s="12" t="n">
        <f aca="false">E404</f>
        <v>15</v>
      </c>
      <c r="T404" s="8" t="e">
        <f aca="false">((S404-R404)*Q404)-#REF!</f>
        <v>#REF!</v>
      </c>
      <c r="U404" s="43"/>
      <c r="V404" s="45"/>
    </row>
    <row r="405" customFormat="false" ht="12.75" hidden="false" customHeight="false" outlineLevel="0" collapsed="false">
      <c r="A405" s="46" t="n">
        <v>36840</v>
      </c>
      <c r="E405" s="5" t="n">
        <v>16</v>
      </c>
      <c r="H405" s="7" t="n">
        <v>25.18</v>
      </c>
      <c r="I405" s="1" t="n">
        <v>6</v>
      </c>
      <c r="J405" s="8" t="n">
        <f aca="false">IF(G405&gt;0,(H405-G405-I405)*F405,(H405+(-G405)-I405)*F405)</f>
        <v>0</v>
      </c>
      <c r="K405" s="9" t="n">
        <f aca="false">A405</f>
        <v>36840</v>
      </c>
      <c r="P405" s="12" t="n">
        <f aca="false">E405</f>
        <v>16</v>
      </c>
      <c r="T405" s="8" t="e">
        <f aca="false">((S405-R405)*Q405)-#REF!</f>
        <v>#REF!</v>
      </c>
      <c r="U405" s="43"/>
      <c r="V405" s="45"/>
    </row>
    <row r="406" customFormat="false" ht="12.75" hidden="false" customHeight="false" outlineLevel="0" collapsed="false">
      <c r="A406" s="46" t="n">
        <v>36840</v>
      </c>
      <c r="E406" s="5" t="n">
        <v>17</v>
      </c>
      <c r="H406" s="7" t="n">
        <v>53.83</v>
      </c>
      <c r="I406" s="1" t="n">
        <v>6</v>
      </c>
      <c r="J406" s="8" t="n">
        <f aca="false">IF(G406&gt;0,(H406-G406-I406)*F406,(H406+(-G406)-I406)*F406)</f>
        <v>0</v>
      </c>
      <c r="K406" s="9" t="n">
        <f aca="false">A406</f>
        <v>36840</v>
      </c>
      <c r="P406" s="12" t="n">
        <f aca="false">E406</f>
        <v>17</v>
      </c>
      <c r="T406" s="8" t="e">
        <f aca="false">((S406-R406)*Q406)-#REF!</f>
        <v>#REF!</v>
      </c>
      <c r="U406" s="43"/>
      <c r="V406" s="45"/>
    </row>
    <row r="407" customFormat="false" ht="12.75" hidden="false" customHeight="false" outlineLevel="0" collapsed="false">
      <c r="A407" s="46" t="n">
        <v>36840</v>
      </c>
      <c r="E407" s="5" t="n">
        <v>18</v>
      </c>
      <c r="H407" s="7" t="n">
        <v>19.53</v>
      </c>
      <c r="I407" s="1" t="n">
        <v>6</v>
      </c>
      <c r="J407" s="8" t="n">
        <f aca="false">IF(G407&gt;0,(H407-G407-I407)*F407,(H407+(-G407)-I407)*F407)</f>
        <v>0</v>
      </c>
      <c r="K407" s="9" t="n">
        <f aca="false">A407</f>
        <v>36840</v>
      </c>
      <c r="P407" s="12" t="n">
        <f aca="false">E407</f>
        <v>18</v>
      </c>
      <c r="T407" s="8" t="e">
        <f aca="false">((S407-R407)*Q407)-#REF!</f>
        <v>#REF!</v>
      </c>
      <c r="U407" s="43"/>
      <c r="V407" s="45"/>
    </row>
    <row r="408" customFormat="false" ht="12.75" hidden="false" customHeight="false" outlineLevel="0" collapsed="false">
      <c r="A408" s="46" t="n">
        <v>36840</v>
      </c>
      <c r="E408" s="5" t="n">
        <v>19</v>
      </c>
      <c r="H408" s="7" t="n">
        <v>18.18</v>
      </c>
      <c r="I408" s="1" t="n">
        <v>6</v>
      </c>
      <c r="J408" s="8" t="n">
        <f aca="false">IF(G408&gt;0,(H408-G408-I408)*F408,(H408+(-G408)-I408)*F408)</f>
        <v>0</v>
      </c>
      <c r="K408" s="9" t="n">
        <f aca="false">A408</f>
        <v>36840</v>
      </c>
      <c r="P408" s="12" t="n">
        <f aca="false">E408</f>
        <v>19</v>
      </c>
      <c r="T408" s="8" t="e">
        <f aca="false">((S408-R408)*Q408)-#REF!</f>
        <v>#REF!</v>
      </c>
      <c r="U408" s="43"/>
      <c r="V408" s="45"/>
    </row>
    <row r="409" customFormat="false" ht="12.75" hidden="false" customHeight="false" outlineLevel="0" collapsed="false">
      <c r="A409" s="46" t="n">
        <v>36840</v>
      </c>
      <c r="E409" s="5" t="n">
        <v>20</v>
      </c>
      <c r="H409" s="7" t="n">
        <v>17.98</v>
      </c>
      <c r="I409" s="1" t="n">
        <v>6</v>
      </c>
      <c r="J409" s="8" t="n">
        <f aca="false">IF(G409&gt;0,(H409-G409-I409)*F409,(H409+(-G409)-I409)*F409)</f>
        <v>0</v>
      </c>
      <c r="K409" s="9" t="n">
        <f aca="false">A409</f>
        <v>36840</v>
      </c>
      <c r="P409" s="12" t="n">
        <f aca="false">E409</f>
        <v>20</v>
      </c>
      <c r="T409" s="8" t="e">
        <f aca="false">((S409-R409)*Q409)-#REF!</f>
        <v>#REF!</v>
      </c>
      <c r="U409" s="43"/>
      <c r="V409" s="45"/>
    </row>
    <row r="410" customFormat="false" ht="12.75" hidden="false" customHeight="false" outlineLevel="0" collapsed="false">
      <c r="A410" s="46" t="n">
        <v>36840</v>
      </c>
      <c r="E410" s="5" t="n">
        <v>21</v>
      </c>
      <c r="H410" s="7" t="n">
        <v>16.43</v>
      </c>
      <c r="I410" s="1" t="n">
        <v>6</v>
      </c>
      <c r="J410" s="8" t="n">
        <f aca="false">IF(G410&gt;0,(H410-G410-I410)*F410,(H410+(-G410)-I410)*F410)</f>
        <v>0</v>
      </c>
      <c r="K410" s="9" t="n">
        <f aca="false">A410</f>
        <v>36840</v>
      </c>
      <c r="P410" s="12" t="n">
        <f aca="false">E410</f>
        <v>21</v>
      </c>
      <c r="T410" s="8" t="e">
        <f aca="false">((S410-R410)*Q410)-#REF!</f>
        <v>#REF!</v>
      </c>
      <c r="U410" s="43"/>
      <c r="V410" s="45"/>
    </row>
    <row r="411" customFormat="false" ht="12.75" hidden="false" customHeight="false" outlineLevel="0" collapsed="false">
      <c r="A411" s="46" t="n">
        <v>36840</v>
      </c>
      <c r="E411" s="5" t="n">
        <v>22</v>
      </c>
      <c r="F411" s="6" t="n">
        <v>187</v>
      </c>
      <c r="G411" s="7" t="n">
        <v>11</v>
      </c>
      <c r="H411" s="7" t="n">
        <v>20.11</v>
      </c>
      <c r="I411" s="1" t="n">
        <v>6</v>
      </c>
      <c r="J411" s="8" t="n">
        <f aca="false">IF(G411&gt;0,(H411-G411-I411)*F411,(H411+(-G411)-I411)*F411)</f>
        <v>581.57</v>
      </c>
      <c r="K411" s="9" t="n">
        <f aca="false">A411</f>
        <v>36840</v>
      </c>
      <c r="P411" s="12" t="n">
        <f aca="false">E411</f>
        <v>22</v>
      </c>
      <c r="T411" s="8" t="e">
        <f aca="false">((S411-R411)*Q411)-#REF!</f>
        <v>#REF!</v>
      </c>
      <c r="U411" s="43"/>
      <c r="V411" s="45"/>
    </row>
    <row r="412" customFormat="false" ht="12.75" hidden="false" customHeight="false" outlineLevel="0" collapsed="false">
      <c r="A412" s="46" t="n">
        <v>36840</v>
      </c>
      <c r="E412" s="5" t="n">
        <v>23</v>
      </c>
      <c r="F412" s="6" t="n">
        <v>87</v>
      </c>
      <c r="G412" s="7" t="n">
        <v>11</v>
      </c>
      <c r="H412" s="7" t="n">
        <v>25.22</v>
      </c>
      <c r="I412" s="1" t="n">
        <v>6</v>
      </c>
      <c r="J412" s="8" t="n">
        <f aca="false">IF(G412&gt;0,(H412-G412-I412)*F412,(H412+(-G412)-I412)*F412)</f>
        <v>715.14</v>
      </c>
      <c r="K412" s="9" t="n">
        <f aca="false">A412</f>
        <v>36840</v>
      </c>
      <c r="P412" s="12" t="n">
        <f aca="false">E412</f>
        <v>23</v>
      </c>
      <c r="T412" s="8" t="e">
        <f aca="false">((S412-R412)*Q412)-#REF!</f>
        <v>#REF!</v>
      </c>
      <c r="U412" s="43"/>
      <c r="V412" s="45"/>
    </row>
    <row r="413" customFormat="false" ht="12.75" hidden="false" customHeight="false" outlineLevel="0" collapsed="false">
      <c r="A413" s="46"/>
      <c r="I413" s="6" t="s">
        <v>20</v>
      </c>
      <c r="J413" s="39" t="n">
        <f aca="false">SUM(J389:J412)</f>
        <v>17185.35</v>
      </c>
      <c r="T413" s="56" t="e">
        <f aca="false">SUM(T389:T412)</f>
        <v>#REF!</v>
      </c>
      <c r="U413" s="43"/>
      <c r="V413" s="45"/>
    </row>
    <row r="414" customFormat="false" ht="12.75" hidden="false" customHeight="false" outlineLevel="0" collapsed="false">
      <c r="U414" s="43"/>
      <c r="V414" s="45"/>
    </row>
    <row r="415" customFormat="false" ht="12.75" hidden="false" customHeight="false" outlineLevel="0" collapsed="false">
      <c r="A415" s="46" t="n">
        <v>36841</v>
      </c>
      <c r="E415" s="5" t="n">
        <v>0</v>
      </c>
      <c r="F415" s="6" t="n">
        <v>129</v>
      </c>
      <c r="G415" s="7" t="n">
        <v>5.09</v>
      </c>
      <c r="H415" s="7" t="n">
        <v>15.21</v>
      </c>
      <c r="I415" s="1" t="n">
        <v>6</v>
      </c>
      <c r="J415" s="8" t="n">
        <f aca="false">IF(G415&gt;0,(H415-G415-I415)*F415,(H415+(-G415)-I415)*F415)</f>
        <v>531.48</v>
      </c>
      <c r="U415" s="43"/>
      <c r="V415" s="45"/>
    </row>
    <row r="416" customFormat="false" ht="12.75" hidden="false" customHeight="false" outlineLevel="0" collapsed="false">
      <c r="A416" s="46" t="n">
        <v>36841</v>
      </c>
      <c r="E416" s="5" t="n">
        <v>1</v>
      </c>
      <c r="F416" s="6" t="n">
        <v>300</v>
      </c>
      <c r="G416" s="7" t="n">
        <v>2.04</v>
      </c>
      <c r="H416" s="7" t="n">
        <v>14.22</v>
      </c>
      <c r="I416" s="1" t="n">
        <v>6</v>
      </c>
      <c r="J416" s="8" t="n">
        <f aca="false">IF(G416&gt;0,(H416-G416-I416)*F416,(H416+(-G416)-I416)*F416)</f>
        <v>1854</v>
      </c>
      <c r="U416" s="43"/>
      <c r="V416" s="45"/>
    </row>
    <row r="417" customFormat="false" ht="12.75" hidden="false" customHeight="false" outlineLevel="0" collapsed="false">
      <c r="A417" s="46" t="n">
        <v>36841</v>
      </c>
      <c r="E417" s="5" t="n">
        <v>2</v>
      </c>
      <c r="F417" s="6" t="n">
        <v>59</v>
      </c>
      <c r="G417" s="7" t="n">
        <v>-0.94</v>
      </c>
      <c r="H417" s="7" t="n">
        <v>13.66</v>
      </c>
      <c r="I417" s="1" t="n">
        <v>6</v>
      </c>
      <c r="J417" s="8" t="n">
        <f aca="false">IF(G417&gt;0,(H417-G417-I417)*F417,(H417+(-G417)-I417)*F417)</f>
        <v>507.4</v>
      </c>
      <c r="U417" s="43"/>
      <c r="V417" s="45"/>
    </row>
    <row r="418" customFormat="false" ht="12.75" hidden="false" customHeight="false" outlineLevel="0" collapsed="false">
      <c r="A418" s="46" t="n">
        <v>36841</v>
      </c>
      <c r="E418" s="5" t="n">
        <v>3</v>
      </c>
      <c r="F418" s="6" t="n">
        <v>244</v>
      </c>
      <c r="G418" s="7" t="n">
        <v>0.07</v>
      </c>
      <c r="H418" s="7" t="n">
        <v>13.72</v>
      </c>
      <c r="I418" s="1" t="n">
        <v>6</v>
      </c>
      <c r="J418" s="8" t="n">
        <f aca="false">IF(G418&gt;0,(H418-G418-I418)*F418,(H418+(-G418)-I418)*F418)</f>
        <v>1866.6</v>
      </c>
      <c r="U418" s="43"/>
      <c r="V418" s="45"/>
    </row>
    <row r="419" customFormat="false" ht="12.75" hidden="false" customHeight="false" outlineLevel="0" collapsed="false">
      <c r="A419" s="46" t="n">
        <v>36841</v>
      </c>
      <c r="E419" s="5" t="n">
        <v>4</v>
      </c>
      <c r="F419" s="6" t="n">
        <v>300</v>
      </c>
      <c r="G419" s="7" t="n">
        <v>1.97</v>
      </c>
      <c r="H419" s="7" t="n">
        <v>14.46</v>
      </c>
      <c r="I419" s="1" t="n">
        <v>6</v>
      </c>
      <c r="J419" s="8" t="n">
        <f aca="false">IF(G419&gt;0,(H419-G419-I419)*F419,(H419+(-G419)-I419)*F419)</f>
        <v>1947</v>
      </c>
      <c r="U419" s="43"/>
      <c r="V419" s="45"/>
    </row>
    <row r="420" customFormat="false" ht="12.75" hidden="false" customHeight="false" outlineLevel="0" collapsed="false">
      <c r="A420" s="46" t="n">
        <v>36841</v>
      </c>
      <c r="E420" s="5" t="n">
        <v>5</v>
      </c>
      <c r="F420" s="6" t="n">
        <v>170</v>
      </c>
      <c r="G420" s="7" t="n">
        <v>4.95</v>
      </c>
      <c r="H420" s="7" t="n">
        <v>14.97</v>
      </c>
      <c r="I420" s="1" t="n">
        <v>6</v>
      </c>
      <c r="J420" s="8" t="n">
        <f aca="false">IF(G420&gt;0,(H420-G420-I420)*F420,(H420+(-G420)-I420)*F420)</f>
        <v>683.4</v>
      </c>
      <c r="U420" s="43"/>
      <c r="V420" s="45"/>
    </row>
    <row r="421" customFormat="false" ht="12.75" hidden="false" customHeight="false" outlineLevel="0" collapsed="false">
      <c r="A421" s="46" t="n">
        <v>36841</v>
      </c>
      <c r="E421" s="5" t="n">
        <v>6</v>
      </c>
      <c r="F421" s="6" t="n">
        <v>134</v>
      </c>
      <c r="G421" s="7" t="n">
        <v>10.86</v>
      </c>
      <c r="H421" s="7" t="n">
        <v>16.12</v>
      </c>
      <c r="I421" s="1" t="n">
        <v>6</v>
      </c>
      <c r="J421" s="8" t="n">
        <f aca="false">IF(G421&gt;0,(H421-G421-I421)*F421,(H421+(-G421)-I421)*F421)</f>
        <v>-99.1599999999998</v>
      </c>
      <c r="U421" s="43"/>
      <c r="V421" s="45"/>
    </row>
    <row r="422" customFormat="false" ht="12.75" hidden="false" customHeight="false" outlineLevel="0" collapsed="false">
      <c r="A422" s="46" t="n">
        <v>36841</v>
      </c>
      <c r="E422" s="5" t="n">
        <v>7</v>
      </c>
      <c r="F422" s="6" t="n">
        <v>140</v>
      </c>
      <c r="G422" s="7" t="n">
        <v>11</v>
      </c>
      <c r="H422" s="7" t="n">
        <v>14.33</v>
      </c>
      <c r="I422" s="1" t="n">
        <v>6</v>
      </c>
      <c r="J422" s="8" t="n">
        <f aca="false">IF(G422&gt;0,(H422-G422-I422)*F422,(H422+(-G422)-I422)*F422)</f>
        <v>-373.8</v>
      </c>
      <c r="U422" s="43"/>
      <c r="V422" s="45"/>
    </row>
    <row r="423" customFormat="false" ht="12.75" hidden="false" customHeight="false" outlineLevel="0" collapsed="false">
      <c r="A423" s="46" t="n">
        <v>36841</v>
      </c>
      <c r="E423" s="5" t="n">
        <v>8</v>
      </c>
      <c r="F423" s="6" t="n">
        <v>150</v>
      </c>
      <c r="G423" s="7" t="n">
        <v>11</v>
      </c>
      <c r="H423" s="7" t="n">
        <v>18.72</v>
      </c>
      <c r="I423" s="1" t="n">
        <v>6</v>
      </c>
      <c r="J423" s="8" t="n">
        <f aca="false">IF(G423&gt;0,(H423-G423-I423)*F423,(H423+(-G423)-I423)*F423)</f>
        <v>258</v>
      </c>
      <c r="U423" s="43"/>
      <c r="V423" s="45"/>
    </row>
    <row r="424" customFormat="false" ht="12.75" hidden="false" customHeight="false" outlineLevel="0" collapsed="false">
      <c r="A424" s="46" t="n">
        <v>36841</v>
      </c>
      <c r="E424" s="5" t="n">
        <v>9</v>
      </c>
      <c r="F424" s="6" t="n">
        <v>0</v>
      </c>
      <c r="G424" s="7" t="n">
        <v>40.96</v>
      </c>
      <c r="H424" s="7" t="n">
        <v>22.71</v>
      </c>
      <c r="I424" s="1" t="n">
        <v>6</v>
      </c>
      <c r="J424" s="8" t="n">
        <f aca="false">IF(G424&gt;0,(H424-G424-I424)*F424,(H424+(-G424)-I424)*F424)</f>
        <v>-0</v>
      </c>
      <c r="U424" s="43"/>
      <c r="V424" s="45"/>
    </row>
    <row r="425" customFormat="false" ht="12.75" hidden="false" customHeight="false" outlineLevel="0" collapsed="false">
      <c r="A425" s="46" t="n">
        <v>36841</v>
      </c>
      <c r="E425" s="5" t="n">
        <v>10</v>
      </c>
      <c r="F425" s="6" t="n">
        <v>0</v>
      </c>
      <c r="G425" s="7" t="n">
        <v>40</v>
      </c>
      <c r="H425" s="7" t="n">
        <v>23.52</v>
      </c>
      <c r="I425" s="1" t="n">
        <v>6</v>
      </c>
      <c r="J425" s="8" t="n">
        <f aca="false">IF(G425&gt;0,(H425-G425-I425)*F425,(H425+(-G425)-I425)*F425)</f>
        <v>-0</v>
      </c>
      <c r="U425" s="43"/>
      <c r="V425" s="45"/>
    </row>
    <row r="426" customFormat="false" ht="12.75" hidden="false" customHeight="false" outlineLevel="0" collapsed="false">
      <c r="A426" s="46" t="n">
        <v>36841</v>
      </c>
      <c r="E426" s="5" t="n">
        <v>11</v>
      </c>
      <c r="F426" s="6" t="n">
        <v>0</v>
      </c>
      <c r="G426" s="7" t="n">
        <v>40.95</v>
      </c>
      <c r="H426" s="7" t="n">
        <v>21.37</v>
      </c>
      <c r="I426" s="1" t="n">
        <v>6</v>
      </c>
      <c r="J426" s="8" t="n">
        <f aca="false">IF(G426&gt;0,(H426-G426-I426)*F426,(H426+(-G426)-I426)*F426)</f>
        <v>-0</v>
      </c>
      <c r="U426" s="43"/>
      <c r="V426" s="45"/>
    </row>
    <row r="427" customFormat="false" ht="12.75" hidden="false" customHeight="false" outlineLevel="0" collapsed="false">
      <c r="A427" s="46" t="n">
        <v>36841</v>
      </c>
      <c r="E427" s="5" t="n">
        <v>12</v>
      </c>
      <c r="F427" s="6" t="n">
        <v>0</v>
      </c>
      <c r="G427" s="7" t="n">
        <v>15</v>
      </c>
      <c r="H427" s="7" t="n">
        <v>19.97</v>
      </c>
      <c r="I427" s="1" t="n">
        <v>6</v>
      </c>
      <c r="J427" s="8" t="n">
        <f aca="false">IF(G427&gt;0,(H427-G427-I427)*F427,(H427+(-G427)-I427)*F427)</f>
        <v>-0</v>
      </c>
      <c r="U427" s="43"/>
      <c r="V427" s="45"/>
    </row>
    <row r="428" customFormat="false" ht="12.75" hidden="false" customHeight="false" outlineLevel="0" collapsed="false">
      <c r="A428" s="46" t="n">
        <v>36841</v>
      </c>
      <c r="E428" s="5" t="n">
        <v>13</v>
      </c>
      <c r="F428" s="6" t="n">
        <v>0</v>
      </c>
      <c r="G428" s="7" t="n">
        <v>15.99</v>
      </c>
      <c r="H428" s="7" t="n">
        <v>18.63</v>
      </c>
      <c r="I428" s="1" t="n">
        <v>6</v>
      </c>
      <c r="J428" s="8" t="n">
        <f aca="false">IF(G428&gt;0,(H428-G428-I428)*F428,(H428+(-G428)-I428)*F428)</f>
        <v>-0</v>
      </c>
      <c r="U428" s="43"/>
      <c r="V428" s="45"/>
    </row>
    <row r="429" customFormat="false" ht="12.75" hidden="false" customHeight="false" outlineLevel="0" collapsed="false">
      <c r="A429" s="46" t="n">
        <v>36841</v>
      </c>
      <c r="E429" s="5" t="n">
        <v>14</v>
      </c>
      <c r="F429" s="6" t="n">
        <v>0</v>
      </c>
      <c r="G429" s="7" t="n">
        <v>14.99</v>
      </c>
      <c r="H429" s="7" t="n">
        <v>18.39</v>
      </c>
      <c r="I429" s="1" t="n">
        <v>6</v>
      </c>
      <c r="J429" s="8" t="n">
        <f aca="false">IF(G429&gt;0,(H429-G429-I429)*F429,(H429+(-G429)-I429)*F429)</f>
        <v>-0</v>
      </c>
      <c r="U429" s="43"/>
      <c r="V429" s="45"/>
    </row>
    <row r="430" customFormat="false" ht="12.75" hidden="false" customHeight="false" outlineLevel="0" collapsed="false">
      <c r="A430" s="46" t="n">
        <v>36841</v>
      </c>
      <c r="E430" s="5" t="n">
        <v>15</v>
      </c>
      <c r="F430" s="6" t="n">
        <v>0</v>
      </c>
      <c r="G430" s="7" t="n">
        <v>15</v>
      </c>
      <c r="H430" s="7" t="n">
        <v>18.95</v>
      </c>
      <c r="I430" s="1" t="n">
        <v>6</v>
      </c>
      <c r="J430" s="8" t="n">
        <f aca="false">IF(G430&gt;0,(H430-G430-I430)*F430,(H430+(-G430)-I430)*F430)</f>
        <v>-0</v>
      </c>
      <c r="U430" s="43"/>
      <c r="V430" s="45"/>
    </row>
    <row r="431" customFormat="false" ht="12.75" hidden="false" customHeight="false" outlineLevel="0" collapsed="false">
      <c r="A431" s="46" t="n">
        <v>36841</v>
      </c>
      <c r="E431" s="5" t="n">
        <v>16</v>
      </c>
      <c r="F431" s="6" t="n">
        <v>0</v>
      </c>
      <c r="G431" s="7" t="n">
        <v>15</v>
      </c>
      <c r="H431" s="7" t="n">
        <v>22.55</v>
      </c>
      <c r="I431" s="1" t="n">
        <v>6</v>
      </c>
      <c r="J431" s="8" t="n">
        <f aca="false">IF(G431&gt;0,(H431-G431-I431)*F431,(H431+(-G431)-I431)*F431)</f>
        <v>0</v>
      </c>
      <c r="U431" s="43"/>
      <c r="V431" s="45"/>
    </row>
    <row r="432" customFormat="false" ht="12.75" hidden="false" customHeight="false" outlineLevel="0" collapsed="false">
      <c r="A432" s="46" t="n">
        <v>36841</v>
      </c>
      <c r="E432" s="5" t="n">
        <v>17</v>
      </c>
      <c r="F432" s="6" t="n">
        <v>0</v>
      </c>
      <c r="G432" s="7" t="n">
        <v>42.25</v>
      </c>
      <c r="H432" s="7" t="n">
        <v>38.93</v>
      </c>
      <c r="I432" s="1" t="n">
        <v>6</v>
      </c>
      <c r="J432" s="8" t="n">
        <f aca="false">IF(G432&gt;0,(H432-G432-I432)*F432,(H432+(-G432)-I432)*F432)</f>
        <v>-0</v>
      </c>
      <c r="U432" s="43"/>
      <c r="V432" s="45"/>
    </row>
    <row r="433" customFormat="false" ht="12.75" hidden="false" customHeight="false" outlineLevel="0" collapsed="false">
      <c r="A433" s="46" t="n">
        <v>36841</v>
      </c>
      <c r="E433" s="5" t="n">
        <v>18</v>
      </c>
      <c r="F433" s="6" t="n">
        <v>0</v>
      </c>
      <c r="G433" s="7" t="n">
        <v>46.16</v>
      </c>
      <c r="H433" s="7" t="n">
        <v>21.05</v>
      </c>
      <c r="I433" s="1" t="n">
        <v>6</v>
      </c>
      <c r="J433" s="8" t="n">
        <f aca="false">IF(G433&gt;0,(H433-G433-I433)*F433,(H433+(-G433)-I433)*F433)</f>
        <v>-0</v>
      </c>
      <c r="U433" s="43"/>
      <c r="V433" s="45"/>
    </row>
    <row r="434" customFormat="false" ht="12.75" hidden="false" customHeight="false" outlineLevel="0" collapsed="false">
      <c r="A434" s="46" t="n">
        <v>36841</v>
      </c>
      <c r="E434" s="5" t="n">
        <v>19</v>
      </c>
      <c r="F434" s="6" t="n">
        <v>0</v>
      </c>
      <c r="G434" s="7" t="n">
        <v>44.16</v>
      </c>
      <c r="H434" s="7" t="n">
        <v>20.64</v>
      </c>
      <c r="I434" s="1" t="n">
        <v>6</v>
      </c>
      <c r="J434" s="8" t="n">
        <f aca="false">IF(G434&gt;0,(H434-G434-I434)*F434,(H434+(-G434)-I434)*F434)</f>
        <v>-0</v>
      </c>
      <c r="U434" s="43"/>
      <c r="V434" s="45"/>
    </row>
    <row r="435" customFormat="false" ht="12.75" hidden="false" customHeight="false" outlineLevel="0" collapsed="false">
      <c r="A435" s="46" t="n">
        <v>36841</v>
      </c>
      <c r="E435" s="5" t="n">
        <v>20</v>
      </c>
      <c r="F435" s="6" t="n">
        <v>0</v>
      </c>
      <c r="G435" s="7" t="n">
        <v>15</v>
      </c>
      <c r="H435" s="7" t="n">
        <v>21.66</v>
      </c>
      <c r="I435" s="1" t="n">
        <v>6</v>
      </c>
      <c r="J435" s="8" t="n">
        <f aca="false">IF(G435&gt;0,(H435-G435-I435)*F435,(H435+(-G435)-I435)*F435)</f>
        <v>0</v>
      </c>
      <c r="U435" s="43"/>
      <c r="V435" s="45"/>
    </row>
    <row r="436" customFormat="false" ht="12.75" hidden="false" customHeight="false" outlineLevel="0" collapsed="false">
      <c r="A436" s="46" t="n">
        <v>36841</v>
      </c>
      <c r="E436" s="5" t="n">
        <v>21</v>
      </c>
      <c r="F436" s="6" t="n">
        <v>0</v>
      </c>
      <c r="G436" s="7" t="n">
        <v>15</v>
      </c>
      <c r="H436" s="7" t="n">
        <v>20.78</v>
      </c>
      <c r="I436" s="1" t="n">
        <v>6</v>
      </c>
      <c r="J436" s="8" t="n">
        <f aca="false">IF(G436&gt;0,(H436-G436-I436)*F436,(H436+(-G436)-I436)*F436)</f>
        <v>-0</v>
      </c>
      <c r="U436" s="43"/>
      <c r="V436" s="45"/>
    </row>
    <row r="437" customFormat="false" ht="12.75" hidden="false" customHeight="false" outlineLevel="0" collapsed="false">
      <c r="A437" s="46" t="n">
        <v>36841</v>
      </c>
      <c r="E437" s="5" t="n">
        <v>22</v>
      </c>
      <c r="F437" s="6" t="n">
        <v>283</v>
      </c>
      <c r="G437" s="7" t="n">
        <v>11.06</v>
      </c>
      <c r="H437" s="7" t="n">
        <v>20.81</v>
      </c>
      <c r="I437" s="1" t="n">
        <v>6</v>
      </c>
      <c r="J437" s="8" t="n">
        <f aca="false">IF(G437&gt;0,(H437-G437-I437)*F437,(H437+(-G437)-I437)*F437)</f>
        <v>1061.25</v>
      </c>
      <c r="U437" s="43"/>
      <c r="V437" s="45"/>
    </row>
    <row r="438" customFormat="false" ht="12.75" hidden="false" customHeight="false" outlineLevel="0" collapsed="false">
      <c r="A438" s="46" t="n">
        <v>36841</v>
      </c>
      <c r="E438" s="5" t="n">
        <v>23</v>
      </c>
      <c r="F438" s="6" t="n">
        <v>86</v>
      </c>
      <c r="G438" s="7" t="n">
        <v>5.09</v>
      </c>
      <c r="H438" s="7" t="n">
        <v>22.81</v>
      </c>
      <c r="I438" s="1" t="n">
        <v>6</v>
      </c>
      <c r="J438" s="8" t="n">
        <f aca="false">IF(G438&gt;0,(H438-G438-I438)*F438,(H438+(-G438)-I438)*F438)</f>
        <v>1007.92</v>
      </c>
      <c r="U438" s="43"/>
      <c r="V438" s="45"/>
    </row>
    <row r="439" customFormat="false" ht="12.75" hidden="false" customHeight="false" outlineLevel="0" collapsed="false">
      <c r="I439" s="6" t="s">
        <v>20</v>
      </c>
      <c r="J439" s="39" t="n">
        <f aca="false">SUM(J415:J438)</f>
        <v>9244.09</v>
      </c>
      <c r="U439" s="43"/>
      <c r="V439" s="45"/>
    </row>
    <row r="440" customFormat="false" ht="12.75" hidden="false" customHeight="false" outlineLevel="0" collapsed="false">
      <c r="U440" s="43"/>
      <c r="V440" s="45"/>
    </row>
    <row r="441" customFormat="false" ht="12.75" hidden="false" customHeight="false" outlineLevel="0" collapsed="false">
      <c r="U441" s="43"/>
      <c r="V441" s="45"/>
    </row>
    <row r="442" customFormat="false" ht="12.75" hidden="false" customHeight="false" outlineLevel="0" collapsed="false">
      <c r="A442" s="46" t="n">
        <v>36842</v>
      </c>
      <c r="E442" s="5" t="n">
        <v>0</v>
      </c>
      <c r="F442" s="6" t="n">
        <v>0</v>
      </c>
      <c r="G442" s="7" t="n">
        <v>-1.99</v>
      </c>
      <c r="H442" s="7" t="n">
        <v>16.36</v>
      </c>
      <c r="I442" s="1" t="n">
        <v>6</v>
      </c>
      <c r="J442" s="8" t="n">
        <f aca="false">IF(G442&gt;0,(H442-G442-I442)*F442,(H442+(-G442)-I442)*F442)</f>
        <v>0</v>
      </c>
      <c r="K442" s="9" t="s">
        <v>21</v>
      </c>
      <c r="U442" s="43"/>
      <c r="V442" s="45"/>
    </row>
    <row r="443" customFormat="false" ht="12.75" hidden="false" customHeight="false" outlineLevel="0" collapsed="false">
      <c r="A443" s="46" t="n">
        <v>36842</v>
      </c>
      <c r="E443" s="5" t="n">
        <v>1</v>
      </c>
      <c r="F443" s="6" t="n">
        <v>165</v>
      </c>
      <c r="G443" s="7" t="n">
        <v>4.9</v>
      </c>
      <c r="H443" s="7" t="n">
        <v>14.24</v>
      </c>
      <c r="I443" s="1" t="n">
        <v>6</v>
      </c>
      <c r="J443" s="8" t="n">
        <f aca="false">IF(G443&gt;0,(H443-G443-I443)*F443,(H443+(-G443)-I443)*F443)</f>
        <v>551.1</v>
      </c>
      <c r="U443" s="43"/>
      <c r="V443" s="45"/>
    </row>
    <row r="444" customFormat="false" ht="12.75" hidden="false" customHeight="false" outlineLevel="0" collapsed="false">
      <c r="A444" s="46" t="n">
        <v>36842</v>
      </c>
      <c r="E444" s="5" t="n">
        <v>2</v>
      </c>
      <c r="F444" s="6" t="n">
        <v>217</v>
      </c>
      <c r="G444" s="7" t="n">
        <v>2.04</v>
      </c>
      <c r="H444" s="7" t="n">
        <v>13.69</v>
      </c>
      <c r="I444" s="1" t="n">
        <v>6</v>
      </c>
      <c r="J444" s="8" t="n">
        <f aca="false">IF(G444&gt;0,(H444-G444-I444)*F444,(H444+(-G444)-I444)*F444)</f>
        <v>1226.05</v>
      </c>
      <c r="U444" s="43"/>
      <c r="V444" s="45"/>
    </row>
    <row r="445" customFormat="false" ht="12.75" hidden="false" customHeight="false" outlineLevel="0" collapsed="false">
      <c r="A445" s="46" t="n">
        <v>36842</v>
      </c>
      <c r="E445" s="5" t="n">
        <v>3</v>
      </c>
      <c r="F445" s="6" t="n">
        <v>276</v>
      </c>
      <c r="G445" s="7" t="n">
        <v>2.01</v>
      </c>
      <c r="H445" s="7" t="n">
        <v>13.04</v>
      </c>
      <c r="I445" s="1" t="n">
        <v>6</v>
      </c>
      <c r="J445" s="8" t="n">
        <f aca="false">IF(G445&gt;0,(H445-G445-I445)*F445,(H445+(-G445)-I445)*F445)</f>
        <v>1388.28</v>
      </c>
      <c r="U445" s="43"/>
      <c r="V445" s="45"/>
    </row>
    <row r="446" customFormat="false" ht="12.75" hidden="false" customHeight="false" outlineLevel="0" collapsed="false">
      <c r="A446" s="46" t="n">
        <v>36842</v>
      </c>
      <c r="E446" s="5" t="n">
        <v>4</v>
      </c>
      <c r="F446" s="6" t="n">
        <f aca="false">250</f>
        <v>250</v>
      </c>
      <c r="G446" s="7" t="n">
        <v>4.92</v>
      </c>
      <c r="H446" s="7" t="n">
        <v>13.11</v>
      </c>
      <c r="I446" s="1" t="n">
        <v>6</v>
      </c>
      <c r="J446" s="8" t="n">
        <f aca="false">IF(G446&gt;0,(H446-G446-I446)*F446,(H446+(-G446)-I446)*F446)</f>
        <v>547.5</v>
      </c>
      <c r="U446" s="43"/>
      <c r="V446" s="45"/>
    </row>
    <row r="447" customFormat="false" ht="12.75" hidden="false" customHeight="false" outlineLevel="0" collapsed="false">
      <c r="A447" s="46" t="n">
        <v>36842</v>
      </c>
      <c r="E447" s="5" t="n">
        <v>5</v>
      </c>
      <c r="F447" s="6" t="n">
        <v>169</v>
      </c>
      <c r="G447" s="7" t="n">
        <v>5</v>
      </c>
      <c r="H447" s="7" t="n">
        <v>13.59</v>
      </c>
      <c r="I447" s="1" t="n">
        <v>6</v>
      </c>
      <c r="J447" s="8" t="n">
        <f aca="false">IF(G447&gt;0,(H447-G447-I447)*F447,(H447+(-G447)-I447)*F447)</f>
        <v>437.71</v>
      </c>
      <c r="U447" s="43"/>
      <c r="V447" s="45"/>
    </row>
    <row r="448" customFormat="false" ht="12.75" hidden="false" customHeight="false" outlineLevel="0" collapsed="false">
      <c r="A448" s="46" t="n">
        <v>36842</v>
      </c>
      <c r="E448" s="5" t="n">
        <v>6</v>
      </c>
      <c r="F448" s="6" t="n">
        <v>104</v>
      </c>
      <c r="G448" s="7" t="n">
        <v>5</v>
      </c>
      <c r="H448" s="7" t="n">
        <v>14.42</v>
      </c>
      <c r="I448" s="1" t="n">
        <v>6</v>
      </c>
      <c r="J448" s="8" t="n">
        <f aca="false">IF(G448&gt;0,(H448-G448-I448)*F448,(H448+(-G448)-I448)*F448)</f>
        <v>355.68</v>
      </c>
      <c r="U448" s="43"/>
      <c r="V448" s="45"/>
    </row>
    <row r="449" customFormat="false" ht="12.75" hidden="false" customHeight="false" outlineLevel="0" collapsed="false">
      <c r="A449" s="46" t="n">
        <v>36842</v>
      </c>
      <c r="E449" s="5" t="n">
        <v>7</v>
      </c>
      <c r="F449" s="6" t="n">
        <v>0</v>
      </c>
      <c r="G449" s="7" t="n">
        <v>5</v>
      </c>
      <c r="H449" s="7" t="n">
        <v>15.14</v>
      </c>
      <c r="I449" s="1" t="n">
        <v>6</v>
      </c>
      <c r="J449" s="8" t="n">
        <f aca="false">IF(G449&gt;0,(H449-G449-I449)*F449,(H449+(-G449)-I449)*F449)</f>
        <v>0</v>
      </c>
      <c r="U449" s="43"/>
      <c r="V449" s="45"/>
    </row>
    <row r="450" customFormat="false" ht="12.75" hidden="false" customHeight="false" outlineLevel="0" collapsed="false">
      <c r="A450" s="46" t="n">
        <v>36842</v>
      </c>
      <c r="E450" s="5" t="n">
        <v>8</v>
      </c>
      <c r="F450" s="6" t="n">
        <v>33</v>
      </c>
      <c r="G450" s="7" t="n">
        <v>5.01</v>
      </c>
      <c r="H450" s="7" t="n">
        <v>17.6</v>
      </c>
      <c r="I450" s="1" t="n">
        <v>6</v>
      </c>
      <c r="J450" s="8" t="n">
        <f aca="false">IF(G450&gt;0,(H450-G450-I450)*F450,(H450+(-G450)-I450)*F450)</f>
        <v>217.47</v>
      </c>
      <c r="U450" s="43"/>
      <c r="V450" s="45"/>
    </row>
    <row r="451" customFormat="false" ht="12.75" hidden="false" customHeight="false" outlineLevel="0" collapsed="false">
      <c r="A451" s="46" t="n">
        <v>36842</v>
      </c>
      <c r="E451" s="5" t="n">
        <v>9</v>
      </c>
      <c r="F451" s="6" t="n">
        <v>409</v>
      </c>
      <c r="G451" s="7" t="n">
        <v>7.96</v>
      </c>
      <c r="H451" s="7" t="n">
        <v>18.71</v>
      </c>
      <c r="I451" s="1" t="n">
        <v>6</v>
      </c>
      <c r="J451" s="8" t="n">
        <f aca="false">IF(G451&gt;0,(H451-G451-I451)*F451,(H451+(-G451)-I451)*F451)</f>
        <v>1942.75</v>
      </c>
      <c r="U451" s="43"/>
      <c r="V451" s="45"/>
    </row>
    <row r="452" customFormat="false" ht="12.75" hidden="false" customHeight="false" outlineLevel="0" collapsed="false">
      <c r="A452" s="46" t="n">
        <v>36842</v>
      </c>
      <c r="E452" s="5" t="n">
        <v>10</v>
      </c>
      <c r="F452" s="6" t="n">
        <v>200</v>
      </c>
      <c r="G452" s="7" t="n">
        <v>5.04</v>
      </c>
      <c r="H452" s="7" t="n">
        <v>20.74</v>
      </c>
      <c r="I452" s="1" t="n">
        <v>6</v>
      </c>
      <c r="J452" s="8" t="n">
        <f aca="false">IF(G452&gt;0,(H452-G452-I452)*F452,(H452+(-G452)-I452)*F452)</f>
        <v>1940</v>
      </c>
      <c r="U452" s="43"/>
      <c r="V452" s="45"/>
    </row>
    <row r="453" customFormat="false" ht="12.75" hidden="false" customHeight="false" outlineLevel="0" collapsed="false">
      <c r="A453" s="46" t="n">
        <v>36842</v>
      </c>
      <c r="E453" s="5" t="n">
        <v>11</v>
      </c>
      <c r="F453" s="6" t="n">
        <v>395</v>
      </c>
      <c r="G453" s="7" t="n">
        <v>7.94</v>
      </c>
      <c r="H453" s="7" t="n">
        <v>19.67</v>
      </c>
      <c r="I453" s="1" t="n">
        <v>6</v>
      </c>
      <c r="J453" s="8" t="n">
        <f aca="false">IF(G453&gt;0,(H453-G453-I453)*F453,(H453+(-G453)-I453)*F453)</f>
        <v>2263.35</v>
      </c>
      <c r="U453" s="43"/>
      <c r="V453" s="45"/>
    </row>
    <row r="454" customFormat="false" ht="12.75" hidden="false" customHeight="false" outlineLevel="0" collapsed="false">
      <c r="A454" s="46" t="n">
        <v>36842</v>
      </c>
      <c r="E454" s="5" t="n">
        <v>12</v>
      </c>
      <c r="F454" s="6" t="n">
        <v>250</v>
      </c>
      <c r="G454" s="7" t="n">
        <v>5.04</v>
      </c>
      <c r="H454" s="7" t="n">
        <v>18.24</v>
      </c>
      <c r="I454" s="1" t="n">
        <v>6</v>
      </c>
      <c r="J454" s="8" t="n">
        <f aca="false">IF(G454&gt;0,(H454-G454-I454)*F454,(H454+(-G454)-I454)*F454)</f>
        <v>1800</v>
      </c>
      <c r="U454" s="43"/>
      <c r="V454" s="45"/>
    </row>
    <row r="455" customFormat="false" ht="12.75" hidden="false" customHeight="false" outlineLevel="0" collapsed="false">
      <c r="A455" s="46" t="n">
        <v>36842</v>
      </c>
      <c r="E455" s="5" t="n">
        <v>13</v>
      </c>
      <c r="F455" s="6" t="n">
        <v>250</v>
      </c>
      <c r="G455" s="7" t="n">
        <v>5</v>
      </c>
      <c r="H455" s="7" t="n">
        <v>16.92</v>
      </c>
      <c r="I455" s="1" t="n">
        <v>6</v>
      </c>
      <c r="J455" s="8" t="n">
        <f aca="false">IF(G455&gt;0,(H455-G455-I455)*F455,(H455+(-G455)-I455)*F455)</f>
        <v>1480</v>
      </c>
      <c r="U455" s="43"/>
      <c r="V455" s="45"/>
    </row>
    <row r="456" customFormat="false" ht="12.75" hidden="false" customHeight="false" outlineLevel="0" collapsed="false">
      <c r="A456" s="46" t="n">
        <v>36842</v>
      </c>
      <c r="E456" s="5" t="n">
        <v>14</v>
      </c>
      <c r="F456" s="6" t="n">
        <v>289</v>
      </c>
      <c r="G456" s="7" t="n">
        <v>5.98</v>
      </c>
      <c r="H456" s="7" t="n">
        <v>16.5</v>
      </c>
      <c r="I456" s="1" t="n">
        <v>6</v>
      </c>
      <c r="J456" s="8" t="n">
        <f aca="false">IF(G456&gt;0,(H456-G456-I456)*F456,(H456+(-G456)-I456)*F456)</f>
        <v>1306.28</v>
      </c>
      <c r="U456" s="43"/>
      <c r="V456" s="45"/>
    </row>
    <row r="457" customFormat="false" ht="12.75" hidden="false" customHeight="false" outlineLevel="0" collapsed="false">
      <c r="A457" s="46" t="n">
        <v>36842</v>
      </c>
      <c r="E457" s="5" t="n">
        <v>15</v>
      </c>
      <c r="F457" s="6" t="n">
        <v>200</v>
      </c>
      <c r="G457" s="7" t="n">
        <v>5.01</v>
      </c>
      <c r="H457" s="7" t="n">
        <v>16.44</v>
      </c>
      <c r="I457" s="1" t="n">
        <v>6</v>
      </c>
      <c r="J457" s="8" t="n">
        <f aca="false">IF(G457&gt;0,(H457-G457-I457)*F457,(H457+(-G457)-I457)*F457)</f>
        <v>1086</v>
      </c>
      <c r="U457" s="43"/>
      <c r="V457" s="45"/>
    </row>
    <row r="458" customFormat="false" ht="12.75" hidden="false" customHeight="false" outlineLevel="0" collapsed="false">
      <c r="A458" s="46" t="n">
        <v>36842</v>
      </c>
      <c r="E458" s="5" t="n">
        <v>16</v>
      </c>
      <c r="F458" s="6" t="n">
        <v>200</v>
      </c>
      <c r="G458" s="7" t="n">
        <v>5.01</v>
      </c>
      <c r="H458" s="7" t="n">
        <v>30.98</v>
      </c>
      <c r="I458" s="1" t="n">
        <v>6</v>
      </c>
      <c r="J458" s="8" t="n">
        <f aca="false">IF(G458&gt;0,(H458-G458-I458)*F458,(H458+(-G458)-I458)*F458)</f>
        <v>3994</v>
      </c>
      <c r="U458" s="43"/>
      <c r="V458" s="45"/>
    </row>
    <row r="459" customFormat="false" ht="12.75" hidden="false" customHeight="false" outlineLevel="0" collapsed="false">
      <c r="A459" s="46" t="n">
        <v>36842</v>
      </c>
      <c r="E459" s="5" t="n">
        <v>17</v>
      </c>
      <c r="F459" s="6" t="n">
        <v>250</v>
      </c>
      <c r="G459" s="7" t="n">
        <v>5.99</v>
      </c>
      <c r="H459" s="7" t="n">
        <v>45.49</v>
      </c>
      <c r="I459" s="1" t="n">
        <v>6</v>
      </c>
      <c r="J459" s="8" t="n">
        <f aca="false">IF(G459&gt;0,(H459-G459-I459)*F459,(H459+(-G459)-I459)*F459)</f>
        <v>8375</v>
      </c>
      <c r="U459" s="43"/>
      <c r="V459" s="45"/>
    </row>
    <row r="460" customFormat="false" ht="12.75" hidden="false" customHeight="false" outlineLevel="0" collapsed="false">
      <c r="A460" s="46" t="n">
        <v>36842</v>
      </c>
      <c r="E460" s="5" t="n">
        <v>18</v>
      </c>
      <c r="F460" s="6" t="n">
        <v>450</v>
      </c>
      <c r="G460" s="7" t="n">
        <v>6</v>
      </c>
      <c r="H460" s="7" t="n">
        <v>26.7</v>
      </c>
      <c r="I460" s="1" t="n">
        <v>6</v>
      </c>
      <c r="J460" s="8" t="n">
        <f aca="false">IF(G460&gt;0,(H460-G460-I460)*F460,(H460+(-G460)-I460)*F460)</f>
        <v>6615</v>
      </c>
      <c r="U460" s="43"/>
      <c r="V460" s="45"/>
    </row>
    <row r="461" customFormat="false" ht="12.75" hidden="false" customHeight="false" outlineLevel="0" collapsed="false">
      <c r="A461" s="46" t="n">
        <v>36842</v>
      </c>
      <c r="E461" s="5" t="n">
        <v>19</v>
      </c>
      <c r="F461" s="6" t="n">
        <v>450</v>
      </c>
      <c r="G461" s="7" t="n">
        <v>5.99</v>
      </c>
      <c r="H461" s="7" t="n">
        <v>18.9</v>
      </c>
      <c r="I461" s="1" t="n">
        <v>6</v>
      </c>
      <c r="J461" s="8" t="n">
        <f aca="false">IF(G461&gt;0,(H461-G461-I461)*F461,(H461+(-G461)-I461)*F461)</f>
        <v>3109.5</v>
      </c>
      <c r="U461" s="43"/>
      <c r="V461" s="45"/>
    </row>
    <row r="462" customFormat="false" ht="12.75" hidden="false" customHeight="false" outlineLevel="0" collapsed="false">
      <c r="A462" s="46" t="n">
        <v>36842</v>
      </c>
      <c r="E462" s="5" t="n">
        <v>20</v>
      </c>
      <c r="F462" s="6" t="n">
        <v>200</v>
      </c>
      <c r="G462" s="7" t="n">
        <v>6</v>
      </c>
      <c r="H462" s="7" t="n">
        <v>19.57</v>
      </c>
      <c r="I462" s="1" t="n">
        <v>6</v>
      </c>
      <c r="J462" s="8" t="n">
        <f aca="false">IF(G462&gt;0,(H462-G462-I462)*F462,(H462+(-G462)-I462)*F462)</f>
        <v>1514</v>
      </c>
      <c r="U462" s="43"/>
      <c r="V462" s="45"/>
    </row>
    <row r="463" customFormat="false" ht="12.75" hidden="false" customHeight="false" outlineLevel="0" collapsed="false">
      <c r="A463" s="46" t="n">
        <v>36842</v>
      </c>
      <c r="E463" s="5" t="n">
        <v>21</v>
      </c>
      <c r="F463" s="6" t="n">
        <f aca="false">100+200</f>
        <v>300</v>
      </c>
      <c r="G463" s="7" t="n">
        <v>6</v>
      </c>
      <c r="H463" s="7" t="n">
        <v>18.57</v>
      </c>
      <c r="I463" s="1" t="n">
        <v>6</v>
      </c>
      <c r="J463" s="8" t="n">
        <f aca="false">IF(G463&gt;0,(H463-G463-I463)*F463,(H463+(-G463)-I463)*F463)</f>
        <v>1971</v>
      </c>
      <c r="U463" s="43"/>
      <c r="V463" s="45"/>
    </row>
    <row r="464" customFormat="false" ht="12.75" hidden="false" customHeight="false" outlineLevel="0" collapsed="false">
      <c r="A464" s="46" t="n">
        <v>36842</v>
      </c>
      <c r="E464" s="5" t="n">
        <v>22</v>
      </c>
      <c r="F464" s="6" t="n">
        <f aca="false">181+200</f>
        <v>381</v>
      </c>
      <c r="G464" s="7" t="n">
        <v>6</v>
      </c>
      <c r="H464" s="7" t="n">
        <v>18.75</v>
      </c>
      <c r="I464" s="1" t="n">
        <v>6</v>
      </c>
      <c r="J464" s="8" t="n">
        <f aca="false">IF(G464&gt;0,(H464-G464-I464)*F464,(H464+(-G464)-I464)*F464)</f>
        <v>2571.75</v>
      </c>
      <c r="U464" s="43"/>
      <c r="V464" s="45"/>
    </row>
    <row r="465" customFormat="false" ht="12.75" hidden="false" customHeight="false" outlineLevel="0" collapsed="false">
      <c r="A465" s="46" t="n">
        <v>36842</v>
      </c>
      <c r="E465" s="5" t="n">
        <v>23</v>
      </c>
      <c r="F465" s="6" t="n">
        <v>190</v>
      </c>
      <c r="G465" s="7" t="n">
        <v>6</v>
      </c>
      <c r="H465" s="7" t="n">
        <v>15.56</v>
      </c>
      <c r="I465" s="1" t="n">
        <v>6</v>
      </c>
      <c r="J465" s="8" t="n">
        <f aca="false">IF(G465&gt;0,(H465-G465-I465)*F465,(H465+(-G465)-I465)*F465)</f>
        <v>676.4</v>
      </c>
      <c r="U465" s="43"/>
      <c r="V465" s="45"/>
    </row>
    <row r="466" customFormat="false" ht="13.5" hidden="false" customHeight="false" outlineLevel="0" collapsed="false">
      <c r="A466" s="62"/>
      <c r="B466" s="24"/>
      <c r="C466" s="25"/>
      <c r="D466" s="26"/>
      <c r="E466" s="63"/>
      <c r="F466" s="64"/>
      <c r="G466" s="65"/>
      <c r="H466" s="65"/>
      <c r="I466" s="64" t="s">
        <v>20</v>
      </c>
      <c r="J466" s="66" t="n">
        <f aca="false">SUM(J442:J465)</f>
        <v>45368.82</v>
      </c>
      <c r="K466" s="67"/>
      <c r="L466" s="68"/>
      <c r="M466" s="68"/>
      <c r="N466" s="68"/>
      <c r="O466" s="33"/>
      <c r="Q466" s="63"/>
      <c r="R466" s="62"/>
      <c r="S466" s="62"/>
      <c r="T466" s="69"/>
      <c r="U466" s="34"/>
      <c r="V466" s="70"/>
      <c r="W466" s="62"/>
    </row>
    <row r="467" customFormat="false" ht="12.75" hidden="false" customHeight="false" outlineLevel="0" collapsed="false">
      <c r="F467" s="6" t="s">
        <v>0</v>
      </c>
      <c r="G467" s="71" t="n">
        <v>457242</v>
      </c>
      <c r="H467" s="71" t="n">
        <v>457279</v>
      </c>
      <c r="I467" s="72" t="n">
        <v>457280</v>
      </c>
      <c r="L467" s="73" t="s">
        <v>0</v>
      </c>
      <c r="M467" s="73" t="s">
        <v>22</v>
      </c>
      <c r="N467" s="73"/>
      <c r="O467" s="41"/>
      <c r="U467" s="43"/>
      <c r="V467" s="45"/>
    </row>
    <row r="468" customFormat="false" ht="12.75" hidden="false" customHeight="false" outlineLevel="0" collapsed="false">
      <c r="F468" s="6" t="s">
        <v>22</v>
      </c>
      <c r="G468" s="71" t="n">
        <v>457272</v>
      </c>
      <c r="H468" s="71" t="n">
        <v>457278</v>
      </c>
      <c r="I468" s="72" t="n">
        <v>457285</v>
      </c>
      <c r="K468" s="9" t="s">
        <v>23</v>
      </c>
      <c r="L468" s="10" t="n">
        <v>457292</v>
      </c>
      <c r="M468" s="10" t="n">
        <v>457304</v>
      </c>
      <c r="U468" s="43"/>
      <c r="V468" s="45"/>
    </row>
    <row r="469" customFormat="false" ht="12.75" hidden="false" customHeight="false" outlineLevel="0" collapsed="false">
      <c r="A469" s="46" t="n">
        <v>36843</v>
      </c>
      <c r="B469" s="2" t="n">
        <v>1</v>
      </c>
      <c r="C469" s="3" t="n">
        <f aca="false">F469/2</f>
        <v>55</v>
      </c>
      <c r="E469" s="5" t="n">
        <v>0</v>
      </c>
      <c r="F469" s="6" t="n">
        <v>110</v>
      </c>
      <c r="G469" s="7" t="n">
        <v>5.01</v>
      </c>
      <c r="H469" s="7" t="n">
        <v>12.93</v>
      </c>
      <c r="I469" s="1" t="n">
        <v>6</v>
      </c>
      <c r="J469" s="8" t="n">
        <f aca="false">IF(G469&gt;0,(H469-G469-I469)*F469,(H469+(-G469)-I469)*F469)</f>
        <v>211.2</v>
      </c>
      <c r="K469" s="9" t="s">
        <v>24</v>
      </c>
      <c r="L469" s="10" t="n">
        <v>457309</v>
      </c>
      <c r="M469" s="10" t="n">
        <v>457311</v>
      </c>
      <c r="U469" s="43"/>
      <c r="V469" s="45"/>
    </row>
    <row r="470" customFormat="false" ht="12.75" hidden="false" customHeight="false" outlineLevel="0" collapsed="false">
      <c r="A470" s="46" t="n">
        <v>36843</v>
      </c>
      <c r="B470" s="2" t="n">
        <f aca="false">B469+1</f>
        <v>2</v>
      </c>
      <c r="C470" s="3" t="n">
        <f aca="false">F470/2</f>
        <v>41.5</v>
      </c>
      <c r="E470" s="5" t="n">
        <v>1</v>
      </c>
      <c r="F470" s="6" t="n">
        <v>83</v>
      </c>
      <c r="G470" s="7" t="n">
        <v>6.97</v>
      </c>
      <c r="H470" s="7" t="n">
        <v>12.55</v>
      </c>
      <c r="I470" s="1" t="n">
        <v>6</v>
      </c>
      <c r="J470" s="8" t="n">
        <f aca="false">IF(G470&gt;0,(H470-G470-I470)*F470,(H470+(-G470)-I470)*F470)</f>
        <v>-34.8599999999999</v>
      </c>
      <c r="K470" s="9" t="s">
        <v>25</v>
      </c>
      <c r="L470" s="10" t="n">
        <v>457322</v>
      </c>
      <c r="M470" s="10" t="n">
        <v>457321</v>
      </c>
      <c r="U470" s="43"/>
      <c r="V470" s="45"/>
    </row>
    <row r="471" customFormat="false" ht="12.75" hidden="false" customHeight="false" outlineLevel="0" collapsed="false">
      <c r="A471" s="46" t="n">
        <v>36843</v>
      </c>
      <c r="B471" s="2" t="n">
        <f aca="false">B470+1</f>
        <v>3</v>
      </c>
      <c r="C471" s="3" t="n">
        <f aca="false">F471/2</f>
        <v>41</v>
      </c>
      <c r="E471" s="5" t="n">
        <v>2</v>
      </c>
      <c r="F471" s="6" t="n">
        <v>82</v>
      </c>
      <c r="G471" s="7" t="n">
        <v>7.01</v>
      </c>
      <c r="H471" s="7" t="n">
        <v>12.62</v>
      </c>
      <c r="I471" s="1" t="n">
        <v>6</v>
      </c>
      <c r="J471" s="8" t="n">
        <f aca="false">IF(G471&gt;0,(H471-G471-I471)*F471,(H471+(-G471)-I471)*F471)</f>
        <v>-31.98</v>
      </c>
      <c r="K471" s="9" t="s">
        <v>26</v>
      </c>
      <c r="L471" s="10" t="n">
        <v>457324</v>
      </c>
      <c r="M471" s="10" t="n">
        <v>457329</v>
      </c>
      <c r="U471" s="43"/>
      <c r="V471" s="45"/>
    </row>
    <row r="472" customFormat="false" ht="12.75" hidden="false" customHeight="false" outlineLevel="0" collapsed="false">
      <c r="A472" s="46" t="n">
        <v>36843</v>
      </c>
      <c r="B472" s="2" t="n">
        <f aca="false">B471+1</f>
        <v>4</v>
      </c>
      <c r="C472" s="3" t="n">
        <f aca="false">F472/2</f>
        <v>236</v>
      </c>
      <c r="E472" s="5" t="n">
        <v>3</v>
      </c>
      <c r="F472" s="6" t="n">
        <f aca="false">272+200</f>
        <v>472</v>
      </c>
      <c r="G472" s="7" t="n">
        <v>0.16</v>
      </c>
      <c r="H472" s="7" t="n">
        <v>12.9</v>
      </c>
      <c r="I472" s="1" t="n">
        <v>6</v>
      </c>
      <c r="J472" s="8" t="n">
        <f aca="false">IF(G472&gt;0,(H472-G472-I472)*F472,(H472+(-G472)-I472)*F472)</f>
        <v>3181.28</v>
      </c>
      <c r="U472" s="43"/>
      <c r="V472" s="45"/>
    </row>
    <row r="473" customFormat="false" ht="12.75" hidden="false" customHeight="false" outlineLevel="0" collapsed="false">
      <c r="A473" s="46" t="n">
        <v>36843</v>
      </c>
      <c r="B473" s="2" t="n">
        <f aca="false">B472+1</f>
        <v>5</v>
      </c>
      <c r="C473" s="3" t="n">
        <f aca="false">F473/2</f>
        <v>57</v>
      </c>
      <c r="E473" s="5" t="n">
        <v>4</v>
      </c>
      <c r="F473" s="6" t="n">
        <f aca="false">114</f>
        <v>114</v>
      </c>
      <c r="G473" s="7" t="n">
        <v>4.93</v>
      </c>
      <c r="H473" s="7" t="n">
        <v>13.31</v>
      </c>
      <c r="I473" s="1" t="n">
        <v>6</v>
      </c>
      <c r="J473" s="8" t="n">
        <f aca="false">IF(G473&gt;0,(H473-G473-I473)*F473,(H473+(-G473)-I473)*F473)</f>
        <v>271.32</v>
      </c>
      <c r="U473" s="43"/>
      <c r="V473" s="45"/>
    </row>
    <row r="474" customFormat="false" ht="12.75" hidden="false" customHeight="false" outlineLevel="0" collapsed="false">
      <c r="A474" s="46" t="n">
        <v>36843</v>
      </c>
      <c r="B474" s="2" t="n">
        <f aca="false">B473+1</f>
        <v>6</v>
      </c>
      <c r="C474" s="3" t="n">
        <f aca="false">F474/2</f>
        <v>100</v>
      </c>
      <c r="E474" s="5" t="n">
        <v>5</v>
      </c>
      <c r="F474" s="6" t="n">
        <v>200</v>
      </c>
      <c r="G474" s="7" t="n">
        <v>4.99</v>
      </c>
      <c r="H474" s="7" t="n">
        <v>15.87</v>
      </c>
      <c r="I474" s="1" t="n">
        <v>6</v>
      </c>
      <c r="J474" s="8" t="n">
        <f aca="false">IF(G474&gt;0,(H474-G474-I474)*F474,(H474+(-G474)-I474)*F474)</f>
        <v>976</v>
      </c>
      <c r="U474" s="43"/>
      <c r="V474" s="45"/>
    </row>
    <row r="475" customFormat="false" ht="12.75" hidden="false" customHeight="false" outlineLevel="0" collapsed="false">
      <c r="A475" s="46" t="n">
        <v>36843</v>
      </c>
      <c r="B475" s="2" t="n">
        <f aca="false">B474+1</f>
        <v>7</v>
      </c>
      <c r="C475" s="3" t="n">
        <f aca="false">F475/2</f>
        <v>161</v>
      </c>
      <c r="E475" s="5" t="n">
        <v>6</v>
      </c>
      <c r="F475" s="6" t="n">
        <f aca="false">150+172</f>
        <v>322</v>
      </c>
      <c r="G475" s="7" t="n">
        <v>9.92</v>
      </c>
      <c r="H475" s="7" t="n">
        <v>24.77</v>
      </c>
      <c r="I475" s="1" t="n">
        <v>6</v>
      </c>
      <c r="J475" s="8" t="n">
        <f aca="false">IF(G475&gt;0,(H475-G475-I475)*F475,(H475+(-G475)-I475)*F475)</f>
        <v>2849.7</v>
      </c>
      <c r="U475" s="43"/>
      <c r="V475" s="45"/>
    </row>
    <row r="476" customFormat="false" ht="12.75" hidden="false" customHeight="false" outlineLevel="0" collapsed="false">
      <c r="A476" s="46" t="n">
        <v>36843</v>
      </c>
      <c r="B476" s="2" t="n">
        <f aca="false">B475+1</f>
        <v>8</v>
      </c>
      <c r="C476" s="3" t="n">
        <f aca="false">F476/2</f>
        <v>0</v>
      </c>
      <c r="E476" s="5" t="n">
        <v>7</v>
      </c>
      <c r="F476" s="6" t="n">
        <v>0</v>
      </c>
      <c r="H476" s="7" t="n">
        <v>40.02</v>
      </c>
      <c r="I476" s="1" t="n">
        <v>6</v>
      </c>
      <c r="J476" s="8" t="n">
        <f aca="false">IF(G476&gt;0,(H476-G476-I476)*F476,(H476+(-G476)-I476)*F476)</f>
        <v>0</v>
      </c>
      <c r="U476" s="43"/>
      <c r="V476" s="45"/>
    </row>
    <row r="477" customFormat="false" ht="12.75" hidden="false" customHeight="false" outlineLevel="0" collapsed="false">
      <c r="A477" s="46" t="n">
        <v>36843</v>
      </c>
      <c r="B477" s="2" t="n">
        <f aca="false">B476+1</f>
        <v>9</v>
      </c>
      <c r="C477" s="3" t="n">
        <f aca="false">F477/2</f>
        <v>0</v>
      </c>
      <c r="E477" s="5" t="n">
        <v>8</v>
      </c>
      <c r="F477" s="6" t="n">
        <v>0</v>
      </c>
      <c r="H477" s="7" t="n">
        <v>21.98</v>
      </c>
      <c r="I477" s="1" t="n">
        <v>6</v>
      </c>
      <c r="J477" s="8" t="n">
        <f aca="false">IF(G477&gt;0,(H477-G477-I477)*F477,(H477+(-G477)-I477)*F477)</f>
        <v>0</v>
      </c>
      <c r="U477" s="43"/>
      <c r="V477" s="45"/>
    </row>
    <row r="478" customFormat="false" ht="12.75" hidden="false" customHeight="false" outlineLevel="0" collapsed="false">
      <c r="A478" s="46" t="n">
        <v>36843</v>
      </c>
      <c r="B478" s="2" t="n">
        <f aca="false">B477+1</f>
        <v>10</v>
      </c>
      <c r="C478" s="3" t="n">
        <f aca="false">F478/2</f>
        <v>0</v>
      </c>
      <c r="E478" s="5" t="n">
        <v>9</v>
      </c>
      <c r="F478" s="6" t="n">
        <v>0</v>
      </c>
      <c r="H478" s="7" t="n">
        <v>24.97</v>
      </c>
      <c r="I478" s="1" t="n">
        <v>6</v>
      </c>
      <c r="J478" s="8" t="n">
        <f aca="false">IF(G478&gt;0,(H478-G478-I478)*F478,(H478+(-G478)-I478)*F478)</f>
        <v>0</v>
      </c>
      <c r="U478" s="43"/>
      <c r="V478" s="45"/>
    </row>
    <row r="479" customFormat="false" ht="12.75" hidden="false" customHeight="false" outlineLevel="0" collapsed="false">
      <c r="A479" s="46" t="n">
        <v>36843</v>
      </c>
      <c r="B479" s="2" t="n">
        <f aca="false">B478+1</f>
        <v>11</v>
      </c>
      <c r="C479" s="3" t="n">
        <f aca="false">F479/2</f>
        <v>0</v>
      </c>
      <c r="E479" s="5" t="n">
        <v>10</v>
      </c>
      <c r="F479" s="6" t="n">
        <v>0</v>
      </c>
      <c r="H479" s="7" t="n">
        <v>38.55</v>
      </c>
      <c r="I479" s="1" t="n">
        <v>6</v>
      </c>
      <c r="J479" s="8" t="n">
        <f aca="false">IF(G479&gt;0,(H479-G479-I479)*F479,(H479+(-G479)-I479)*F479)</f>
        <v>0</v>
      </c>
      <c r="U479" s="43"/>
      <c r="V479" s="45"/>
    </row>
    <row r="480" customFormat="false" ht="12.75" hidden="false" customHeight="false" outlineLevel="0" collapsed="false">
      <c r="A480" s="46" t="n">
        <v>36843</v>
      </c>
      <c r="B480" s="2" t="n">
        <f aca="false">B479+1</f>
        <v>12</v>
      </c>
      <c r="C480" s="3" t="n">
        <f aca="false">F480/2</f>
        <v>0</v>
      </c>
      <c r="E480" s="5" t="n">
        <v>11</v>
      </c>
      <c r="F480" s="6" t="n">
        <v>0</v>
      </c>
      <c r="H480" s="7" t="n">
        <v>41.27</v>
      </c>
      <c r="I480" s="1" t="n">
        <v>6</v>
      </c>
      <c r="J480" s="8" t="n">
        <f aca="false">IF(G480&gt;0,(H480-G480-I480)*F480,(H480+(-G480)-I480)*F480)</f>
        <v>0</v>
      </c>
      <c r="U480" s="43"/>
      <c r="V480" s="45"/>
    </row>
    <row r="481" customFormat="false" ht="12.75" hidden="false" customHeight="false" outlineLevel="0" collapsed="false">
      <c r="A481" s="46" t="n">
        <v>36843</v>
      </c>
      <c r="B481" s="2" t="n">
        <f aca="false">B480+1</f>
        <v>13</v>
      </c>
      <c r="C481" s="3" t="n">
        <f aca="false">F481/2</f>
        <v>0</v>
      </c>
      <c r="E481" s="5" t="n">
        <v>12</v>
      </c>
      <c r="F481" s="6" t="n">
        <v>0</v>
      </c>
      <c r="H481" s="7" t="n">
        <v>30.19</v>
      </c>
      <c r="I481" s="1" t="n">
        <v>6</v>
      </c>
      <c r="J481" s="8" t="n">
        <f aca="false">IF(G481&gt;0,(H481-G481-I481)*F481,(H481+(-G481)-I481)*F481)</f>
        <v>0</v>
      </c>
      <c r="U481" s="43"/>
      <c r="V481" s="45"/>
    </row>
    <row r="482" customFormat="false" ht="12.75" hidden="false" customHeight="false" outlineLevel="0" collapsed="false">
      <c r="A482" s="46" t="n">
        <v>36843</v>
      </c>
      <c r="B482" s="2" t="n">
        <f aca="false">B481+1</f>
        <v>14</v>
      </c>
      <c r="C482" s="3" t="n">
        <f aca="false">F482/2</f>
        <v>0</v>
      </c>
      <c r="E482" s="5" t="n">
        <v>13</v>
      </c>
      <c r="F482" s="6" t="n">
        <v>0</v>
      </c>
      <c r="H482" s="7" t="n">
        <v>60.3</v>
      </c>
      <c r="I482" s="1" t="n">
        <v>6</v>
      </c>
      <c r="J482" s="8" t="n">
        <f aca="false">IF(G482&gt;0,(H482-G482-I482)*F482,(H482+(-G482)-I482)*F482)</f>
        <v>0</v>
      </c>
      <c r="U482" s="43"/>
      <c r="V482" s="45"/>
    </row>
    <row r="483" customFormat="false" ht="12.75" hidden="false" customHeight="false" outlineLevel="0" collapsed="false">
      <c r="A483" s="46" t="n">
        <v>36843</v>
      </c>
      <c r="B483" s="2" t="n">
        <f aca="false">B482+1</f>
        <v>15</v>
      </c>
      <c r="C483" s="3" t="n">
        <f aca="false">F483/2</f>
        <v>0</v>
      </c>
      <c r="E483" s="5" t="n">
        <v>14</v>
      </c>
      <c r="F483" s="6" t="n">
        <v>0</v>
      </c>
      <c r="H483" s="7" t="n">
        <v>21.19</v>
      </c>
      <c r="I483" s="1" t="n">
        <v>6</v>
      </c>
      <c r="J483" s="8" t="n">
        <f aca="false">IF(G483&gt;0,(H483-G483-I483)*F483,(H483+(-G483)-I483)*F483)</f>
        <v>0</v>
      </c>
      <c r="U483" s="43"/>
      <c r="V483" s="45"/>
    </row>
    <row r="484" customFormat="false" ht="12.75" hidden="false" customHeight="false" outlineLevel="0" collapsed="false">
      <c r="A484" s="46" t="n">
        <v>36843</v>
      </c>
      <c r="B484" s="2" t="n">
        <f aca="false">B483+1</f>
        <v>16</v>
      </c>
      <c r="C484" s="3" t="n">
        <f aca="false">F484/2</f>
        <v>0</v>
      </c>
      <c r="E484" s="5" t="n">
        <v>15</v>
      </c>
      <c r="F484" s="6" t="n">
        <v>0</v>
      </c>
      <c r="H484" s="7" t="n">
        <v>22.66</v>
      </c>
      <c r="I484" s="1" t="n">
        <v>6</v>
      </c>
      <c r="J484" s="8" t="n">
        <f aca="false">IF(G484&gt;0,(H484-G484-I484)*F484,(H484+(-G484)-I484)*F484)</f>
        <v>0</v>
      </c>
      <c r="U484" s="43"/>
      <c r="V484" s="45"/>
    </row>
    <row r="485" customFormat="false" ht="12.75" hidden="false" customHeight="false" outlineLevel="0" collapsed="false">
      <c r="A485" s="46" t="n">
        <v>36843</v>
      </c>
      <c r="B485" s="2" t="n">
        <f aca="false">B484+1</f>
        <v>17</v>
      </c>
      <c r="C485" s="3" t="n">
        <f aca="false">F485/2</f>
        <v>0</v>
      </c>
      <c r="E485" s="5" t="n">
        <v>16</v>
      </c>
      <c r="F485" s="6" t="n">
        <v>0</v>
      </c>
      <c r="H485" s="7" t="n">
        <v>48.36</v>
      </c>
      <c r="I485" s="1" t="n">
        <v>6</v>
      </c>
      <c r="J485" s="8" t="n">
        <f aca="false">IF(G485&gt;0,(H485-G485-I485)*F485,(H485+(-G485)-I485)*F485)</f>
        <v>0</v>
      </c>
      <c r="U485" s="43"/>
      <c r="V485" s="45"/>
    </row>
    <row r="486" customFormat="false" ht="12.75" hidden="false" customHeight="false" outlineLevel="0" collapsed="false">
      <c r="A486" s="46" t="n">
        <v>36843</v>
      </c>
      <c r="B486" s="2" t="n">
        <f aca="false">B485+1</f>
        <v>18</v>
      </c>
      <c r="C486" s="3" t="n">
        <f aca="false">F486/2</f>
        <v>0</v>
      </c>
      <c r="E486" s="5" t="n">
        <v>17</v>
      </c>
      <c r="F486" s="6" t="n">
        <v>0</v>
      </c>
      <c r="H486" s="7" t="n">
        <v>60.73</v>
      </c>
      <c r="I486" s="1" t="n">
        <v>6</v>
      </c>
      <c r="J486" s="8" t="n">
        <f aca="false">IF(G486&gt;0,(H486-G486-I486)*F486,(H486+(-G486)-I486)*F486)</f>
        <v>0</v>
      </c>
      <c r="U486" s="43"/>
      <c r="V486" s="45"/>
    </row>
    <row r="487" customFormat="false" ht="12.75" hidden="false" customHeight="false" outlineLevel="0" collapsed="false">
      <c r="A487" s="46" t="n">
        <v>36843</v>
      </c>
      <c r="B487" s="2" t="n">
        <f aca="false">B486+1</f>
        <v>19</v>
      </c>
      <c r="C487" s="3" t="n">
        <f aca="false">F487/2</f>
        <v>0</v>
      </c>
      <c r="E487" s="5" t="n">
        <v>18</v>
      </c>
      <c r="F487" s="6" t="n">
        <v>0</v>
      </c>
      <c r="H487" s="7" t="n">
        <v>58.87</v>
      </c>
      <c r="I487" s="1" t="n">
        <v>6</v>
      </c>
      <c r="J487" s="8" t="n">
        <f aca="false">IF(G487&gt;0,(H487-G487-I487)*F487,(H487+(-G487)-I487)*F487)</f>
        <v>0</v>
      </c>
      <c r="U487" s="43"/>
      <c r="V487" s="45"/>
    </row>
    <row r="488" customFormat="false" ht="12.75" hidden="false" customHeight="false" outlineLevel="0" collapsed="false">
      <c r="A488" s="46" t="n">
        <v>36843</v>
      </c>
      <c r="B488" s="2" t="n">
        <f aca="false">B487+1</f>
        <v>20</v>
      </c>
      <c r="C488" s="3" t="n">
        <f aca="false">F488/2</f>
        <v>0</v>
      </c>
      <c r="E488" s="5" t="n">
        <v>19</v>
      </c>
      <c r="F488" s="6" t="n">
        <v>0</v>
      </c>
      <c r="H488" s="7" t="n">
        <v>43.98</v>
      </c>
      <c r="I488" s="1" t="n">
        <v>6</v>
      </c>
      <c r="J488" s="8" t="n">
        <f aca="false">IF(G488&gt;0,(H488-G488-I488)*F488,(H488+(-G488)-I488)*F488)</f>
        <v>0</v>
      </c>
      <c r="U488" s="43"/>
      <c r="V488" s="45"/>
    </row>
    <row r="489" customFormat="false" ht="12.75" hidden="false" customHeight="false" outlineLevel="0" collapsed="false">
      <c r="A489" s="46" t="n">
        <v>36843</v>
      </c>
      <c r="B489" s="2" t="n">
        <f aca="false">B488+1</f>
        <v>21</v>
      </c>
      <c r="C489" s="3" t="n">
        <f aca="false">F489/2</f>
        <v>0</v>
      </c>
      <c r="E489" s="5" t="n">
        <v>20</v>
      </c>
      <c r="F489" s="6" t="n">
        <v>0</v>
      </c>
      <c r="H489" s="7" t="n">
        <v>33.15</v>
      </c>
      <c r="I489" s="1" t="n">
        <v>6</v>
      </c>
      <c r="J489" s="8" t="n">
        <f aca="false">IF(G489&gt;0,(H489-G489-I489)*F489,(H489+(-G489)-I489)*F489)</f>
        <v>0</v>
      </c>
      <c r="U489" s="43"/>
      <c r="V489" s="45"/>
    </row>
    <row r="490" customFormat="false" ht="12.75" hidden="false" customHeight="false" outlineLevel="0" collapsed="false">
      <c r="A490" s="46" t="n">
        <v>36843</v>
      </c>
      <c r="B490" s="2" t="n">
        <f aca="false">B489+1</f>
        <v>22</v>
      </c>
      <c r="C490" s="3" t="n">
        <f aca="false">F490/2</f>
        <v>0</v>
      </c>
      <c r="E490" s="5" t="n">
        <v>21</v>
      </c>
      <c r="F490" s="6" t="n">
        <v>0</v>
      </c>
      <c r="H490" s="7" t="n">
        <v>25.43</v>
      </c>
      <c r="I490" s="1" t="n">
        <v>6</v>
      </c>
      <c r="J490" s="8" t="n">
        <f aca="false">IF(G490&gt;0,(H490-G490-I490)*F490,(H490+(-G490)-I490)*F490)</f>
        <v>0</v>
      </c>
      <c r="U490" s="43"/>
      <c r="V490" s="45"/>
    </row>
    <row r="491" customFormat="false" ht="12.75" hidden="false" customHeight="false" outlineLevel="0" collapsed="false">
      <c r="A491" s="46" t="n">
        <v>36843</v>
      </c>
      <c r="B491" s="2" t="n">
        <f aca="false">B490+1</f>
        <v>23</v>
      </c>
      <c r="C491" s="3" t="n">
        <f aca="false">F491/2</f>
        <v>47.5</v>
      </c>
      <c r="E491" s="5" t="n">
        <v>22</v>
      </c>
      <c r="F491" s="6" t="n">
        <v>95</v>
      </c>
      <c r="G491" s="7" t="n">
        <v>7.39</v>
      </c>
      <c r="H491" s="7" t="n">
        <v>23.69</v>
      </c>
      <c r="I491" s="1" t="n">
        <v>6</v>
      </c>
      <c r="J491" s="8" t="n">
        <f aca="false">IF(G491&gt;0,(H491-G491-I491)*F491,(H491+(-G491)-I491)*F491)</f>
        <v>978.5</v>
      </c>
      <c r="U491" s="43"/>
      <c r="V491" s="45"/>
    </row>
    <row r="492" customFormat="false" ht="12.75" hidden="false" customHeight="false" outlineLevel="0" collapsed="false">
      <c r="A492" s="46" t="n">
        <v>36843</v>
      </c>
      <c r="B492" s="2" t="n">
        <f aca="false">B491+1</f>
        <v>24</v>
      </c>
      <c r="C492" s="3" t="n">
        <f aca="false">F492/2</f>
        <v>87.5</v>
      </c>
      <c r="E492" s="5" t="n">
        <v>23</v>
      </c>
      <c r="F492" s="6" t="n">
        <v>175</v>
      </c>
      <c r="G492" s="7" t="n">
        <v>6.01</v>
      </c>
      <c r="H492" s="7" t="n">
        <v>17.45</v>
      </c>
      <c r="I492" s="1" t="n">
        <v>6</v>
      </c>
      <c r="J492" s="8" t="n">
        <f aca="false">IF(G492&gt;0,(H492-G492-I492)*F492,(H492+(-G492)-I492)*F492)</f>
        <v>952</v>
      </c>
      <c r="U492" s="43"/>
      <c r="V492" s="45"/>
    </row>
    <row r="493" customFormat="false" ht="12.75" hidden="false" customHeight="false" outlineLevel="0" collapsed="false">
      <c r="I493" s="6" t="s">
        <v>20</v>
      </c>
      <c r="J493" s="39" t="n">
        <f aca="false">SUM(J469:J492)</f>
        <v>9353.16</v>
      </c>
      <c r="U493" s="43"/>
      <c r="V493" s="45"/>
    </row>
    <row r="494" customFormat="false" ht="13.5" hidden="false" customHeight="false" outlineLevel="0" collapsed="false">
      <c r="A494" s="62"/>
      <c r="B494" s="24"/>
      <c r="C494" s="25"/>
      <c r="D494" s="26"/>
      <c r="E494" s="63"/>
      <c r="F494" s="64"/>
      <c r="G494" s="65"/>
      <c r="H494" s="65"/>
      <c r="I494" s="62"/>
      <c r="J494" s="69"/>
      <c r="K494" s="67"/>
      <c r="L494" s="68"/>
      <c r="M494" s="68"/>
      <c r="N494" s="68"/>
      <c r="O494" s="33"/>
      <c r="Q494" s="63"/>
      <c r="R494" s="62"/>
      <c r="S494" s="62"/>
      <c r="T494" s="69"/>
      <c r="U494" s="34"/>
      <c r="V494" s="70"/>
      <c r="W494" s="62"/>
    </row>
    <row r="495" customFormat="false" ht="12.75" hidden="false" customHeight="false" outlineLevel="0" collapsed="false">
      <c r="F495" s="6" t="s">
        <v>0</v>
      </c>
      <c r="G495" s="74" t="n">
        <v>457585</v>
      </c>
      <c r="H495" s="74" t="n">
        <v>457586</v>
      </c>
      <c r="I495" s="75" t="n">
        <v>457587</v>
      </c>
      <c r="L495" s="73" t="s">
        <v>0</v>
      </c>
      <c r="M495" s="73" t="s">
        <v>22</v>
      </c>
      <c r="N495" s="73"/>
      <c r="O495" s="41"/>
      <c r="U495" s="43"/>
      <c r="V495" s="45"/>
    </row>
    <row r="496" customFormat="false" ht="12.75" hidden="false" customHeight="false" outlineLevel="0" collapsed="false">
      <c r="A496" s="46"/>
      <c r="F496" s="6" t="s">
        <v>22</v>
      </c>
      <c r="G496" s="74" t="n">
        <v>457573</v>
      </c>
      <c r="H496" s="74" t="n">
        <v>457570</v>
      </c>
      <c r="I496" s="75" t="n">
        <v>457574</v>
      </c>
      <c r="K496" s="9" t="s">
        <v>23</v>
      </c>
      <c r="L496" s="10" t="n">
        <v>457578</v>
      </c>
      <c r="M496" s="10" t="n">
        <v>457577</v>
      </c>
      <c r="U496" s="43"/>
      <c r="V496" s="45"/>
    </row>
    <row r="497" customFormat="false" ht="12.75" hidden="false" customHeight="false" outlineLevel="0" collapsed="false">
      <c r="A497" s="46" t="n">
        <v>36844</v>
      </c>
      <c r="B497" s="2" t="n">
        <v>1</v>
      </c>
      <c r="C497" s="3" t="n">
        <f aca="false">F497/2</f>
        <v>258</v>
      </c>
      <c r="E497" s="5" t="n">
        <v>0</v>
      </c>
      <c r="F497" s="6" t="n">
        <f aca="false">300+216</f>
        <v>516</v>
      </c>
      <c r="G497" s="7" t="n">
        <v>3.04</v>
      </c>
      <c r="H497" s="7" t="n">
        <v>17.14</v>
      </c>
      <c r="I497" s="1" t="n">
        <v>6</v>
      </c>
      <c r="J497" s="8" t="n">
        <f aca="false">IF(G497&gt;0,(H497-G497-I497)*F497,(H497+(-G497)-I497)*F497)</f>
        <v>4179.6</v>
      </c>
      <c r="K497" s="9" t="s">
        <v>24</v>
      </c>
      <c r="L497" s="10" t="n">
        <v>457580</v>
      </c>
      <c r="M497" s="10" t="n">
        <v>457579</v>
      </c>
      <c r="U497" s="43"/>
      <c r="V497" s="45"/>
    </row>
    <row r="498" customFormat="false" ht="12.75" hidden="false" customHeight="false" outlineLevel="0" collapsed="false">
      <c r="A498" s="46" t="n">
        <v>36844</v>
      </c>
      <c r="B498" s="2" t="n">
        <f aca="false">B497+1</f>
        <v>2</v>
      </c>
      <c r="C498" s="3" t="n">
        <f aca="false">F498/2</f>
        <v>213</v>
      </c>
      <c r="E498" s="76" t="n">
        <f aca="false">E497+1</f>
        <v>1</v>
      </c>
      <c r="F498" s="6" t="n">
        <f aca="false">300+126</f>
        <v>426</v>
      </c>
      <c r="G498" s="7" t="n">
        <v>3</v>
      </c>
      <c r="H498" s="7" t="n">
        <v>14.12</v>
      </c>
      <c r="I498" s="1" t="n">
        <v>6</v>
      </c>
      <c r="J498" s="8" t="n">
        <f aca="false">IF(G498&gt;0,(H498-G498-I498)*F498,(H498+(-G498)-I498)*F498)</f>
        <v>2181.12</v>
      </c>
      <c r="K498" s="9" t="s">
        <v>25</v>
      </c>
      <c r="L498" s="10" t="n">
        <v>457581</v>
      </c>
      <c r="M498" s="10" t="n">
        <v>457582</v>
      </c>
      <c r="U498" s="43"/>
      <c r="V498" s="45"/>
    </row>
    <row r="499" customFormat="false" ht="12.75" hidden="false" customHeight="false" outlineLevel="0" collapsed="false">
      <c r="A499" s="46" t="n">
        <v>36844</v>
      </c>
      <c r="B499" s="2" t="n">
        <f aca="false">B498+1</f>
        <v>3</v>
      </c>
      <c r="C499" s="3" t="n">
        <f aca="false">F499/2</f>
        <v>261</v>
      </c>
      <c r="E499" s="76" t="n">
        <f aca="false">E498+1</f>
        <v>2</v>
      </c>
      <c r="F499" s="6" t="n">
        <f aca="false">300+222</f>
        <v>522</v>
      </c>
      <c r="G499" s="7" t="n">
        <v>2.99</v>
      </c>
      <c r="H499" s="7" t="n">
        <v>13.41</v>
      </c>
      <c r="I499" s="1" t="n">
        <v>6</v>
      </c>
      <c r="J499" s="8" t="n">
        <f aca="false">IF(G499&gt;0,(H499-G499-I499)*F499,(H499+(-G499)-I499)*F499)</f>
        <v>2307.24</v>
      </c>
      <c r="K499" s="9" t="s">
        <v>26</v>
      </c>
      <c r="L499" s="10" t="n">
        <v>457583</v>
      </c>
      <c r="M499" s="10" t="n">
        <v>457584</v>
      </c>
      <c r="U499" s="43"/>
      <c r="V499" s="45"/>
    </row>
    <row r="500" customFormat="false" ht="12.75" hidden="false" customHeight="false" outlineLevel="0" collapsed="false">
      <c r="A500" s="46" t="n">
        <v>36844</v>
      </c>
      <c r="B500" s="2" t="n">
        <f aca="false">B499+1</f>
        <v>4</v>
      </c>
      <c r="C500" s="3" t="n">
        <f aca="false">F500/2</f>
        <v>312.5</v>
      </c>
      <c r="E500" s="76" t="n">
        <f aca="false">E499+1</f>
        <v>3</v>
      </c>
      <c r="F500" s="6" t="n">
        <f aca="false">300+325</f>
        <v>625</v>
      </c>
      <c r="G500" s="7" t="n">
        <v>3</v>
      </c>
      <c r="H500" s="7" t="n">
        <v>13.3</v>
      </c>
      <c r="I500" s="1" t="n">
        <v>6</v>
      </c>
      <c r="J500" s="8" t="n">
        <f aca="false">IF(G500&gt;0,(H500-G500-I500)*F500,(H500+(-G500)-I500)*F500)</f>
        <v>2687.5</v>
      </c>
      <c r="U500" s="43"/>
      <c r="V500" s="45"/>
    </row>
    <row r="501" customFormat="false" ht="12.75" hidden="false" customHeight="false" outlineLevel="0" collapsed="false">
      <c r="A501" s="46" t="n">
        <v>36844</v>
      </c>
      <c r="B501" s="2" t="n">
        <f aca="false">B500+1</f>
        <v>5</v>
      </c>
      <c r="C501" s="3" t="n">
        <f aca="false">F501/2</f>
        <v>551</v>
      </c>
      <c r="E501" s="76" t="n">
        <f aca="false">E500+1</f>
        <v>4</v>
      </c>
      <c r="F501" s="6" t="n">
        <f aca="false">300+500+302</f>
        <v>1102</v>
      </c>
      <c r="G501" s="7" t="n">
        <v>2.02</v>
      </c>
      <c r="H501" s="7" t="n">
        <v>13.63</v>
      </c>
      <c r="I501" s="1" t="n">
        <v>6</v>
      </c>
      <c r="J501" s="8" t="n">
        <f aca="false">IF(G501&gt;0,(H501-G501-I501)*F501,(H501+(-G501)-I501)*F501)</f>
        <v>6182.22</v>
      </c>
      <c r="K501" s="9" t="s">
        <v>27</v>
      </c>
      <c r="U501" s="43"/>
      <c r="V501" s="45"/>
    </row>
    <row r="502" customFormat="false" ht="12.75" hidden="false" customHeight="false" outlineLevel="0" collapsed="false">
      <c r="A502" s="46" t="n">
        <v>36844</v>
      </c>
      <c r="B502" s="2" t="n">
        <f aca="false">B501+1</f>
        <v>6</v>
      </c>
      <c r="C502" s="3" t="n">
        <f aca="false">F502/2</f>
        <v>253</v>
      </c>
      <c r="E502" s="76" t="n">
        <f aca="false">E501+1</f>
        <v>5</v>
      </c>
      <c r="F502" s="6" t="n">
        <f aca="false">206+300</f>
        <v>506</v>
      </c>
      <c r="G502" s="7" t="n">
        <v>2.99</v>
      </c>
      <c r="H502" s="7" t="n">
        <v>17.77</v>
      </c>
      <c r="I502" s="1" t="n">
        <v>6</v>
      </c>
      <c r="J502" s="8" t="n">
        <f aca="false">IF(G502&gt;0,(H502-G502-I502)*F502,(H502+(-G502)-I502)*F502)</f>
        <v>4442.68</v>
      </c>
      <c r="K502" s="9" t="s">
        <v>28</v>
      </c>
      <c r="U502" s="43"/>
      <c r="V502" s="45"/>
    </row>
    <row r="503" customFormat="false" ht="12.75" hidden="false" customHeight="false" outlineLevel="0" collapsed="false">
      <c r="A503" s="46" t="n">
        <v>36844</v>
      </c>
      <c r="B503" s="2" t="n">
        <f aca="false">B502+1</f>
        <v>7</v>
      </c>
      <c r="C503" s="3" t="n">
        <f aca="false">F503/2</f>
        <v>140</v>
      </c>
      <c r="E503" s="76" t="n">
        <f aca="false">E502+1</f>
        <v>6</v>
      </c>
      <c r="F503" s="6" t="n">
        <v>280</v>
      </c>
      <c r="G503" s="7" t="n">
        <v>3.25</v>
      </c>
      <c r="H503" s="7" t="n">
        <v>44.39</v>
      </c>
      <c r="I503" s="1" t="n">
        <v>6</v>
      </c>
      <c r="J503" s="8" t="n">
        <f aca="false">IF(G503&gt;0,(H503-G503-I503)*F503,(H503+(-G503)-I503)*F503)</f>
        <v>9839.2</v>
      </c>
      <c r="U503" s="43"/>
      <c r="V503" s="45"/>
    </row>
    <row r="504" customFormat="false" ht="12.75" hidden="false" customHeight="false" outlineLevel="0" collapsed="false">
      <c r="A504" s="46" t="n">
        <v>36844</v>
      </c>
      <c r="B504" s="2" t="n">
        <f aca="false">B503+1</f>
        <v>8</v>
      </c>
      <c r="C504" s="3" t="n">
        <f aca="false">F504/2</f>
        <v>0</v>
      </c>
      <c r="E504" s="76" t="n">
        <f aca="false">E503+1</f>
        <v>7</v>
      </c>
      <c r="H504" s="7" t="n">
        <v>51.11</v>
      </c>
      <c r="I504" s="1" t="n">
        <v>6</v>
      </c>
      <c r="J504" s="8" t="n">
        <f aca="false">IF(G504&gt;0,(H504-G504-I504)*F504,(H504+(-G504)-I504)*F504)</f>
        <v>0</v>
      </c>
      <c r="U504" s="43"/>
      <c r="V504" s="45"/>
    </row>
    <row r="505" customFormat="false" ht="12.75" hidden="false" customHeight="false" outlineLevel="0" collapsed="false">
      <c r="A505" s="46" t="n">
        <v>36844</v>
      </c>
      <c r="B505" s="2" t="n">
        <f aca="false">B504+1</f>
        <v>9</v>
      </c>
      <c r="C505" s="3" t="n">
        <f aca="false">F505/2</f>
        <v>0</v>
      </c>
      <c r="E505" s="76" t="n">
        <f aca="false">E504+1</f>
        <v>8</v>
      </c>
      <c r="H505" s="7" t="n">
        <v>19.92</v>
      </c>
      <c r="I505" s="1" t="n">
        <v>6</v>
      </c>
      <c r="J505" s="8" t="n">
        <f aca="false">IF(G505&gt;0,(H505-G505-I505)*F505,(H505+(-G505)-I505)*F505)</f>
        <v>0</v>
      </c>
      <c r="U505" s="43"/>
      <c r="V505" s="45"/>
    </row>
    <row r="506" customFormat="false" ht="12.75" hidden="false" customHeight="false" outlineLevel="0" collapsed="false">
      <c r="A506" s="46" t="n">
        <v>36844</v>
      </c>
      <c r="B506" s="2" t="n">
        <f aca="false">B505+1</f>
        <v>10</v>
      </c>
      <c r="C506" s="3" t="n">
        <f aca="false">F506/2</f>
        <v>0</v>
      </c>
      <c r="E506" s="76" t="n">
        <f aca="false">E505+1</f>
        <v>9</v>
      </c>
      <c r="H506" s="7" t="n">
        <v>51.33</v>
      </c>
      <c r="I506" s="1" t="n">
        <v>6</v>
      </c>
      <c r="J506" s="8" t="n">
        <f aca="false">IF(G506&gt;0,(H506-G506-I506)*F506,(H506+(-G506)-I506)*F506)</f>
        <v>0</v>
      </c>
      <c r="U506" s="43"/>
      <c r="V506" s="45"/>
    </row>
    <row r="507" customFormat="false" ht="12.75" hidden="false" customHeight="false" outlineLevel="0" collapsed="false">
      <c r="A507" s="46" t="n">
        <v>36844</v>
      </c>
      <c r="B507" s="2" t="n">
        <f aca="false">B506+1</f>
        <v>11</v>
      </c>
      <c r="C507" s="3" t="n">
        <f aca="false">F507/2</f>
        <v>0</v>
      </c>
      <c r="E507" s="76" t="n">
        <f aca="false">E506+1</f>
        <v>10</v>
      </c>
      <c r="H507" s="7" t="n">
        <v>62.38</v>
      </c>
      <c r="I507" s="1" t="n">
        <v>6</v>
      </c>
      <c r="J507" s="8" t="n">
        <f aca="false">IF(G507&gt;0,(H507-G507-I507)*F507,(H507+(-G507)-I507)*F507)</f>
        <v>0</v>
      </c>
      <c r="U507" s="43"/>
      <c r="V507" s="45"/>
    </row>
    <row r="508" customFormat="false" ht="12.75" hidden="false" customHeight="false" outlineLevel="0" collapsed="false">
      <c r="A508" s="46" t="n">
        <v>36844</v>
      </c>
      <c r="B508" s="2" t="n">
        <f aca="false">B507+1</f>
        <v>12</v>
      </c>
      <c r="C508" s="3" t="n">
        <f aca="false">F508/2</f>
        <v>0</v>
      </c>
      <c r="E508" s="76" t="n">
        <f aca="false">E507+1</f>
        <v>11</v>
      </c>
      <c r="H508" s="7" t="n">
        <v>62.18</v>
      </c>
      <c r="I508" s="1" t="n">
        <v>6</v>
      </c>
      <c r="J508" s="8" t="n">
        <f aca="false">IF(G508&gt;0,(H508-G508-I508)*F508,(H508+(-G508)-I508)*F508)</f>
        <v>0</v>
      </c>
      <c r="U508" s="43"/>
      <c r="V508" s="45"/>
    </row>
    <row r="509" customFormat="false" ht="12.75" hidden="false" customHeight="false" outlineLevel="0" collapsed="false">
      <c r="A509" s="46" t="n">
        <v>36844</v>
      </c>
      <c r="B509" s="2" t="n">
        <f aca="false">B508+1</f>
        <v>13</v>
      </c>
      <c r="C509" s="3" t="n">
        <f aca="false">F509/2</f>
        <v>46</v>
      </c>
      <c r="E509" s="76" t="n">
        <f aca="false">E508+1</f>
        <v>12</v>
      </c>
      <c r="F509" s="6" t="n">
        <v>92</v>
      </c>
      <c r="G509" s="7" t="n">
        <v>2.75</v>
      </c>
      <c r="H509" s="7" t="n">
        <v>40.52</v>
      </c>
      <c r="I509" s="1" t="n">
        <v>6</v>
      </c>
      <c r="J509" s="8" t="n">
        <f aca="false">IF(G509&gt;0,(H509-G509-I509)*F509,(H509+(-G509)-I509)*F509)</f>
        <v>2922.84</v>
      </c>
      <c r="U509" s="43"/>
      <c r="V509" s="45"/>
    </row>
    <row r="510" customFormat="false" ht="12.75" hidden="false" customHeight="false" outlineLevel="0" collapsed="false">
      <c r="A510" s="46" t="n">
        <v>36844</v>
      </c>
      <c r="B510" s="2" t="n">
        <f aca="false">B509+1</f>
        <v>14</v>
      </c>
      <c r="C510" s="3" t="n">
        <f aca="false">F510/2</f>
        <v>0</v>
      </c>
      <c r="E510" s="76" t="n">
        <f aca="false">E509+1</f>
        <v>13</v>
      </c>
      <c r="H510" s="7" t="n">
        <v>54.41</v>
      </c>
      <c r="I510" s="1" t="n">
        <v>6</v>
      </c>
      <c r="J510" s="8" t="n">
        <f aca="false">IF(G510&gt;0,(H510-G510-I510)*F510,(H510+(-G510)-I510)*F510)</f>
        <v>0</v>
      </c>
      <c r="U510" s="43"/>
      <c r="V510" s="45"/>
    </row>
    <row r="511" customFormat="false" ht="12.75" hidden="false" customHeight="false" outlineLevel="0" collapsed="false">
      <c r="A511" s="46" t="n">
        <v>36844</v>
      </c>
      <c r="B511" s="2" t="n">
        <f aca="false">B510+1</f>
        <v>15</v>
      </c>
      <c r="C511" s="3" t="n">
        <f aca="false">F511/2</f>
        <v>10</v>
      </c>
      <c r="E511" s="76" t="n">
        <f aca="false">E510+1</f>
        <v>14</v>
      </c>
      <c r="F511" s="6" t="n">
        <v>20</v>
      </c>
      <c r="G511" s="7" t="n">
        <v>20.16</v>
      </c>
      <c r="H511" s="7" t="n">
        <v>21.74</v>
      </c>
      <c r="I511" s="1" t="n">
        <v>6</v>
      </c>
      <c r="J511" s="8" t="n">
        <f aca="false">IF(G511&gt;0,(H511-G511-I511)*F511,(H511+(-G511)-I511)*F511)</f>
        <v>-88.4</v>
      </c>
      <c r="U511" s="43"/>
      <c r="V511" s="45"/>
    </row>
    <row r="512" customFormat="false" ht="12.75" hidden="false" customHeight="false" outlineLevel="0" collapsed="false">
      <c r="A512" s="46" t="n">
        <v>36844</v>
      </c>
      <c r="B512" s="2" t="n">
        <f aca="false">B511+1</f>
        <v>16</v>
      </c>
      <c r="C512" s="3" t="n">
        <f aca="false">F512/2</f>
        <v>0</v>
      </c>
      <c r="E512" s="76" t="n">
        <f aca="false">E511+1</f>
        <v>15</v>
      </c>
      <c r="H512" s="7" t="n">
        <v>21.93</v>
      </c>
      <c r="I512" s="1" t="n">
        <v>6</v>
      </c>
      <c r="J512" s="8" t="n">
        <f aca="false">IF(G512&gt;0,(H512-G512-I512)*F512,(H512+(-G512)-I512)*F512)</f>
        <v>0</v>
      </c>
      <c r="U512" s="43"/>
      <c r="V512" s="45"/>
    </row>
    <row r="513" customFormat="false" ht="12.75" hidden="false" customHeight="false" outlineLevel="0" collapsed="false">
      <c r="A513" s="46" t="n">
        <v>36844</v>
      </c>
      <c r="B513" s="2" t="n">
        <f aca="false">B512+1</f>
        <v>17</v>
      </c>
      <c r="C513" s="3" t="n">
        <f aca="false">F513/2</f>
        <v>0</v>
      </c>
      <c r="E513" s="76" t="n">
        <f aca="false">E512+1</f>
        <v>16</v>
      </c>
      <c r="H513" s="7" t="n">
        <v>51.92</v>
      </c>
      <c r="I513" s="1" t="n">
        <v>6</v>
      </c>
      <c r="J513" s="8" t="n">
        <f aca="false">IF(G513&gt;0,(H513-G513-I513)*F513,(H513+(-G513)-I513)*F513)</f>
        <v>0</v>
      </c>
      <c r="U513" s="43"/>
      <c r="V513" s="45"/>
    </row>
    <row r="514" customFormat="false" ht="12.75" hidden="false" customHeight="false" outlineLevel="0" collapsed="false">
      <c r="A514" s="46" t="n">
        <v>36844</v>
      </c>
      <c r="B514" s="2" t="n">
        <f aca="false">B513+1</f>
        <v>18</v>
      </c>
      <c r="C514" s="3" t="n">
        <f aca="false">F514/2</f>
        <v>0</v>
      </c>
      <c r="E514" s="76" t="n">
        <f aca="false">E513+1</f>
        <v>17</v>
      </c>
      <c r="H514" s="7" t="n">
        <v>93.04</v>
      </c>
      <c r="I514" s="1" t="n">
        <v>6</v>
      </c>
      <c r="J514" s="8" t="n">
        <f aca="false">IF(G514&gt;0,(H514-G514-I514)*F514,(H514+(-G514)-I514)*F514)</f>
        <v>0</v>
      </c>
      <c r="U514" s="43"/>
      <c r="V514" s="45"/>
    </row>
    <row r="515" customFormat="false" ht="12.75" hidden="false" customHeight="false" outlineLevel="0" collapsed="false">
      <c r="A515" s="46" t="n">
        <v>36844</v>
      </c>
      <c r="B515" s="2" t="n">
        <f aca="false">B514+1</f>
        <v>19</v>
      </c>
      <c r="C515" s="3" t="n">
        <f aca="false">F515/2</f>
        <v>0</v>
      </c>
      <c r="E515" s="76" t="n">
        <f aca="false">E514+1</f>
        <v>18</v>
      </c>
      <c r="H515" s="7" t="n">
        <v>74.77</v>
      </c>
      <c r="I515" s="1" t="n">
        <v>6</v>
      </c>
      <c r="J515" s="8" t="n">
        <f aca="false">IF(G515&gt;0,(H515-G515-I515)*F515,(H515+(-G515)-I515)*F515)</f>
        <v>0</v>
      </c>
      <c r="U515" s="43"/>
      <c r="V515" s="45"/>
    </row>
    <row r="516" customFormat="false" ht="12.75" hidden="false" customHeight="false" outlineLevel="0" collapsed="false">
      <c r="A516" s="46" t="n">
        <v>36844</v>
      </c>
      <c r="B516" s="2" t="n">
        <f aca="false">B515+1</f>
        <v>20</v>
      </c>
      <c r="C516" s="3" t="n">
        <f aca="false">F516/2</f>
        <v>0</v>
      </c>
      <c r="E516" s="76" t="n">
        <f aca="false">E515+1</f>
        <v>19</v>
      </c>
      <c r="H516" s="7" t="n">
        <v>77.04</v>
      </c>
      <c r="I516" s="1" t="n">
        <v>6</v>
      </c>
      <c r="J516" s="8" t="n">
        <f aca="false">IF(G516&gt;0,(H516-G516-I516)*F516,(H516+(-G516)-I516)*F516)</f>
        <v>0</v>
      </c>
      <c r="U516" s="43"/>
      <c r="V516" s="45"/>
    </row>
    <row r="517" customFormat="false" ht="12.75" hidden="false" customHeight="false" outlineLevel="0" collapsed="false">
      <c r="A517" s="46" t="n">
        <v>36844</v>
      </c>
      <c r="B517" s="2" t="n">
        <f aca="false">B516+1</f>
        <v>21</v>
      </c>
      <c r="C517" s="3" t="n">
        <f aca="false">F517/2</f>
        <v>0</v>
      </c>
      <c r="E517" s="76" t="n">
        <f aca="false">E516+1</f>
        <v>20</v>
      </c>
      <c r="H517" s="7" t="n">
        <v>86.15</v>
      </c>
      <c r="I517" s="1" t="n">
        <v>6</v>
      </c>
      <c r="J517" s="8" t="n">
        <f aca="false">IF(G517&gt;0,(H517-G517-I517)*F517,(H517+(-G517)-I517)*F517)</f>
        <v>0</v>
      </c>
      <c r="U517" s="43"/>
      <c r="V517" s="45"/>
    </row>
    <row r="518" customFormat="false" ht="12.75" hidden="false" customHeight="false" outlineLevel="0" collapsed="false">
      <c r="A518" s="46" t="n">
        <v>36844</v>
      </c>
      <c r="B518" s="2" t="n">
        <f aca="false">B517+1</f>
        <v>22</v>
      </c>
      <c r="C518" s="3" t="n">
        <f aca="false">F518/2</f>
        <v>0</v>
      </c>
      <c r="E518" s="76" t="n">
        <f aca="false">E517+1</f>
        <v>21</v>
      </c>
      <c r="H518" s="7" t="n">
        <v>62.8</v>
      </c>
      <c r="I518" s="1" t="n">
        <v>6</v>
      </c>
      <c r="J518" s="8" t="n">
        <f aca="false">IF(G518&gt;0,(H518-G518-I518)*F518,(H518+(-G518)-I518)*F518)</f>
        <v>0</v>
      </c>
      <c r="U518" s="43"/>
      <c r="V518" s="45"/>
    </row>
    <row r="519" customFormat="false" ht="12.75" hidden="false" customHeight="false" outlineLevel="0" collapsed="false">
      <c r="A519" s="46" t="n">
        <v>36844</v>
      </c>
      <c r="B519" s="2" t="n">
        <f aca="false">B518+1</f>
        <v>23</v>
      </c>
      <c r="C519" s="3" t="n">
        <f aca="false">F519/2</f>
        <v>0</v>
      </c>
      <c r="E519" s="76" t="n">
        <f aca="false">E518+1</f>
        <v>22</v>
      </c>
      <c r="H519" s="7" t="n">
        <v>40.16</v>
      </c>
      <c r="I519" s="1" t="n">
        <v>6</v>
      </c>
      <c r="J519" s="8" t="n">
        <f aca="false">IF(G519&gt;0,(H519-G519-I519)*F519,(H519+(-G519)-I519)*F519)</f>
        <v>0</v>
      </c>
      <c r="U519" s="43"/>
      <c r="V519" s="45"/>
    </row>
    <row r="520" customFormat="false" ht="15" hidden="false" customHeight="false" outlineLevel="0" collapsed="false">
      <c r="A520" s="46" t="n">
        <v>36844</v>
      </c>
      <c r="B520" s="2" t="n">
        <f aca="false">B519+1</f>
        <v>24</v>
      </c>
      <c r="C520" s="3" t="n">
        <f aca="false">F520/2</f>
        <v>0</v>
      </c>
      <c r="E520" s="76" t="n">
        <f aca="false">E519+1</f>
        <v>23</v>
      </c>
      <c r="F520" s="77" t="n">
        <v>0</v>
      </c>
      <c r="G520" s="78" t="n">
        <v>9.99</v>
      </c>
      <c r="H520" s="78" t="n">
        <v>19.11</v>
      </c>
      <c r="I520" s="1" t="n">
        <v>6</v>
      </c>
      <c r="J520" s="8" t="n">
        <f aca="false">IF(G520&gt;0,(H520-G520-I520)*F520,(H520+(-G520)-I520)*F520)</f>
        <v>0</v>
      </c>
      <c r="K520" s="9" t="s">
        <v>29</v>
      </c>
      <c r="U520" s="43"/>
      <c r="V520" s="45"/>
    </row>
    <row r="521" customFormat="false" ht="12.75" hidden="false" customHeight="false" outlineLevel="0" collapsed="false">
      <c r="I521" s="6" t="s">
        <v>20</v>
      </c>
      <c r="J521" s="39" t="n">
        <f aca="false">SUM(J497:J520)</f>
        <v>34654</v>
      </c>
      <c r="U521" s="43"/>
      <c r="V521" s="45"/>
    </row>
    <row r="522" customFormat="false" ht="12.75" hidden="false" customHeight="false" outlineLevel="0" collapsed="false">
      <c r="U522" s="43"/>
      <c r="V522" s="45"/>
    </row>
    <row r="523" customFormat="false" ht="13.5" hidden="false" customHeight="false" outlineLevel="0" collapsed="false">
      <c r="A523" s="62"/>
      <c r="B523" s="24"/>
      <c r="C523" s="25"/>
      <c r="D523" s="26"/>
      <c r="E523" s="63"/>
      <c r="F523" s="64"/>
      <c r="G523" s="65"/>
      <c r="H523" s="65"/>
      <c r="I523" s="62"/>
      <c r="J523" s="69"/>
      <c r="K523" s="67"/>
      <c r="L523" s="68"/>
      <c r="M523" s="68"/>
      <c r="N523" s="68"/>
      <c r="O523" s="33"/>
      <c r="Q523" s="63"/>
      <c r="R523" s="62"/>
      <c r="S523" s="62"/>
      <c r="T523" s="69"/>
      <c r="U523" s="34"/>
      <c r="V523" s="70"/>
      <c r="W523" s="62"/>
    </row>
    <row r="524" customFormat="false" ht="12.75" hidden="false" customHeight="false" outlineLevel="0" collapsed="false">
      <c r="F524" s="6" t="s">
        <v>0</v>
      </c>
      <c r="G524" s="74" t="n">
        <v>458874</v>
      </c>
      <c r="H524" s="74" t="n">
        <v>458875</v>
      </c>
      <c r="I524" s="75" t="n">
        <v>458872</v>
      </c>
      <c r="L524" s="73" t="s">
        <v>0</v>
      </c>
      <c r="M524" s="73" t="s">
        <v>22</v>
      </c>
      <c r="N524" s="73"/>
      <c r="O524" s="41"/>
      <c r="U524" s="43"/>
      <c r="V524" s="45"/>
    </row>
    <row r="525" customFormat="false" ht="12.75" hidden="false" customHeight="false" outlineLevel="0" collapsed="false">
      <c r="A525" s="46"/>
      <c r="F525" s="6" t="s">
        <v>22</v>
      </c>
      <c r="G525" s="74" t="n">
        <v>458870</v>
      </c>
      <c r="H525" s="74" t="n">
        <v>458871</v>
      </c>
      <c r="I525" s="75" t="n">
        <v>458873</v>
      </c>
      <c r="K525" s="9" t="s">
        <v>23</v>
      </c>
      <c r="L525" s="10" t="n">
        <v>458877</v>
      </c>
      <c r="M525" s="10" t="n">
        <v>458878</v>
      </c>
      <c r="U525" s="43"/>
      <c r="V525" s="45"/>
    </row>
    <row r="526" customFormat="false" ht="12.75" hidden="false" customHeight="false" outlineLevel="0" collapsed="false">
      <c r="A526" s="46" t="n">
        <v>36845</v>
      </c>
      <c r="B526" s="2" t="n">
        <v>1</v>
      </c>
      <c r="C526" s="3" t="n">
        <f aca="false">F526/2</f>
        <v>0</v>
      </c>
      <c r="E526" s="5" t="n">
        <v>0</v>
      </c>
      <c r="I526" s="1" t="n">
        <v>6</v>
      </c>
      <c r="J526" s="8" t="n">
        <f aca="false">IF(G526&gt;0,(H526-G526-I526)*F526,(H526+(-G526)-I526)*F526)</f>
        <v>-0</v>
      </c>
      <c r="K526" s="9" t="s">
        <v>24</v>
      </c>
      <c r="L526" s="10" t="n">
        <v>458879</v>
      </c>
      <c r="M526" s="10" t="n">
        <v>458880</v>
      </c>
      <c r="U526" s="43"/>
      <c r="V526" s="45"/>
    </row>
    <row r="527" customFormat="false" ht="12.75" hidden="false" customHeight="false" outlineLevel="0" collapsed="false">
      <c r="A527" s="46" t="n">
        <v>36845</v>
      </c>
      <c r="B527" s="2" t="n">
        <f aca="false">B526+1</f>
        <v>2</v>
      </c>
      <c r="C527" s="3" t="n">
        <f aca="false">F527/2</f>
        <v>250</v>
      </c>
      <c r="E527" s="76" t="n">
        <f aca="false">E526+1</f>
        <v>1</v>
      </c>
      <c r="F527" s="6" t="n">
        <v>500</v>
      </c>
      <c r="G527" s="7" t="n">
        <v>6.04</v>
      </c>
      <c r="H527" s="7" t="n">
        <v>15.23</v>
      </c>
      <c r="I527" s="1" t="n">
        <v>6</v>
      </c>
      <c r="J527" s="8" t="n">
        <f aca="false">IF(G527&gt;0,(H527-G527-I527)*F527,(H527+(-G527)-I527)*F527)</f>
        <v>1595</v>
      </c>
      <c r="K527" s="9" t="s">
        <v>25</v>
      </c>
      <c r="L527" s="10" t="n">
        <v>458882</v>
      </c>
      <c r="M527" s="10" t="n">
        <v>458881</v>
      </c>
      <c r="U527" s="43"/>
      <c r="V527" s="45"/>
    </row>
    <row r="528" customFormat="false" ht="12.75" hidden="false" customHeight="false" outlineLevel="0" collapsed="false">
      <c r="A528" s="46" t="n">
        <v>36845</v>
      </c>
      <c r="B528" s="2" t="n">
        <f aca="false">B527+1</f>
        <v>3</v>
      </c>
      <c r="C528" s="3" t="n">
        <f aca="false">F528/2</f>
        <v>0</v>
      </c>
      <c r="E528" s="76" t="n">
        <f aca="false">E527+1</f>
        <v>2</v>
      </c>
      <c r="I528" s="1" t="n">
        <v>6</v>
      </c>
      <c r="J528" s="8" t="n">
        <f aca="false">IF(G528&gt;0,(H528-G528-I528)*F528,(H528+(-G528)-I528)*F528)</f>
        <v>-0</v>
      </c>
      <c r="K528" s="9" t="s">
        <v>26</v>
      </c>
      <c r="L528" s="10" t="n">
        <v>458883</v>
      </c>
      <c r="M528" s="10" t="n">
        <v>458884</v>
      </c>
      <c r="U528" s="43"/>
      <c r="V528" s="45"/>
    </row>
    <row r="529" customFormat="false" ht="12.75" hidden="false" customHeight="false" outlineLevel="0" collapsed="false">
      <c r="A529" s="46" t="n">
        <v>36845</v>
      </c>
      <c r="B529" s="2" t="n">
        <f aca="false">B528+1</f>
        <v>4</v>
      </c>
      <c r="C529" s="3" t="n">
        <f aca="false">F529/2</f>
        <v>0</v>
      </c>
      <c r="E529" s="76" t="n">
        <f aca="false">E528+1</f>
        <v>3</v>
      </c>
      <c r="I529" s="1" t="n">
        <v>6</v>
      </c>
      <c r="J529" s="8" t="n">
        <f aca="false">IF(G529&gt;0,(H529-G529-I529)*F529,(H529+(-G529)-I529)*F529)</f>
        <v>-0</v>
      </c>
      <c r="U529" s="43"/>
      <c r="V529" s="45"/>
    </row>
    <row r="530" customFormat="false" ht="12.75" hidden="false" customHeight="false" outlineLevel="0" collapsed="false">
      <c r="A530" s="46" t="n">
        <v>36845</v>
      </c>
      <c r="B530" s="2" t="n">
        <f aca="false">B529+1</f>
        <v>5</v>
      </c>
      <c r="C530" s="3" t="n">
        <f aca="false">F530/2</f>
        <v>0</v>
      </c>
      <c r="E530" s="76" t="n">
        <f aca="false">E529+1</f>
        <v>4</v>
      </c>
      <c r="I530" s="1" t="n">
        <v>6</v>
      </c>
      <c r="J530" s="8" t="n">
        <f aca="false">IF(G530&gt;0,(H530-G530-I530)*F530,(H530+(-G530)-I530)*F530)</f>
        <v>-0</v>
      </c>
      <c r="U530" s="43"/>
      <c r="V530" s="45"/>
    </row>
    <row r="531" customFormat="false" ht="12.75" hidden="false" customHeight="false" outlineLevel="0" collapsed="false">
      <c r="A531" s="46" t="n">
        <v>36845</v>
      </c>
      <c r="B531" s="2" t="n">
        <f aca="false">B530+1</f>
        <v>6</v>
      </c>
      <c r="C531" s="3" t="n">
        <f aca="false">F531/2</f>
        <v>0</v>
      </c>
      <c r="E531" s="76" t="n">
        <f aca="false">E530+1</f>
        <v>5</v>
      </c>
      <c r="I531" s="1" t="n">
        <v>6</v>
      </c>
      <c r="J531" s="8" t="n">
        <f aca="false">IF(G531&gt;0,(H531-G531-I531)*F531,(H531+(-G531)-I531)*F531)</f>
        <v>-0</v>
      </c>
      <c r="U531" s="43"/>
      <c r="V531" s="45"/>
    </row>
    <row r="532" customFormat="false" ht="12.75" hidden="false" customHeight="false" outlineLevel="0" collapsed="false">
      <c r="A532" s="46" t="n">
        <v>36845</v>
      </c>
      <c r="B532" s="2" t="n">
        <f aca="false">B531+1</f>
        <v>7</v>
      </c>
      <c r="C532" s="3" t="n">
        <f aca="false">F532/2</f>
        <v>0</v>
      </c>
      <c r="E532" s="76" t="n">
        <f aca="false">E531+1</f>
        <v>6</v>
      </c>
      <c r="I532" s="1" t="n">
        <v>6</v>
      </c>
      <c r="J532" s="8" t="n">
        <f aca="false">IF(G532&gt;0,(H532-G532-I532)*F532,(H532+(-G532)-I532)*F532)</f>
        <v>-0</v>
      </c>
      <c r="U532" s="43"/>
      <c r="V532" s="45"/>
    </row>
    <row r="533" customFormat="false" ht="12.75" hidden="false" customHeight="false" outlineLevel="0" collapsed="false">
      <c r="A533" s="46" t="n">
        <v>36845</v>
      </c>
      <c r="B533" s="2" t="n">
        <f aca="false">B532+1</f>
        <v>8</v>
      </c>
      <c r="C533" s="3" t="n">
        <f aca="false">F533/2</f>
        <v>0</v>
      </c>
      <c r="E533" s="76" t="n">
        <f aca="false">E532+1</f>
        <v>7</v>
      </c>
      <c r="I533" s="1" t="n">
        <v>6</v>
      </c>
      <c r="J533" s="8" t="n">
        <f aca="false">IF(G533&gt;0,(H533-G533-I533)*F533,(H533+(-G533)-I533)*F533)</f>
        <v>-0</v>
      </c>
      <c r="U533" s="43"/>
      <c r="V533" s="45"/>
    </row>
    <row r="534" customFormat="false" ht="12.75" hidden="false" customHeight="false" outlineLevel="0" collapsed="false">
      <c r="A534" s="46" t="n">
        <v>36845</v>
      </c>
      <c r="B534" s="2" t="n">
        <f aca="false">B533+1</f>
        <v>9</v>
      </c>
      <c r="C534" s="3" t="n">
        <f aca="false">F534/2</f>
        <v>0</v>
      </c>
      <c r="E534" s="76" t="n">
        <f aca="false">E533+1</f>
        <v>8</v>
      </c>
      <c r="I534" s="1" t="n">
        <v>6</v>
      </c>
      <c r="J534" s="8" t="n">
        <f aca="false">IF(G534&gt;0,(H534-G534-I534)*F534,(H534+(-G534)-I534)*F534)</f>
        <v>-0</v>
      </c>
      <c r="U534" s="43"/>
      <c r="V534" s="45"/>
    </row>
    <row r="535" customFormat="false" ht="12.75" hidden="false" customHeight="false" outlineLevel="0" collapsed="false">
      <c r="A535" s="46" t="n">
        <v>36845</v>
      </c>
      <c r="B535" s="2" t="n">
        <f aca="false">B534+1</f>
        <v>10</v>
      </c>
      <c r="C535" s="3" t="n">
        <f aca="false">F535/2</f>
        <v>0</v>
      </c>
      <c r="E535" s="76" t="n">
        <f aca="false">E534+1</f>
        <v>9</v>
      </c>
      <c r="I535" s="1" t="n">
        <v>6</v>
      </c>
      <c r="J535" s="8" t="n">
        <f aca="false">IF(G535&gt;0,(H535-G535-I535)*F535,(H535+(-G535)-I535)*F535)</f>
        <v>-0</v>
      </c>
      <c r="U535" s="43"/>
      <c r="V535" s="45"/>
    </row>
    <row r="536" customFormat="false" ht="12.75" hidden="false" customHeight="false" outlineLevel="0" collapsed="false">
      <c r="A536" s="46" t="n">
        <v>36845</v>
      </c>
      <c r="B536" s="2" t="n">
        <f aca="false">B535+1</f>
        <v>11</v>
      </c>
      <c r="C536" s="3" t="n">
        <f aca="false">F536/2</f>
        <v>0</v>
      </c>
      <c r="E536" s="76" t="n">
        <f aca="false">E535+1</f>
        <v>10</v>
      </c>
      <c r="I536" s="1" t="n">
        <v>6</v>
      </c>
      <c r="J536" s="8" t="n">
        <f aca="false">IF(G536&gt;0,(H536-G536-I536)*F536,(H536+(-G536)-I536)*F536)</f>
        <v>-0</v>
      </c>
      <c r="U536" s="43"/>
      <c r="V536" s="45"/>
    </row>
    <row r="537" customFormat="false" ht="12.75" hidden="false" customHeight="false" outlineLevel="0" collapsed="false">
      <c r="A537" s="46" t="n">
        <v>36845</v>
      </c>
      <c r="B537" s="2" t="n">
        <f aca="false">B536+1</f>
        <v>12</v>
      </c>
      <c r="C537" s="3" t="n">
        <f aca="false">F537/2</f>
        <v>0</v>
      </c>
      <c r="E537" s="76" t="n">
        <f aca="false">E536+1</f>
        <v>11</v>
      </c>
      <c r="I537" s="1" t="n">
        <v>6</v>
      </c>
      <c r="J537" s="8" t="n">
        <f aca="false">IF(G537&gt;0,(H537-G537-I537)*F537,(H537+(-G537)-I537)*F537)</f>
        <v>-0</v>
      </c>
      <c r="U537" s="43"/>
      <c r="V537" s="45"/>
    </row>
    <row r="538" customFormat="false" ht="12.75" hidden="false" customHeight="false" outlineLevel="0" collapsed="false">
      <c r="A538" s="46" t="n">
        <v>36845</v>
      </c>
      <c r="B538" s="2" t="n">
        <f aca="false">B537+1</f>
        <v>13</v>
      </c>
      <c r="C538" s="3" t="n">
        <f aca="false">F538/2</f>
        <v>0</v>
      </c>
      <c r="E538" s="76" t="n">
        <f aca="false">E537+1</f>
        <v>12</v>
      </c>
      <c r="I538" s="1" t="n">
        <v>6</v>
      </c>
      <c r="J538" s="8" t="n">
        <f aca="false">IF(G538&gt;0,(H538-G538-I538)*F538,(H538+(-G538)-I538)*F538)</f>
        <v>-0</v>
      </c>
      <c r="U538" s="43"/>
      <c r="V538" s="45"/>
    </row>
    <row r="539" customFormat="false" ht="12.75" hidden="false" customHeight="false" outlineLevel="0" collapsed="false">
      <c r="A539" s="46" t="n">
        <v>36845</v>
      </c>
      <c r="B539" s="2" t="n">
        <f aca="false">B538+1</f>
        <v>14</v>
      </c>
      <c r="C539" s="3" t="n">
        <f aca="false">F539/2</f>
        <v>0</v>
      </c>
      <c r="E539" s="76" t="n">
        <f aca="false">E538+1</f>
        <v>13</v>
      </c>
      <c r="I539" s="1" t="n">
        <v>6</v>
      </c>
      <c r="J539" s="8" t="n">
        <f aca="false">IF(G539&gt;0,(H539-G539-I539)*F539,(H539+(-G539)-I539)*F539)</f>
        <v>-0</v>
      </c>
      <c r="U539" s="43"/>
      <c r="V539" s="45"/>
    </row>
    <row r="540" customFormat="false" ht="12.75" hidden="false" customHeight="false" outlineLevel="0" collapsed="false">
      <c r="A540" s="46" t="n">
        <v>36845</v>
      </c>
      <c r="B540" s="2" t="n">
        <f aca="false">B539+1</f>
        <v>15</v>
      </c>
      <c r="C540" s="3" t="n">
        <f aca="false">F540/2</f>
        <v>0</v>
      </c>
      <c r="E540" s="76" t="n">
        <f aca="false">E539+1</f>
        <v>14</v>
      </c>
      <c r="I540" s="1" t="n">
        <v>6</v>
      </c>
      <c r="J540" s="8" t="n">
        <f aca="false">IF(G540&gt;0,(H540-G540-I540)*F540,(H540+(-G540)-I540)*F540)</f>
        <v>-0</v>
      </c>
      <c r="U540" s="43"/>
      <c r="V540" s="45"/>
    </row>
    <row r="541" customFormat="false" ht="12.75" hidden="false" customHeight="false" outlineLevel="0" collapsed="false">
      <c r="A541" s="46" t="n">
        <v>36845</v>
      </c>
      <c r="B541" s="2" t="n">
        <f aca="false">B540+1</f>
        <v>16</v>
      </c>
      <c r="C541" s="3" t="n">
        <f aca="false">F541/2</f>
        <v>0</v>
      </c>
      <c r="E541" s="76" t="n">
        <f aca="false">E540+1</f>
        <v>15</v>
      </c>
      <c r="I541" s="1" t="n">
        <v>6</v>
      </c>
      <c r="J541" s="8" t="n">
        <f aca="false">IF(G541&gt;0,(H541-G541-I541)*F541,(H541+(-G541)-I541)*F541)</f>
        <v>-0</v>
      </c>
      <c r="U541" s="43"/>
      <c r="V541" s="45"/>
    </row>
    <row r="542" customFormat="false" ht="12.75" hidden="false" customHeight="false" outlineLevel="0" collapsed="false">
      <c r="A542" s="46" t="n">
        <v>36845</v>
      </c>
      <c r="B542" s="2" t="n">
        <f aca="false">B541+1</f>
        <v>17</v>
      </c>
      <c r="C542" s="3" t="n">
        <f aca="false">F542/2</f>
        <v>0</v>
      </c>
      <c r="E542" s="76" t="n">
        <f aca="false">E541+1</f>
        <v>16</v>
      </c>
      <c r="I542" s="1" t="n">
        <v>6</v>
      </c>
      <c r="J542" s="8" t="n">
        <f aca="false">IF(G542&gt;0,(H542-G542-I542)*F542,(H542+(-G542)-I542)*F542)</f>
        <v>-0</v>
      </c>
      <c r="U542" s="43"/>
      <c r="V542" s="45"/>
    </row>
    <row r="543" customFormat="false" ht="12.75" hidden="false" customHeight="false" outlineLevel="0" collapsed="false">
      <c r="A543" s="46" t="n">
        <v>36845</v>
      </c>
      <c r="B543" s="2" t="n">
        <f aca="false">B542+1</f>
        <v>18</v>
      </c>
      <c r="C543" s="3" t="n">
        <f aca="false">F543/2</f>
        <v>0</v>
      </c>
      <c r="E543" s="76" t="n">
        <f aca="false">E542+1</f>
        <v>17</v>
      </c>
      <c r="I543" s="1" t="n">
        <v>6</v>
      </c>
      <c r="J543" s="8" t="n">
        <f aca="false">IF(G543&gt;0,(H543-G543-I543)*F543,(H543+(-G543)-I543)*F543)</f>
        <v>-0</v>
      </c>
      <c r="U543" s="43"/>
      <c r="V543" s="45"/>
    </row>
    <row r="544" customFormat="false" ht="12.75" hidden="false" customHeight="false" outlineLevel="0" collapsed="false">
      <c r="A544" s="46" t="n">
        <v>36845</v>
      </c>
      <c r="B544" s="2" t="n">
        <f aca="false">B543+1</f>
        <v>19</v>
      </c>
      <c r="C544" s="3" t="n">
        <f aca="false">F544/2</f>
        <v>0</v>
      </c>
      <c r="E544" s="76" t="n">
        <f aca="false">E543+1</f>
        <v>18</v>
      </c>
      <c r="I544" s="1" t="n">
        <v>6</v>
      </c>
      <c r="J544" s="8" t="n">
        <f aca="false">IF(G544&gt;0,(H544-G544-I544)*F544,(H544+(-G544)-I544)*F544)</f>
        <v>-0</v>
      </c>
      <c r="U544" s="43"/>
      <c r="V544" s="45"/>
    </row>
    <row r="545" customFormat="false" ht="12.75" hidden="false" customHeight="false" outlineLevel="0" collapsed="false">
      <c r="A545" s="46" t="n">
        <v>36845</v>
      </c>
      <c r="B545" s="2" t="n">
        <f aca="false">B544+1</f>
        <v>20</v>
      </c>
      <c r="C545" s="3" t="n">
        <f aca="false">F545/2</f>
        <v>0</v>
      </c>
      <c r="E545" s="76" t="n">
        <f aca="false">E544+1</f>
        <v>19</v>
      </c>
      <c r="I545" s="1" t="n">
        <v>6</v>
      </c>
      <c r="J545" s="8" t="n">
        <f aca="false">IF(G545&gt;0,(H545-G545-I545)*F545,(H545+(-G545)-I545)*F545)</f>
        <v>-0</v>
      </c>
      <c r="U545" s="43"/>
      <c r="V545" s="45"/>
    </row>
    <row r="546" customFormat="false" ht="12.75" hidden="false" customHeight="false" outlineLevel="0" collapsed="false">
      <c r="A546" s="46" t="n">
        <v>36845</v>
      </c>
      <c r="B546" s="2" t="n">
        <f aca="false">B545+1</f>
        <v>21</v>
      </c>
      <c r="C546" s="3" t="n">
        <f aca="false">F546/2</f>
        <v>0</v>
      </c>
      <c r="E546" s="76" t="n">
        <f aca="false">E545+1</f>
        <v>20</v>
      </c>
      <c r="I546" s="1" t="n">
        <v>6</v>
      </c>
      <c r="J546" s="8" t="n">
        <f aca="false">IF(G546&gt;0,(H546-G546-I546)*F546,(H546+(-G546)-I546)*F546)</f>
        <v>-0</v>
      </c>
      <c r="U546" s="43"/>
      <c r="V546" s="45"/>
    </row>
    <row r="547" customFormat="false" ht="12.75" hidden="false" customHeight="false" outlineLevel="0" collapsed="false">
      <c r="A547" s="46" t="n">
        <v>36845</v>
      </c>
      <c r="B547" s="2" t="n">
        <f aca="false">B546+1</f>
        <v>22</v>
      </c>
      <c r="C547" s="3" t="n">
        <f aca="false">F547/2</f>
        <v>0</v>
      </c>
      <c r="E547" s="76" t="n">
        <f aca="false">E546+1</f>
        <v>21</v>
      </c>
      <c r="I547" s="1" t="n">
        <v>6</v>
      </c>
      <c r="J547" s="8" t="n">
        <f aca="false">IF(G547&gt;0,(H547-G547-I547)*F547,(H547+(-G547)-I547)*F547)</f>
        <v>-0</v>
      </c>
      <c r="U547" s="43"/>
      <c r="V547" s="45"/>
    </row>
    <row r="548" customFormat="false" ht="12.75" hidden="false" customHeight="false" outlineLevel="0" collapsed="false">
      <c r="A548" s="46" t="n">
        <v>36845</v>
      </c>
      <c r="B548" s="2" t="n">
        <f aca="false">B547+1</f>
        <v>23</v>
      </c>
      <c r="C548" s="3" t="n">
        <f aca="false">F548/2</f>
        <v>0</v>
      </c>
      <c r="E548" s="76" t="n">
        <f aca="false">E547+1</f>
        <v>22</v>
      </c>
      <c r="I548" s="1" t="n">
        <v>6</v>
      </c>
      <c r="J548" s="8" t="n">
        <f aca="false">IF(G548&gt;0,(H548-G548-I548)*F548,(H548+(-G548)-I548)*F548)</f>
        <v>-0</v>
      </c>
      <c r="U548" s="43"/>
      <c r="V548" s="45"/>
    </row>
    <row r="549" customFormat="false" ht="12.75" hidden="false" customHeight="false" outlineLevel="0" collapsed="false">
      <c r="A549" s="46" t="n">
        <v>36845</v>
      </c>
      <c r="B549" s="2" t="n">
        <f aca="false">B548+1</f>
        <v>24</v>
      </c>
      <c r="C549" s="3" t="n">
        <f aca="false">F549/2</f>
        <v>0</v>
      </c>
      <c r="E549" s="76" t="n">
        <f aca="false">E548+1</f>
        <v>23</v>
      </c>
      <c r="I549" s="1" t="n">
        <v>6</v>
      </c>
      <c r="J549" s="8" t="n">
        <f aca="false">IF(G549&gt;0,(H549-G549-I549)*F549,(H549+(-G549)-I549)*F549)</f>
        <v>-0</v>
      </c>
      <c r="U549" s="43"/>
      <c r="V549" s="45"/>
    </row>
    <row r="550" customFormat="false" ht="12.75" hidden="false" customHeight="false" outlineLevel="0" collapsed="false">
      <c r="I550" s="6" t="s">
        <v>20</v>
      </c>
      <c r="J550" s="39" t="n">
        <f aca="false">SUM(J526:J549)</f>
        <v>1595</v>
      </c>
      <c r="U550" s="43"/>
      <c r="V550" s="45"/>
    </row>
    <row r="551" customFormat="false" ht="12.75" hidden="false" customHeight="false" outlineLevel="0" collapsed="false">
      <c r="U551" s="43"/>
      <c r="V551" s="45"/>
    </row>
    <row r="552" customFormat="false" ht="13.5" hidden="false" customHeight="false" outlineLevel="0" collapsed="false">
      <c r="A552" s="62"/>
      <c r="B552" s="24"/>
      <c r="C552" s="25"/>
      <c r="D552" s="26"/>
      <c r="E552" s="63"/>
      <c r="F552" s="64"/>
      <c r="G552" s="65"/>
      <c r="H552" s="65"/>
      <c r="I552" s="62"/>
      <c r="J552" s="69"/>
      <c r="K552" s="67"/>
      <c r="L552" s="68"/>
      <c r="M552" s="68"/>
      <c r="N552" s="68"/>
      <c r="O552" s="33"/>
      <c r="Q552" s="63"/>
      <c r="R552" s="62"/>
      <c r="S552" s="62"/>
      <c r="T552" s="69"/>
      <c r="U552" s="34"/>
      <c r="V552" s="70"/>
      <c r="W552" s="62"/>
    </row>
    <row r="553" customFormat="false" ht="12.75" hidden="false" customHeight="false" outlineLevel="0" collapsed="false">
      <c r="F553" s="6" t="s">
        <v>0</v>
      </c>
      <c r="G553" s="74" t="n">
        <v>460535</v>
      </c>
      <c r="H553" s="74" t="n">
        <v>460537</v>
      </c>
      <c r="I553" s="75" t="n">
        <v>460540</v>
      </c>
      <c r="L553" s="73" t="s">
        <v>0</v>
      </c>
      <c r="M553" s="73" t="s">
        <v>22</v>
      </c>
      <c r="N553" s="73"/>
      <c r="O553" s="41"/>
      <c r="U553" s="43"/>
      <c r="V553" s="45"/>
    </row>
    <row r="554" customFormat="false" ht="12.75" hidden="false" customHeight="false" outlineLevel="0" collapsed="false">
      <c r="A554" s="46"/>
      <c r="F554" s="6" t="s">
        <v>22</v>
      </c>
      <c r="G554" s="74" t="n">
        <v>460536</v>
      </c>
      <c r="H554" s="74" t="n">
        <v>460538</v>
      </c>
      <c r="I554" s="75" t="n">
        <v>460541</v>
      </c>
      <c r="K554" s="9" t="s">
        <v>23</v>
      </c>
      <c r="L554" s="10" t="n">
        <v>465444</v>
      </c>
      <c r="M554" s="10" t="n">
        <v>465455</v>
      </c>
      <c r="U554" s="43"/>
      <c r="V554" s="45"/>
    </row>
    <row r="555" customFormat="false" ht="12.75" hidden="false" customHeight="false" outlineLevel="0" collapsed="false">
      <c r="A555" s="46" t="n">
        <v>36846</v>
      </c>
      <c r="B555" s="2" t="n">
        <v>1</v>
      </c>
      <c r="C555" s="3" t="n">
        <f aca="false">F555/2</f>
        <v>100</v>
      </c>
      <c r="E555" s="5" t="n">
        <v>0</v>
      </c>
      <c r="F555" s="6" t="n">
        <v>200</v>
      </c>
      <c r="G555" s="7" t="n">
        <v>6.93</v>
      </c>
      <c r="H555" s="7" t="n">
        <v>19</v>
      </c>
      <c r="I555" s="1" t="n">
        <v>6</v>
      </c>
      <c r="J555" s="8" t="n">
        <f aca="false">IF(G555&gt;0,(H555-G555-I555)*F555,(H555+(-G555)-I555)*F555)</f>
        <v>1214</v>
      </c>
      <c r="K555" s="9" t="s">
        <v>24</v>
      </c>
      <c r="L555" s="10" t="n">
        <v>465478</v>
      </c>
      <c r="M555" s="10" t="n">
        <v>465483</v>
      </c>
      <c r="U555" s="43"/>
      <c r="V555" s="45"/>
    </row>
    <row r="556" customFormat="false" ht="12.75" hidden="false" customHeight="false" outlineLevel="0" collapsed="false">
      <c r="A556" s="46" t="n">
        <v>36846</v>
      </c>
      <c r="B556" s="2" t="n">
        <f aca="false">B555+1</f>
        <v>2</v>
      </c>
      <c r="C556" s="3" t="n">
        <f aca="false">F556/2</f>
        <v>300</v>
      </c>
      <c r="E556" s="76" t="n">
        <f aca="false">E555+1</f>
        <v>1</v>
      </c>
      <c r="F556" s="6" t="n">
        <v>600</v>
      </c>
      <c r="G556" s="7" t="n">
        <v>6.69</v>
      </c>
      <c r="H556" s="7" t="n">
        <v>15.73</v>
      </c>
      <c r="I556" s="1" t="n">
        <v>6</v>
      </c>
      <c r="J556" s="8" t="n">
        <f aca="false">IF(G556&gt;0,(H556-G556-I556)*F556,(H556+(-G556)-I556)*F556)</f>
        <v>1824</v>
      </c>
      <c r="K556" s="9" t="s">
        <v>25</v>
      </c>
      <c r="L556" s="10" t="n">
        <v>465485</v>
      </c>
      <c r="M556" s="10" t="n">
        <v>465487</v>
      </c>
      <c r="U556" s="43"/>
      <c r="V556" s="45"/>
    </row>
    <row r="557" customFormat="false" ht="12.75" hidden="false" customHeight="false" outlineLevel="0" collapsed="false">
      <c r="A557" s="46" t="n">
        <v>36846</v>
      </c>
      <c r="B557" s="2" t="n">
        <f aca="false">B556+1</f>
        <v>3</v>
      </c>
      <c r="C557" s="3" t="n">
        <f aca="false">F557/2</f>
        <v>0</v>
      </c>
      <c r="E557" s="76" t="n">
        <f aca="false">E556+1</f>
        <v>2</v>
      </c>
      <c r="F557" s="6" t="n">
        <v>0</v>
      </c>
      <c r="G557" s="7" t="n">
        <v>8</v>
      </c>
      <c r="H557" s="7" t="n">
        <v>15.43</v>
      </c>
      <c r="I557" s="1" t="n">
        <v>6</v>
      </c>
      <c r="J557" s="8" t="n">
        <f aca="false">IF(G557&gt;0,(H557-G557-I557)*F557,(H557+(-G557)-I557)*F557)</f>
        <v>0</v>
      </c>
      <c r="K557" s="9" t="s">
        <v>26</v>
      </c>
      <c r="L557" s="10" t="n">
        <v>465492</v>
      </c>
      <c r="M557" s="10" t="n">
        <v>465502</v>
      </c>
      <c r="U557" s="43"/>
      <c r="V557" s="45"/>
    </row>
    <row r="558" customFormat="false" ht="12.75" hidden="false" customHeight="false" outlineLevel="0" collapsed="false">
      <c r="A558" s="46" t="n">
        <v>36846</v>
      </c>
      <c r="B558" s="2" t="n">
        <f aca="false">B557+1</f>
        <v>4</v>
      </c>
      <c r="C558" s="3" t="n">
        <f aca="false">F558/2</f>
        <v>0</v>
      </c>
      <c r="E558" s="76" t="n">
        <f aca="false">E557+1</f>
        <v>3</v>
      </c>
      <c r="F558" s="6" t="n">
        <v>0</v>
      </c>
      <c r="G558" s="7" t="n">
        <v>10.01</v>
      </c>
      <c r="H558" s="7" t="n">
        <v>15.61</v>
      </c>
      <c r="I558" s="1" t="n">
        <v>6</v>
      </c>
      <c r="J558" s="8" t="n">
        <f aca="false">IF(G558&gt;0,(H558-G558-I558)*F558,(H558+(-G558)-I558)*F558)</f>
        <v>-0</v>
      </c>
      <c r="U558" s="43"/>
      <c r="V558" s="45"/>
    </row>
    <row r="559" customFormat="false" ht="12.75" hidden="false" customHeight="false" outlineLevel="0" collapsed="false">
      <c r="A559" s="46" t="n">
        <v>36846</v>
      </c>
      <c r="B559" s="2" t="n">
        <f aca="false">B558+1</f>
        <v>5</v>
      </c>
      <c r="C559" s="3" t="n">
        <f aca="false">F559/2</f>
        <v>0</v>
      </c>
      <c r="E559" s="76" t="n">
        <f aca="false">E558+1</f>
        <v>4</v>
      </c>
      <c r="F559" s="6" t="n">
        <v>0</v>
      </c>
      <c r="G559" s="7" t="n">
        <v>10.5</v>
      </c>
      <c r="H559" s="7" t="n">
        <v>17.8</v>
      </c>
      <c r="I559" s="1" t="n">
        <v>6</v>
      </c>
      <c r="J559" s="8" t="n">
        <f aca="false">IF(G559&gt;0,(H559-G559-I559)*F559,(H559+(-G559)-I559)*F559)</f>
        <v>0</v>
      </c>
      <c r="U559" s="43"/>
      <c r="V559" s="45"/>
    </row>
    <row r="560" customFormat="false" ht="12.75" hidden="false" customHeight="false" outlineLevel="0" collapsed="false">
      <c r="A560" s="46" t="n">
        <v>36846</v>
      </c>
      <c r="B560" s="2" t="n">
        <f aca="false">B559+1</f>
        <v>6</v>
      </c>
      <c r="C560" s="3" t="n">
        <f aca="false">F560/2</f>
        <v>0</v>
      </c>
      <c r="E560" s="76" t="n">
        <f aca="false">E559+1</f>
        <v>5</v>
      </c>
      <c r="F560" s="6" t="n">
        <v>0</v>
      </c>
      <c r="G560" s="7" t="n">
        <v>15</v>
      </c>
      <c r="H560" s="7" t="n">
        <v>54.75</v>
      </c>
      <c r="I560" s="1" t="n">
        <v>6</v>
      </c>
      <c r="J560" s="8" t="n">
        <f aca="false">IF(G560&gt;0,(H560-G560-I560)*F560,(H560+(-G560)-I560)*F560)</f>
        <v>0</v>
      </c>
      <c r="U560" s="43"/>
      <c r="V560" s="45"/>
    </row>
    <row r="561" customFormat="false" ht="12.75" hidden="false" customHeight="false" outlineLevel="0" collapsed="false">
      <c r="A561" s="46" t="n">
        <v>36846</v>
      </c>
      <c r="B561" s="2" t="n">
        <f aca="false">B560+1</f>
        <v>7</v>
      </c>
      <c r="C561" s="3" t="n">
        <f aca="false">F561/2</f>
        <v>0</v>
      </c>
      <c r="E561" s="76" t="n">
        <f aca="false">E560+1</f>
        <v>6</v>
      </c>
      <c r="F561" s="6" t="n">
        <v>0</v>
      </c>
      <c r="G561" s="7" t="n">
        <v>40</v>
      </c>
      <c r="H561" s="7" t="n">
        <v>61.6</v>
      </c>
      <c r="I561" s="1" t="n">
        <v>6</v>
      </c>
      <c r="J561" s="8" t="n">
        <f aca="false">IF(G561&gt;0,(H561-G561-I561)*F561,(H561+(-G561)-I561)*F561)</f>
        <v>0</v>
      </c>
      <c r="U561" s="43"/>
      <c r="V561" s="45"/>
    </row>
    <row r="562" customFormat="false" ht="12.75" hidden="false" customHeight="false" outlineLevel="0" collapsed="false">
      <c r="A562" s="46" t="n">
        <v>36846</v>
      </c>
      <c r="B562" s="2" t="n">
        <f aca="false">B561+1</f>
        <v>8</v>
      </c>
      <c r="C562" s="3" t="n">
        <f aca="false">F562/2</f>
        <v>0</v>
      </c>
      <c r="E562" s="76" t="n">
        <f aca="false">E561+1</f>
        <v>7</v>
      </c>
      <c r="F562" s="6" t="n">
        <v>0</v>
      </c>
      <c r="G562" s="7" t="n">
        <v>44.3</v>
      </c>
      <c r="H562" s="7" t="n">
        <v>58.9</v>
      </c>
      <c r="I562" s="1" t="n">
        <v>6</v>
      </c>
      <c r="J562" s="8" t="n">
        <f aca="false">IF(G562&gt;0,(H562-G562-I562)*F562,(H562+(-G562)-I562)*F562)</f>
        <v>0</v>
      </c>
      <c r="U562" s="43"/>
      <c r="V562" s="45"/>
    </row>
    <row r="563" customFormat="false" ht="12.75" hidden="false" customHeight="false" outlineLevel="0" collapsed="false">
      <c r="A563" s="46" t="n">
        <v>36846</v>
      </c>
      <c r="B563" s="2" t="n">
        <f aca="false">B562+1</f>
        <v>9</v>
      </c>
      <c r="C563" s="3" t="n">
        <f aca="false">F563/2</f>
        <v>0</v>
      </c>
      <c r="E563" s="76" t="n">
        <f aca="false">E562+1</f>
        <v>8</v>
      </c>
      <c r="F563" s="6" t="n">
        <v>0</v>
      </c>
      <c r="G563" s="7" t="n">
        <v>49.83</v>
      </c>
      <c r="H563" s="7" t="n">
        <v>54.41</v>
      </c>
      <c r="I563" s="1" t="n">
        <v>6</v>
      </c>
      <c r="J563" s="8" t="n">
        <f aca="false">IF(G563&gt;0,(H563-G563-I563)*F563,(H563+(-G563)-I563)*F563)</f>
        <v>-0</v>
      </c>
      <c r="U563" s="43"/>
      <c r="V563" s="45"/>
    </row>
    <row r="564" customFormat="false" ht="12.75" hidden="false" customHeight="false" outlineLevel="0" collapsed="false">
      <c r="A564" s="46" t="n">
        <v>36846</v>
      </c>
      <c r="B564" s="2" t="n">
        <f aca="false">B563+1</f>
        <v>10</v>
      </c>
      <c r="C564" s="3" t="n">
        <f aca="false">F564/2</f>
        <v>0</v>
      </c>
      <c r="E564" s="76" t="n">
        <f aca="false">E563+1</f>
        <v>9</v>
      </c>
      <c r="F564" s="6" t="n">
        <v>0</v>
      </c>
      <c r="G564" s="7" t="n">
        <v>38</v>
      </c>
      <c r="H564" s="7" t="n">
        <v>47.06</v>
      </c>
      <c r="I564" s="1" t="n">
        <v>6</v>
      </c>
      <c r="J564" s="8" t="n">
        <f aca="false">IF(G564&gt;0,(H564-G564-I564)*F564,(H564+(-G564)-I564)*F564)</f>
        <v>0</v>
      </c>
      <c r="U564" s="43"/>
      <c r="V564" s="45"/>
    </row>
    <row r="565" customFormat="false" ht="12.75" hidden="false" customHeight="false" outlineLevel="0" collapsed="false">
      <c r="A565" s="46" t="n">
        <v>36846</v>
      </c>
      <c r="B565" s="2" t="n">
        <f aca="false">B564+1</f>
        <v>11</v>
      </c>
      <c r="C565" s="3" t="n">
        <f aca="false">F565/2</f>
        <v>0</v>
      </c>
      <c r="E565" s="76" t="n">
        <f aca="false">E564+1</f>
        <v>10</v>
      </c>
      <c r="F565" s="6" t="n">
        <v>0</v>
      </c>
      <c r="G565" s="7" t="n">
        <v>24.79</v>
      </c>
      <c r="H565" s="7" t="n">
        <v>33.02</v>
      </c>
      <c r="I565" s="1" t="n">
        <v>6</v>
      </c>
      <c r="J565" s="8" t="n">
        <f aca="false">IF(G565&gt;0,(H565-G565-I565)*F565,(H565+(-G565)-I565)*F565)</f>
        <v>0</v>
      </c>
      <c r="U565" s="43"/>
      <c r="V565" s="45"/>
    </row>
    <row r="566" customFormat="false" ht="12.75" hidden="false" customHeight="false" outlineLevel="0" collapsed="false">
      <c r="A566" s="46" t="n">
        <v>36846</v>
      </c>
      <c r="B566" s="2" t="n">
        <f aca="false">B565+1</f>
        <v>12</v>
      </c>
      <c r="C566" s="3" t="n">
        <f aca="false">F566/2</f>
        <v>0</v>
      </c>
      <c r="E566" s="76" t="n">
        <f aca="false">E565+1</f>
        <v>11</v>
      </c>
      <c r="F566" s="6" t="n">
        <v>0</v>
      </c>
      <c r="G566" s="7" t="n">
        <v>62.12</v>
      </c>
      <c r="H566" s="7" t="n">
        <v>29.5</v>
      </c>
      <c r="I566" s="1" t="n">
        <v>6</v>
      </c>
      <c r="J566" s="8" t="n">
        <f aca="false">IF(G566&gt;0,(H566-G566-I566)*F566,(H566+(-G566)-I566)*F566)</f>
        <v>-0</v>
      </c>
      <c r="U566" s="43"/>
      <c r="V566" s="45"/>
    </row>
    <row r="567" customFormat="false" ht="12.75" hidden="false" customHeight="false" outlineLevel="0" collapsed="false">
      <c r="A567" s="46" t="n">
        <v>36846</v>
      </c>
      <c r="B567" s="2" t="n">
        <f aca="false">B566+1</f>
        <v>13</v>
      </c>
      <c r="C567" s="3" t="n">
        <f aca="false">F567/2</f>
        <v>0</v>
      </c>
      <c r="E567" s="76" t="n">
        <f aca="false">E566+1</f>
        <v>12</v>
      </c>
      <c r="F567" s="6" t="n">
        <v>0</v>
      </c>
      <c r="G567" s="7" t="n">
        <v>34.31</v>
      </c>
      <c r="H567" s="7" t="n">
        <v>38.26</v>
      </c>
      <c r="I567" s="1" t="n">
        <v>6</v>
      </c>
      <c r="J567" s="8" t="n">
        <f aca="false">IF(G567&gt;0,(H567-G567-I567)*F567,(H567+(-G567)-I567)*F567)</f>
        <v>-0</v>
      </c>
      <c r="U567" s="43"/>
      <c r="V567" s="45"/>
    </row>
    <row r="568" customFormat="false" ht="12.75" hidden="false" customHeight="false" outlineLevel="0" collapsed="false">
      <c r="A568" s="46" t="n">
        <v>36846</v>
      </c>
      <c r="B568" s="2" t="n">
        <f aca="false">B567+1</f>
        <v>14</v>
      </c>
      <c r="C568" s="3" t="n">
        <f aca="false">F568/2</f>
        <v>0</v>
      </c>
      <c r="E568" s="76" t="n">
        <f aca="false">E567+1</f>
        <v>13</v>
      </c>
      <c r="F568" s="6" t="n">
        <v>0</v>
      </c>
      <c r="G568" s="7" t="n">
        <v>30</v>
      </c>
      <c r="H568" s="7" t="n">
        <v>47.88</v>
      </c>
      <c r="I568" s="1" t="n">
        <v>6</v>
      </c>
      <c r="J568" s="8" t="n">
        <f aca="false">IF(G568&gt;0,(H568-G568-I568)*F568,(H568+(-G568)-I568)*F568)</f>
        <v>0</v>
      </c>
      <c r="U568" s="43"/>
      <c r="V568" s="45"/>
    </row>
    <row r="569" customFormat="false" ht="12.75" hidden="false" customHeight="false" outlineLevel="0" collapsed="false">
      <c r="A569" s="46" t="n">
        <v>36846</v>
      </c>
      <c r="B569" s="2" t="n">
        <f aca="false">B568+1</f>
        <v>15</v>
      </c>
      <c r="C569" s="3" t="n">
        <f aca="false">F569/2</f>
        <v>0</v>
      </c>
      <c r="E569" s="76" t="n">
        <f aca="false">E568+1</f>
        <v>14</v>
      </c>
      <c r="F569" s="6" t="n">
        <v>0</v>
      </c>
      <c r="G569" s="7" t="n">
        <v>36</v>
      </c>
      <c r="H569" s="7" t="n">
        <v>31.12</v>
      </c>
      <c r="I569" s="1" t="n">
        <v>6</v>
      </c>
      <c r="J569" s="8" t="n">
        <f aca="false">IF(G569&gt;0,(H569-G569-I569)*F569,(H569+(-G569)-I569)*F569)</f>
        <v>-0</v>
      </c>
      <c r="U569" s="43"/>
      <c r="V569" s="45"/>
    </row>
    <row r="570" customFormat="false" ht="12.75" hidden="false" customHeight="false" outlineLevel="0" collapsed="false">
      <c r="A570" s="46" t="n">
        <v>36846</v>
      </c>
      <c r="B570" s="2" t="n">
        <f aca="false">B569+1</f>
        <v>16</v>
      </c>
      <c r="C570" s="3" t="n">
        <f aca="false">F570/2</f>
        <v>0</v>
      </c>
      <c r="E570" s="76" t="n">
        <f aca="false">E569+1</f>
        <v>15</v>
      </c>
      <c r="F570" s="6" t="n">
        <v>0</v>
      </c>
      <c r="G570" s="7" t="n">
        <v>53.81</v>
      </c>
      <c r="H570" s="7" t="n">
        <v>19.96</v>
      </c>
      <c r="I570" s="1" t="n">
        <v>6</v>
      </c>
      <c r="J570" s="8" t="n">
        <f aca="false">IF(G570&gt;0,(H570-G570-I570)*F570,(H570+(-G570)-I570)*F570)</f>
        <v>-0</v>
      </c>
      <c r="U570" s="43"/>
      <c r="V570" s="45"/>
    </row>
    <row r="571" customFormat="false" ht="12.75" hidden="false" customHeight="false" outlineLevel="0" collapsed="false">
      <c r="A571" s="46" t="n">
        <v>36846</v>
      </c>
      <c r="B571" s="2" t="n">
        <f aca="false">B570+1</f>
        <v>17</v>
      </c>
      <c r="C571" s="3" t="n">
        <f aca="false">F571/2</f>
        <v>0</v>
      </c>
      <c r="E571" s="76" t="n">
        <f aca="false">E570+1</f>
        <v>16</v>
      </c>
      <c r="F571" s="6" t="n">
        <v>0</v>
      </c>
      <c r="G571" s="7" t="n">
        <v>94.06</v>
      </c>
      <c r="H571" s="7" t="n">
        <v>44.12</v>
      </c>
      <c r="I571" s="1" t="n">
        <v>6</v>
      </c>
      <c r="J571" s="8" t="n">
        <f aca="false">IF(G571&gt;0,(H571-G571-I571)*F571,(H571+(-G571)-I571)*F571)</f>
        <v>-0</v>
      </c>
      <c r="U571" s="43"/>
      <c r="V571" s="45"/>
    </row>
    <row r="572" customFormat="false" ht="12.75" hidden="false" customHeight="false" outlineLevel="0" collapsed="false">
      <c r="A572" s="46" t="n">
        <v>36846</v>
      </c>
      <c r="B572" s="2" t="n">
        <f aca="false">B571+1</f>
        <v>18</v>
      </c>
      <c r="C572" s="3" t="n">
        <f aca="false">F572/2</f>
        <v>200</v>
      </c>
      <c r="E572" s="76" t="n">
        <f aca="false">E571+1</f>
        <v>17</v>
      </c>
      <c r="F572" s="6" t="n">
        <v>400</v>
      </c>
      <c r="G572" s="7" t="n">
        <v>95.94</v>
      </c>
      <c r="H572" s="7" t="n">
        <v>84.2</v>
      </c>
      <c r="I572" s="1" t="n">
        <v>6</v>
      </c>
      <c r="J572" s="8" t="n">
        <f aca="false">IF(G572&gt;0,(H572-G572-I572)*F572,(H572+(-G572)-I572)*F572)</f>
        <v>-7096</v>
      </c>
      <c r="U572" s="43"/>
      <c r="V572" s="45"/>
    </row>
    <row r="573" customFormat="false" ht="12.75" hidden="false" customHeight="false" outlineLevel="0" collapsed="false">
      <c r="A573" s="46" t="n">
        <v>36846</v>
      </c>
      <c r="B573" s="2" t="n">
        <f aca="false">B572+1</f>
        <v>19</v>
      </c>
      <c r="C573" s="3" t="n">
        <f aca="false">F573/2</f>
        <v>200</v>
      </c>
      <c r="E573" s="76" t="n">
        <f aca="false">E572+1</f>
        <v>18</v>
      </c>
      <c r="F573" s="6" t="n">
        <v>400</v>
      </c>
      <c r="G573" s="7" t="n">
        <v>58.85</v>
      </c>
      <c r="H573" s="7" t="n">
        <v>69.07</v>
      </c>
      <c r="I573" s="1" t="n">
        <v>6</v>
      </c>
      <c r="J573" s="8" t="n">
        <f aca="false">IF(G573&gt;0,(H573-G573-I573)*F573,(H573+(-G573)-I573)*F573)</f>
        <v>1688</v>
      </c>
      <c r="U573" s="43"/>
      <c r="V573" s="45"/>
    </row>
    <row r="574" customFormat="false" ht="12.75" hidden="false" customHeight="false" outlineLevel="0" collapsed="false">
      <c r="A574" s="46" t="n">
        <v>36846</v>
      </c>
      <c r="B574" s="2" t="n">
        <f aca="false">B573+1</f>
        <v>20</v>
      </c>
      <c r="C574" s="3" t="n">
        <f aca="false">F574/2</f>
        <v>200</v>
      </c>
      <c r="E574" s="76" t="n">
        <f aca="false">E573+1</f>
        <v>19</v>
      </c>
      <c r="F574" s="6" t="n">
        <v>400</v>
      </c>
      <c r="G574" s="7" t="n">
        <v>51.02</v>
      </c>
      <c r="H574" s="7" t="n">
        <v>64.05</v>
      </c>
      <c r="I574" s="1" t="n">
        <v>6</v>
      </c>
      <c r="J574" s="8" t="n">
        <f aca="false">IF(G574&gt;0,(H574-G574-I574)*F574,(H574+(-G574)-I574)*F574)</f>
        <v>2812</v>
      </c>
      <c r="U574" s="43"/>
      <c r="V574" s="45"/>
    </row>
    <row r="575" customFormat="false" ht="12.75" hidden="false" customHeight="false" outlineLevel="0" collapsed="false">
      <c r="A575" s="46" t="n">
        <v>36846</v>
      </c>
      <c r="B575" s="2" t="n">
        <f aca="false">B574+1</f>
        <v>21</v>
      </c>
      <c r="C575" s="3" t="n">
        <f aca="false">F575/2</f>
        <v>0</v>
      </c>
      <c r="E575" s="76" t="n">
        <f aca="false">E574+1</f>
        <v>20</v>
      </c>
      <c r="F575" s="6" t="n">
        <v>0</v>
      </c>
      <c r="G575" s="7" t="n">
        <v>32.76</v>
      </c>
      <c r="H575" s="7" t="n">
        <v>63.63</v>
      </c>
      <c r="I575" s="1" t="n">
        <v>6</v>
      </c>
      <c r="J575" s="8" t="n">
        <f aca="false">IF(G575&gt;0,(H575-G575-I575)*F575,(H575+(-G575)-I575)*F575)</f>
        <v>0</v>
      </c>
      <c r="U575" s="43"/>
      <c r="V575" s="45"/>
    </row>
    <row r="576" customFormat="false" ht="12.75" hidden="false" customHeight="false" outlineLevel="0" collapsed="false">
      <c r="A576" s="46" t="n">
        <v>36846</v>
      </c>
      <c r="B576" s="2" t="n">
        <f aca="false">B575+1</f>
        <v>22</v>
      </c>
      <c r="C576" s="3" t="n">
        <f aca="false">F576/2</f>
        <v>0</v>
      </c>
      <c r="E576" s="76" t="n">
        <f aca="false">E575+1</f>
        <v>21</v>
      </c>
      <c r="F576" s="6" t="n">
        <v>0</v>
      </c>
      <c r="G576" s="7" t="n">
        <v>50.12</v>
      </c>
      <c r="H576" s="7" t="n">
        <v>33.02</v>
      </c>
      <c r="I576" s="1" t="n">
        <v>6</v>
      </c>
      <c r="J576" s="8" t="n">
        <f aca="false">IF(G576&gt;0,(H576-G576-I576)*F576,(H576+(-G576)-I576)*F576)</f>
        <v>-0</v>
      </c>
      <c r="U576" s="43"/>
      <c r="V576" s="45"/>
    </row>
    <row r="577" customFormat="false" ht="12.75" hidden="false" customHeight="false" outlineLevel="0" collapsed="false">
      <c r="A577" s="46" t="n">
        <v>36846</v>
      </c>
      <c r="B577" s="2" t="n">
        <f aca="false">B576+1</f>
        <v>23</v>
      </c>
      <c r="C577" s="3" t="n">
        <f aca="false">F577/2</f>
        <v>0</v>
      </c>
      <c r="E577" s="76" t="n">
        <f aca="false">E576+1</f>
        <v>22</v>
      </c>
      <c r="F577" s="6" t="n">
        <v>0</v>
      </c>
      <c r="G577" s="7" t="n">
        <v>17.11</v>
      </c>
      <c r="H577" s="7" t="n">
        <v>19.23</v>
      </c>
      <c r="I577" s="1" t="n">
        <v>6</v>
      </c>
      <c r="J577" s="8" t="n">
        <f aca="false">IF(G577&gt;0,(H577-G577-I577)*F577,(H577+(-G577)-I577)*F577)</f>
        <v>-0</v>
      </c>
      <c r="U577" s="43"/>
      <c r="V577" s="45"/>
    </row>
    <row r="578" customFormat="false" ht="12.75" hidden="false" customHeight="false" outlineLevel="0" collapsed="false">
      <c r="A578" s="46" t="n">
        <v>36846</v>
      </c>
      <c r="B578" s="2" t="n">
        <f aca="false">B577+1</f>
        <v>24</v>
      </c>
      <c r="C578" s="3" t="n">
        <f aca="false">F578/2</f>
        <v>0</v>
      </c>
      <c r="E578" s="76" t="n">
        <f aca="false">E577+1</f>
        <v>23</v>
      </c>
      <c r="F578" s="6" t="n">
        <v>0</v>
      </c>
      <c r="G578" s="7" t="n">
        <v>23.43</v>
      </c>
      <c r="H578" s="7" t="n">
        <v>15.24</v>
      </c>
      <c r="I578" s="1" t="n">
        <v>6</v>
      </c>
      <c r="J578" s="8" t="n">
        <f aca="false">IF(G578&gt;0,(H578-G578-I578)*F578,(H578+(-G578)-I578)*F578)</f>
        <v>-0</v>
      </c>
      <c r="U578" s="43"/>
      <c r="V578" s="45"/>
    </row>
    <row r="579" customFormat="false" ht="12.75" hidden="false" customHeight="false" outlineLevel="0" collapsed="false">
      <c r="I579" s="6" t="s">
        <v>20</v>
      </c>
      <c r="J579" s="39" t="n">
        <f aca="false">SUM(J555:J578)</f>
        <v>441.999999999996</v>
      </c>
      <c r="U579" s="43"/>
      <c r="V579" s="45"/>
    </row>
    <row r="580" customFormat="false" ht="13.5" hidden="false" customHeight="false" outlineLevel="0" collapsed="false">
      <c r="A580" s="62"/>
      <c r="B580" s="24"/>
      <c r="C580" s="25"/>
      <c r="D580" s="26"/>
      <c r="E580" s="63"/>
      <c r="F580" s="64"/>
      <c r="G580" s="65"/>
      <c r="H580" s="65"/>
      <c r="I580" s="62"/>
      <c r="J580" s="69"/>
      <c r="K580" s="67"/>
      <c r="L580" s="68"/>
      <c r="M580" s="68"/>
      <c r="N580" s="68"/>
      <c r="O580" s="33"/>
      <c r="Q580" s="63"/>
      <c r="R580" s="62"/>
      <c r="S580" s="62"/>
      <c r="T580" s="69"/>
      <c r="U580" s="34"/>
      <c r="V580" s="70"/>
      <c r="W580" s="62"/>
    </row>
    <row r="581" customFormat="false" ht="12.75" hidden="false" customHeight="false" outlineLevel="0" collapsed="false">
      <c r="G581" s="74"/>
      <c r="H581" s="74"/>
      <c r="I581" s="75"/>
      <c r="L581" s="73" t="s">
        <v>0</v>
      </c>
      <c r="M581" s="73" t="s">
        <v>22</v>
      </c>
      <c r="N581" s="73"/>
      <c r="O581" s="41"/>
      <c r="U581" s="43"/>
      <c r="V581" s="45"/>
    </row>
    <row r="582" customFormat="false" ht="12.75" hidden="false" customHeight="false" outlineLevel="0" collapsed="false">
      <c r="A582" s="46"/>
      <c r="F582" s="6" t="s">
        <v>0</v>
      </c>
      <c r="G582" s="74" t="n">
        <v>461668</v>
      </c>
      <c r="H582" s="74" t="n">
        <v>461672</v>
      </c>
      <c r="I582" s="75" t="n">
        <v>461676</v>
      </c>
      <c r="J582" s="56"/>
      <c r="U582" s="43"/>
      <c r="V582" s="45"/>
    </row>
    <row r="583" customFormat="false" ht="12.75" hidden="false" customHeight="false" outlineLevel="0" collapsed="false">
      <c r="A583" s="46"/>
      <c r="F583" s="6" t="s">
        <v>22</v>
      </c>
      <c r="G583" s="74" t="n">
        <v>461671</v>
      </c>
      <c r="H583" s="74" t="n">
        <v>461673</v>
      </c>
      <c r="I583" s="75" t="n">
        <v>461677</v>
      </c>
      <c r="J583" s="56"/>
      <c r="K583" s="9" t="s">
        <v>23</v>
      </c>
      <c r="L583" s="10" t="n">
        <v>461678</v>
      </c>
      <c r="M583" s="10" t="n">
        <v>461683</v>
      </c>
      <c r="P583" s="12" t="n">
        <v>14</v>
      </c>
      <c r="Q583" s="5" t="n">
        <v>500</v>
      </c>
      <c r="T583" s="79" t="e">
        <f aca="false">#REF!*Q583</f>
        <v>#REF!</v>
      </c>
      <c r="U583" s="43"/>
      <c r="V583" s="45"/>
    </row>
    <row r="584" customFormat="false" ht="12.75" hidden="false" customHeight="false" outlineLevel="0" collapsed="false">
      <c r="A584" s="46" t="n">
        <v>36847</v>
      </c>
      <c r="B584" s="2" t="n">
        <v>1</v>
      </c>
      <c r="C584" s="3" t="n">
        <f aca="false">F584/2</f>
        <v>0</v>
      </c>
      <c r="E584" s="5" t="n">
        <v>0</v>
      </c>
      <c r="F584" s="6" t="n">
        <v>0</v>
      </c>
      <c r="G584" s="7" t="n">
        <v>6</v>
      </c>
      <c r="H584" s="7" t="n">
        <v>14.22</v>
      </c>
      <c r="I584" s="1" t="n">
        <v>6</v>
      </c>
      <c r="J584" s="8" t="n">
        <f aca="false">IF(G584&gt;0,(H584-G584-I584)*F584,(H584+(-G584)-I584)*F584)</f>
        <v>0</v>
      </c>
      <c r="K584" s="9" t="s">
        <v>24</v>
      </c>
      <c r="L584" s="10" t="n">
        <v>461684</v>
      </c>
      <c r="M584" s="10" t="n">
        <v>461685</v>
      </c>
      <c r="P584" s="12" t="n">
        <v>15</v>
      </c>
      <c r="Q584" s="5" t="n">
        <v>500</v>
      </c>
      <c r="T584" s="79" t="e">
        <f aca="false">#REF!*Q584</f>
        <v>#REF!</v>
      </c>
      <c r="U584" s="43"/>
      <c r="V584" s="45"/>
    </row>
    <row r="585" customFormat="false" ht="12.75" hidden="false" customHeight="false" outlineLevel="0" collapsed="false">
      <c r="A585" s="46" t="n">
        <v>36847</v>
      </c>
      <c r="B585" s="2" t="n">
        <f aca="false">B584+1</f>
        <v>2</v>
      </c>
      <c r="C585" s="3" t="n">
        <f aca="false">F585/2</f>
        <v>0</v>
      </c>
      <c r="E585" s="76" t="n">
        <f aca="false">E584+1</f>
        <v>1</v>
      </c>
      <c r="F585" s="6" t="n">
        <v>0</v>
      </c>
      <c r="G585" s="7" t="n">
        <v>7</v>
      </c>
      <c r="H585" s="7" t="n">
        <v>13.88</v>
      </c>
      <c r="I585" s="1" t="n">
        <v>6</v>
      </c>
      <c r="J585" s="8" t="n">
        <f aca="false">IF(G585&gt;0,(H585-G585-I585)*F585,(H585+(-G585)-I585)*F585)</f>
        <v>0</v>
      </c>
      <c r="K585" s="9" t="s">
        <v>25</v>
      </c>
      <c r="L585" s="10" t="n">
        <v>461686</v>
      </c>
      <c r="M585" s="10" t="n">
        <v>461688</v>
      </c>
      <c r="P585" s="12" t="n">
        <v>16</v>
      </c>
      <c r="Q585" s="5" t="n">
        <v>500</v>
      </c>
      <c r="T585" s="79" t="e">
        <f aca="false">#REF!*Q585</f>
        <v>#REF!</v>
      </c>
      <c r="U585" s="43"/>
      <c r="V585" s="45"/>
    </row>
    <row r="586" customFormat="false" ht="12.75" hidden="false" customHeight="false" outlineLevel="0" collapsed="false">
      <c r="A586" s="46" t="n">
        <v>36847</v>
      </c>
      <c r="B586" s="2" t="n">
        <f aca="false">B585+1</f>
        <v>3</v>
      </c>
      <c r="C586" s="3" t="n">
        <f aca="false">F586/2</f>
        <v>150</v>
      </c>
      <c r="E586" s="76" t="n">
        <f aca="false">E585+1</f>
        <v>2</v>
      </c>
      <c r="F586" s="6" t="n">
        <v>300</v>
      </c>
      <c r="G586" s="7" t="n">
        <v>8.16</v>
      </c>
      <c r="H586" s="7" t="n">
        <v>13.16</v>
      </c>
      <c r="I586" s="1" t="n">
        <v>6</v>
      </c>
      <c r="J586" s="8" t="n">
        <f aca="false">IF(G586&gt;0,(H586-G586-I586)*F586,(H586+(-G586)-I586)*F586)</f>
        <v>-300</v>
      </c>
      <c r="K586" s="9" t="s">
        <v>26</v>
      </c>
      <c r="L586" s="10" t="n">
        <v>461690</v>
      </c>
      <c r="M586" s="10" t="n">
        <v>461691</v>
      </c>
      <c r="P586" s="12" t="n">
        <v>17</v>
      </c>
      <c r="Q586" s="5" t="n">
        <v>500</v>
      </c>
      <c r="T586" s="79" t="e">
        <f aca="false">#REF!*Q586</f>
        <v>#REF!</v>
      </c>
      <c r="U586" s="43"/>
      <c r="V586" s="45"/>
    </row>
    <row r="587" customFormat="false" ht="12.75" hidden="false" customHeight="false" outlineLevel="0" collapsed="false">
      <c r="A587" s="46" t="n">
        <v>36847</v>
      </c>
      <c r="B587" s="2" t="n">
        <f aca="false">B586+1</f>
        <v>4</v>
      </c>
      <c r="C587" s="3" t="n">
        <f aca="false">F587/2</f>
        <v>275</v>
      </c>
      <c r="E587" s="76" t="n">
        <f aca="false">E586+1</f>
        <v>3</v>
      </c>
      <c r="F587" s="6" t="n">
        <v>550</v>
      </c>
      <c r="G587" s="7" t="n">
        <v>6.16</v>
      </c>
      <c r="H587" s="7" t="n">
        <v>13.42</v>
      </c>
      <c r="I587" s="1" t="n">
        <v>6</v>
      </c>
      <c r="J587" s="8" t="n">
        <f aca="false">IF(G587&gt;0,(H587-G587-I587)*F587,(H587+(-G587)-I587)*F587)</f>
        <v>693</v>
      </c>
      <c r="T587" s="79" t="e">
        <f aca="false">SUM(T583:T586)</f>
        <v>#REF!</v>
      </c>
      <c r="U587" s="43"/>
      <c r="V587" s="45"/>
    </row>
    <row r="588" customFormat="false" ht="12.75" hidden="false" customHeight="false" outlineLevel="0" collapsed="false">
      <c r="A588" s="46" t="n">
        <v>36847</v>
      </c>
      <c r="B588" s="2" t="n">
        <f aca="false">B587+1</f>
        <v>5</v>
      </c>
      <c r="C588" s="3" t="n">
        <f aca="false">F588/2</f>
        <v>150</v>
      </c>
      <c r="E588" s="76" t="n">
        <f aca="false">E587+1</f>
        <v>4</v>
      </c>
      <c r="F588" s="6" t="n">
        <v>300</v>
      </c>
      <c r="G588" s="7" t="n">
        <v>9.62</v>
      </c>
      <c r="H588" s="7" t="n">
        <v>14.03</v>
      </c>
      <c r="I588" s="1" t="n">
        <v>6</v>
      </c>
      <c r="J588" s="8" t="n">
        <f aca="false">IF(G588&gt;0,(H588-G588-I588)*F588,(H588+(-G588)-I588)*F588)</f>
        <v>-477</v>
      </c>
      <c r="R588" s="1" t="s">
        <v>30</v>
      </c>
      <c r="U588" s="43"/>
      <c r="V588" s="45"/>
    </row>
    <row r="589" customFormat="false" ht="12.75" hidden="false" customHeight="false" outlineLevel="0" collapsed="false">
      <c r="A589" s="46" t="n">
        <v>36847</v>
      </c>
      <c r="B589" s="2" t="n">
        <f aca="false">B588+1</f>
        <v>6</v>
      </c>
      <c r="C589" s="3" t="n">
        <f aca="false">F589/2</f>
        <v>100</v>
      </c>
      <c r="E589" s="76" t="n">
        <f aca="false">E588+1</f>
        <v>5</v>
      </c>
      <c r="F589" s="6" t="n">
        <v>200</v>
      </c>
      <c r="G589" s="7" t="n">
        <v>15.18</v>
      </c>
      <c r="H589" s="7" t="n">
        <v>16.98</v>
      </c>
      <c r="I589" s="1" t="n">
        <v>6</v>
      </c>
      <c r="J589" s="8" t="n">
        <f aca="false">IF(G589&gt;0,(H589-G589-I589)*F589,(H589+(-G589)-I589)*F589)</f>
        <v>-840</v>
      </c>
      <c r="U589" s="43"/>
      <c r="V589" s="45"/>
    </row>
    <row r="590" customFormat="false" ht="12.75" hidden="false" customHeight="false" outlineLevel="0" collapsed="false">
      <c r="A590" s="46" t="n">
        <v>36847</v>
      </c>
      <c r="B590" s="2" t="n">
        <f aca="false">B589+1</f>
        <v>7</v>
      </c>
      <c r="C590" s="3" t="n">
        <f aca="false">F590/2</f>
        <v>0</v>
      </c>
      <c r="E590" s="76" t="n">
        <f aca="false">E589+1</f>
        <v>6</v>
      </c>
      <c r="H590" s="7" t="n">
        <v>44.16</v>
      </c>
      <c r="I590" s="1" t="n">
        <v>6</v>
      </c>
      <c r="J590" s="8" t="n">
        <f aca="false">IF(G590&gt;0,(H590-G590-I590)*F590,(H590+(-G590)-I590)*F590)</f>
        <v>0</v>
      </c>
      <c r="U590" s="43"/>
      <c r="V590" s="45"/>
    </row>
    <row r="591" customFormat="false" ht="12.75" hidden="false" customHeight="false" outlineLevel="0" collapsed="false">
      <c r="A591" s="46" t="n">
        <v>36847</v>
      </c>
      <c r="B591" s="2" t="n">
        <f aca="false">B590+1</f>
        <v>8</v>
      </c>
      <c r="C591" s="3" t="n">
        <f aca="false">F591/2</f>
        <v>0</v>
      </c>
      <c r="E591" s="76" t="n">
        <f aca="false">E590+1</f>
        <v>7</v>
      </c>
      <c r="H591" s="7" t="n">
        <v>40.38</v>
      </c>
      <c r="I591" s="1" t="n">
        <v>6</v>
      </c>
      <c r="J591" s="8" t="n">
        <f aca="false">IF(G591&gt;0,(H591-G591-I591)*F591,(H591+(-G591)-I591)*F591)</f>
        <v>0</v>
      </c>
      <c r="U591" s="43"/>
      <c r="V591" s="45"/>
    </row>
    <row r="592" customFormat="false" ht="12.75" hidden="false" customHeight="false" outlineLevel="0" collapsed="false">
      <c r="A592" s="46" t="n">
        <v>36847</v>
      </c>
      <c r="B592" s="2" t="n">
        <f aca="false">B591+1</f>
        <v>9</v>
      </c>
      <c r="C592" s="3" t="n">
        <f aca="false">F592/2</f>
        <v>0</v>
      </c>
      <c r="E592" s="76" t="n">
        <f aca="false">E591+1</f>
        <v>8</v>
      </c>
      <c r="H592" s="7" t="n">
        <v>17.88</v>
      </c>
      <c r="I592" s="1" t="n">
        <v>6</v>
      </c>
      <c r="J592" s="8" t="n">
        <f aca="false">IF(G592&gt;0,(H592-G592-I592)*F592,(H592+(-G592)-I592)*F592)</f>
        <v>0</v>
      </c>
      <c r="U592" s="43"/>
      <c r="V592" s="45"/>
    </row>
    <row r="593" customFormat="false" ht="12.75" hidden="false" customHeight="false" outlineLevel="0" collapsed="false">
      <c r="A593" s="46" t="n">
        <v>36847</v>
      </c>
      <c r="B593" s="2" t="n">
        <f aca="false">B592+1</f>
        <v>10</v>
      </c>
      <c r="C593" s="3" t="n">
        <f aca="false">F593/2</f>
        <v>0</v>
      </c>
      <c r="E593" s="76" t="n">
        <f aca="false">E592+1</f>
        <v>9</v>
      </c>
      <c r="H593" s="7" t="n">
        <v>20.52</v>
      </c>
      <c r="I593" s="1" t="n">
        <v>6</v>
      </c>
      <c r="J593" s="8" t="n">
        <f aca="false">IF(G593&gt;0,(H593-G593-I593)*F593,(H593+(-G593)-I593)*F593)</f>
        <v>0</v>
      </c>
      <c r="U593" s="43"/>
      <c r="V593" s="45"/>
    </row>
    <row r="594" customFormat="false" ht="12.75" hidden="false" customHeight="false" outlineLevel="0" collapsed="false">
      <c r="A594" s="46" t="n">
        <v>36847</v>
      </c>
      <c r="B594" s="2" t="n">
        <f aca="false">B593+1</f>
        <v>11</v>
      </c>
      <c r="C594" s="3" t="n">
        <f aca="false">F594/2</f>
        <v>0</v>
      </c>
      <c r="E594" s="76" t="n">
        <f aca="false">E593+1</f>
        <v>10</v>
      </c>
      <c r="H594" s="7" t="n">
        <v>41.3</v>
      </c>
      <c r="I594" s="1" t="n">
        <v>6</v>
      </c>
      <c r="J594" s="8" t="n">
        <f aca="false">IF(G594&gt;0,(H594-G594-I594)*F594,(H594+(-G594)-I594)*F594)</f>
        <v>0</v>
      </c>
      <c r="U594" s="43"/>
      <c r="V594" s="45"/>
    </row>
    <row r="595" customFormat="false" ht="12.75" hidden="false" customHeight="false" outlineLevel="0" collapsed="false">
      <c r="A595" s="46" t="n">
        <v>36847</v>
      </c>
      <c r="B595" s="2" t="n">
        <f aca="false">B594+1</f>
        <v>12</v>
      </c>
      <c r="C595" s="3" t="n">
        <f aca="false">F595/2</f>
        <v>0</v>
      </c>
      <c r="E595" s="76" t="n">
        <f aca="false">E594+1</f>
        <v>11</v>
      </c>
      <c r="H595" s="7" t="n">
        <v>19.07</v>
      </c>
      <c r="I595" s="1" t="n">
        <v>6</v>
      </c>
      <c r="J595" s="8" t="n">
        <f aca="false">IF(G595&gt;0,(H595-G595-I595)*F595,(H595+(-G595)-I595)*F595)</f>
        <v>0</v>
      </c>
      <c r="U595" s="43"/>
      <c r="V595" s="45"/>
    </row>
    <row r="596" customFormat="false" ht="12.75" hidden="false" customHeight="false" outlineLevel="0" collapsed="false">
      <c r="A596" s="46" t="n">
        <v>36847</v>
      </c>
      <c r="B596" s="2" t="n">
        <f aca="false">B595+1</f>
        <v>13</v>
      </c>
      <c r="C596" s="3" t="n">
        <f aca="false">F596/2</f>
        <v>0</v>
      </c>
      <c r="E596" s="76" t="n">
        <f aca="false">E595+1</f>
        <v>12</v>
      </c>
      <c r="H596" s="7" t="n">
        <v>44.75</v>
      </c>
      <c r="I596" s="1" t="n">
        <v>6</v>
      </c>
      <c r="J596" s="8" t="n">
        <f aca="false">IF(G596&gt;0,(H596-G596-I596)*F596,(H596+(-G596)-I596)*F596)</f>
        <v>0</v>
      </c>
      <c r="U596" s="43"/>
      <c r="V596" s="45"/>
    </row>
    <row r="597" customFormat="false" ht="12.75" hidden="false" customHeight="false" outlineLevel="0" collapsed="false">
      <c r="A597" s="46" t="n">
        <v>36847</v>
      </c>
      <c r="B597" s="2" t="n">
        <f aca="false">B596+1</f>
        <v>14</v>
      </c>
      <c r="C597" s="3" t="n">
        <f aca="false">F597/2</f>
        <v>0</v>
      </c>
      <c r="E597" s="76" t="n">
        <f aca="false">E596+1</f>
        <v>13</v>
      </c>
      <c r="H597" s="7" t="n">
        <v>55.88</v>
      </c>
      <c r="I597" s="1" t="n">
        <v>6</v>
      </c>
      <c r="J597" s="8" t="n">
        <f aca="false">IF(G597&gt;0,(H597-G597-I597)*F597,(H597+(-G597)-I597)*F597)</f>
        <v>0</v>
      </c>
      <c r="U597" s="43"/>
      <c r="V597" s="45"/>
    </row>
    <row r="598" customFormat="false" ht="12.75" hidden="false" customHeight="false" outlineLevel="0" collapsed="false">
      <c r="A598" s="46" t="n">
        <v>36847</v>
      </c>
      <c r="B598" s="2" t="n">
        <f aca="false">B597+1</f>
        <v>15</v>
      </c>
      <c r="C598" s="3" t="n">
        <f aca="false">F598/2</f>
        <v>0</v>
      </c>
      <c r="E598" s="76" t="n">
        <f aca="false">E597+1</f>
        <v>14</v>
      </c>
      <c r="H598" s="7" t="n">
        <v>19.97</v>
      </c>
      <c r="I598" s="1" t="n">
        <v>6</v>
      </c>
      <c r="J598" s="8" t="n">
        <f aca="false">IF(G598&gt;0,(H598-G598-I598)*F598,(H598+(-G598)-I598)*F598)</f>
        <v>0</v>
      </c>
      <c r="U598" s="43"/>
      <c r="V598" s="45"/>
    </row>
    <row r="599" customFormat="false" ht="12.75" hidden="false" customHeight="false" outlineLevel="0" collapsed="false">
      <c r="A599" s="46" t="n">
        <v>36847</v>
      </c>
      <c r="B599" s="2" t="n">
        <f aca="false">B598+1</f>
        <v>16</v>
      </c>
      <c r="C599" s="3" t="n">
        <f aca="false">F599/2</f>
        <v>0</v>
      </c>
      <c r="E599" s="76" t="n">
        <f aca="false">E598+1</f>
        <v>15</v>
      </c>
      <c r="H599" s="7" t="n">
        <v>29.11</v>
      </c>
      <c r="I599" s="1" t="n">
        <v>6</v>
      </c>
      <c r="J599" s="8" t="n">
        <f aca="false">IF(G599&gt;0,(H599-G599-I599)*F599,(H599+(-G599)-I599)*F599)</f>
        <v>0</v>
      </c>
      <c r="U599" s="43"/>
      <c r="V599" s="45"/>
    </row>
    <row r="600" customFormat="false" ht="12.75" hidden="false" customHeight="false" outlineLevel="0" collapsed="false">
      <c r="A600" s="46" t="n">
        <v>36847</v>
      </c>
      <c r="B600" s="2" t="n">
        <f aca="false">B599+1</f>
        <v>17</v>
      </c>
      <c r="C600" s="3" t="n">
        <f aca="false">F600/2</f>
        <v>0</v>
      </c>
      <c r="E600" s="76" t="n">
        <f aca="false">E599+1</f>
        <v>16</v>
      </c>
      <c r="H600" s="7" t="n">
        <v>64.94</v>
      </c>
      <c r="I600" s="1" t="n">
        <v>6</v>
      </c>
      <c r="J600" s="8" t="n">
        <f aca="false">IF(G600&gt;0,(H600-G600-I600)*F600,(H600+(-G600)-I600)*F600)</f>
        <v>0</v>
      </c>
      <c r="U600" s="43"/>
      <c r="V600" s="45"/>
    </row>
    <row r="601" customFormat="false" ht="12.75" hidden="false" customHeight="false" outlineLevel="0" collapsed="false">
      <c r="A601" s="46" t="n">
        <v>36847</v>
      </c>
      <c r="B601" s="2" t="n">
        <f aca="false">B600+1</f>
        <v>18</v>
      </c>
      <c r="C601" s="3" t="n">
        <f aca="false">F601/2</f>
        <v>0</v>
      </c>
      <c r="E601" s="76" t="n">
        <f aca="false">E600+1</f>
        <v>17</v>
      </c>
      <c r="H601" s="7" t="n">
        <v>79.38</v>
      </c>
      <c r="I601" s="1" t="n">
        <v>6</v>
      </c>
      <c r="J601" s="8" t="n">
        <f aca="false">IF(G601&gt;0,(H601-G601-I601)*F601,(H601+(-G601)-I601)*F601)</f>
        <v>0</v>
      </c>
      <c r="U601" s="43"/>
      <c r="V601" s="45"/>
    </row>
    <row r="602" customFormat="false" ht="12.75" hidden="false" customHeight="false" outlineLevel="0" collapsed="false">
      <c r="A602" s="46" t="n">
        <v>36847</v>
      </c>
      <c r="B602" s="2" t="n">
        <f aca="false">B601+1</f>
        <v>19</v>
      </c>
      <c r="C602" s="3" t="n">
        <f aca="false">F602/2</f>
        <v>0</v>
      </c>
      <c r="E602" s="76" t="n">
        <f aca="false">E601+1</f>
        <v>18</v>
      </c>
      <c r="H602" s="7" t="n">
        <v>62.7</v>
      </c>
      <c r="I602" s="1" t="n">
        <v>6</v>
      </c>
      <c r="J602" s="8" t="n">
        <f aca="false">IF(G602&gt;0,(H602-G602-I602)*F602,(H602+(-G602)-I602)*F602)</f>
        <v>0</v>
      </c>
      <c r="U602" s="43"/>
      <c r="V602" s="45"/>
    </row>
    <row r="603" customFormat="false" ht="12.75" hidden="false" customHeight="false" outlineLevel="0" collapsed="false">
      <c r="A603" s="46" t="n">
        <v>36847</v>
      </c>
      <c r="B603" s="2" t="n">
        <f aca="false">B602+1</f>
        <v>20</v>
      </c>
      <c r="C603" s="3" t="n">
        <f aca="false">F603/2</f>
        <v>0</v>
      </c>
      <c r="E603" s="76" t="n">
        <f aca="false">E602+1</f>
        <v>19</v>
      </c>
      <c r="H603" s="7" t="n">
        <v>34.99</v>
      </c>
      <c r="I603" s="1" t="n">
        <v>6</v>
      </c>
      <c r="J603" s="8" t="n">
        <f aca="false">IF(G603&gt;0,(H603-G603-I603)*F603,(H603+(-G603)-I603)*F603)</f>
        <v>0</v>
      </c>
      <c r="U603" s="43"/>
      <c r="V603" s="45"/>
    </row>
    <row r="604" customFormat="false" ht="12.75" hidden="false" customHeight="false" outlineLevel="0" collapsed="false">
      <c r="A604" s="46" t="n">
        <v>36847</v>
      </c>
      <c r="B604" s="2" t="n">
        <f aca="false">B603+1</f>
        <v>21</v>
      </c>
      <c r="C604" s="3" t="n">
        <f aca="false">F604/2</f>
        <v>231.5</v>
      </c>
      <c r="E604" s="76" t="n">
        <f aca="false">E603+1</f>
        <v>20</v>
      </c>
      <c r="F604" s="6" t="n">
        <v>463</v>
      </c>
      <c r="G604" s="7" t="n">
        <v>44.2</v>
      </c>
      <c r="H604" s="7" t="n">
        <v>23.76</v>
      </c>
      <c r="I604" s="1" t="n">
        <v>6</v>
      </c>
      <c r="J604" s="8" t="n">
        <f aca="false">IF(G604&gt;0,(H604-G604-I604)*F604,(H604+(-G604)-I604)*F604)</f>
        <v>-12241.72</v>
      </c>
      <c r="U604" s="43"/>
      <c r="V604" s="45"/>
    </row>
    <row r="605" customFormat="false" ht="12.75" hidden="false" customHeight="false" outlineLevel="0" collapsed="false">
      <c r="A605" s="46" t="n">
        <v>36847</v>
      </c>
      <c r="B605" s="2" t="n">
        <f aca="false">B604+1</f>
        <v>22</v>
      </c>
      <c r="C605" s="3" t="n">
        <f aca="false">F605/2</f>
        <v>94</v>
      </c>
      <c r="E605" s="76" t="n">
        <f aca="false">E604+1</f>
        <v>21</v>
      </c>
      <c r="F605" s="6" t="n">
        <v>188</v>
      </c>
      <c r="G605" s="7" t="n">
        <v>14.84</v>
      </c>
      <c r="H605" s="7" t="n">
        <v>26.04</v>
      </c>
      <c r="I605" s="1" t="n">
        <v>6</v>
      </c>
      <c r="J605" s="8" t="n">
        <f aca="false">IF(G605&gt;0,(H605-G605-I605)*F605,(H605+(-G605)-I605)*F605)</f>
        <v>977.6</v>
      </c>
      <c r="U605" s="43"/>
      <c r="V605" s="45"/>
    </row>
    <row r="606" customFormat="false" ht="12.75" hidden="false" customHeight="false" outlineLevel="0" collapsed="false">
      <c r="A606" s="46" t="n">
        <v>36847</v>
      </c>
      <c r="B606" s="2" t="n">
        <f aca="false">B605+1</f>
        <v>23</v>
      </c>
      <c r="C606" s="3" t="n">
        <f aca="false">F606/2</f>
        <v>0</v>
      </c>
      <c r="E606" s="76" t="n">
        <f aca="false">E605+1</f>
        <v>22</v>
      </c>
      <c r="F606" s="6" t="n">
        <v>0</v>
      </c>
      <c r="G606" s="7" t="n">
        <v>22.89</v>
      </c>
      <c r="H606" s="7" t="n">
        <v>29.4</v>
      </c>
      <c r="I606" s="1" t="n">
        <v>6</v>
      </c>
      <c r="J606" s="8" t="n">
        <f aca="false">IF(G606&gt;0,(H606-G606-I606)*F606,(H606+(-G606)-I606)*F606)</f>
        <v>0</v>
      </c>
      <c r="U606" s="43"/>
      <c r="V606" s="45"/>
    </row>
    <row r="607" customFormat="false" ht="12.75" hidden="false" customHeight="false" outlineLevel="0" collapsed="false">
      <c r="A607" s="46" t="n">
        <v>36847</v>
      </c>
      <c r="B607" s="2" t="n">
        <f aca="false">B606+1</f>
        <v>24</v>
      </c>
      <c r="C607" s="3" t="n">
        <f aca="false">F607/2</f>
        <v>0</v>
      </c>
      <c r="E607" s="76" t="n">
        <f aca="false">E606+1</f>
        <v>23</v>
      </c>
      <c r="F607" s="6" t="n">
        <v>0</v>
      </c>
      <c r="G607" s="7" t="n">
        <v>14.99</v>
      </c>
      <c r="H607" s="7" t="n">
        <v>19.86</v>
      </c>
      <c r="I607" s="1" t="n">
        <v>6</v>
      </c>
      <c r="J607" s="8" t="n">
        <f aca="false">IF(G607&gt;0,(H607-G607-I607)*F607,(H607+(-G607)-I607)*F607)</f>
        <v>-0</v>
      </c>
      <c r="U607" s="43"/>
      <c r="V607" s="45"/>
    </row>
    <row r="608" customFormat="false" ht="12.75" hidden="false" customHeight="false" outlineLevel="0" collapsed="false">
      <c r="I608" s="6" t="s">
        <v>20</v>
      </c>
      <c r="J608" s="39" t="n">
        <f aca="false">SUM(J584:J607)</f>
        <v>-12188.12</v>
      </c>
      <c r="U608" s="43"/>
      <c r="V608" s="45"/>
    </row>
    <row r="609" customFormat="false" ht="12.75" hidden="false" customHeight="false" outlineLevel="0" collapsed="false">
      <c r="U609" s="43"/>
      <c r="V609" s="45"/>
    </row>
    <row r="610" customFormat="false" ht="13.5" hidden="false" customHeight="false" outlineLevel="0" collapsed="false">
      <c r="A610" s="62"/>
      <c r="B610" s="24"/>
      <c r="C610" s="25"/>
      <c r="D610" s="26"/>
      <c r="E610" s="63"/>
      <c r="F610" s="64"/>
      <c r="G610" s="65"/>
      <c r="H610" s="65"/>
      <c r="I610" s="62"/>
      <c r="J610" s="69"/>
      <c r="K610" s="67"/>
      <c r="L610" s="68"/>
      <c r="M610" s="68"/>
      <c r="N610" s="68"/>
      <c r="O610" s="33"/>
      <c r="Q610" s="63"/>
      <c r="R610" s="62"/>
      <c r="S610" s="62"/>
      <c r="T610" s="69"/>
      <c r="U610" s="34"/>
      <c r="V610" s="70"/>
      <c r="W610" s="62"/>
    </row>
    <row r="611" customFormat="false" ht="12.75" hidden="false" customHeight="false" outlineLevel="0" collapsed="false">
      <c r="G611" s="74"/>
      <c r="H611" s="74"/>
      <c r="I611" s="75"/>
      <c r="L611" s="73" t="s">
        <v>0</v>
      </c>
      <c r="M611" s="73" t="s">
        <v>22</v>
      </c>
      <c r="N611" s="73"/>
      <c r="O611" s="41"/>
      <c r="U611" s="43"/>
      <c r="V611" s="45"/>
    </row>
    <row r="612" customFormat="false" ht="12.75" hidden="false" customHeight="false" outlineLevel="0" collapsed="false">
      <c r="A612" s="46"/>
      <c r="F612" s="6" t="s">
        <v>0</v>
      </c>
      <c r="G612" s="74" t="n">
        <v>462224</v>
      </c>
      <c r="H612" s="74" t="n">
        <v>462226</v>
      </c>
      <c r="I612" s="75" t="n">
        <v>462228</v>
      </c>
      <c r="J612" s="56"/>
      <c r="U612" s="43"/>
      <c r="V612" s="45"/>
    </row>
    <row r="613" customFormat="false" ht="12.75" hidden="false" customHeight="false" outlineLevel="0" collapsed="false">
      <c r="A613" s="46"/>
      <c r="F613" s="6" t="s">
        <v>22</v>
      </c>
      <c r="G613" s="74" t="n">
        <v>462225</v>
      </c>
      <c r="H613" s="74" t="n">
        <v>462227</v>
      </c>
      <c r="I613" s="75" t="n">
        <v>462229</v>
      </c>
      <c r="J613" s="56"/>
      <c r="K613" s="9" t="s">
        <v>23</v>
      </c>
      <c r="L613" s="10" t="n">
        <v>462230</v>
      </c>
      <c r="M613" s="10" t="n">
        <v>462231</v>
      </c>
      <c r="U613" s="43"/>
      <c r="V613" s="45"/>
    </row>
    <row r="614" customFormat="false" ht="12.75" hidden="false" customHeight="false" outlineLevel="0" collapsed="false">
      <c r="A614" s="46" t="n">
        <v>36848</v>
      </c>
      <c r="B614" s="2" t="n">
        <v>1</v>
      </c>
      <c r="C614" s="3" t="n">
        <f aca="false">F614/2</f>
        <v>0</v>
      </c>
      <c r="E614" s="5" t="n">
        <v>0</v>
      </c>
      <c r="H614" s="7" t="n">
        <v>16.88</v>
      </c>
      <c r="I614" s="1" t="n">
        <v>6</v>
      </c>
      <c r="J614" s="8" t="n">
        <f aca="false">IF(G614&gt;0,(H614-G614-I614)*F614,(H614+(-G614)-I614)*F614)</f>
        <v>0</v>
      </c>
      <c r="K614" s="9" t="s">
        <v>24</v>
      </c>
      <c r="L614" s="10" t="n">
        <v>462232</v>
      </c>
      <c r="M614" s="10" t="n">
        <v>462233</v>
      </c>
      <c r="U614" s="43"/>
      <c r="V614" s="45"/>
    </row>
    <row r="615" customFormat="false" ht="12.75" hidden="false" customHeight="false" outlineLevel="0" collapsed="false">
      <c r="A615" s="46" t="n">
        <v>36848</v>
      </c>
      <c r="B615" s="2" t="n">
        <f aca="false">B614+1</f>
        <v>2</v>
      </c>
      <c r="C615" s="3" t="n">
        <f aca="false">F615/2</f>
        <v>0</v>
      </c>
      <c r="E615" s="76" t="n">
        <f aca="false">E614+1</f>
        <v>1</v>
      </c>
      <c r="H615" s="7" t="n">
        <v>15.49</v>
      </c>
      <c r="I615" s="1" t="n">
        <v>6</v>
      </c>
      <c r="J615" s="8" t="n">
        <f aca="false">IF(G615&gt;0,(H615-G615-I615)*F615,(H615+(-G615)-I615)*F615)</f>
        <v>0</v>
      </c>
      <c r="K615" s="9" t="s">
        <v>25</v>
      </c>
      <c r="L615" s="10" t="n">
        <v>462234</v>
      </c>
      <c r="M615" s="10" t="n">
        <v>462235</v>
      </c>
      <c r="U615" s="43"/>
      <c r="V615" s="45"/>
    </row>
    <row r="616" customFormat="false" ht="12.75" hidden="false" customHeight="false" outlineLevel="0" collapsed="false">
      <c r="A616" s="46" t="n">
        <v>36848</v>
      </c>
      <c r="B616" s="2" t="n">
        <f aca="false">B615+1</f>
        <v>3</v>
      </c>
      <c r="C616" s="3" t="n">
        <f aca="false">F616/2</f>
        <v>100</v>
      </c>
      <c r="E616" s="76" t="n">
        <f aca="false">E615+1</f>
        <v>2</v>
      </c>
      <c r="F616" s="6" t="n">
        <v>200</v>
      </c>
      <c r="G616" s="7" t="n">
        <v>8.17</v>
      </c>
      <c r="H616" s="7" t="n">
        <v>14.87</v>
      </c>
      <c r="I616" s="1" t="n">
        <v>6</v>
      </c>
      <c r="J616" s="8" t="n">
        <f aca="false">IF(G616&gt;0,(H616-G616-I616)*F616,(H616+(-G616)-I616)*F616)</f>
        <v>140</v>
      </c>
      <c r="K616" s="9" t="s">
        <v>26</v>
      </c>
      <c r="L616" s="10" t="n">
        <v>462236</v>
      </c>
      <c r="M616" s="10" t="n">
        <v>462237</v>
      </c>
      <c r="U616" s="43"/>
      <c r="V616" s="45"/>
    </row>
    <row r="617" customFormat="false" ht="12.75" hidden="false" customHeight="false" outlineLevel="0" collapsed="false">
      <c r="A617" s="46" t="n">
        <v>36848</v>
      </c>
      <c r="B617" s="2" t="n">
        <f aca="false">B616+1</f>
        <v>4</v>
      </c>
      <c r="C617" s="3" t="n">
        <f aca="false">F617/2</f>
        <v>225</v>
      </c>
      <c r="E617" s="76" t="n">
        <f aca="false">E616+1</f>
        <v>3</v>
      </c>
      <c r="F617" s="6" t="n">
        <v>450</v>
      </c>
      <c r="G617" s="7" t="n">
        <v>8.15</v>
      </c>
      <c r="H617" s="7" t="n">
        <v>14.17</v>
      </c>
      <c r="I617" s="1" t="n">
        <v>6</v>
      </c>
      <c r="J617" s="8" t="n">
        <f aca="false">IF(G617&gt;0,(H617-G617-I617)*F617,(H617+(-G617)-I617)*F617)</f>
        <v>8.99999999999981</v>
      </c>
      <c r="U617" s="43"/>
      <c r="V617" s="45"/>
    </row>
    <row r="618" customFormat="false" ht="12.75" hidden="false" customHeight="false" outlineLevel="0" collapsed="false">
      <c r="A618" s="46" t="n">
        <v>36848</v>
      </c>
      <c r="B618" s="2" t="n">
        <f aca="false">B617+1</f>
        <v>5</v>
      </c>
      <c r="C618" s="3" t="n">
        <f aca="false">F618/2</f>
        <v>0</v>
      </c>
      <c r="E618" s="76" t="n">
        <f aca="false">E617+1</f>
        <v>4</v>
      </c>
      <c r="H618" s="7" t="n">
        <v>14.44</v>
      </c>
      <c r="I618" s="1" t="n">
        <v>6</v>
      </c>
      <c r="J618" s="8" t="n">
        <f aca="false">IF(G618&gt;0,(H618-G618-I618)*F618,(H618+(-G618)-I618)*F618)</f>
        <v>0</v>
      </c>
      <c r="U618" s="43"/>
      <c r="V618" s="45"/>
    </row>
    <row r="619" customFormat="false" ht="12.75" hidden="false" customHeight="false" outlineLevel="0" collapsed="false">
      <c r="A619" s="46" t="n">
        <v>36848</v>
      </c>
      <c r="B619" s="2" t="n">
        <f aca="false">B618+1</f>
        <v>6</v>
      </c>
      <c r="C619" s="3" t="n">
        <f aca="false">F619/2</f>
        <v>125</v>
      </c>
      <c r="E619" s="76" t="n">
        <f aca="false">E618+1</f>
        <v>5</v>
      </c>
      <c r="F619" s="6" t="n">
        <v>250</v>
      </c>
      <c r="G619" s="7" t="n">
        <v>9.15</v>
      </c>
      <c r="H619" s="7" t="n">
        <v>15.17</v>
      </c>
      <c r="I619" s="1" t="n">
        <v>6</v>
      </c>
      <c r="J619" s="8" t="n">
        <f aca="false">IF(G619&gt;0,(H619-G619-I619)*F619,(H619+(-G619)-I619)*F619)</f>
        <v>4.99999999999989</v>
      </c>
      <c r="U619" s="43"/>
      <c r="V619" s="45"/>
    </row>
    <row r="620" customFormat="false" ht="12.75" hidden="false" customHeight="false" outlineLevel="0" collapsed="false">
      <c r="A620" s="46" t="n">
        <v>36848</v>
      </c>
      <c r="B620" s="2" t="n">
        <f aca="false">B619+1</f>
        <v>7</v>
      </c>
      <c r="C620" s="3" t="n">
        <f aca="false">F620/2</f>
        <v>0</v>
      </c>
      <c r="E620" s="76" t="n">
        <f aca="false">E619+1</f>
        <v>6</v>
      </c>
      <c r="H620" s="7" t="n">
        <v>30.66</v>
      </c>
      <c r="I620" s="1" t="n">
        <v>6</v>
      </c>
      <c r="J620" s="8" t="n">
        <f aca="false">IF(G620&gt;0,(H620-G620-I620)*F620,(H620+(-G620)-I620)*F620)</f>
        <v>0</v>
      </c>
      <c r="U620" s="43"/>
      <c r="V620" s="45"/>
    </row>
    <row r="621" customFormat="false" ht="12.75" hidden="false" customHeight="false" outlineLevel="0" collapsed="false">
      <c r="A621" s="46" t="n">
        <v>36848</v>
      </c>
      <c r="B621" s="2" t="n">
        <f aca="false">B620+1</f>
        <v>8</v>
      </c>
      <c r="C621" s="3" t="n">
        <f aca="false">F621/2</f>
        <v>0</v>
      </c>
      <c r="E621" s="76" t="n">
        <f aca="false">E620+1</f>
        <v>7</v>
      </c>
      <c r="H621" s="7" t="n">
        <v>41.34</v>
      </c>
      <c r="I621" s="1" t="n">
        <v>6</v>
      </c>
      <c r="J621" s="8" t="n">
        <f aca="false">IF(G621&gt;0,(H621-G621-I621)*F621,(H621+(-G621)-I621)*F621)</f>
        <v>0</v>
      </c>
      <c r="U621" s="43"/>
      <c r="V621" s="45"/>
    </row>
    <row r="622" customFormat="false" ht="12.75" hidden="false" customHeight="false" outlineLevel="0" collapsed="false">
      <c r="A622" s="46" t="n">
        <v>36848</v>
      </c>
      <c r="B622" s="2" t="n">
        <f aca="false">B621+1</f>
        <v>9</v>
      </c>
      <c r="C622" s="3" t="n">
        <f aca="false">F622/2</f>
        <v>0</v>
      </c>
      <c r="E622" s="76" t="n">
        <f aca="false">E621+1</f>
        <v>8</v>
      </c>
      <c r="H622" s="7" t="n">
        <v>79.67</v>
      </c>
      <c r="I622" s="1" t="n">
        <v>6</v>
      </c>
      <c r="J622" s="8" t="n">
        <f aca="false">IF(G622&gt;0,(H622-G622-I622)*F622,(H622+(-G622)-I622)*F622)</f>
        <v>0</v>
      </c>
      <c r="U622" s="43"/>
      <c r="V622" s="45"/>
    </row>
    <row r="623" customFormat="false" ht="12.75" hidden="false" customHeight="false" outlineLevel="0" collapsed="false">
      <c r="A623" s="46" t="n">
        <v>36848</v>
      </c>
      <c r="B623" s="2" t="n">
        <f aca="false">B622+1</f>
        <v>10</v>
      </c>
      <c r="C623" s="3" t="n">
        <f aca="false">F623/2</f>
        <v>0</v>
      </c>
      <c r="E623" s="76" t="n">
        <f aca="false">E622+1</f>
        <v>9</v>
      </c>
      <c r="H623" s="7" t="n">
        <v>77.92</v>
      </c>
      <c r="I623" s="1" t="n">
        <v>6</v>
      </c>
      <c r="J623" s="8" t="n">
        <f aca="false">IF(G623&gt;0,(H623-G623-I623)*F623,(H623+(-G623)-I623)*F623)</f>
        <v>0</v>
      </c>
      <c r="U623" s="43"/>
      <c r="V623" s="45"/>
    </row>
    <row r="624" customFormat="false" ht="12.75" hidden="false" customHeight="false" outlineLevel="0" collapsed="false">
      <c r="A624" s="46" t="n">
        <v>36848</v>
      </c>
      <c r="B624" s="2" t="n">
        <f aca="false">B623+1</f>
        <v>11</v>
      </c>
      <c r="C624" s="3" t="n">
        <f aca="false">F624/2</f>
        <v>0</v>
      </c>
      <c r="E624" s="76" t="n">
        <f aca="false">E623+1</f>
        <v>10</v>
      </c>
      <c r="H624" s="7" t="n">
        <v>55.22</v>
      </c>
      <c r="I624" s="1" t="n">
        <v>6</v>
      </c>
      <c r="J624" s="8" t="n">
        <f aca="false">IF(G624&gt;0,(H624-G624-I624)*F624,(H624+(-G624)-I624)*F624)</f>
        <v>0</v>
      </c>
      <c r="U624" s="43"/>
      <c r="V624" s="45"/>
    </row>
    <row r="625" customFormat="false" ht="12.75" hidden="false" customHeight="false" outlineLevel="0" collapsed="false">
      <c r="A625" s="46" t="n">
        <v>36848</v>
      </c>
      <c r="B625" s="2" t="n">
        <f aca="false">B624+1</f>
        <v>12</v>
      </c>
      <c r="C625" s="3" t="n">
        <f aca="false">F625/2</f>
        <v>50</v>
      </c>
      <c r="E625" s="76" t="n">
        <f aca="false">E624+1</f>
        <v>11</v>
      </c>
      <c r="F625" s="6" t="n">
        <v>100</v>
      </c>
      <c r="G625" s="7" t="n">
        <v>21.08</v>
      </c>
      <c r="H625" s="7" t="n">
        <v>22.6</v>
      </c>
      <c r="I625" s="1" t="n">
        <v>6</v>
      </c>
      <c r="J625" s="8" t="n">
        <f aca="false">IF(G625&gt;0,(H625-G625-I625)*F625,(H625+(-G625)-I625)*F625)</f>
        <v>-448</v>
      </c>
      <c r="U625" s="43"/>
      <c r="V625" s="45"/>
    </row>
    <row r="626" customFormat="false" ht="12.75" hidden="false" customHeight="false" outlineLevel="0" collapsed="false">
      <c r="A626" s="46" t="n">
        <v>36848</v>
      </c>
      <c r="B626" s="2" t="n">
        <f aca="false">B625+1</f>
        <v>13</v>
      </c>
      <c r="C626" s="3" t="n">
        <f aca="false">F626/2</f>
        <v>0</v>
      </c>
      <c r="E626" s="76" t="n">
        <f aca="false">E625+1</f>
        <v>12</v>
      </c>
      <c r="H626" s="7" t="n">
        <v>19.22</v>
      </c>
      <c r="I626" s="1" t="n">
        <v>6</v>
      </c>
      <c r="J626" s="8" t="n">
        <f aca="false">IF(G626&gt;0,(H626-G626-I626)*F626,(H626+(-G626)-I626)*F626)</f>
        <v>0</v>
      </c>
      <c r="U626" s="43"/>
      <c r="V626" s="45"/>
    </row>
    <row r="627" customFormat="false" ht="12.75" hidden="false" customHeight="false" outlineLevel="0" collapsed="false">
      <c r="A627" s="46" t="n">
        <v>36848</v>
      </c>
      <c r="B627" s="2" t="n">
        <f aca="false">B626+1</f>
        <v>14</v>
      </c>
      <c r="C627" s="3" t="n">
        <f aca="false">F627/2</f>
        <v>0</v>
      </c>
      <c r="E627" s="76" t="n">
        <f aca="false">E626+1</f>
        <v>13</v>
      </c>
      <c r="H627" s="7" t="n">
        <v>20.41</v>
      </c>
      <c r="I627" s="1" t="n">
        <v>6</v>
      </c>
      <c r="J627" s="8" t="n">
        <f aca="false">IF(G627&gt;0,(H627-G627-I627)*F627,(H627+(-G627)-I627)*F627)</f>
        <v>0</v>
      </c>
      <c r="U627" s="43"/>
      <c r="V627" s="45"/>
    </row>
    <row r="628" customFormat="false" ht="12.75" hidden="false" customHeight="false" outlineLevel="0" collapsed="false">
      <c r="A628" s="46" t="n">
        <v>36848</v>
      </c>
      <c r="B628" s="2" t="n">
        <f aca="false">B627+1</f>
        <v>15</v>
      </c>
      <c r="C628" s="3" t="n">
        <f aca="false">F628/2</f>
        <v>0</v>
      </c>
      <c r="E628" s="76" t="n">
        <f aca="false">E627+1</f>
        <v>14</v>
      </c>
      <c r="H628" s="7" t="n">
        <v>15.9</v>
      </c>
      <c r="I628" s="1" t="n">
        <v>6</v>
      </c>
      <c r="J628" s="8" t="n">
        <f aca="false">IF(G628&gt;0,(H628-G628-I628)*F628,(H628+(-G628)-I628)*F628)</f>
        <v>0</v>
      </c>
      <c r="U628" s="43"/>
      <c r="V628" s="45"/>
    </row>
    <row r="629" customFormat="false" ht="12.75" hidden="false" customHeight="false" outlineLevel="0" collapsed="false">
      <c r="A629" s="46" t="n">
        <v>36848</v>
      </c>
      <c r="B629" s="2" t="n">
        <f aca="false">B628+1</f>
        <v>16</v>
      </c>
      <c r="C629" s="3" t="n">
        <f aca="false">F629/2</f>
        <v>0</v>
      </c>
      <c r="E629" s="76" t="n">
        <f aca="false">E628+1</f>
        <v>15</v>
      </c>
      <c r="H629" s="7" t="n">
        <v>19.71</v>
      </c>
      <c r="I629" s="1" t="n">
        <v>6</v>
      </c>
      <c r="J629" s="8" t="n">
        <f aca="false">IF(G629&gt;0,(H629-G629-I629)*F629,(H629+(-G629)-I629)*F629)</f>
        <v>0</v>
      </c>
      <c r="U629" s="43"/>
      <c r="V629" s="45"/>
    </row>
    <row r="630" customFormat="false" ht="12.75" hidden="false" customHeight="false" outlineLevel="0" collapsed="false">
      <c r="A630" s="46" t="n">
        <v>36848</v>
      </c>
      <c r="B630" s="2" t="n">
        <f aca="false">B629+1</f>
        <v>17</v>
      </c>
      <c r="C630" s="3" t="n">
        <f aca="false">F630/2</f>
        <v>50</v>
      </c>
      <c r="E630" s="76" t="n">
        <f aca="false">E629+1</f>
        <v>16</v>
      </c>
      <c r="F630" s="6" t="n">
        <v>100</v>
      </c>
      <c r="G630" s="7" t="n">
        <v>30.38</v>
      </c>
      <c r="H630" s="7" t="n">
        <v>35.29</v>
      </c>
      <c r="I630" s="1" t="n">
        <v>6</v>
      </c>
      <c r="J630" s="8" t="n">
        <f aca="false">IF(G630&gt;0,(H630-G630-I630)*F630,(H630+(-G630)-I630)*F630)</f>
        <v>-109</v>
      </c>
      <c r="U630" s="43"/>
      <c r="V630" s="45"/>
    </row>
    <row r="631" customFormat="false" ht="12.75" hidden="false" customHeight="false" outlineLevel="0" collapsed="false">
      <c r="A631" s="46" t="n">
        <v>36848</v>
      </c>
      <c r="B631" s="2" t="n">
        <f aca="false">B630+1</f>
        <v>18</v>
      </c>
      <c r="C631" s="3" t="n">
        <f aca="false">F631/2</f>
        <v>0</v>
      </c>
      <c r="E631" s="76" t="n">
        <f aca="false">E630+1</f>
        <v>17</v>
      </c>
      <c r="H631" s="7" t="n">
        <v>62.4</v>
      </c>
      <c r="I631" s="1" t="n">
        <v>6</v>
      </c>
      <c r="J631" s="8" t="n">
        <f aca="false">IF(G631&gt;0,(H631-G631-I631)*F631,(H631+(-G631)-I631)*F631)</f>
        <v>0</v>
      </c>
      <c r="U631" s="43"/>
      <c r="V631" s="45"/>
    </row>
    <row r="632" customFormat="false" ht="12.75" hidden="false" customHeight="false" outlineLevel="0" collapsed="false">
      <c r="A632" s="46" t="n">
        <v>36848</v>
      </c>
      <c r="B632" s="2" t="n">
        <f aca="false">B631+1</f>
        <v>19</v>
      </c>
      <c r="C632" s="3" t="n">
        <f aca="false">F632/2</f>
        <v>0</v>
      </c>
      <c r="E632" s="76" t="n">
        <f aca="false">E631+1</f>
        <v>18</v>
      </c>
      <c r="H632" s="7" t="n">
        <v>35.33</v>
      </c>
      <c r="I632" s="1" t="n">
        <v>6</v>
      </c>
      <c r="J632" s="8" t="n">
        <f aca="false">IF(G632&gt;0,(H632-G632-I632)*F632,(H632+(-G632)-I632)*F632)</f>
        <v>0</v>
      </c>
      <c r="U632" s="43"/>
      <c r="V632" s="45"/>
    </row>
    <row r="633" customFormat="false" ht="12.75" hidden="false" customHeight="false" outlineLevel="0" collapsed="false">
      <c r="A633" s="46" t="n">
        <v>36848</v>
      </c>
      <c r="B633" s="2" t="n">
        <f aca="false">B632+1</f>
        <v>20</v>
      </c>
      <c r="C633" s="3" t="n">
        <f aca="false">F633/2</f>
        <v>0</v>
      </c>
      <c r="E633" s="76" t="n">
        <f aca="false">E632+1</f>
        <v>19</v>
      </c>
      <c r="H633" s="7" t="n">
        <v>35.42</v>
      </c>
      <c r="I633" s="1" t="n">
        <v>6</v>
      </c>
      <c r="J633" s="8" t="n">
        <f aca="false">IF(G633&gt;0,(H633-G633-I633)*F633,(H633+(-G633)-I633)*F633)</f>
        <v>0</v>
      </c>
      <c r="U633" s="43"/>
      <c r="V633" s="45"/>
    </row>
    <row r="634" customFormat="false" ht="12.75" hidden="false" customHeight="false" outlineLevel="0" collapsed="false">
      <c r="A634" s="46" t="n">
        <v>36848</v>
      </c>
      <c r="B634" s="2" t="n">
        <f aca="false">B633+1</f>
        <v>21</v>
      </c>
      <c r="C634" s="3" t="n">
        <f aca="false">F634/2</f>
        <v>0</v>
      </c>
      <c r="E634" s="76" t="n">
        <f aca="false">E633+1</f>
        <v>20</v>
      </c>
      <c r="H634" s="7" t="n">
        <v>21.34</v>
      </c>
      <c r="I634" s="1" t="n">
        <v>6</v>
      </c>
      <c r="J634" s="8" t="n">
        <f aca="false">IF(G634&gt;0,(H634-G634-I634)*F634,(H634+(-G634)-I634)*F634)</f>
        <v>0</v>
      </c>
      <c r="U634" s="43"/>
      <c r="V634" s="45"/>
    </row>
    <row r="635" customFormat="false" ht="12.75" hidden="false" customHeight="false" outlineLevel="0" collapsed="false">
      <c r="A635" s="46" t="n">
        <v>36848</v>
      </c>
      <c r="B635" s="2" t="n">
        <f aca="false">B634+1</f>
        <v>22</v>
      </c>
      <c r="C635" s="3" t="n">
        <f aca="false">F635/2</f>
        <v>0</v>
      </c>
      <c r="E635" s="76" t="n">
        <f aca="false">E634+1</f>
        <v>21</v>
      </c>
      <c r="H635" s="7" t="n">
        <v>23.59</v>
      </c>
      <c r="I635" s="1" t="n">
        <v>6</v>
      </c>
      <c r="J635" s="8" t="n">
        <f aca="false">IF(G635&gt;0,(H635-G635-I635)*F635,(H635+(-G635)-I635)*F635)</f>
        <v>0</v>
      </c>
      <c r="U635" s="43"/>
      <c r="V635" s="45"/>
    </row>
    <row r="636" customFormat="false" ht="12.75" hidden="false" customHeight="false" outlineLevel="0" collapsed="false">
      <c r="A636" s="46" t="n">
        <v>36848</v>
      </c>
      <c r="B636" s="2" t="n">
        <f aca="false">B635+1</f>
        <v>23</v>
      </c>
      <c r="C636" s="3" t="n">
        <f aca="false">F636/2</f>
        <v>0</v>
      </c>
      <c r="E636" s="76" t="n">
        <f aca="false">E635+1</f>
        <v>22</v>
      </c>
      <c r="H636" s="7" t="n">
        <v>21.12</v>
      </c>
      <c r="I636" s="1" t="n">
        <v>6</v>
      </c>
      <c r="J636" s="8" t="n">
        <f aca="false">IF(G636&gt;0,(H636-G636-I636)*F636,(H636+(-G636)-I636)*F636)</f>
        <v>0</v>
      </c>
      <c r="U636" s="43"/>
      <c r="V636" s="45"/>
    </row>
    <row r="637" customFormat="false" ht="12.75" hidden="false" customHeight="false" outlineLevel="0" collapsed="false">
      <c r="A637" s="46" t="n">
        <v>36848</v>
      </c>
      <c r="B637" s="2" t="n">
        <f aca="false">B636+1</f>
        <v>24</v>
      </c>
      <c r="C637" s="3" t="n">
        <f aca="false">F637/2</f>
        <v>0</v>
      </c>
      <c r="E637" s="76" t="n">
        <f aca="false">E636+1</f>
        <v>23</v>
      </c>
      <c r="H637" s="7" t="n">
        <v>17.69</v>
      </c>
      <c r="I637" s="1" t="n">
        <v>6</v>
      </c>
      <c r="J637" s="8" t="n">
        <f aca="false">IF(G637&gt;0,(H637-G637-I637)*F637,(H637+(-G637)-I637)*F637)</f>
        <v>0</v>
      </c>
      <c r="U637" s="43"/>
      <c r="V637" s="45"/>
    </row>
    <row r="638" customFormat="false" ht="12.75" hidden="false" customHeight="false" outlineLevel="0" collapsed="false">
      <c r="A638" s="12"/>
      <c r="B638" s="80"/>
      <c r="C638" s="81"/>
      <c r="D638" s="82"/>
      <c r="F638" s="83"/>
      <c r="G638" s="84"/>
      <c r="H638" s="84"/>
      <c r="I638" s="83" t="s">
        <v>20</v>
      </c>
      <c r="J638" s="85" t="n">
        <f aca="false">SUM(J614:J637)</f>
        <v>-403</v>
      </c>
      <c r="K638" s="86"/>
      <c r="L638" s="87"/>
      <c r="M638" s="87"/>
      <c r="N638" s="87"/>
      <c r="O638" s="88"/>
      <c r="R638" s="12"/>
      <c r="S638" s="12"/>
      <c r="T638" s="89"/>
      <c r="U638" s="90"/>
      <c r="V638" s="91"/>
      <c r="W638" s="12"/>
    </row>
    <row r="639" customFormat="false" ht="13.5" hidden="false" customHeight="false" outlineLevel="0" collapsed="false">
      <c r="A639" s="62"/>
      <c r="B639" s="24"/>
      <c r="C639" s="25"/>
      <c r="D639" s="26"/>
      <c r="E639" s="63"/>
      <c r="F639" s="64"/>
      <c r="G639" s="65"/>
      <c r="H639" s="65"/>
      <c r="I639" s="62"/>
      <c r="J639" s="69"/>
      <c r="K639" s="67"/>
      <c r="L639" s="68"/>
      <c r="M639" s="92"/>
      <c r="N639" s="68"/>
      <c r="O639" s="33"/>
      <c r="Q639" s="63"/>
      <c r="R639" s="62"/>
      <c r="S639" s="62"/>
      <c r="T639" s="69"/>
      <c r="U639" s="34"/>
      <c r="V639" s="70"/>
      <c r="W639" s="62"/>
    </row>
    <row r="640" customFormat="false" ht="12.75" hidden="false" customHeight="false" outlineLevel="0" collapsed="false">
      <c r="U640" s="43"/>
      <c r="V640" s="45"/>
    </row>
    <row r="641" customFormat="false" ht="12.75" hidden="false" customHeight="false" outlineLevel="0" collapsed="false">
      <c r="F641" s="60"/>
      <c r="G641" s="74"/>
      <c r="H641" s="74"/>
      <c r="I641" s="75"/>
      <c r="J641" s="93"/>
      <c r="K641" s="94"/>
      <c r="L641" s="95" t="s">
        <v>0</v>
      </c>
      <c r="M641" s="73" t="s">
        <v>22</v>
      </c>
      <c r="N641" s="73"/>
      <c r="O641" s="41"/>
      <c r="U641" s="43"/>
      <c r="V641" s="45"/>
    </row>
    <row r="642" customFormat="false" ht="12.75" hidden="false" customHeight="false" outlineLevel="0" collapsed="false">
      <c r="A642" s="46"/>
      <c r="F642" s="60" t="s">
        <v>0</v>
      </c>
      <c r="G642" s="74" t="n">
        <v>462351</v>
      </c>
      <c r="H642" s="74" t="n">
        <v>462352</v>
      </c>
      <c r="I642" s="75" t="n">
        <v>462354</v>
      </c>
      <c r="J642" s="96"/>
      <c r="K642" s="94"/>
      <c r="L642" s="97"/>
      <c r="U642" s="43"/>
      <c r="V642" s="45"/>
    </row>
    <row r="643" customFormat="false" ht="12.75" hidden="false" customHeight="false" outlineLevel="0" collapsed="false">
      <c r="A643" s="46"/>
      <c r="F643" s="60" t="s">
        <v>22</v>
      </c>
      <c r="G643" s="74" t="n">
        <v>462350</v>
      </c>
      <c r="H643" s="74" t="n">
        <v>462353</v>
      </c>
      <c r="I643" s="75" t="n">
        <v>462355</v>
      </c>
      <c r="J643" s="96"/>
      <c r="K643" s="94" t="s">
        <v>23</v>
      </c>
      <c r="L643" s="97" t="n">
        <v>462356</v>
      </c>
      <c r="M643" s="10" t="n">
        <v>462357</v>
      </c>
      <c r="U643" s="43"/>
      <c r="V643" s="45"/>
    </row>
    <row r="644" customFormat="false" ht="12.75" hidden="false" customHeight="false" outlineLevel="0" collapsed="false">
      <c r="A644" s="46" t="n">
        <v>36849</v>
      </c>
      <c r="B644" s="2" t="n">
        <v>1</v>
      </c>
      <c r="C644" s="3" t="n">
        <f aca="false">F644/2</f>
        <v>125</v>
      </c>
      <c r="E644" s="5" t="n">
        <v>0</v>
      </c>
      <c r="F644" s="60" t="n">
        <v>250</v>
      </c>
      <c r="G644" s="61" t="n">
        <v>1.92</v>
      </c>
      <c r="H644" s="61" t="n">
        <v>15.67</v>
      </c>
      <c r="I644" s="98" t="n">
        <v>6</v>
      </c>
      <c r="J644" s="93" t="n">
        <f aca="false">IF(G644&gt;0,(H644-G644-I644)*F644,(H644+(-G644)-I644)*F644)</f>
        <v>1937.5</v>
      </c>
      <c r="K644" s="94" t="s">
        <v>24</v>
      </c>
      <c r="L644" s="97" t="n">
        <v>462359</v>
      </c>
      <c r="M644" s="10" t="n">
        <v>462358</v>
      </c>
      <c r="U644" s="43"/>
      <c r="V644" s="45"/>
    </row>
    <row r="645" customFormat="false" ht="12.75" hidden="false" customHeight="false" outlineLevel="0" collapsed="false">
      <c r="A645" s="46" t="n">
        <v>36849</v>
      </c>
      <c r="B645" s="2" t="n">
        <f aca="false">B644+1</f>
        <v>2</v>
      </c>
      <c r="C645" s="3" t="n">
        <f aca="false">F645/2</f>
        <v>0</v>
      </c>
      <c r="E645" s="76" t="n">
        <f aca="false">E644+1</f>
        <v>1</v>
      </c>
      <c r="F645" s="60"/>
      <c r="G645" s="61" t="n">
        <v>1.51</v>
      </c>
      <c r="H645" s="61" t="n">
        <v>14.77</v>
      </c>
      <c r="I645" s="98" t="n">
        <v>6</v>
      </c>
      <c r="J645" s="93" t="n">
        <f aca="false">IF(G645&gt;0,(H645-G645-I645)*F645,(H645+(-G645)-I645)*F645)</f>
        <v>0</v>
      </c>
      <c r="K645" s="94" t="s">
        <v>25</v>
      </c>
      <c r="L645" s="97" t="n">
        <v>462360</v>
      </c>
      <c r="M645" s="10" t="n">
        <v>462361</v>
      </c>
      <c r="U645" s="43"/>
      <c r="V645" s="45"/>
    </row>
    <row r="646" customFormat="false" ht="12.75" hidden="false" customHeight="false" outlineLevel="0" collapsed="false">
      <c r="A646" s="46" t="n">
        <v>36849</v>
      </c>
      <c r="B646" s="2" t="n">
        <f aca="false">B645+1</f>
        <v>3</v>
      </c>
      <c r="C646" s="3" t="n">
        <f aca="false">F646/2</f>
        <v>125</v>
      </c>
      <c r="E646" s="76" t="n">
        <f aca="false">E645+1</f>
        <v>2</v>
      </c>
      <c r="F646" s="60" t="n">
        <v>250</v>
      </c>
      <c r="G646" s="61" t="n">
        <v>1.64</v>
      </c>
      <c r="H646" s="61" t="n">
        <v>14.21</v>
      </c>
      <c r="I646" s="98" t="n">
        <v>6</v>
      </c>
      <c r="J646" s="93" t="n">
        <f aca="false">IF(G646&gt;0,(H646-G646-I646)*F646,(H646+(-G646)-I646)*F646)</f>
        <v>1642.5</v>
      </c>
      <c r="K646" s="94" t="s">
        <v>26</v>
      </c>
      <c r="L646" s="97" t="n">
        <v>462362</v>
      </c>
      <c r="M646" s="10" t="n">
        <v>462363</v>
      </c>
      <c r="U646" s="43"/>
      <c r="V646" s="45"/>
    </row>
    <row r="647" customFormat="false" ht="12.75" hidden="false" customHeight="false" outlineLevel="0" collapsed="false">
      <c r="A647" s="46" t="n">
        <v>36849</v>
      </c>
      <c r="B647" s="2" t="n">
        <f aca="false">B646+1</f>
        <v>4</v>
      </c>
      <c r="C647" s="3" t="n">
        <f aca="false">F647/2</f>
        <v>0</v>
      </c>
      <c r="E647" s="76" t="n">
        <f aca="false">E646+1</f>
        <v>3</v>
      </c>
      <c r="F647" s="60"/>
      <c r="G647" s="61" t="n">
        <v>2.21</v>
      </c>
      <c r="H647" s="61" t="n">
        <v>13.02</v>
      </c>
      <c r="I647" s="98" t="n">
        <v>6</v>
      </c>
      <c r="J647" s="93" t="n">
        <f aca="false">IF(G647&gt;0,(H647-G647-I647)*F647,(H647+(-G647)-I647)*F647)</f>
        <v>0</v>
      </c>
      <c r="K647" s="94"/>
      <c r="L647" s="97"/>
      <c r="U647" s="43"/>
      <c r="V647" s="45"/>
    </row>
    <row r="648" customFormat="false" ht="12.75" hidden="false" customHeight="false" outlineLevel="0" collapsed="false">
      <c r="A648" s="46" t="n">
        <v>36849</v>
      </c>
      <c r="B648" s="2" t="n">
        <f aca="false">B647+1</f>
        <v>5</v>
      </c>
      <c r="C648" s="3" t="n">
        <f aca="false">F648/2</f>
        <v>125</v>
      </c>
      <c r="E648" s="76" t="n">
        <f aca="false">E647+1</f>
        <v>4</v>
      </c>
      <c r="F648" s="6" t="n">
        <v>250</v>
      </c>
      <c r="G648" s="7" t="n">
        <v>2.38</v>
      </c>
      <c r="H648" s="7" t="n">
        <v>14.41</v>
      </c>
      <c r="I648" s="1" t="n">
        <v>6</v>
      </c>
      <c r="J648" s="8" t="n">
        <f aca="false">IF(G648&gt;0,(H648-G648-I648)*F648,(H648+(-G648)-I648)*F648)</f>
        <v>1507.5</v>
      </c>
      <c r="U648" s="43"/>
      <c r="V648" s="45"/>
    </row>
    <row r="649" customFormat="false" ht="12.75" hidden="false" customHeight="false" outlineLevel="0" collapsed="false">
      <c r="A649" s="46" t="n">
        <v>36849</v>
      </c>
      <c r="B649" s="2" t="n">
        <f aca="false">B648+1</f>
        <v>6</v>
      </c>
      <c r="C649" s="3" t="n">
        <f aca="false">F649/2</f>
        <v>0</v>
      </c>
      <c r="E649" s="76" t="n">
        <f aca="false">E648+1</f>
        <v>5</v>
      </c>
      <c r="G649" s="7" t="n">
        <v>3.16</v>
      </c>
      <c r="H649" s="7" t="n">
        <v>16.47</v>
      </c>
      <c r="I649" s="1" t="n">
        <v>6</v>
      </c>
      <c r="J649" s="8" t="n">
        <f aca="false">IF(G649&gt;0,(H649-G649-I649)*F649,(H649+(-G649)-I649)*F649)</f>
        <v>0</v>
      </c>
      <c r="U649" s="43"/>
      <c r="V649" s="45"/>
    </row>
    <row r="650" customFormat="false" ht="12.75" hidden="false" customHeight="false" outlineLevel="0" collapsed="false">
      <c r="A650" s="46" t="n">
        <v>36849</v>
      </c>
      <c r="B650" s="2" t="n">
        <f aca="false">B649+1</f>
        <v>7</v>
      </c>
      <c r="C650" s="3" t="n">
        <f aca="false">F650/2</f>
        <v>150</v>
      </c>
      <c r="E650" s="76" t="n">
        <f aca="false">E649+1</f>
        <v>6</v>
      </c>
      <c r="F650" s="6" t="n">
        <v>300</v>
      </c>
      <c r="G650" s="7" t="n">
        <v>6.57</v>
      </c>
      <c r="H650" s="7" t="n">
        <v>14.5</v>
      </c>
      <c r="I650" s="1" t="n">
        <v>6</v>
      </c>
      <c r="J650" s="8" t="n">
        <f aca="false">IF(G650&gt;0,(H650-G650-I650)*F650,(H650+(-G650)-I650)*F650)</f>
        <v>579</v>
      </c>
      <c r="U650" s="43"/>
      <c r="V650" s="45"/>
    </row>
    <row r="651" customFormat="false" ht="12.75" hidden="false" customHeight="false" outlineLevel="0" collapsed="false">
      <c r="A651" s="46" t="n">
        <v>36849</v>
      </c>
      <c r="B651" s="2" t="n">
        <f aca="false">B650+1</f>
        <v>8</v>
      </c>
      <c r="C651" s="3" t="n">
        <f aca="false">F651/2</f>
        <v>0</v>
      </c>
      <c r="E651" s="76" t="n">
        <f aca="false">E650+1</f>
        <v>7</v>
      </c>
      <c r="G651" s="7" t="n">
        <v>31.67</v>
      </c>
      <c r="H651" s="7" t="n">
        <v>19.83</v>
      </c>
      <c r="I651" s="1" t="n">
        <v>6</v>
      </c>
      <c r="J651" s="8" t="n">
        <f aca="false">IF(G651&gt;0,(H651-G651-I651)*F651,(H651+(-G651)-I651)*F651)</f>
        <v>-0</v>
      </c>
      <c r="U651" s="43"/>
      <c r="V651" s="45"/>
    </row>
    <row r="652" customFormat="false" ht="12.75" hidden="false" customHeight="false" outlineLevel="0" collapsed="false">
      <c r="A652" s="46" t="n">
        <v>36849</v>
      </c>
      <c r="B652" s="2" t="n">
        <f aca="false">B651+1</f>
        <v>9</v>
      </c>
      <c r="C652" s="3" t="n">
        <f aca="false">F652/2</f>
        <v>0</v>
      </c>
      <c r="E652" s="76" t="n">
        <f aca="false">E651+1</f>
        <v>8</v>
      </c>
      <c r="G652" s="7" t="n">
        <v>31.36</v>
      </c>
      <c r="H652" s="7" t="n">
        <v>25.27</v>
      </c>
      <c r="I652" s="1" t="n">
        <v>6</v>
      </c>
      <c r="J652" s="8" t="n">
        <f aca="false">IF(G652&gt;0,(H652-G652-I652)*F652,(H652+(-G652)-I652)*F652)</f>
        <v>-0</v>
      </c>
      <c r="U652" s="43"/>
      <c r="V652" s="45"/>
    </row>
    <row r="653" customFormat="false" ht="12.75" hidden="false" customHeight="false" outlineLevel="0" collapsed="false">
      <c r="A653" s="46" t="n">
        <v>36849</v>
      </c>
      <c r="B653" s="2" t="n">
        <f aca="false">B652+1</f>
        <v>10</v>
      </c>
      <c r="C653" s="3" t="n">
        <f aca="false">F653/2</f>
        <v>0</v>
      </c>
      <c r="E653" s="76" t="n">
        <f aca="false">E652+1</f>
        <v>9</v>
      </c>
      <c r="G653" s="7" t="n">
        <v>28.58</v>
      </c>
      <c r="H653" s="7" t="n">
        <v>31.68</v>
      </c>
      <c r="I653" s="1" t="n">
        <v>6</v>
      </c>
      <c r="J653" s="8" t="n">
        <f aca="false">IF(G653&gt;0,(H653-G653-I653)*F653,(H653+(-G653)-I653)*F653)</f>
        <v>-0</v>
      </c>
      <c r="U653" s="43"/>
      <c r="V653" s="45"/>
    </row>
    <row r="654" customFormat="false" ht="12.75" hidden="false" customHeight="false" outlineLevel="0" collapsed="false">
      <c r="A654" s="46" t="n">
        <v>36849</v>
      </c>
      <c r="B654" s="2" t="n">
        <f aca="false">B653+1</f>
        <v>11</v>
      </c>
      <c r="C654" s="3" t="n">
        <f aca="false">F654/2</f>
        <v>0</v>
      </c>
      <c r="E654" s="76" t="n">
        <f aca="false">E653+1</f>
        <v>10</v>
      </c>
      <c r="G654" s="7" t="n">
        <v>17</v>
      </c>
      <c r="H654" s="7" t="n">
        <v>17.29</v>
      </c>
      <c r="I654" s="1" t="n">
        <v>6</v>
      </c>
      <c r="J654" s="8" t="n">
        <f aca="false">IF(G654&gt;0,(H654-G654-I654)*F654,(H654+(-G654)-I654)*F654)</f>
        <v>-0</v>
      </c>
      <c r="U654" s="43"/>
      <c r="V654" s="45"/>
    </row>
    <row r="655" customFormat="false" ht="12.75" hidden="false" customHeight="false" outlineLevel="0" collapsed="false">
      <c r="A655" s="46" t="n">
        <v>36849</v>
      </c>
      <c r="B655" s="2" t="n">
        <f aca="false">B654+1</f>
        <v>12</v>
      </c>
      <c r="C655" s="3" t="n">
        <f aca="false">F655/2</f>
        <v>0</v>
      </c>
      <c r="E655" s="76" t="n">
        <f aca="false">E654+1</f>
        <v>11</v>
      </c>
      <c r="G655" s="7" t="n">
        <v>20.78</v>
      </c>
      <c r="H655" s="7" t="n">
        <v>18.87</v>
      </c>
      <c r="I655" s="1" t="n">
        <v>6</v>
      </c>
      <c r="J655" s="8" t="n">
        <f aca="false">IF(G655&gt;0,(H655-G655-I655)*F655,(H655+(-G655)-I655)*F655)</f>
        <v>-0</v>
      </c>
      <c r="U655" s="43"/>
      <c r="V655" s="45"/>
    </row>
    <row r="656" customFormat="false" ht="12.75" hidden="false" customHeight="false" outlineLevel="0" collapsed="false">
      <c r="A656" s="46" t="n">
        <v>36849</v>
      </c>
      <c r="B656" s="2" t="n">
        <f aca="false">B655+1</f>
        <v>13</v>
      </c>
      <c r="C656" s="3" t="n">
        <f aca="false">F656/2</f>
        <v>0</v>
      </c>
      <c r="E656" s="76" t="n">
        <f aca="false">E655+1</f>
        <v>12</v>
      </c>
      <c r="G656" s="7" t="n">
        <v>18.54</v>
      </c>
      <c r="H656" s="7" t="n">
        <v>19.09</v>
      </c>
      <c r="I656" s="1" t="n">
        <v>6</v>
      </c>
      <c r="J656" s="8" t="n">
        <f aca="false">IF(G656&gt;0,(H656-G656-I656)*F656,(H656+(-G656)-I656)*F656)</f>
        <v>-0</v>
      </c>
      <c r="U656" s="43"/>
      <c r="V656" s="45"/>
    </row>
    <row r="657" customFormat="false" ht="12.75" hidden="false" customHeight="false" outlineLevel="0" collapsed="false">
      <c r="A657" s="46" t="n">
        <v>36849</v>
      </c>
      <c r="B657" s="2" t="n">
        <f aca="false">B656+1</f>
        <v>14</v>
      </c>
      <c r="C657" s="3" t="n">
        <f aca="false">F657/2</f>
        <v>0</v>
      </c>
      <c r="E657" s="76" t="n">
        <f aca="false">E656+1</f>
        <v>13</v>
      </c>
      <c r="G657" s="7" t="n">
        <v>20</v>
      </c>
      <c r="H657" s="7" t="n">
        <v>16.7</v>
      </c>
      <c r="I657" s="1" t="n">
        <v>6</v>
      </c>
      <c r="J657" s="8" t="n">
        <f aca="false">IF(G657&gt;0,(H657-G657-I657)*F657,(H657+(-G657)-I657)*F657)</f>
        <v>-0</v>
      </c>
      <c r="U657" s="43"/>
      <c r="V657" s="45"/>
    </row>
    <row r="658" customFormat="false" ht="12.75" hidden="false" customHeight="false" outlineLevel="0" collapsed="false">
      <c r="A658" s="46" t="n">
        <v>36849</v>
      </c>
      <c r="B658" s="2" t="n">
        <f aca="false">B657+1</f>
        <v>15</v>
      </c>
      <c r="C658" s="3" t="n">
        <f aca="false">F658/2</f>
        <v>0</v>
      </c>
      <c r="E658" s="76" t="n">
        <f aca="false">E657+1</f>
        <v>14</v>
      </c>
      <c r="G658" s="7" t="n">
        <v>20.06</v>
      </c>
      <c r="H658" s="7" t="n">
        <v>15.7</v>
      </c>
      <c r="I658" s="1" t="n">
        <v>6</v>
      </c>
      <c r="J658" s="8" t="n">
        <f aca="false">IF(G658&gt;0,(H658-G658-I658)*F658,(H658+(-G658)-I658)*F658)</f>
        <v>-0</v>
      </c>
      <c r="U658" s="43"/>
      <c r="V658" s="45"/>
    </row>
    <row r="659" customFormat="false" ht="12.75" hidden="false" customHeight="false" outlineLevel="0" collapsed="false">
      <c r="A659" s="46" t="n">
        <v>36849</v>
      </c>
      <c r="B659" s="2" t="n">
        <f aca="false">B658+1</f>
        <v>16</v>
      </c>
      <c r="C659" s="3" t="n">
        <f aca="false">F659/2</f>
        <v>0</v>
      </c>
      <c r="E659" s="76" t="n">
        <f aca="false">E658+1</f>
        <v>15</v>
      </c>
      <c r="G659" s="7" t="n">
        <v>20.99</v>
      </c>
      <c r="H659" s="7" t="n">
        <v>15.7</v>
      </c>
      <c r="I659" s="1" t="n">
        <v>6</v>
      </c>
      <c r="J659" s="8" t="n">
        <f aca="false">IF(G659&gt;0,(H659-G659-I659)*F659,(H659+(-G659)-I659)*F659)</f>
        <v>-0</v>
      </c>
      <c r="U659" s="43"/>
      <c r="V659" s="45"/>
    </row>
    <row r="660" customFormat="false" ht="12.75" hidden="false" customHeight="false" outlineLevel="0" collapsed="false">
      <c r="A660" s="46" t="n">
        <v>36849</v>
      </c>
      <c r="B660" s="2" t="n">
        <f aca="false">B659+1</f>
        <v>17</v>
      </c>
      <c r="C660" s="3" t="n">
        <f aca="false">F660/2</f>
        <v>0</v>
      </c>
      <c r="E660" s="76" t="n">
        <f aca="false">E659+1</f>
        <v>16</v>
      </c>
      <c r="G660" s="7" t="n">
        <v>21</v>
      </c>
      <c r="H660" s="7" t="n">
        <v>37.25</v>
      </c>
      <c r="I660" s="1" t="n">
        <v>6</v>
      </c>
      <c r="J660" s="8" t="n">
        <f aca="false">IF(G660&gt;0,(H660-G660-I660)*F660,(H660+(-G660)-I660)*F660)</f>
        <v>0</v>
      </c>
      <c r="U660" s="43"/>
      <c r="V660" s="45"/>
    </row>
    <row r="661" customFormat="false" ht="12.75" hidden="false" customHeight="false" outlineLevel="0" collapsed="false">
      <c r="A661" s="46" t="n">
        <v>36849</v>
      </c>
      <c r="B661" s="2" t="n">
        <f aca="false">B660+1</f>
        <v>18</v>
      </c>
      <c r="C661" s="3" t="n">
        <f aca="false">F661/2</f>
        <v>150</v>
      </c>
      <c r="E661" s="76" t="n">
        <f aca="false">E660+1</f>
        <v>17</v>
      </c>
      <c r="F661" s="6" t="n">
        <v>300</v>
      </c>
      <c r="G661" s="7" t="n">
        <v>13.23</v>
      </c>
      <c r="H661" s="7" t="n">
        <v>56.09</v>
      </c>
      <c r="I661" s="1" t="n">
        <v>6</v>
      </c>
      <c r="J661" s="8" t="n">
        <f aca="false">IF(G661&gt;0,(H661-G661-I661)*F661,(H661+(-G661)-I661)*F661)</f>
        <v>11058</v>
      </c>
      <c r="U661" s="43"/>
      <c r="V661" s="45"/>
    </row>
    <row r="662" customFormat="false" ht="12.75" hidden="false" customHeight="false" outlineLevel="0" collapsed="false">
      <c r="A662" s="46" t="n">
        <v>36849</v>
      </c>
      <c r="B662" s="2" t="n">
        <f aca="false">B661+1</f>
        <v>19</v>
      </c>
      <c r="C662" s="3" t="n">
        <f aca="false">F662/2</f>
        <v>0</v>
      </c>
      <c r="E662" s="76" t="n">
        <f aca="false">E661+1</f>
        <v>18</v>
      </c>
      <c r="F662" s="6" t="n">
        <v>0</v>
      </c>
      <c r="G662" s="7" t="n">
        <v>18.75</v>
      </c>
      <c r="H662" s="7" t="n">
        <v>72.7</v>
      </c>
      <c r="I662" s="1" t="n">
        <v>6</v>
      </c>
      <c r="J662" s="8" t="n">
        <f aca="false">IF(G662&gt;0,(H662-G662-I662)*F662,(H662+(-G662)-I662)*F662)</f>
        <v>0</v>
      </c>
      <c r="U662" s="43"/>
      <c r="V662" s="45"/>
    </row>
    <row r="663" customFormat="false" ht="12.75" hidden="false" customHeight="false" outlineLevel="0" collapsed="false">
      <c r="A663" s="46" t="n">
        <v>36849</v>
      </c>
      <c r="B663" s="2" t="n">
        <f aca="false">B662+1</f>
        <v>20</v>
      </c>
      <c r="C663" s="3" t="n">
        <f aca="false">F663/2</f>
        <v>150</v>
      </c>
      <c r="E663" s="76" t="n">
        <f aca="false">E662+1</f>
        <v>19</v>
      </c>
      <c r="F663" s="6" t="n">
        <v>300</v>
      </c>
      <c r="G663" s="7" t="n">
        <v>19.24</v>
      </c>
      <c r="H663" s="7" t="n">
        <v>63.44</v>
      </c>
      <c r="I663" s="1" t="n">
        <v>6</v>
      </c>
      <c r="J663" s="8" t="n">
        <f aca="false">IF(G663&gt;0,(H663-G663-I663)*F663,(H663+(-G663)-I663)*F663)</f>
        <v>11460</v>
      </c>
      <c r="U663" s="43"/>
      <c r="V663" s="45"/>
    </row>
    <row r="664" customFormat="false" ht="12.75" hidden="false" customHeight="false" outlineLevel="0" collapsed="false">
      <c r="A664" s="46" t="n">
        <v>36849</v>
      </c>
      <c r="B664" s="2" t="n">
        <f aca="false">B663+1</f>
        <v>21</v>
      </c>
      <c r="C664" s="3" t="n">
        <f aca="false">F664/2</f>
        <v>0</v>
      </c>
      <c r="E664" s="76" t="n">
        <f aca="false">E663+1</f>
        <v>20</v>
      </c>
      <c r="G664" s="7" t="n">
        <v>14</v>
      </c>
      <c r="H664" s="7" t="n">
        <v>55.23</v>
      </c>
      <c r="I664" s="1" t="n">
        <v>6</v>
      </c>
      <c r="J664" s="8" t="n">
        <f aca="false">IF(G664&gt;0,(H664-G664-I664)*F664,(H664+(-G664)-I664)*F664)</f>
        <v>0</v>
      </c>
      <c r="U664" s="43"/>
      <c r="V664" s="45"/>
    </row>
    <row r="665" customFormat="false" ht="12.75" hidden="false" customHeight="false" outlineLevel="0" collapsed="false">
      <c r="A665" s="46" t="n">
        <v>36849</v>
      </c>
      <c r="B665" s="2" t="n">
        <f aca="false">B664+1</f>
        <v>22</v>
      </c>
      <c r="C665" s="3" t="n">
        <f aca="false">F665/2</f>
        <v>0</v>
      </c>
      <c r="E665" s="76" t="n">
        <f aca="false">E664+1</f>
        <v>21</v>
      </c>
      <c r="G665" s="7" t="n">
        <v>15.66</v>
      </c>
      <c r="H665" s="7" t="n">
        <v>27.43</v>
      </c>
      <c r="I665" s="1" t="n">
        <v>6</v>
      </c>
      <c r="J665" s="8" t="n">
        <f aca="false">IF(G665&gt;0,(H665-G665-I665)*F665,(H665+(-G665)-I665)*F665)</f>
        <v>0</v>
      </c>
      <c r="U665" s="43"/>
      <c r="V665" s="45"/>
    </row>
    <row r="666" customFormat="false" ht="12.75" hidden="false" customHeight="false" outlineLevel="0" collapsed="false">
      <c r="A666" s="46" t="n">
        <v>36849</v>
      </c>
      <c r="B666" s="2" t="n">
        <f aca="false">B665+1</f>
        <v>23</v>
      </c>
      <c r="C666" s="3" t="n">
        <f aca="false">F666/2</f>
        <v>0</v>
      </c>
      <c r="E666" s="76" t="n">
        <f aca="false">E665+1</f>
        <v>22</v>
      </c>
      <c r="G666" s="7" t="n">
        <v>20</v>
      </c>
      <c r="H666" s="7" t="n">
        <v>20.71</v>
      </c>
      <c r="I666" s="1" t="n">
        <v>6</v>
      </c>
      <c r="J666" s="8" t="n">
        <f aca="false">IF(G666&gt;0,(H666-G666-I666)*F666,(H666+(-G666)-I666)*F666)</f>
        <v>-0</v>
      </c>
      <c r="U666" s="43"/>
      <c r="V666" s="45"/>
    </row>
    <row r="667" customFormat="false" ht="12.75" hidden="false" customHeight="false" outlineLevel="0" collapsed="false">
      <c r="A667" s="46" t="n">
        <v>36849</v>
      </c>
      <c r="B667" s="2" t="n">
        <f aca="false">B666+1</f>
        <v>24</v>
      </c>
      <c r="C667" s="3" t="n">
        <f aca="false">F667/2</f>
        <v>0</v>
      </c>
      <c r="E667" s="76" t="n">
        <f aca="false">E666+1</f>
        <v>23</v>
      </c>
      <c r="G667" s="7" t="n">
        <v>13.26</v>
      </c>
      <c r="H667" s="7" t="n">
        <v>15.78</v>
      </c>
      <c r="I667" s="1" t="n">
        <v>6</v>
      </c>
      <c r="J667" s="8" t="n">
        <f aca="false">IF(G667&gt;0,(H667-G667-I667)*F667,(H667+(-G667)-I667)*F667)</f>
        <v>-0</v>
      </c>
      <c r="U667" s="43"/>
      <c r="V667" s="45"/>
    </row>
    <row r="668" customFormat="false" ht="13.5" hidden="false" customHeight="false" outlineLevel="0" collapsed="false">
      <c r="A668" s="62"/>
      <c r="B668" s="24"/>
      <c r="C668" s="25"/>
      <c r="D668" s="26"/>
      <c r="E668" s="63"/>
      <c r="F668" s="64"/>
      <c r="G668" s="65"/>
      <c r="H668" s="65"/>
      <c r="I668" s="64" t="s">
        <v>20</v>
      </c>
      <c r="J668" s="66" t="n">
        <f aca="false">SUM(J644:J667)</f>
        <v>28184.5</v>
      </c>
      <c r="K668" s="67"/>
      <c r="L668" s="68"/>
      <c r="M668" s="68"/>
      <c r="N668" s="68"/>
      <c r="O668" s="33"/>
      <c r="Q668" s="63"/>
      <c r="R668" s="62"/>
      <c r="S668" s="62"/>
      <c r="T668" s="69"/>
      <c r="U668" s="34"/>
      <c r="V668" s="70"/>
      <c r="W668" s="62"/>
    </row>
    <row r="669" customFormat="false" ht="12.75" hidden="false" customHeight="false" outlineLevel="0" collapsed="false">
      <c r="A669" s="46"/>
      <c r="F669" s="6" t="s">
        <v>0</v>
      </c>
      <c r="G669" s="74" t="n">
        <v>463291</v>
      </c>
      <c r="H669" s="74" t="n">
        <v>463295</v>
      </c>
      <c r="I669" s="75" t="n">
        <v>463297</v>
      </c>
      <c r="J669" s="56"/>
      <c r="L669" s="73" t="s">
        <v>0</v>
      </c>
      <c r="M669" s="73" t="s">
        <v>22</v>
      </c>
      <c r="N669" s="73"/>
      <c r="U669" s="43"/>
      <c r="V669" s="45"/>
    </row>
    <row r="670" customFormat="false" ht="12.75" hidden="false" customHeight="false" outlineLevel="0" collapsed="false">
      <c r="A670" s="46"/>
      <c r="F670" s="6" t="s">
        <v>22</v>
      </c>
      <c r="G670" s="74" t="n">
        <v>463292</v>
      </c>
      <c r="H670" s="74" t="n">
        <v>463296</v>
      </c>
      <c r="I670" s="75" t="n">
        <v>463299</v>
      </c>
      <c r="J670" s="56"/>
      <c r="K670" s="9" t="s">
        <v>23</v>
      </c>
      <c r="L670" s="10" t="n">
        <v>463302</v>
      </c>
      <c r="M670" s="10" t="n">
        <v>463303</v>
      </c>
      <c r="U670" s="43"/>
      <c r="V670" s="45"/>
    </row>
    <row r="671" customFormat="false" ht="12.75" hidden="false" customHeight="false" outlineLevel="0" collapsed="false">
      <c r="A671" s="46" t="n">
        <v>36850</v>
      </c>
      <c r="B671" s="2" t="n">
        <v>1</v>
      </c>
      <c r="C671" s="3" t="n">
        <f aca="false">F671/2</f>
        <v>0</v>
      </c>
      <c r="E671" s="5" t="n">
        <v>0</v>
      </c>
      <c r="G671" s="7" t="n">
        <v>16.37</v>
      </c>
      <c r="H671" s="7" t="n">
        <v>14.52</v>
      </c>
      <c r="I671" s="1" t="n">
        <v>6</v>
      </c>
      <c r="J671" s="8" t="n">
        <f aca="false">IF(G671&gt;0,(H671-G671-I671)*F671,(H671+(-G671)-I671)*F671)</f>
        <v>-0</v>
      </c>
      <c r="K671" s="9" t="s">
        <v>24</v>
      </c>
      <c r="L671" s="10" t="n">
        <v>463304</v>
      </c>
      <c r="M671" s="10" t="n">
        <v>463306</v>
      </c>
      <c r="P671" s="12" t="n">
        <f aca="false">E671</f>
        <v>0</v>
      </c>
      <c r="U671" s="43"/>
      <c r="V671" s="45"/>
    </row>
    <row r="672" customFormat="false" ht="12.75" hidden="false" customHeight="false" outlineLevel="0" collapsed="false">
      <c r="A672" s="46" t="n">
        <v>36850</v>
      </c>
      <c r="B672" s="2" t="n">
        <f aca="false">B671+1</f>
        <v>2</v>
      </c>
      <c r="C672" s="3" t="n">
        <f aca="false">F672/2</f>
        <v>0</v>
      </c>
      <c r="E672" s="76" t="n">
        <f aca="false">E671+1</f>
        <v>1</v>
      </c>
      <c r="G672" s="7" t="n">
        <v>3</v>
      </c>
      <c r="H672" s="7" t="n">
        <v>14.4</v>
      </c>
      <c r="I672" s="1" t="n">
        <v>6</v>
      </c>
      <c r="J672" s="8" t="n">
        <f aca="false">IF(G672&gt;0,(H672-G672-I672)*F672,(H672+(-G672)-I672)*F672)</f>
        <v>0</v>
      </c>
      <c r="K672" s="9" t="s">
        <v>25</v>
      </c>
      <c r="L672" s="10" t="n">
        <v>463307</v>
      </c>
      <c r="M672" s="10" t="n">
        <v>463310</v>
      </c>
      <c r="P672" s="12" t="n">
        <f aca="false">E672</f>
        <v>1</v>
      </c>
      <c r="U672" s="43"/>
      <c r="V672" s="45"/>
    </row>
    <row r="673" customFormat="false" ht="12.75" hidden="false" customHeight="false" outlineLevel="0" collapsed="false">
      <c r="A673" s="46" t="n">
        <v>36850</v>
      </c>
      <c r="B673" s="2" t="n">
        <f aca="false">B672+1</f>
        <v>3</v>
      </c>
      <c r="C673" s="3" t="n">
        <f aca="false">F673/2</f>
        <v>0</v>
      </c>
      <c r="E673" s="76" t="n">
        <f aca="false">E672+1</f>
        <v>2</v>
      </c>
      <c r="G673" s="7" t="n">
        <v>12</v>
      </c>
      <c r="H673" s="7" t="n">
        <v>14.31</v>
      </c>
      <c r="I673" s="1" t="n">
        <v>6</v>
      </c>
      <c r="J673" s="8" t="n">
        <f aca="false">IF(G673&gt;0,(H673-G673-I673)*F673,(H673+(-G673)-I673)*F673)</f>
        <v>-0</v>
      </c>
      <c r="K673" s="9" t="s">
        <v>26</v>
      </c>
      <c r="L673" s="10" t="n">
        <v>463311</v>
      </c>
      <c r="M673" s="10" t="n">
        <v>463312</v>
      </c>
      <c r="P673" s="12" t="n">
        <f aca="false">E673</f>
        <v>2</v>
      </c>
      <c r="U673" s="43"/>
      <c r="V673" s="45"/>
    </row>
    <row r="674" customFormat="false" ht="12.75" hidden="false" customHeight="false" outlineLevel="0" collapsed="false">
      <c r="A674" s="46" t="n">
        <v>36850</v>
      </c>
      <c r="B674" s="2" t="n">
        <f aca="false">B673+1</f>
        <v>4</v>
      </c>
      <c r="C674" s="3" t="n">
        <f aca="false">F674/2</f>
        <v>0</v>
      </c>
      <c r="E674" s="76" t="n">
        <f aca="false">E673+1</f>
        <v>3</v>
      </c>
      <c r="G674" s="7" t="n">
        <v>10</v>
      </c>
      <c r="H674" s="7" t="n">
        <v>14.82</v>
      </c>
      <c r="I674" s="1" t="n">
        <v>6</v>
      </c>
      <c r="J674" s="8" t="n">
        <f aca="false">IF(G674&gt;0,(H674-G674-I674)*F674,(H674+(-G674)-I674)*F674)</f>
        <v>-0</v>
      </c>
      <c r="P674" s="12" t="n">
        <f aca="false">E674</f>
        <v>3</v>
      </c>
      <c r="U674" s="43"/>
      <c r="V674" s="45"/>
    </row>
    <row r="675" customFormat="false" ht="12.75" hidden="false" customHeight="false" outlineLevel="0" collapsed="false">
      <c r="A675" s="46" t="n">
        <v>36850</v>
      </c>
      <c r="B675" s="2" t="n">
        <f aca="false">B674+1</f>
        <v>5</v>
      </c>
      <c r="C675" s="3" t="n">
        <f aca="false">F675/2</f>
        <v>0</v>
      </c>
      <c r="E675" s="76" t="n">
        <f aca="false">E674+1</f>
        <v>4</v>
      </c>
      <c r="G675" s="7" t="n">
        <v>15.94</v>
      </c>
      <c r="H675" s="7" t="n">
        <v>14.83</v>
      </c>
      <c r="I675" s="1" t="n">
        <v>6</v>
      </c>
      <c r="J675" s="8" t="n">
        <f aca="false">IF(G675&gt;0,(H675-G675-I675)*F675,(H675+(-G675)-I675)*F675)</f>
        <v>-0</v>
      </c>
      <c r="P675" s="12" t="n">
        <f aca="false">E675</f>
        <v>4</v>
      </c>
      <c r="U675" s="43"/>
      <c r="V675" s="45"/>
    </row>
    <row r="676" customFormat="false" ht="12.75" hidden="false" customHeight="false" outlineLevel="0" collapsed="false">
      <c r="A676" s="46" t="n">
        <v>36850</v>
      </c>
      <c r="B676" s="2" t="n">
        <f aca="false">B675+1</f>
        <v>6</v>
      </c>
      <c r="C676" s="3" t="n">
        <f aca="false">F676/2</f>
        <v>0</v>
      </c>
      <c r="E676" s="76" t="n">
        <f aca="false">E675+1</f>
        <v>5</v>
      </c>
      <c r="G676" s="7" t="n">
        <v>20.02</v>
      </c>
      <c r="H676" s="7" t="n">
        <v>18.24</v>
      </c>
      <c r="I676" s="1" t="n">
        <v>6</v>
      </c>
      <c r="J676" s="8" t="n">
        <f aca="false">IF(G676&gt;0,(H676-G676-I676)*F676,(H676+(-G676)-I676)*F676)</f>
        <v>-0</v>
      </c>
      <c r="P676" s="12" t="n">
        <f aca="false">E676</f>
        <v>5</v>
      </c>
      <c r="U676" s="43"/>
      <c r="V676" s="45"/>
    </row>
    <row r="677" customFormat="false" ht="12.75" hidden="false" customHeight="false" outlineLevel="0" collapsed="false">
      <c r="A677" s="46" t="n">
        <v>36850</v>
      </c>
      <c r="B677" s="2" t="n">
        <f aca="false">B676+1</f>
        <v>7</v>
      </c>
      <c r="C677" s="3" t="n">
        <f aca="false">F677/2</f>
        <v>0</v>
      </c>
      <c r="E677" s="76" t="n">
        <f aca="false">E676+1</f>
        <v>6</v>
      </c>
      <c r="H677" s="7" t="n">
        <v>84.43</v>
      </c>
      <c r="I677" s="1" t="n">
        <v>6</v>
      </c>
      <c r="J677" s="8" t="n">
        <f aca="false">IF(G677&gt;0,(H677-G677-I677)*F677,(H677+(-G677)-I677)*F677)</f>
        <v>0</v>
      </c>
      <c r="P677" s="12" t="n">
        <f aca="false">E677</f>
        <v>6</v>
      </c>
      <c r="U677" s="43"/>
      <c r="V677" s="45"/>
    </row>
    <row r="678" customFormat="false" ht="12.75" hidden="false" customHeight="false" outlineLevel="0" collapsed="false">
      <c r="A678" s="46" t="n">
        <v>36850</v>
      </c>
      <c r="B678" s="2" t="n">
        <f aca="false">B677+1</f>
        <v>8</v>
      </c>
      <c r="C678" s="3" t="n">
        <f aca="false">F678/2</f>
        <v>0</v>
      </c>
      <c r="E678" s="76" t="n">
        <f aca="false">E677+1</f>
        <v>7</v>
      </c>
      <c r="H678" s="7" t="n">
        <v>69.75</v>
      </c>
      <c r="I678" s="1" t="n">
        <v>6</v>
      </c>
      <c r="J678" s="8" t="n">
        <f aca="false">IF(G678&gt;0,(H678-G678-I678)*F678,(H678+(-G678)-I678)*F678)</f>
        <v>0</v>
      </c>
      <c r="P678" s="12" t="n">
        <f aca="false">E678</f>
        <v>7</v>
      </c>
      <c r="U678" s="43"/>
      <c r="V678" s="45"/>
    </row>
    <row r="679" customFormat="false" ht="12.75" hidden="false" customHeight="false" outlineLevel="0" collapsed="false">
      <c r="A679" s="46" t="n">
        <v>36850</v>
      </c>
      <c r="B679" s="2" t="n">
        <f aca="false">B678+1</f>
        <v>9</v>
      </c>
      <c r="C679" s="3" t="n">
        <f aca="false">F679/2</f>
        <v>0</v>
      </c>
      <c r="E679" s="76" t="n">
        <f aca="false">E678+1</f>
        <v>8</v>
      </c>
      <c r="H679" s="7" t="n">
        <v>51.09</v>
      </c>
      <c r="I679" s="1" t="n">
        <v>6</v>
      </c>
      <c r="J679" s="8" t="n">
        <f aca="false">IF(G679&gt;0,(H679-G679-I679)*F679,(H679+(-G679)-I679)*F679)</f>
        <v>0</v>
      </c>
      <c r="P679" s="12" t="n">
        <f aca="false">E679</f>
        <v>8</v>
      </c>
      <c r="U679" s="43"/>
      <c r="V679" s="45"/>
    </row>
    <row r="680" customFormat="false" ht="12.75" hidden="false" customHeight="false" outlineLevel="0" collapsed="false">
      <c r="A680" s="46" t="n">
        <v>36850</v>
      </c>
      <c r="B680" s="2" t="n">
        <f aca="false">B679+1</f>
        <v>10</v>
      </c>
      <c r="C680" s="3" t="n">
        <f aca="false">F680/2</f>
        <v>0</v>
      </c>
      <c r="E680" s="76" t="n">
        <f aca="false">E679+1</f>
        <v>9</v>
      </c>
      <c r="H680" s="7" t="n">
        <v>26.98</v>
      </c>
      <c r="I680" s="1" t="n">
        <v>6</v>
      </c>
      <c r="J680" s="8" t="n">
        <f aca="false">IF(G680&gt;0,(H680-G680-I680)*F680,(H680+(-G680)-I680)*F680)</f>
        <v>0</v>
      </c>
      <c r="P680" s="12" t="n">
        <f aca="false">E680</f>
        <v>9</v>
      </c>
      <c r="U680" s="43"/>
      <c r="V680" s="45"/>
    </row>
    <row r="681" customFormat="false" ht="12.75" hidden="false" customHeight="false" outlineLevel="0" collapsed="false">
      <c r="A681" s="46" t="n">
        <v>36850</v>
      </c>
      <c r="B681" s="2" t="n">
        <f aca="false">B680+1</f>
        <v>11</v>
      </c>
      <c r="C681" s="3" t="n">
        <f aca="false">F681/2</f>
        <v>62.5</v>
      </c>
      <c r="E681" s="76" t="n">
        <f aca="false">E680+1</f>
        <v>10</v>
      </c>
      <c r="F681" s="6" t="n">
        <v>125</v>
      </c>
      <c r="G681" s="7" t="n">
        <v>53.51</v>
      </c>
      <c r="H681" s="7" t="n">
        <v>35.98</v>
      </c>
      <c r="I681" s="1" t="n">
        <v>6</v>
      </c>
      <c r="J681" s="8" t="n">
        <f aca="false">IF(G681&gt;0,(H681-G681-I681)*F681,(H681+(-G681)-I681)*F681)</f>
        <v>-2941.25</v>
      </c>
      <c r="P681" s="12" t="n">
        <f aca="false">E681</f>
        <v>10</v>
      </c>
      <c r="U681" s="43"/>
      <c r="V681" s="45"/>
    </row>
    <row r="682" customFormat="false" ht="12.75" hidden="false" customHeight="false" outlineLevel="0" collapsed="false">
      <c r="A682" s="46" t="n">
        <v>36850</v>
      </c>
      <c r="B682" s="2" t="n">
        <f aca="false">B681+1</f>
        <v>12</v>
      </c>
      <c r="C682" s="3" t="n">
        <f aca="false">F682/2</f>
        <v>0</v>
      </c>
      <c r="E682" s="76" t="n">
        <f aca="false">E681+1</f>
        <v>11</v>
      </c>
      <c r="H682" s="7" t="n">
        <v>18.08</v>
      </c>
      <c r="I682" s="1" t="n">
        <v>6</v>
      </c>
      <c r="J682" s="8" t="n">
        <f aca="false">IF(G682&gt;0,(H682-G682-I682)*F682,(H682+(-G682)-I682)*F682)</f>
        <v>0</v>
      </c>
      <c r="P682" s="12" t="n">
        <f aca="false">E682</f>
        <v>11</v>
      </c>
      <c r="U682" s="43"/>
      <c r="V682" s="45"/>
    </row>
    <row r="683" customFormat="false" ht="12.75" hidden="false" customHeight="false" outlineLevel="0" collapsed="false">
      <c r="A683" s="46" t="n">
        <v>36850</v>
      </c>
      <c r="B683" s="2" t="n">
        <f aca="false">B682+1</f>
        <v>13</v>
      </c>
      <c r="C683" s="3" t="n">
        <f aca="false">F683/2</f>
        <v>62.5</v>
      </c>
      <c r="E683" s="76" t="n">
        <f aca="false">E682+1</f>
        <v>12</v>
      </c>
      <c r="F683" s="6" t="n">
        <v>125</v>
      </c>
      <c r="G683" s="7" t="n">
        <v>52.84</v>
      </c>
      <c r="H683" s="7" t="n">
        <v>26.81</v>
      </c>
      <c r="I683" s="1" t="n">
        <v>6</v>
      </c>
      <c r="J683" s="8" t="n">
        <f aca="false">IF(G683&gt;0,(H683-G683-I683)*F683,(H683+(-G683)-I683)*F683)</f>
        <v>-4003.75</v>
      </c>
      <c r="P683" s="12" t="n">
        <f aca="false">E683</f>
        <v>12</v>
      </c>
      <c r="U683" s="43"/>
      <c r="V683" s="45"/>
    </row>
    <row r="684" customFormat="false" ht="12.75" hidden="false" customHeight="false" outlineLevel="0" collapsed="false">
      <c r="A684" s="46" t="n">
        <v>36850</v>
      </c>
      <c r="B684" s="2" t="n">
        <f aca="false">B683+1</f>
        <v>14</v>
      </c>
      <c r="C684" s="3" t="n">
        <f aca="false">F684/2</f>
        <v>0</v>
      </c>
      <c r="E684" s="76" t="n">
        <f aca="false">E683+1</f>
        <v>13</v>
      </c>
      <c r="G684" s="7" t="n">
        <v>33.2</v>
      </c>
      <c r="H684" s="7" t="n">
        <v>45.34</v>
      </c>
      <c r="I684" s="1" t="n">
        <v>6</v>
      </c>
      <c r="J684" s="8" t="n">
        <f aca="false">IF(G684&gt;0,(H684-G684-I684)*F684,(H684+(-G684)-I684)*F684)</f>
        <v>0</v>
      </c>
      <c r="P684" s="12" t="n">
        <f aca="false">E684</f>
        <v>13</v>
      </c>
      <c r="U684" s="43"/>
      <c r="V684" s="45"/>
    </row>
    <row r="685" customFormat="false" ht="12.75" hidden="false" customHeight="false" outlineLevel="0" collapsed="false">
      <c r="A685" s="46" t="n">
        <v>36850</v>
      </c>
      <c r="B685" s="2" t="n">
        <f aca="false">B684+1</f>
        <v>15</v>
      </c>
      <c r="C685" s="3" t="n">
        <f aca="false">F685/2</f>
        <v>0</v>
      </c>
      <c r="E685" s="76" t="n">
        <f aca="false">E684+1</f>
        <v>14</v>
      </c>
      <c r="G685" s="7" t="n">
        <v>26.02</v>
      </c>
      <c r="H685" s="7" t="n">
        <v>16.33</v>
      </c>
      <c r="I685" s="1" t="n">
        <v>6</v>
      </c>
      <c r="J685" s="8" t="n">
        <f aca="false">IF(G685&gt;0,(H685-G685-I685)*F685,(H685+(-G685)-I685)*F685)</f>
        <v>-0</v>
      </c>
      <c r="P685" s="12" t="n">
        <f aca="false">E685</f>
        <v>14</v>
      </c>
      <c r="Q685" s="5" t="n">
        <v>350</v>
      </c>
      <c r="T685" s="79" t="e">
        <f aca="false">#REF!*Q685</f>
        <v>#REF!</v>
      </c>
      <c r="U685" s="43" t="n">
        <v>86728</v>
      </c>
      <c r="V685" s="45"/>
    </row>
    <row r="686" customFormat="false" ht="12.75" hidden="false" customHeight="false" outlineLevel="0" collapsed="false">
      <c r="A686" s="46" t="n">
        <v>36850</v>
      </c>
      <c r="B686" s="2" t="n">
        <f aca="false">B685+1</f>
        <v>16</v>
      </c>
      <c r="C686" s="3" t="n">
        <f aca="false">F686/2</f>
        <v>0</v>
      </c>
      <c r="E686" s="76" t="n">
        <f aca="false">E685+1</f>
        <v>15</v>
      </c>
      <c r="G686" s="7" t="n">
        <v>26.89</v>
      </c>
      <c r="H686" s="7" t="n">
        <v>15.43</v>
      </c>
      <c r="I686" s="1" t="n">
        <v>6</v>
      </c>
      <c r="J686" s="8" t="n">
        <f aca="false">IF(G686&gt;0,(H686-G686-I686)*F686,(H686+(-G686)-I686)*F686)</f>
        <v>-0</v>
      </c>
      <c r="P686" s="12" t="n">
        <f aca="false">E686</f>
        <v>15</v>
      </c>
      <c r="Q686" s="5" t="n">
        <v>350</v>
      </c>
      <c r="T686" s="79" t="e">
        <f aca="false">#REF!*Q686</f>
        <v>#REF!</v>
      </c>
      <c r="U686" s="43" t="n">
        <v>86728</v>
      </c>
      <c r="V686" s="45"/>
    </row>
    <row r="687" customFormat="false" ht="12.75" hidden="false" customHeight="false" outlineLevel="0" collapsed="false">
      <c r="A687" s="46" t="n">
        <v>36850</v>
      </c>
      <c r="B687" s="2" t="n">
        <f aca="false">B686+1</f>
        <v>17</v>
      </c>
      <c r="C687" s="3" t="n">
        <f aca="false">F687/2</f>
        <v>262.5</v>
      </c>
      <c r="E687" s="76" t="n">
        <f aca="false">E686+1</f>
        <v>16</v>
      </c>
      <c r="F687" s="6" t="n">
        <v>525</v>
      </c>
      <c r="G687" s="7" t="n">
        <v>120.89</v>
      </c>
      <c r="H687" s="7" t="n">
        <v>24.99</v>
      </c>
      <c r="I687" s="1" t="n">
        <v>6</v>
      </c>
      <c r="J687" s="8" t="n">
        <f aca="false">IF(G687&gt;0,(H687-G687-I687)*F687,(H687+(-G687)-I687)*F687)</f>
        <v>-53497.5</v>
      </c>
      <c r="P687" s="12" t="n">
        <f aca="false">E687</f>
        <v>16</v>
      </c>
      <c r="T687" s="79"/>
      <c r="U687" s="43"/>
      <c r="V687" s="45"/>
    </row>
    <row r="688" customFormat="false" ht="12.75" hidden="false" customHeight="false" outlineLevel="0" collapsed="false">
      <c r="A688" s="46" t="n">
        <v>36850</v>
      </c>
      <c r="B688" s="2" t="n">
        <f aca="false">B687+1</f>
        <v>18</v>
      </c>
      <c r="C688" s="3" t="n">
        <f aca="false">F688/2</f>
        <v>0</v>
      </c>
      <c r="E688" s="76" t="n">
        <f aca="false">E687+1</f>
        <v>17</v>
      </c>
      <c r="G688" s="7" t="n">
        <v>120</v>
      </c>
      <c r="H688" s="7" t="n">
        <v>80.81</v>
      </c>
      <c r="I688" s="1" t="n">
        <v>6</v>
      </c>
      <c r="J688" s="8" t="n">
        <f aca="false">IF(G688&gt;0,(H688-G688-I688)*F688,(H688+(-G688)-I688)*F688)</f>
        <v>-0</v>
      </c>
      <c r="P688" s="12" t="n">
        <f aca="false">E688</f>
        <v>17</v>
      </c>
      <c r="T688" s="79"/>
      <c r="U688" s="43"/>
      <c r="V688" s="45"/>
    </row>
    <row r="689" customFormat="false" ht="12.75" hidden="false" customHeight="false" outlineLevel="0" collapsed="false">
      <c r="A689" s="46" t="n">
        <v>36850</v>
      </c>
      <c r="B689" s="2" t="n">
        <f aca="false">B688+1</f>
        <v>19</v>
      </c>
      <c r="C689" s="3" t="n">
        <f aca="false">F689/2</f>
        <v>0</v>
      </c>
      <c r="E689" s="76" t="n">
        <f aca="false">E688+1</f>
        <v>18</v>
      </c>
      <c r="G689" s="7" t="n">
        <v>98.38</v>
      </c>
      <c r="H689" s="7" t="n">
        <v>40.33</v>
      </c>
      <c r="I689" s="1" t="n">
        <v>6</v>
      </c>
      <c r="J689" s="8" t="n">
        <f aca="false">IF(G689&gt;0,(H689-G689-I689)*F689,(H689+(-G689)-I689)*F689)</f>
        <v>-0</v>
      </c>
      <c r="P689" s="12" t="n">
        <f aca="false">E689</f>
        <v>18</v>
      </c>
      <c r="T689" s="79"/>
      <c r="U689" s="43"/>
      <c r="V689" s="45"/>
    </row>
    <row r="690" customFormat="false" ht="12.75" hidden="false" customHeight="false" outlineLevel="0" collapsed="false">
      <c r="A690" s="46" t="n">
        <v>36850</v>
      </c>
      <c r="B690" s="2" t="n">
        <f aca="false">B689+1</f>
        <v>20</v>
      </c>
      <c r="C690" s="3" t="n">
        <f aca="false">F690/2</f>
        <v>0</v>
      </c>
      <c r="E690" s="76" t="n">
        <f aca="false">E689+1</f>
        <v>19</v>
      </c>
      <c r="G690" s="7" t="n">
        <v>55</v>
      </c>
      <c r="H690" s="7" t="n">
        <v>61.6</v>
      </c>
      <c r="I690" s="1" t="n">
        <v>6</v>
      </c>
      <c r="J690" s="8" t="n">
        <f aca="false">IF(G690&gt;0,(H690-G690-I690)*F690,(H690+(-G690)-I690)*F690)</f>
        <v>0</v>
      </c>
      <c r="P690" s="12" t="n">
        <f aca="false">E690</f>
        <v>19</v>
      </c>
      <c r="T690" s="79"/>
      <c r="U690" s="43"/>
      <c r="V690" s="45"/>
    </row>
    <row r="691" customFormat="false" ht="12.75" hidden="false" customHeight="false" outlineLevel="0" collapsed="false">
      <c r="A691" s="46" t="n">
        <v>36850</v>
      </c>
      <c r="B691" s="2" t="n">
        <f aca="false">B690+1</f>
        <v>21</v>
      </c>
      <c r="C691" s="3" t="n">
        <f aca="false">F691/2</f>
        <v>0</v>
      </c>
      <c r="E691" s="76" t="n">
        <f aca="false">E690+1</f>
        <v>20</v>
      </c>
      <c r="G691" s="7" t="n">
        <v>43.14</v>
      </c>
      <c r="H691" s="7" t="n">
        <v>61.1</v>
      </c>
      <c r="I691" s="1" t="n">
        <v>6</v>
      </c>
      <c r="J691" s="8" t="n">
        <f aca="false">IF(G691&gt;0,(H691-G691-I691)*F691,(H691+(-G691)-I691)*F691)</f>
        <v>0</v>
      </c>
      <c r="P691" s="12" t="n">
        <f aca="false">E691</f>
        <v>20</v>
      </c>
      <c r="T691" s="79"/>
      <c r="U691" s="43"/>
      <c r="V691" s="45"/>
    </row>
    <row r="692" customFormat="false" ht="12.75" hidden="false" customHeight="false" outlineLevel="0" collapsed="false">
      <c r="A692" s="46" t="n">
        <v>36850</v>
      </c>
      <c r="B692" s="2" t="n">
        <f aca="false">B691+1</f>
        <v>22</v>
      </c>
      <c r="C692" s="3" t="n">
        <f aca="false">F692/2</f>
        <v>0</v>
      </c>
      <c r="E692" s="76" t="n">
        <f aca="false">E691+1</f>
        <v>21</v>
      </c>
      <c r="G692" s="7" t="n">
        <v>26.6</v>
      </c>
      <c r="H692" s="7" t="n">
        <v>38.03</v>
      </c>
      <c r="I692" s="1" t="n">
        <v>6</v>
      </c>
      <c r="J692" s="8" t="n">
        <f aca="false">IF(G692&gt;0,(H692-G692-I692)*F692,(H692+(-G692)-I692)*F692)</f>
        <v>0</v>
      </c>
      <c r="P692" s="12" t="n">
        <f aca="false">E692</f>
        <v>21</v>
      </c>
      <c r="T692" s="79"/>
      <c r="U692" s="43"/>
      <c r="V692" s="45"/>
    </row>
    <row r="693" customFormat="false" ht="12.75" hidden="false" customHeight="false" outlineLevel="0" collapsed="false">
      <c r="A693" s="46" t="n">
        <v>36850</v>
      </c>
      <c r="B693" s="2" t="n">
        <f aca="false">B692+1</f>
        <v>23</v>
      </c>
      <c r="C693" s="3" t="n">
        <f aca="false">F693/2</f>
        <v>0</v>
      </c>
      <c r="E693" s="76" t="n">
        <f aca="false">E692+1</f>
        <v>22</v>
      </c>
      <c r="G693" s="7" t="n">
        <v>33.91</v>
      </c>
      <c r="H693" s="7" t="n">
        <v>20.2</v>
      </c>
      <c r="I693" s="1" t="n">
        <v>6</v>
      </c>
      <c r="J693" s="8" t="n">
        <f aca="false">IF(G693&gt;0,(H693-G693-I693)*F693,(H693+(-G693)-I693)*F693)</f>
        <v>-0</v>
      </c>
      <c r="P693" s="12" t="n">
        <f aca="false">E693</f>
        <v>22</v>
      </c>
      <c r="T693" s="79"/>
      <c r="U693" s="43"/>
      <c r="V693" s="45"/>
    </row>
    <row r="694" customFormat="false" ht="12.75" hidden="false" customHeight="false" outlineLevel="0" collapsed="false">
      <c r="A694" s="46" t="n">
        <v>36850</v>
      </c>
      <c r="B694" s="2" t="n">
        <f aca="false">B693+1</f>
        <v>24</v>
      </c>
      <c r="C694" s="3" t="n">
        <f aca="false">F694/2</f>
        <v>0</v>
      </c>
      <c r="E694" s="76" t="n">
        <f aca="false">E693+1</f>
        <v>23</v>
      </c>
      <c r="G694" s="7" t="n">
        <v>29.68</v>
      </c>
      <c r="H694" s="7" t="n">
        <v>16.2</v>
      </c>
      <c r="I694" s="1" t="n">
        <v>6</v>
      </c>
      <c r="J694" s="8" t="n">
        <f aca="false">IF(G694&gt;0,(H694-G694-I694)*F694,(H694+(-G694)-I694)*F694)</f>
        <v>-0</v>
      </c>
      <c r="P694" s="12" t="n">
        <f aca="false">E694</f>
        <v>23</v>
      </c>
      <c r="T694" s="79"/>
      <c r="U694" s="43"/>
      <c r="V694" s="45"/>
    </row>
    <row r="695" customFormat="false" ht="13.5" hidden="false" customHeight="false" outlineLevel="0" collapsed="false">
      <c r="A695" s="62"/>
      <c r="B695" s="24"/>
      <c r="C695" s="25"/>
      <c r="D695" s="26"/>
      <c r="E695" s="63"/>
      <c r="F695" s="64"/>
      <c r="G695" s="65"/>
      <c r="H695" s="65"/>
      <c r="I695" s="64" t="s">
        <v>20</v>
      </c>
      <c r="J695" s="66" t="n">
        <f aca="false">SUM(J671:J694)</f>
        <v>-60442.5</v>
      </c>
      <c r="K695" s="67"/>
      <c r="L695" s="68"/>
      <c r="M695" s="68"/>
      <c r="N695" s="68"/>
      <c r="O695" s="33"/>
      <c r="Q695" s="63"/>
      <c r="R695" s="62" t="s">
        <v>31</v>
      </c>
      <c r="S695" s="62"/>
      <c r="T695" s="99" t="e">
        <f aca="false">SUM(T685:T694)</f>
        <v>#REF!</v>
      </c>
      <c r="U695" s="34"/>
      <c r="V695" s="70"/>
      <c r="W695" s="62"/>
    </row>
    <row r="696" customFormat="false" ht="12.75" hidden="false" customHeight="false" outlineLevel="0" collapsed="false">
      <c r="A696" s="46"/>
      <c r="F696" s="6" t="s">
        <v>0</v>
      </c>
      <c r="G696" s="74" t="n">
        <v>463687</v>
      </c>
      <c r="H696" s="74" t="n">
        <v>463693</v>
      </c>
      <c r="I696" s="75" t="n">
        <v>463695</v>
      </c>
      <c r="J696" s="56"/>
      <c r="L696" s="73" t="s">
        <v>0</v>
      </c>
      <c r="M696" s="73" t="s">
        <v>22</v>
      </c>
      <c r="N696" s="73"/>
      <c r="U696" s="43"/>
      <c r="V696" s="45"/>
    </row>
    <row r="697" customFormat="false" ht="12.75" hidden="false" customHeight="false" outlineLevel="0" collapsed="false">
      <c r="A697" s="46"/>
      <c r="F697" s="6" t="s">
        <v>22</v>
      </c>
      <c r="G697" s="74" t="n">
        <v>463692</v>
      </c>
      <c r="H697" s="74" t="n">
        <v>463694</v>
      </c>
      <c r="I697" s="75" t="n">
        <v>463696</v>
      </c>
      <c r="J697" s="56"/>
      <c r="K697" s="9" t="s">
        <v>23</v>
      </c>
      <c r="L697" s="97" t="n">
        <v>463698</v>
      </c>
      <c r="M697" s="10" t="n">
        <v>463704</v>
      </c>
      <c r="U697" s="43"/>
      <c r="V697" s="45"/>
    </row>
    <row r="698" customFormat="false" ht="12.75" hidden="false" customHeight="false" outlineLevel="0" collapsed="false">
      <c r="A698" s="46" t="n">
        <v>36851</v>
      </c>
      <c r="B698" s="2" t="n">
        <v>1</v>
      </c>
      <c r="C698" s="3" t="n">
        <f aca="false">F698/2</f>
        <v>0</v>
      </c>
      <c r="E698" s="5" t="n">
        <v>0</v>
      </c>
      <c r="G698" s="7" t="n">
        <v>23.9</v>
      </c>
      <c r="H698" s="7" t="n">
        <v>14.78</v>
      </c>
      <c r="I698" s="1" t="n">
        <v>6</v>
      </c>
      <c r="J698" s="8" t="n">
        <f aca="false">IF(G698&gt;0,(H698-G698-I698)*F698,(H698+(-G698)-I698)*F698)</f>
        <v>-0</v>
      </c>
      <c r="K698" s="9" t="s">
        <v>24</v>
      </c>
      <c r="L698" s="10" t="n">
        <v>463706</v>
      </c>
      <c r="M698" s="10" t="n">
        <v>463712</v>
      </c>
      <c r="P698" s="12" t="n">
        <f aca="false">E698</f>
        <v>0</v>
      </c>
      <c r="U698" s="43"/>
      <c r="V698" s="45"/>
    </row>
    <row r="699" customFormat="false" ht="12.75" hidden="false" customHeight="false" outlineLevel="0" collapsed="false">
      <c r="A699" s="46" t="n">
        <v>36851</v>
      </c>
      <c r="B699" s="2" t="n">
        <f aca="false">B698+1</f>
        <v>2</v>
      </c>
      <c r="C699" s="3" t="n">
        <f aca="false">F699/2</f>
        <v>11</v>
      </c>
      <c r="E699" s="76" t="n">
        <f aca="false">E698+1</f>
        <v>1</v>
      </c>
      <c r="F699" s="6" t="n">
        <v>22</v>
      </c>
      <c r="G699" s="7" t="n">
        <v>5.35</v>
      </c>
      <c r="H699" s="7" t="n">
        <v>14.8</v>
      </c>
      <c r="I699" s="1" t="n">
        <v>6</v>
      </c>
      <c r="J699" s="8" t="n">
        <f aca="false">IF(G699&gt;0,(H699-G699-I699)*F699,(H699+(-G699)-I699)*F699)</f>
        <v>75.9</v>
      </c>
      <c r="K699" s="9" t="s">
        <v>25</v>
      </c>
      <c r="L699" s="10" t="n">
        <v>463716</v>
      </c>
      <c r="M699" s="10" t="n">
        <v>463719</v>
      </c>
      <c r="P699" s="12" t="n">
        <f aca="false">E699</f>
        <v>1</v>
      </c>
      <c r="U699" s="43"/>
      <c r="V699" s="45"/>
    </row>
    <row r="700" customFormat="false" ht="12.75" hidden="false" customHeight="false" outlineLevel="0" collapsed="false">
      <c r="A700" s="46" t="n">
        <v>36851</v>
      </c>
      <c r="B700" s="2" t="n">
        <f aca="false">B699+1</f>
        <v>3</v>
      </c>
      <c r="C700" s="3" t="n">
        <f aca="false">F700/2</f>
        <v>0</v>
      </c>
      <c r="E700" s="76" t="n">
        <f aca="false">E699+1</f>
        <v>2</v>
      </c>
      <c r="G700" s="7" t="n">
        <v>18.31</v>
      </c>
      <c r="H700" s="7" t="n">
        <v>14.84</v>
      </c>
      <c r="I700" s="1" t="n">
        <v>6</v>
      </c>
      <c r="J700" s="8" t="n">
        <f aca="false">IF(G700&gt;0,(H700-G700-I700)*F700,(H700+(-G700)-I700)*F700)</f>
        <v>-0</v>
      </c>
      <c r="K700" s="9" t="s">
        <v>26</v>
      </c>
      <c r="L700" s="10" t="n">
        <v>463721</v>
      </c>
      <c r="M700" s="10" t="n">
        <v>463731</v>
      </c>
      <c r="P700" s="12" t="n">
        <f aca="false">E700</f>
        <v>2</v>
      </c>
      <c r="U700" s="43"/>
      <c r="V700" s="45"/>
    </row>
    <row r="701" customFormat="false" ht="12.75" hidden="false" customHeight="false" outlineLevel="0" collapsed="false">
      <c r="A701" s="46" t="n">
        <v>36851</v>
      </c>
      <c r="B701" s="2" t="n">
        <f aca="false">B700+1</f>
        <v>4</v>
      </c>
      <c r="C701" s="3" t="n">
        <f aca="false">F701/2</f>
        <v>0</v>
      </c>
      <c r="E701" s="76" t="n">
        <f aca="false">E700+1</f>
        <v>3</v>
      </c>
      <c r="G701" s="7" t="n">
        <v>18.9</v>
      </c>
      <c r="H701" s="7" t="n">
        <v>14.49</v>
      </c>
      <c r="I701" s="1" t="n">
        <v>6</v>
      </c>
      <c r="J701" s="8" t="n">
        <f aca="false">IF(G701&gt;0,(H701-G701-I701)*F701,(H701+(-G701)-I701)*F701)</f>
        <v>-0</v>
      </c>
      <c r="P701" s="12" t="n">
        <f aca="false">E701</f>
        <v>3</v>
      </c>
      <c r="U701" s="43"/>
      <c r="V701" s="45"/>
    </row>
    <row r="702" customFormat="false" ht="12.75" hidden="false" customHeight="false" outlineLevel="0" collapsed="false">
      <c r="A702" s="46" t="n">
        <v>36851</v>
      </c>
      <c r="B702" s="2" t="n">
        <f aca="false">B701+1</f>
        <v>5</v>
      </c>
      <c r="C702" s="3" t="n">
        <f aca="false">F702/2</f>
        <v>15.5</v>
      </c>
      <c r="E702" s="76" t="n">
        <f aca="false">E701+1</f>
        <v>4</v>
      </c>
      <c r="F702" s="6" t="n">
        <v>31</v>
      </c>
      <c r="G702" s="7" t="n">
        <v>5.11</v>
      </c>
      <c r="H702" s="7" t="n">
        <v>14.22</v>
      </c>
      <c r="I702" s="1" t="n">
        <v>6</v>
      </c>
      <c r="J702" s="8" t="n">
        <f aca="false">IF(G702&gt;0,(H702-G702-I702)*F702,(H702+(-G702)-I702)*F702)</f>
        <v>96.41</v>
      </c>
      <c r="L702" s="100"/>
      <c r="P702" s="12" t="n">
        <f aca="false">E702</f>
        <v>4</v>
      </c>
      <c r="U702" s="43"/>
      <c r="V702" s="45"/>
    </row>
    <row r="703" customFormat="false" ht="12.75" hidden="false" customHeight="false" outlineLevel="0" collapsed="false">
      <c r="A703" s="46" t="n">
        <v>36851</v>
      </c>
      <c r="B703" s="2" t="n">
        <f aca="false">B702+1</f>
        <v>6</v>
      </c>
      <c r="C703" s="3" t="n">
        <f aca="false">F703/2</f>
        <v>0</v>
      </c>
      <c r="E703" s="76" t="n">
        <f aca="false">E702+1</f>
        <v>5</v>
      </c>
      <c r="G703" s="7" t="n">
        <v>27.26</v>
      </c>
      <c r="H703" s="7" t="n">
        <v>17.25</v>
      </c>
      <c r="I703" s="1" t="n">
        <v>6</v>
      </c>
      <c r="J703" s="8" t="n">
        <f aca="false">IF(G703&gt;0,(H703-G703-I703)*F703,(H703+(-G703)-I703)*F703)</f>
        <v>-0</v>
      </c>
      <c r="L703" s="100"/>
      <c r="P703" s="12" t="n">
        <f aca="false">E703</f>
        <v>5</v>
      </c>
      <c r="U703" s="43"/>
      <c r="V703" s="45"/>
    </row>
    <row r="704" customFormat="false" ht="12.75" hidden="false" customHeight="false" outlineLevel="0" collapsed="false">
      <c r="A704" s="46" t="n">
        <v>36851</v>
      </c>
      <c r="B704" s="2" t="n">
        <f aca="false">B703+1</f>
        <v>7</v>
      </c>
      <c r="C704" s="3" t="n">
        <f aca="false">F704/2</f>
        <v>0</v>
      </c>
      <c r="E704" s="76" t="n">
        <f aca="false">E703+1</f>
        <v>6</v>
      </c>
      <c r="G704" s="7" t="n">
        <v>34.44</v>
      </c>
      <c r="H704" s="7" t="n">
        <v>29.56</v>
      </c>
      <c r="I704" s="1" t="n">
        <v>6</v>
      </c>
      <c r="J704" s="8" t="n">
        <f aca="false">IF(G704&gt;0,(H704-G704-I704)*F704,(H704+(-G704)-I704)*F704)</f>
        <v>-0</v>
      </c>
      <c r="P704" s="12" t="n">
        <f aca="false">E704</f>
        <v>6</v>
      </c>
      <c r="U704" s="43"/>
      <c r="V704" s="45"/>
    </row>
    <row r="705" customFormat="false" ht="12.75" hidden="false" customHeight="false" outlineLevel="0" collapsed="false">
      <c r="A705" s="46" t="n">
        <v>36851</v>
      </c>
      <c r="B705" s="2" t="n">
        <f aca="false">B704+1</f>
        <v>8</v>
      </c>
      <c r="C705" s="3" t="n">
        <f aca="false">F705/2</f>
        <v>0</v>
      </c>
      <c r="E705" s="76" t="n">
        <f aca="false">E704+1</f>
        <v>7</v>
      </c>
      <c r="H705" s="7" t="n">
        <v>24.44</v>
      </c>
      <c r="I705" s="1" t="n">
        <v>6</v>
      </c>
      <c r="J705" s="8" t="n">
        <f aca="false">IF(G705&gt;0,(H705-G705-I705)*F705,(H705+(-G705)-I705)*F705)</f>
        <v>0</v>
      </c>
      <c r="P705" s="12" t="n">
        <f aca="false">E705</f>
        <v>7</v>
      </c>
      <c r="U705" s="43"/>
      <c r="V705" s="45"/>
    </row>
    <row r="706" customFormat="false" ht="12.75" hidden="false" customHeight="false" outlineLevel="0" collapsed="false">
      <c r="A706" s="46" t="n">
        <v>36851</v>
      </c>
      <c r="B706" s="2" t="n">
        <f aca="false">B705+1</f>
        <v>9</v>
      </c>
      <c r="C706" s="3" t="n">
        <f aca="false">F706/2</f>
        <v>0</v>
      </c>
      <c r="E706" s="76" t="n">
        <f aca="false">E705+1</f>
        <v>8</v>
      </c>
      <c r="H706" s="7" t="n">
        <v>38.64</v>
      </c>
      <c r="I706" s="1" t="n">
        <v>6</v>
      </c>
      <c r="J706" s="8" t="n">
        <f aca="false">IF(G706&gt;0,(H706-G706-I706)*F706,(H706+(-G706)-I706)*F706)</f>
        <v>0</v>
      </c>
      <c r="P706" s="12" t="n">
        <f aca="false">E706</f>
        <v>8</v>
      </c>
      <c r="U706" s="43"/>
      <c r="V706" s="45"/>
    </row>
    <row r="707" customFormat="false" ht="12.75" hidden="false" customHeight="false" outlineLevel="0" collapsed="false">
      <c r="A707" s="46" t="n">
        <v>36851</v>
      </c>
      <c r="B707" s="2" t="n">
        <f aca="false">B706+1</f>
        <v>10</v>
      </c>
      <c r="C707" s="3" t="n">
        <f aca="false">F707/2</f>
        <v>0</v>
      </c>
      <c r="E707" s="76" t="n">
        <f aca="false">E706+1</f>
        <v>9</v>
      </c>
      <c r="H707" s="7" t="n">
        <v>63.16</v>
      </c>
      <c r="I707" s="1" t="n">
        <v>6</v>
      </c>
      <c r="J707" s="8" t="n">
        <f aca="false">IF(G707&gt;0,(H707-G707-I707)*F707,(H707+(-G707)-I707)*F707)</f>
        <v>0</v>
      </c>
      <c r="P707" s="12" t="n">
        <f aca="false">E707</f>
        <v>9</v>
      </c>
      <c r="U707" s="43"/>
      <c r="V707" s="45"/>
    </row>
    <row r="708" customFormat="false" ht="12.75" hidden="false" customHeight="false" outlineLevel="0" collapsed="false">
      <c r="A708" s="46" t="n">
        <v>36851</v>
      </c>
      <c r="B708" s="2" t="n">
        <f aca="false">B707+1</f>
        <v>11</v>
      </c>
      <c r="C708" s="3" t="n">
        <f aca="false">F708/2</f>
        <v>0</v>
      </c>
      <c r="E708" s="76" t="n">
        <f aca="false">E707+1</f>
        <v>10</v>
      </c>
      <c r="H708" s="7" t="n">
        <v>40.95</v>
      </c>
      <c r="I708" s="1" t="n">
        <v>6</v>
      </c>
      <c r="J708" s="8" t="n">
        <f aca="false">IF(G708&gt;0,(H708-G708-I708)*F708,(H708+(-G708)-I708)*F708)</f>
        <v>0</v>
      </c>
      <c r="P708" s="12" t="n">
        <f aca="false">E708</f>
        <v>10</v>
      </c>
      <c r="U708" s="43"/>
      <c r="V708" s="45"/>
    </row>
    <row r="709" customFormat="false" ht="12.75" hidden="false" customHeight="false" outlineLevel="0" collapsed="false">
      <c r="A709" s="46" t="n">
        <v>36851</v>
      </c>
      <c r="B709" s="2" t="n">
        <f aca="false">B708+1</f>
        <v>12</v>
      </c>
      <c r="C709" s="3" t="n">
        <f aca="false">F709/2</f>
        <v>0</v>
      </c>
      <c r="E709" s="76" t="n">
        <f aca="false">E708+1</f>
        <v>11</v>
      </c>
      <c r="H709" s="7" t="n">
        <v>36.96</v>
      </c>
      <c r="I709" s="1" t="n">
        <v>6</v>
      </c>
      <c r="J709" s="8" t="n">
        <f aca="false">IF(G709&gt;0,(H709-G709-I709)*F709,(H709+(-G709)-I709)*F709)</f>
        <v>0</v>
      </c>
      <c r="P709" s="12" t="n">
        <f aca="false">E709</f>
        <v>11</v>
      </c>
      <c r="Q709" s="5" t="n">
        <v>390</v>
      </c>
      <c r="R709" s="1" t="n">
        <v>37</v>
      </c>
      <c r="S709" s="1" t="n">
        <v>39.88</v>
      </c>
      <c r="T709" s="101" t="n">
        <f aca="false">(S709-R709)*Q709</f>
        <v>1123.2</v>
      </c>
      <c r="U709" s="43" t="n">
        <v>390</v>
      </c>
      <c r="V709" s="45" t="n">
        <f aca="false">U709*-(1.15)</f>
        <v>-448.5</v>
      </c>
      <c r="W709" s="101" t="n">
        <f aca="false">T709+V709</f>
        <v>674.700000000001</v>
      </c>
    </row>
    <row r="710" customFormat="false" ht="12.75" hidden="false" customHeight="false" outlineLevel="0" collapsed="false">
      <c r="A710" s="46" t="n">
        <v>36851</v>
      </c>
      <c r="B710" s="2" t="n">
        <f aca="false">B709+1</f>
        <v>13</v>
      </c>
      <c r="C710" s="3" t="n">
        <f aca="false">F710/2</f>
        <v>0</v>
      </c>
      <c r="E710" s="76" t="n">
        <f aca="false">E709+1</f>
        <v>12</v>
      </c>
      <c r="H710" s="7" t="n">
        <v>64.74</v>
      </c>
      <c r="I710" s="1" t="n">
        <v>6</v>
      </c>
      <c r="J710" s="8" t="n">
        <f aca="false">IF(G710&gt;0,(H710-G710-I710)*F710,(H710+(-G710)-I710)*F710)</f>
        <v>0</v>
      </c>
      <c r="P710" s="12" t="n">
        <f aca="false">E710</f>
        <v>12</v>
      </c>
      <c r="T710" s="101" t="n">
        <f aca="false">(S710-R710)*Q710</f>
        <v>0</v>
      </c>
      <c r="U710" s="43" t="n">
        <v>390</v>
      </c>
      <c r="V710" s="45" t="n">
        <f aca="false">U710*-(1.15)</f>
        <v>-448.5</v>
      </c>
      <c r="W710" s="101" t="n">
        <f aca="false">T710+V710</f>
        <v>-448.5</v>
      </c>
    </row>
    <row r="711" customFormat="false" ht="12.75" hidden="false" customHeight="false" outlineLevel="0" collapsed="false">
      <c r="A711" s="46" t="n">
        <v>36851</v>
      </c>
      <c r="B711" s="2" t="n">
        <f aca="false">B710+1</f>
        <v>14</v>
      </c>
      <c r="C711" s="3" t="n">
        <f aca="false">F711/2</f>
        <v>0</v>
      </c>
      <c r="E711" s="76" t="n">
        <f aca="false">E710+1</f>
        <v>13</v>
      </c>
      <c r="H711" s="7" t="n">
        <v>44.18</v>
      </c>
      <c r="I711" s="1" t="n">
        <v>6</v>
      </c>
      <c r="J711" s="8" t="n">
        <f aca="false">IF(G711&gt;0,(H711-G711-I711)*F711,(H711+(-G711)-I711)*F711)</f>
        <v>0</v>
      </c>
      <c r="P711" s="12" t="n">
        <f aca="false">E711</f>
        <v>13</v>
      </c>
      <c r="Q711" s="5" t="n">
        <v>281</v>
      </c>
      <c r="R711" s="1" t="n">
        <v>44</v>
      </c>
      <c r="S711" s="1" t="n">
        <v>37.43</v>
      </c>
      <c r="T711" s="101" t="n">
        <f aca="false">(S711-R711)*Q711</f>
        <v>-1846.17</v>
      </c>
      <c r="U711" s="43" t="n">
        <v>390</v>
      </c>
      <c r="V711" s="45" t="n">
        <f aca="false">U711*-(1.15)</f>
        <v>-448.5</v>
      </c>
      <c r="W711" s="101" t="n">
        <f aca="false">T711+V711</f>
        <v>-2294.67</v>
      </c>
    </row>
    <row r="712" customFormat="false" ht="12.75" hidden="false" customHeight="false" outlineLevel="0" collapsed="false">
      <c r="A712" s="46" t="n">
        <v>36851</v>
      </c>
      <c r="B712" s="2" t="n">
        <f aca="false">B711+1</f>
        <v>15</v>
      </c>
      <c r="C712" s="3" t="n">
        <f aca="false">F712/2</f>
        <v>0</v>
      </c>
      <c r="E712" s="76" t="n">
        <f aca="false">E711+1</f>
        <v>14</v>
      </c>
      <c r="H712" s="7" t="n">
        <v>19.11</v>
      </c>
      <c r="I712" s="1" t="n">
        <v>6</v>
      </c>
      <c r="J712" s="8" t="n">
        <f aca="false">IF(G712&gt;0,(H712-G712-I712)*F712,(H712+(-G712)-I712)*F712)</f>
        <v>0</v>
      </c>
      <c r="P712" s="12" t="n">
        <f aca="false">E712</f>
        <v>14</v>
      </c>
      <c r="Q712" s="5" t="n">
        <v>190</v>
      </c>
      <c r="R712" s="1" t="n">
        <v>19.1</v>
      </c>
      <c r="S712" s="1" t="n">
        <v>42.21</v>
      </c>
      <c r="T712" s="101" t="n">
        <f aca="false">(S712-R712)*Q712</f>
        <v>4390.9</v>
      </c>
      <c r="U712" s="43" t="n">
        <v>190</v>
      </c>
      <c r="V712" s="45" t="n">
        <f aca="false">U712*-(1.15)</f>
        <v>-218.5</v>
      </c>
      <c r="W712" s="101" t="n">
        <f aca="false">T712+V712</f>
        <v>4172.4</v>
      </c>
    </row>
    <row r="713" customFormat="false" ht="12.75" hidden="false" customHeight="false" outlineLevel="0" collapsed="false">
      <c r="A713" s="46" t="n">
        <v>36851</v>
      </c>
      <c r="B713" s="2" t="n">
        <f aca="false">B712+1</f>
        <v>16</v>
      </c>
      <c r="C713" s="3" t="n">
        <f aca="false">F713/2</f>
        <v>0</v>
      </c>
      <c r="E713" s="76" t="n">
        <f aca="false">E712+1</f>
        <v>15</v>
      </c>
      <c r="H713" s="7" t="n">
        <v>18.63</v>
      </c>
      <c r="I713" s="1" t="n">
        <v>6</v>
      </c>
      <c r="J713" s="8" t="n">
        <f aca="false">IF(G713&gt;0,(H713-G713-I713)*F713,(H713+(-G713)-I713)*F713)</f>
        <v>0</v>
      </c>
      <c r="P713" s="12" t="n">
        <f aca="false">E713</f>
        <v>15</v>
      </c>
      <c r="T713" s="101" t="n">
        <f aca="false">(S713-R713)*Q713</f>
        <v>0</v>
      </c>
      <c r="U713" s="43" t="n">
        <v>190</v>
      </c>
      <c r="V713" s="45" t="n">
        <f aca="false">U713*-(1.15)</f>
        <v>-218.5</v>
      </c>
      <c r="W713" s="101" t="n">
        <f aca="false">T713+V713</f>
        <v>-218.5</v>
      </c>
    </row>
    <row r="714" customFormat="false" ht="12.75" hidden="false" customHeight="false" outlineLevel="0" collapsed="false">
      <c r="A714" s="46" t="n">
        <v>36851</v>
      </c>
      <c r="B714" s="2" t="n">
        <f aca="false">B713+1</f>
        <v>17</v>
      </c>
      <c r="C714" s="3" t="n">
        <f aca="false">F714/2</f>
        <v>106.5</v>
      </c>
      <c r="E714" s="76" t="n">
        <f aca="false">E713+1</f>
        <v>16</v>
      </c>
      <c r="F714" s="6" t="n">
        <v>213</v>
      </c>
      <c r="G714" s="7" t="n">
        <v>44.6</v>
      </c>
      <c r="H714" s="7" t="n">
        <v>27.14</v>
      </c>
      <c r="I714" s="1" t="n">
        <v>6</v>
      </c>
      <c r="J714" s="93" t="n">
        <f aca="false">IF(G714&gt;0,(H714-G714-I714)*F714,(H714+(-G714)-I714)*F714)</f>
        <v>-4996.98</v>
      </c>
      <c r="P714" s="12" t="n">
        <f aca="false">E714</f>
        <v>16</v>
      </c>
      <c r="U714" s="43"/>
      <c r="V714" s="45"/>
    </row>
    <row r="715" customFormat="false" ht="12.75" hidden="false" customHeight="false" outlineLevel="0" collapsed="false">
      <c r="A715" s="46" t="n">
        <v>36851</v>
      </c>
      <c r="B715" s="2" t="n">
        <f aca="false">B714+1</f>
        <v>18</v>
      </c>
      <c r="C715" s="3" t="n">
        <f aca="false">F715/2</f>
        <v>0</v>
      </c>
      <c r="E715" s="76" t="n">
        <f aca="false">E714+1</f>
        <v>17</v>
      </c>
      <c r="H715" s="7" t="n">
        <v>77.55</v>
      </c>
      <c r="I715" s="1" t="n">
        <v>6</v>
      </c>
      <c r="J715" s="8" t="n">
        <f aca="false">IF(G715&gt;0,(H715-G715-I715)*F715,(H715+(-G715)-I715)*F715)</f>
        <v>0</v>
      </c>
      <c r="P715" s="12" t="n">
        <f aca="false">E715</f>
        <v>17</v>
      </c>
      <c r="U715" s="43"/>
      <c r="V715" s="45"/>
      <c r="X715" s="0" t="n">
        <v>464239</v>
      </c>
    </row>
    <row r="716" customFormat="false" ht="12.75" hidden="false" customHeight="false" outlineLevel="0" collapsed="false">
      <c r="A716" s="46" t="n">
        <v>36851</v>
      </c>
      <c r="B716" s="2" t="n">
        <f aca="false">B715+1</f>
        <v>19</v>
      </c>
      <c r="C716" s="3" t="n">
        <f aca="false">F716/2</f>
        <v>180.5</v>
      </c>
      <c r="E716" s="76" t="n">
        <f aca="false">E715+1</f>
        <v>18</v>
      </c>
      <c r="F716" s="6" t="n">
        <v>361</v>
      </c>
      <c r="G716" s="7" t="n">
        <v>41.56</v>
      </c>
      <c r="H716" s="7" t="n">
        <v>84.22</v>
      </c>
      <c r="I716" s="1" t="n">
        <v>6</v>
      </c>
      <c r="J716" s="8" t="n">
        <f aca="false">IF(G716&gt;0,(H716-G716-I716)*F716,(H716+(-G716)-I716)*F716)</f>
        <v>13234.26</v>
      </c>
      <c r="P716" s="12" t="n">
        <f aca="false">E716</f>
        <v>18</v>
      </c>
      <c r="U716" s="43"/>
      <c r="V716" s="45"/>
      <c r="X716" s="0" t="n">
        <v>464246</v>
      </c>
    </row>
    <row r="717" customFormat="false" ht="12.75" hidden="false" customHeight="false" outlineLevel="0" collapsed="false">
      <c r="A717" s="46" t="n">
        <v>36851</v>
      </c>
      <c r="B717" s="2" t="n">
        <f aca="false">B716+1</f>
        <v>20</v>
      </c>
      <c r="C717" s="3" t="n">
        <f aca="false">F717/2</f>
        <v>295.5</v>
      </c>
      <c r="E717" s="76" t="n">
        <f aca="false">E716+1</f>
        <v>19</v>
      </c>
      <c r="F717" s="6" t="n">
        <v>591</v>
      </c>
      <c r="G717" s="7" t="n">
        <v>47.34</v>
      </c>
      <c r="H717" s="7" t="n">
        <v>52.08</v>
      </c>
      <c r="I717" s="1" t="n">
        <v>6</v>
      </c>
      <c r="J717" s="8" t="n">
        <f aca="false">IF(G717&gt;0,(H717-G717-I717)*F717,(H717+(-G717)-I717)*F717)</f>
        <v>-744.660000000003</v>
      </c>
      <c r="P717" s="12" t="n">
        <f aca="false">E717</f>
        <v>19</v>
      </c>
      <c r="U717" s="43"/>
      <c r="V717" s="45"/>
      <c r="X717" s="0" t="n">
        <v>464248</v>
      </c>
    </row>
    <row r="718" customFormat="false" ht="12.75" hidden="false" customHeight="false" outlineLevel="0" collapsed="false">
      <c r="A718" s="46" t="n">
        <v>36851</v>
      </c>
      <c r="B718" s="2" t="n">
        <f aca="false">B717+1</f>
        <v>21</v>
      </c>
      <c r="C718" s="3" t="n">
        <f aca="false">F718/2</f>
        <v>295.5</v>
      </c>
      <c r="E718" s="76" t="n">
        <f aca="false">E717+1</f>
        <v>20</v>
      </c>
      <c r="F718" s="6" t="n">
        <v>591</v>
      </c>
      <c r="G718" s="7" t="n">
        <v>47.98</v>
      </c>
      <c r="H718" s="7" t="n">
        <v>61.57</v>
      </c>
      <c r="I718" s="1" t="n">
        <v>6</v>
      </c>
      <c r="J718" s="8" t="n">
        <f aca="false">IF(G718&gt;0,(H718-G718-I718)*F718,(H718+(-G718)-I718)*F718)</f>
        <v>4485.69</v>
      </c>
      <c r="P718" s="12" t="n">
        <f aca="false">E718</f>
        <v>20</v>
      </c>
      <c r="U718" s="43"/>
      <c r="V718" s="45"/>
    </row>
    <row r="719" customFormat="false" ht="12.75" hidden="false" customHeight="false" outlineLevel="0" collapsed="false">
      <c r="A719" s="46" t="n">
        <v>36851</v>
      </c>
      <c r="B719" s="2" t="n">
        <f aca="false">B718+1</f>
        <v>22</v>
      </c>
      <c r="C719" s="3" t="n">
        <f aca="false">F719/2</f>
        <v>0</v>
      </c>
      <c r="E719" s="76" t="n">
        <f aca="false">E718+1</f>
        <v>21</v>
      </c>
      <c r="H719" s="7" t="n">
        <v>62.02</v>
      </c>
      <c r="I719" s="1" t="n">
        <v>6</v>
      </c>
      <c r="J719" s="8" t="n">
        <f aca="false">IF(G719&gt;0,(H719-G719-I719)*F719,(H719+(-G719)-I719)*F719)</f>
        <v>0</v>
      </c>
      <c r="P719" s="12" t="n">
        <f aca="false">E719</f>
        <v>21</v>
      </c>
      <c r="U719" s="43"/>
      <c r="V719" s="45"/>
    </row>
    <row r="720" customFormat="false" ht="12.75" hidden="false" customHeight="false" outlineLevel="0" collapsed="false">
      <c r="A720" s="46" t="n">
        <v>36851</v>
      </c>
      <c r="B720" s="2" t="n">
        <f aca="false">B719+1</f>
        <v>23</v>
      </c>
      <c r="C720" s="3" t="n">
        <f aca="false">F720/2</f>
        <v>0</v>
      </c>
      <c r="E720" s="76" t="n">
        <f aca="false">E719+1</f>
        <v>22</v>
      </c>
      <c r="H720" s="7" t="n">
        <v>43.82</v>
      </c>
      <c r="I720" s="1" t="n">
        <v>6</v>
      </c>
      <c r="J720" s="8" t="n">
        <f aca="false">IF(G720&gt;0,(H720-G720-I720)*F720,(H720+(-G720)-I720)*F720)</f>
        <v>0</v>
      </c>
      <c r="P720" s="12" t="n">
        <f aca="false">E720</f>
        <v>22</v>
      </c>
      <c r="U720" s="43"/>
      <c r="V720" s="45"/>
    </row>
    <row r="721" customFormat="false" ht="12.75" hidden="false" customHeight="false" outlineLevel="0" collapsed="false">
      <c r="A721" s="46" t="n">
        <v>36851</v>
      </c>
      <c r="B721" s="2" t="n">
        <f aca="false">B720+1</f>
        <v>24</v>
      </c>
      <c r="C721" s="3" t="n">
        <f aca="false">F721/2</f>
        <v>0</v>
      </c>
      <c r="E721" s="76" t="n">
        <f aca="false">E720+1</f>
        <v>23</v>
      </c>
      <c r="H721" s="7" t="n">
        <v>19.78</v>
      </c>
      <c r="I721" s="1" t="n">
        <v>6</v>
      </c>
      <c r="J721" s="8" t="n">
        <f aca="false">IF(G721&gt;0,(H721-G721-I721)*F721,(H721+(-G721)-I721)*F721)</f>
        <v>0</v>
      </c>
      <c r="P721" s="12" t="n">
        <f aca="false">E721</f>
        <v>23</v>
      </c>
      <c r="U721" s="43"/>
      <c r="V721" s="45"/>
    </row>
    <row r="722" customFormat="false" ht="13.5" hidden="false" customHeight="false" outlineLevel="0" collapsed="false">
      <c r="A722" s="62"/>
      <c r="B722" s="24"/>
      <c r="C722" s="25"/>
      <c r="D722" s="26"/>
      <c r="E722" s="63"/>
      <c r="F722" s="64"/>
      <c r="G722" s="65"/>
      <c r="H722" s="65"/>
      <c r="I722" s="64" t="s">
        <v>20</v>
      </c>
      <c r="J722" s="66" t="n">
        <f aca="false">SUM(J698:J721)</f>
        <v>12150.62</v>
      </c>
      <c r="K722" s="67"/>
      <c r="L722" s="68"/>
      <c r="M722" s="68"/>
      <c r="N722" s="68"/>
      <c r="O722" s="33"/>
      <c r="P722" s="102"/>
      <c r="Q722" s="63"/>
      <c r="R722" s="62"/>
      <c r="S722" s="62"/>
      <c r="T722" s="69"/>
      <c r="U722" s="34"/>
      <c r="V722" s="34" t="s">
        <v>20</v>
      </c>
      <c r="W722" s="65" t="n">
        <f aca="false">SUM(W698:W721)</f>
        <v>1885.43</v>
      </c>
    </row>
    <row r="723" customFormat="false" ht="12.75" hidden="false" customHeight="false" outlineLevel="0" collapsed="false">
      <c r="A723" s="46"/>
      <c r="F723" s="6" t="s">
        <v>0</v>
      </c>
      <c r="G723" s="74" t="n">
        <v>465553</v>
      </c>
      <c r="H723" s="74" t="n">
        <v>465563</v>
      </c>
      <c r="I723" s="75" t="n">
        <v>465565</v>
      </c>
      <c r="J723" s="56"/>
      <c r="L723" s="73" t="s">
        <v>0</v>
      </c>
      <c r="M723" s="73" t="s">
        <v>22</v>
      </c>
      <c r="N723" s="73"/>
      <c r="U723" s="43"/>
      <c r="V723" s="45"/>
    </row>
    <row r="724" customFormat="false" ht="12.75" hidden="false" customHeight="false" outlineLevel="0" collapsed="false">
      <c r="A724" s="46"/>
      <c r="F724" s="6" t="s">
        <v>22</v>
      </c>
      <c r="G724" s="74" t="n">
        <v>465559</v>
      </c>
      <c r="H724" s="74" t="n">
        <v>465564</v>
      </c>
      <c r="I724" s="75" t="n">
        <v>465567</v>
      </c>
      <c r="J724" s="56"/>
      <c r="K724" s="9" t="s">
        <v>23</v>
      </c>
      <c r="L724" s="97" t="n">
        <v>465578</v>
      </c>
      <c r="M724" s="10" t="n">
        <v>465624</v>
      </c>
      <c r="U724" s="43"/>
      <c r="V724" s="45"/>
    </row>
    <row r="725" customFormat="false" ht="12.75" hidden="false" customHeight="false" outlineLevel="0" collapsed="false">
      <c r="A725" s="46" t="n">
        <v>36852</v>
      </c>
      <c r="B725" s="2" t="n">
        <v>1</v>
      </c>
      <c r="C725" s="3" t="n">
        <f aca="false">F725/2</f>
        <v>0</v>
      </c>
      <c r="E725" s="5" t="n">
        <v>0</v>
      </c>
      <c r="H725" s="7" t="n">
        <v>19.13</v>
      </c>
      <c r="I725" s="1" t="n">
        <v>6</v>
      </c>
      <c r="J725" s="8" t="n">
        <f aca="false">IF(G725&gt;0,(H725-G725-I725)*F725,(H725+(-G725)-I725)*F725)</f>
        <v>0</v>
      </c>
      <c r="K725" s="9" t="s">
        <v>24</v>
      </c>
      <c r="L725" s="10" t="n">
        <v>465625</v>
      </c>
      <c r="M725" s="10" t="n">
        <v>465635</v>
      </c>
      <c r="U725" s="43"/>
      <c r="V725" s="45"/>
    </row>
    <row r="726" customFormat="false" ht="12.75" hidden="false" customHeight="false" outlineLevel="0" collapsed="false">
      <c r="A726" s="46" t="n">
        <v>36852</v>
      </c>
      <c r="B726" s="2" t="n">
        <f aca="false">B725+1</f>
        <v>2</v>
      </c>
      <c r="C726" s="3" t="n">
        <f aca="false">F726/2</f>
        <v>50</v>
      </c>
      <c r="E726" s="76" t="n">
        <f aca="false">E725+1</f>
        <v>1</v>
      </c>
      <c r="F726" s="6" t="n">
        <v>100</v>
      </c>
      <c r="G726" s="7" t="n">
        <v>6</v>
      </c>
      <c r="H726" s="7" t="n">
        <v>18.29</v>
      </c>
      <c r="I726" s="1" t="n">
        <v>6</v>
      </c>
      <c r="J726" s="8" t="n">
        <f aca="false">IF(G726&gt;0,(H726-G726-I726)*F726,(H726+(-G726)-I726)*F726)</f>
        <v>629</v>
      </c>
      <c r="K726" s="9" t="s">
        <v>25</v>
      </c>
      <c r="L726" s="10" t="n">
        <v>465636</v>
      </c>
      <c r="M726" s="10" t="n">
        <v>465637</v>
      </c>
      <c r="U726" s="43"/>
      <c r="V726" s="45"/>
    </row>
    <row r="727" customFormat="false" ht="12.75" hidden="false" customHeight="false" outlineLevel="0" collapsed="false">
      <c r="A727" s="46" t="n">
        <v>36852</v>
      </c>
      <c r="B727" s="2" t="n">
        <f aca="false">B726+1</f>
        <v>3</v>
      </c>
      <c r="C727" s="3" t="n">
        <f aca="false">F727/2</f>
        <v>0</v>
      </c>
      <c r="E727" s="76" t="n">
        <f aca="false">E726+1</f>
        <v>2</v>
      </c>
      <c r="H727" s="7" t="n">
        <v>19.37</v>
      </c>
      <c r="I727" s="1" t="n">
        <v>6</v>
      </c>
      <c r="J727" s="8" t="n">
        <f aca="false">IF(G727&gt;0,(H727-G727-I727)*F727,(H727+(-G727)-I727)*F727)</f>
        <v>0</v>
      </c>
      <c r="K727" s="9" t="s">
        <v>26</v>
      </c>
      <c r="L727" s="10" t="n">
        <v>465638</v>
      </c>
      <c r="M727" s="10" t="n">
        <v>465652</v>
      </c>
      <c r="U727" s="43"/>
      <c r="V727" s="45"/>
    </row>
    <row r="728" customFormat="false" ht="12.75" hidden="false" customHeight="false" outlineLevel="0" collapsed="false">
      <c r="A728" s="46" t="n">
        <v>36852</v>
      </c>
      <c r="B728" s="2" t="n">
        <f aca="false">B727+1</f>
        <v>4</v>
      </c>
      <c r="C728" s="3" t="n">
        <f aca="false">F728/2</f>
        <v>0</v>
      </c>
      <c r="E728" s="76" t="n">
        <f aca="false">E727+1</f>
        <v>3</v>
      </c>
      <c r="H728" s="7" t="n">
        <v>19.4</v>
      </c>
      <c r="I728" s="1" t="n">
        <v>6</v>
      </c>
      <c r="J728" s="8" t="n">
        <f aca="false">IF(G728&gt;0,(H728-G728-I728)*F728,(H728+(-G728)-I728)*F728)</f>
        <v>0</v>
      </c>
      <c r="U728" s="43"/>
      <c r="V728" s="45"/>
    </row>
    <row r="729" customFormat="false" ht="12.75" hidden="false" customHeight="false" outlineLevel="0" collapsed="false">
      <c r="A729" s="46" t="n">
        <v>36852</v>
      </c>
      <c r="B729" s="2" t="n">
        <f aca="false">B728+1</f>
        <v>5</v>
      </c>
      <c r="C729" s="3" t="n">
        <f aca="false">F729/2</f>
        <v>50</v>
      </c>
      <c r="E729" s="76" t="n">
        <f aca="false">E728+1</f>
        <v>4</v>
      </c>
      <c r="F729" s="6" t="n">
        <v>100</v>
      </c>
      <c r="G729" s="7" t="n">
        <v>8.25</v>
      </c>
      <c r="H729" s="7" t="n">
        <v>19.93</v>
      </c>
      <c r="I729" s="1" t="n">
        <v>6</v>
      </c>
      <c r="J729" s="8" t="n">
        <f aca="false">IF(G729&gt;0,(H729-G729-I729)*F729,(H729+(-G729)-I729)*F729)</f>
        <v>568</v>
      </c>
      <c r="U729" s="43"/>
      <c r="V729" s="45"/>
    </row>
    <row r="730" customFormat="false" ht="12.75" hidden="false" customHeight="false" outlineLevel="0" collapsed="false">
      <c r="A730" s="46" t="n">
        <v>36852</v>
      </c>
      <c r="B730" s="2" t="n">
        <f aca="false">B729+1</f>
        <v>6</v>
      </c>
      <c r="C730" s="3" t="n">
        <f aca="false">F730/2</f>
        <v>167.5</v>
      </c>
      <c r="E730" s="76" t="n">
        <f aca="false">E729+1</f>
        <v>5</v>
      </c>
      <c r="F730" s="6" t="n">
        <v>335</v>
      </c>
      <c r="G730" s="7" t="n">
        <v>10</v>
      </c>
      <c r="H730" s="7" t="n">
        <v>33.57</v>
      </c>
      <c r="I730" s="1" t="n">
        <v>6</v>
      </c>
      <c r="J730" s="8" t="n">
        <f aca="false">IF(G730&gt;0,(H730-G730-I730)*F730,(H730+(-G730)-I730)*F730)</f>
        <v>5885.95</v>
      </c>
      <c r="U730" s="43"/>
      <c r="V730" s="45"/>
    </row>
    <row r="731" customFormat="false" ht="12.75" hidden="false" customHeight="false" outlineLevel="0" collapsed="false">
      <c r="A731" s="46" t="n">
        <v>36852</v>
      </c>
      <c r="B731" s="2" t="n">
        <f aca="false">B730+1</f>
        <v>7</v>
      </c>
      <c r="C731" s="3" t="n">
        <f aca="false">F731/2</f>
        <v>0</v>
      </c>
      <c r="E731" s="76" t="n">
        <f aca="false">E730+1</f>
        <v>6</v>
      </c>
      <c r="H731" s="7" t="n">
        <v>61.91</v>
      </c>
      <c r="I731" s="1" t="n">
        <v>6</v>
      </c>
      <c r="J731" s="8" t="n">
        <f aca="false">IF(G731&gt;0,(H731-G731-I731)*F731,(H731+(-G731)-I731)*F731)</f>
        <v>0</v>
      </c>
      <c r="U731" s="43"/>
      <c r="V731" s="45"/>
    </row>
    <row r="732" customFormat="false" ht="12.75" hidden="false" customHeight="false" outlineLevel="0" collapsed="false">
      <c r="A732" s="46" t="n">
        <v>36852</v>
      </c>
      <c r="B732" s="2" t="n">
        <f aca="false">B731+1</f>
        <v>8</v>
      </c>
      <c r="C732" s="3" t="n">
        <f aca="false">F732/2</f>
        <v>0</v>
      </c>
      <c r="E732" s="76" t="n">
        <f aca="false">E731+1</f>
        <v>7</v>
      </c>
      <c r="H732" s="7" t="n">
        <v>100.43</v>
      </c>
      <c r="I732" s="1" t="n">
        <v>6</v>
      </c>
      <c r="J732" s="8" t="n">
        <f aca="false">IF(G732&gt;0,(H732-G732-I732)*F732,(H732+(-G732)-I732)*F732)</f>
        <v>0</v>
      </c>
      <c r="U732" s="43"/>
      <c r="V732" s="45"/>
    </row>
    <row r="733" customFormat="false" ht="12.75" hidden="false" customHeight="false" outlineLevel="0" collapsed="false">
      <c r="A733" s="46" t="n">
        <v>36852</v>
      </c>
      <c r="B733" s="2" t="n">
        <f aca="false">B732+1</f>
        <v>9</v>
      </c>
      <c r="C733" s="3" t="n">
        <f aca="false">F733/2</f>
        <v>0</v>
      </c>
      <c r="E733" s="76" t="n">
        <f aca="false">E732+1</f>
        <v>8</v>
      </c>
      <c r="H733" s="7" t="n">
        <v>87.18</v>
      </c>
      <c r="I733" s="1" t="n">
        <v>6</v>
      </c>
      <c r="J733" s="8" t="n">
        <f aca="false">IF(G733&gt;0,(H733-G733-I733)*F733,(H733+(-G733)-I733)*F733)</f>
        <v>0</v>
      </c>
      <c r="U733" s="43"/>
      <c r="V733" s="45"/>
    </row>
    <row r="734" customFormat="false" ht="12.75" hidden="false" customHeight="false" outlineLevel="0" collapsed="false">
      <c r="A734" s="46" t="n">
        <v>36852</v>
      </c>
      <c r="B734" s="2" t="n">
        <f aca="false">B733+1</f>
        <v>10</v>
      </c>
      <c r="C734" s="3" t="n">
        <f aca="false">F734/2</f>
        <v>0</v>
      </c>
      <c r="E734" s="76" t="n">
        <f aca="false">E733+1</f>
        <v>9</v>
      </c>
      <c r="H734" s="7" t="n">
        <v>74.81</v>
      </c>
      <c r="I734" s="1" t="n">
        <v>6</v>
      </c>
      <c r="J734" s="8" t="n">
        <f aca="false">IF(G734&gt;0,(H734-G734-I734)*F734,(H734+(-G734)-I734)*F734)</f>
        <v>0</v>
      </c>
      <c r="U734" s="43"/>
      <c r="V734" s="45"/>
    </row>
    <row r="735" customFormat="false" ht="12.75" hidden="false" customHeight="false" outlineLevel="0" collapsed="false">
      <c r="A735" s="46" t="n">
        <v>36852</v>
      </c>
      <c r="B735" s="2" t="n">
        <f aca="false">B734+1</f>
        <v>11</v>
      </c>
      <c r="C735" s="3" t="n">
        <f aca="false">F735/2</f>
        <v>0</v>
      </c>
      <c r="E735" s="76" t="n">
        <f aca="false">E734+1</f>
        <v>10</v>
      </c>
      <c r="H735" s="7" t="n">
        <v>38.63</v>
      </c>
      <c r="I735" s="1" t="n">
        <v>6</v>
      </c>
      <c r="J735" s="8" t="n">
        <f aca="false">IF(G735&gt;0,(H735-G735-I735)*F735,(H735+(-G735)-I735)*F735)</f>
        <v>0</v>
      </c>
      <c r="U735" s="43"/>
      <c r="V735" s="45"/>
    </row>
    <row r="736" customFormat="false" ht="12.75" hidden="false" customHeight="false" outlineLevel="0" collapsed="false">
      <c r="A736" s="46" t="n">
        <v>36852</v>
      </c>
      <c r="B736" s="2" t="n">
        <f aca="false">B735+1</f>
        <v>12</v>
      </c>
      <c r="C736" s="3" t="n">
        <f aca="false">F736/2</f>
        <v>0</v>
      </c>
      <c r="E736" s="76" t="n">
        <f aca="false">E735+1</f>
        <v>11</v>
      </c>
      <c r="H736" s="7" t="n">
        <v>29.16</v>
      </c>
      <c r="I736" s="1" t="n">
        <v>6</v>
      </c>
      <c r="J736" s="8" t="n">
        <f aca="false">IF(G736&gt;0,(H736-G736-I736)*F736,(H736+(-G736)-I736)*F736)</f>
        <v>0</v>
      </c>
      <c r="U736" s="43"/>
      <c r="V736" s="45"/>
    </row>
    <row r="737" customFormat="false" ht="12.75" hidden="false" customHeight="false" outlineLevel="0" collapsed="false">
      <c r="A737" s="46" t="n">
        <v>36852</v>
      </c>
      <c r="B737" s="2" t="n">
        <f aca="false">B736+1</f>
        <v>13</v>
      </c>
      <c r="C737" s="3" t="n">
        <f aca="false">F737/2</f>
        <v>0</v>
      </c>
      <c r="E737" s="76" t="n">
        <f aca="false">E736+1</f>
        <v>12</v>
      </c>
      <c r="H737" s="7" t="n">
        <v>50.5</v>
      </c>
      <c r="I737" s="1" t="n">
        <v>6</v>
      </c>
      <c r="J737" s="8" t="n">
        <f aca="false">IF(G737&gt;0,(H737-G737-I737)*F737,(H737+(-G737)-I737)*F737)</f>
        <v>0</v>
      </c>
      <c r="U737" s="43"/>
      <c r="V737" s="45"/>
    </row>
    <row r="738" customFormat="false" ht="12.75" hidden="false" customHeight="false" outlineLevel="0" collapsed="false">
      <c r="A738" s="46" t="n">
        <v>36852</v>
      </c>
      <c r="B738" s="2" t="n">
        <f aca="false">B737+1</f>
        <v>14</v>
      </c>
      <c r="C738" s="3" t="n">
        <f aca="false">F738/2</f>
        <v>0</v>
      </c>
      <c r="E738" s="76" t="n">
        <f aca="false">E737+1</f>
        <v>13</v>
      </c>
      <c r="H738" s="7" t="n">
        <v>23.77</v>
      </c>
      <c r="I738" s="1" t="n">
        <v>6</v>
      </c>
      <c r="J738" s="8" t="n">
        <f aca="false">IF(G738&gt;0,(H738-G738-I738)*F738,(H738+(-G738)-I738)*F738)</f>
        <v>0</v>
      </c>
      <c r="U738" s="43"/>
      <c r="V738" s="45"/>
    </row>
    <row r="739" customFormat="false" ht="12.75" hidden="false" customHeight="false" outlineLevel="0" collapsed="false">
      <c r="A739" s="46" t="n">
        <v>36852</v>
      </c>
      <c r="B739" s="2" t="n">
        <f aca="false">B738+1</f>
        <v>15</v>
      </c>
      <c r="C739" s="3" t="n">
        <f aca="false">F739/2</f>
        <v>0</v>
      </c>
      <c r="E739" s="76" t="n">
        <f aca="false">E738+1</f>
        <v>14</v>
      </c>
      <c r="H739" s="7" t="n">
        <v>17.87</v>
      </c>
      <c r="I739" s="1" t="n">
        <v>6</v>
      </c>
      <c r="J739" s="8" t="n">
        <f aca="false">IF(G739&gt;0,(H739-G739-I739)*F739,(H739+(-G739)-I739)*F739)</f>
        <v>0</v>
      </c>
      <c r="U739" s="43"/>
      <c r="V739" s="45"/>
    </row>
    <row r="740" customFormat="false" ht="12.75" hidden="false" customHeight="false" outlineLevel="0" collapsed="false">
      <c r="A740" s="46" t="n">
        <v>36852</v>
      </c>
      <c r="B740" s="2" t="n">
        <f aca="false">B739+1</f>
        <v>16</v>
      </c>
      <c r="C740" s="3" t="n">
        <f aca="false">F740/2</f>
        <v>0</v>
      </c>
      <c r="E740" s="76" t="n">
        <f aca="false">E739+1</f>
        <v>15</v>
      </c>
      <c r="H740" s="7" t="n">
        <v>18.2</v>
      </c>
      <c r="I740" s="1" t="n">
        <v>6</v>
      </c>
      <c r="J740" s="8" t="n">
        <f aca="false">IF(G740&gt;0,(H740-G740-I740)*F740,(H740+(-G740)-I740)*F740)</f>
        <v>0</v>
      </c>
      <c r="U740" s="43"/>
      <c r="V740" s="45"/>
    </row>
    <row r="741" customFormat="false" ht="12.75" hidden="false" customHeight="false" outlineLevel="0" collapsed="false">
      <c r="A741" s="46" t="n">
        <v>36852</v>
      </c>
      <c r="B741" s="2" t="n">
        <f aca="false">B740+1</f>
        <v>17</v>
      </c>
      <c r="C741" s="3" t="n">
        <f aca="false">F741/2</f>
        <v>0</v>
      </c>
      <c r="E741" s="76" t="n">
        <f aca="false">E740+1</f>
        <v>16</v>
      </c>
      <c r="H741" s="7" t="n">
        <v>21.63</v>
      </c>
      <c r="I741" s="1" t="n">
        <v>6</v>
      </c>
      <c r="J741" s="93" t="n">
        <f aca="false">IF(G741&gt;0,(H741-G741-I741)*F741,(H741+(-G741)-I741)*F741)</f>
        <v>0</v>
      </c>
      <c r="U741" s="43"/>
      <c r="V741" s="45"/>
    </row>
    <row r="742" customFormat="false" ht="12.75" hidden="false" customHeight="false" outlineLevel="0" collapsed="false">
      <c r="A742" s="46" t="n">
        <v>36852</v>
      </c>
      <c r="B742" s="2" t="n">
        <f aca="false">B741+1</f>
        <v>18</v>
      </c>
      <c r="C742" s="3" t="n">
        <f aca="false">F742/2</f>
        <v>0</v>
      </c>
      <c r="E742" s="76" t="n">
        <f aca="false">E741+1</f>
        <v>17</v>
      </c>
      <c r="H742" s="7" t="n">
        <v>60.23</v>
      </c>
      <c r="I742" s="1" t="n">
        <v>6</v>
      </c>
      <c r="J742" s="8" t="n">
        <f aca="false">IF(G742&gt;0,(H742-G742-I742)*F742,(H742+(-G742)-I742)*F742)</f>
        <v>0</v>
      </c>
      <c r="U742" s="43"/>
      <c r="V742" s="45"/>
    </row>
    <row r="743" customFormat="false" ht="12.75" hidden="false" customHeight="false" outlineLevel="0" collapsed="false">
      <c r="A743" s="46" t="n">
        <v>36852</v>
      </c>
      <c r="B743" s="2" t="n">
        <f aca="false">B742+1</f>
        <v>19</v>
      </c>
      <c r="C743" s="3" t="n">
        <f aca="false">F743/2</f>
        <v>201</v>
      </c>
      <c r="E743" s="76" t="n">
        <f aca="false">E742+1</f>
        <v>18</v>
      </c>
      <c r="F743" s="6" t="n">
        <v>402</v>
      </c>
      <c r="G743" s="7" t="n">
        <v>45</v>
      </c>
      <c r="H743" s="7" t="n">
        <v>30.39</v>
      </c>
      <c r="I743" s="1" t="n">
        <v>6</v>
      </c>
      <c r="J743" s="8" t="n">
        <f aca="false">IF(G743&gt;0,(H743-G743-I743)*F743,(H743+(-G743)-I743)*F743)</f>
        <v>-8285.22</v>
      </c>
      <c r="U743" s="43"/>
      <c r="V743" s="45"/>
    </row>
    <row r="744" customFormat="false" ht="12.75" hidden="false" customHeight="false" outlineLevel="0" collapsed="false">
      <c r="A744" s="46" t="n">
        <v>36852</v>
      </c>
      <c r="B744" s="2" t="n">
        <f aca="false">B743+1</f>
        <v>20</v>
      </c>
      <c r="C744" s="3" t="n">
        <f aca="false">F744/2</f>
        <v>0</v>
      </c>
      <c r="E744" s="76" t="n">
        <f aca="false">E743+1</f>
        <v>19</v>
      </c>
      <c r="H744" s="7" t="n">
        <v>72.5</v>
      </c>
      <c r="I744" s="1" t="n">
        <v>6</v>
      </c>
      <c r="J744" s="8" t="n">
        <f aca="false">IF(G744&gt;0,(H744-G744-I744)*F744,(H744+(-G744)-I744)*F744)</f>
        <v>0</v>
      </c>
      <c r="U744" s="43"/>
      <c r="V744" s="45"/>
    </row>
    <row r="745" customFormat="false" ht="12.75" hidden="false" customHeight="false" outlineLevel="0" collapsed="false">
      <c r="A745" s="46" t="n">
        <v>36852</v>
      </c>
      <c r="B745" s="2" t="n">
        <f aca="false">B744+1</f>
        <v>21</v>
      </c>
      <c r="C745" s="3" t="n">
        <f aca="false">F745/2</f>
        <v>0</v>
      </c>
      <c r="E745" s="76" t="n">
        <f aca="false">E744+1</f>
        <v>20</v>
      </c>
      <c r="H745" s="7" t="n">
        <v>64.79</v>
      </c>
      <c r="I745" s="1" t="n">
        <v>6</v>
      </c>
      <c r="J745" s="8" t="n">
        <f aca="false">IF(G745&gt;0,(H745-G745-I745)*F745,(H745+(-G745)-I745)*F745)</f>
        <v>0</v>
      </c>
      <c r="U745" s="43"/>
      <c r="V745" s="45"/>
    </row>
    <row r="746" customFormat="false" ht="12.75" hidden="false" customHeight="false" outlineLevel="0" collapsed="false">
      <c r="A746" s="46" t="n">
        <v>36852</v>
      </c>
      <c r="B746" s="2" t="n">
        <f aca="false">B745+1</f>
        <v>22</v>
      </c>
      <c r="C746" s="3" t="n">
        <f aca="false">F746/2</f>
        <v>0</v>
      </c>
      <c r="E746" s="76" t="n">
        <f aca="false">E745+1</f>
        <v>21</v>
      </c>
      <c r="H746" s="7" t="n">
        <v>63.73</v>
      </c>
      <c r="I746" s="1" t="n">
        <v>6</v>
      </c>
      <c r="J746" s="8" t="n">
        <f aca="false">IF(G746&gt;0,(H746-G746-I746)*F746,(H746+(-G746)-I746)*F746)</f>
        <v>0</v>
      </c>
      <c r="U746" s="43"/>
      <c r="V746" s="45"/>
    </row>
    <row r="747" customFormat="false" ht="12.75" hidden="false" customHeight="false" outlineLevel="0" collapsed="false">
      <c r="A747" s="46" t="n">
        <v>36852</v>
      </c>
      <c r="B747" s="2" t="n">
        <f aca="false">B746+1</f>
        <v>23</v>
      </c>
      <c r="C747" s="3" t="n">
        <f aca="false">F747/2</f>
        <v>0</v>
      </c>
      <c r="E747" s="76" t="n">
        <f aca="false">E746+1</f>
        <v>22</v>
      </c>
      <c r="H747" s="7" t="n">
        <v>54.37</v>
      </c>
      <c r="I747" s="1" t="n">
        <v>6</v>
      </c>
      <c r="J747" s="8" t="n">
        <f aca="false">IF(G747&gt;0,(H747-G747-I747)*F747,(H747+(-G747)-I747)*F747)</f>
        <v>0</v>
      </c>
      <c r="U747" s="43"/>
      <c r="V747" s="45"/>
    </row>
    <row r="748" customFormat="false" ht="12.75" hidden="false" customHeight="false" outlineLevel="0" collapsed="false">
      <c r="A748" s="46" t="n">
        <v>36852</v>
      </c>
      <c r="B748" s="2" t="n">
        <f aca="false">B747+1</f>
        <v>24</v>
      </c>
      <c r="C748" s="3" t="n">
        <f aca="false">F748/2</f>
        <v>0</v>
      </c>
      <c r="E748" s="76" t="n">
        <f aca="false">E747+1</f>
        <v>23</v>
      </c>
      <c r="H748" s="7" t="n">
        <v>17.74</v>
      </c>
      <c r="I748" s="1" t="n">
        <v>6</v>
      </c>
      <c r="J748" s="8" t="n">
        <f aca="false">IF(G748&gt;0,(H748-G748-I748)*F748,(H748+(-G748)-I748)*F748)</f>
        <v>0</v>
      </c>
      <c r="U748" s="43"/>
      <c r="V748" s="45"/>
    </row>
    <row r="749" customFormat="false" ht="13.5" hidden="false" customHeight="false" outlineLevel="0" collapsed="false">
      <c r="A749" s="62"/>
      <c r="B749" s="24"/>
      <c r="C749" s="25"/>
      <c r="D749" s="26"/>
      <c r="E749" s="63"/>
      <c r="F749" s="64"/>
      <c r="G749" s="65"/>
      <c r="H749" s="65"/>
      <c r="I749" s="64" t="s">
        <v>20</v>
      </c>
      <c r="J749" s="103" t="n">
        <f aca="false">SUM(J725:J748)</f>
        <v>-1202.27</v>
      </c>
      <c r="K749" s="67"/>
      <c r="L749" s="68"/>
      <c r="M749" s="68"/>
      <c r="N749" s="68"/>
      <c r="O749" s="33"/>
      <c r="P749" s="62"/>
      <c r="Q749" s="63"/>
      <c r="R749" s="62"/>
      <c r="S749" s="62"/>
      <c r="T749" s="69"/>
      <c r="U749" s="34"/>
      <c r="V749" s="70"/>
      <c r="W749" s="62"/>
    </row>
    <row r="750" customFormat="false" ht="12.75" hidden="false" customHeight="false" outlineLevel="0" collapsed="false">
      <c r="A750" s="46"/>
      <c r="F750" s="6" t="s">
        <v>0</v>
      </c>
      <c r="G750" s="74" t="n">
        <v>466825</v>
      </c>
      <c r="H750" s="74" t="n">
        <v>466831</v>
      </c>
      <c r="I750" s="75" t="n">
        <v>466833</v>
      </c>
      <c r="J750" s="56"/>
      <c r="L750" s="73" t="s">
        <v>0</v>
      </c>
      <c r="M750" s="73" t="s">
        <v>22</v>
      </c>
      <c r="N750" s="73"/>
      <c r="U750" s="43"/>
      <c r="V750" s="45"/>
    </row>
    <row r="751" customFormat="false" ht="12.75" hidden="false" customHeight="false" outlineLevel="0" collapsed="false">
      <c r="A751" s="46"/>
      <c r="F751" s="6" t="s">
        <v>22</v>
      </c>
      <c r="G751" s="74" t="n">
        <v>466147</v>
      </c>
      <c r="H751" s="74" t="n">
        <v>466148</v>
      </c>
      <c r="I751" s="75" t="n">
        <v>466149</v>
      </c>
      <c r="J751" s="56"/>
      <c r="K751" s="9" t="s">
        <v>23</v>
      </c>
      <c r="L751" s="97" t="n">
        <v>466836</v>
      </c>
      <c r="M751" s="10" t="n">
        <v>466150</v>
      </c>
      <c r="U751" s="43"/>
      <c r="V751" s="45"/>
    </row>
    <row r="752" customFormat="false" ht="12.75" hidden="false" customHeight="false" outlineLevel="0" collapsed="false">
      <c r="A752" s="46" t="n">
        <v>36853</v>
      </c>
      <c r="B752" s="2" t="n">
        <v>1</v>
      </c>
      <c r="C752" s="3" t="n">
        <f aca="false">F752/2</f>
        <v>0</v>
      </c>
      <c r="E752" s="5" t="n">
        <v>0</v>
      </c>
      <c r="H752" s="7" t="n">
        <v>18.4</v>
      </c>
      <c r="I752" s="1" t="n">
        <v>6</v>
      </c>
      <c r="J752" s="8" t="n">
        <f aca="false">IF(G752&gt;0,(H752-G752-I752)*F752,(H752+(-G752)-I752)*F752)</f>
        <v>0</v>
      </c>
      <c r="K752" s="9" t="s">
        <v>24</v>
      </c>
      <c r="L752" s="10" t="n">
        <v>466839</v>
      </c>
      <c r="M752" s="10" t="n">
        <v>466151</v>
      </c>
      <c r="U752" s="43"/>
      <c r="V752" s="45"/>
    </row>
    <row r="753" customFormat="false" ht="12.75" hidden="false" customHeight="false" outlineLevel="0" collapsed="false">
      <c r="A753" s="46" t="n">
        <v>36853</v>
      </c>
      <c r="B753" s="2" t="n">
        <f aca="false">B752+1</f>
        <v>2</v>
      </c>
      <c r="C753" s="3" t="n">
        <f aca="false">F753/2</f>
        <v>0</v>
      </c>
      <c r="E753" s="76" t="n">
        <f aca="false">E752+1</f>
        <v>1</v>
      </c>
      <c r="H753" s="7" t="n">
        <v>18.08</v>
      </c>
      <c r="I753" s="1" t="n">
        <v>6</v>
      </c>
      <c r="J753" s="8" t="n">
        <f aca="false">IF(G753&gt;0,(H753-G753-I753)*F753,(H753+(-G753)-I753)*F753)</f>
        <v>0</v>
      </c>
      <c r="K753" s="9" t="s">
        <v>25</v>
      </c>
      <c r="L753" s="10" t="n">
        <v>466840</v>
      </c>
      <c r="M753" s="10" t="n">
        <v>466152</v>
      </c>
      <c r="U753" s="43"/>
      <c r="V753" s="45"/>
    </row>
    <row r="754" customFormat="false" ht="12.75" hidden="false" customHeight="false" outlineLevel="0" collapsed="false">
      <c r="A754" s="46" t="n">
        <v>36853</v>
      </c>
      <c r="B754" s="2" t="n">
        <f aca="false">B753+1</f>
        <v>3</v>
      </c>
      <c r="C754" s="3" t="n">
        <f aca="false">F754/2</f>
        <v>0</v>
      </c>
      <c r="E754" s="76" t="n">
        <f aca="false">E753+1</f>
        <v>2</v>
      </c>
      <c r="H754" s="7" t="n">
        <v>16.88</v>
      </c>
      <c r="I754" s="1" t="n">
        <v>6</v>
      </c>
      <c r="J754" s="8" t="n">
        <f aca="false">IF(G754&gt;0,(H754-G754-I754)*F754,(H754+(-G754)-I754)*F754)</f>
        <v>0</v>
      </c>
      <c r="K754" s="9" t="s">
        <v>26</v>
      </c>
      <c r="L754" s="10" t="n">
        <v>466841</v>
      </c>
      <c r="M754" s="10" t="n">
        <v>466153</v>
      </c>
      <c r="U754" s="43"/>
      <c r="V754" s="45"/>
    </row>
    <row r="755" customFormat="false" ht="12.75" hidden="false" customHeight="false" outlineLevel="0" collapsed="false">
      <c r="A755" s="46" t="n">
        <v>36853</v>
      </c>
      <c r="B755" s="2" t="n">
        <f aca="false">B754+1</f>
        <v>4</v>
      </c>
      <c r="C755" s="3" t="n">
        <f aca="false">F755/2</f>
        <v>0</v>
      </c>
      <c r="E755" s="76" t="n">
        <f aca="false">E754+1</f>
        <v>3</v>
      </c>
      <c r="H755" s="7" t="n">
        <v>17.43</v>
      </c>
      <c r="I755" s="1" t="n">
        <v>6</v>
      </c>
      <c r="J755" s="8" t="n">
        <f aca="false">IF(G755&gt;0,(H755-G755-I755)*F755,(H755+(-G755)-I755)*F755)</f>
        <v>0</v>
      </c>
      <c r="U755" s="43"/>
      <c r="V755" s="45"/>
    </row>
    <row r="756" customFormat="false" ht="12.75" hidden="false" customHeight="false" outlineLevel="0" collapsed="false">
      <c r="A756" s="46" t="n">
        <v>36853</v>
      </c>
      <c r="B756" s="2" t="n">
        <f aca="false">B755+1</f>
        <v>5</v>
      </c>
      <c r="C756" s="3" t="n">
        <f aca="false">F756/2</f>
        <v>0</v>
      </c>
      <c r="E756" s="76" t="n">
        <f aca="false">E755+1</f>
        <v>4</v>
      </c>
      <c r="H756" s="7" t="n">
        <v>17.61</v>
      </c>
      <c r="I756" s="1" t="n">
        <v>6</v>
      </c>
      <c r="J756" s="8" t="n">
        <f aca="false">IF(G756&gt;0,(H756-G756-I756)*F756,(H756+(-G756)-I756)*F756)</f>
        <v>0</v>
      </c>
      <c r="U756" s="43"/>
      <c r="V756" s="45"/>
    </row>
    <row r="757" customFormat="false" ht="12.75" hidden="false" customHeight="false" outlineLevel="0" collapsed="false">
      <c r="A757" s="46" t="n">
        <v>36853</v>
      </c>
      <c r="B757" s="2" t="n">
        <f aca="false">B756+1</f>
        <v>6</v>
      </c>
      <c r="C757" s="3" t="n">
        <f aca="false">F757/2</f>
        <v>0</v>
      </c>
      <c r="E757" s="76" t="n">
        <f aca="false">E756+1</f>
        <v>5</v>
      </c>
      <c r="H757" s="7" t="n">
        <v>18.92</v>
      </c>
      <c r="I757" s="1" t="n">
        <v>6</v>
      </c>
      <c r="J757" s="8" t="n">
        <f aca="false">IF(G757&gt;0,(H757-G757-I757)*F757,(H757+(-G757)-I757)*F757)</f>
        <v>0</v>
      </c>
      <c r="U757" s="43"/>
      <c r="V757" s="45"/>
    </row>
    <row r="758" customFormat="false" ht="12.75" hidden="false" customHeight="false" outlineLevel="0" collapsed="false">
      <c r="A758" s="46" t="n">
        <v>36853</v>
      </c>
      <c r="B758" s="2" t="n">
        <f aca="false">B757+1</f>
        <v>7</v>
      </c>
      <c r="C758" s="3" t="n">
        <f aca="false">F758/2</f>
        <v>0</v>
      </c>
      <c r="E758" s="76" t="n">
        <f aca="false">E757+1</f>
        <v>6</v>
      </c>
      <c r="H758" s="7" t="n">
        <v>17.97</v>
      </c>
      <c r="I758" s="1" t="n">
        <v>6</v>
      </c>
      <c r="J758" s="8" t="n">
        <f aca="false">IF(G758&gt;0,(H758-G758-I758)*F758,(H758+(-G758)-I758)*F758)</f>
        <v>0</v>
      </c>
      <c r="U758" s="43"/>
      <c r="V758" s="45"/>
    </row>
    <row r="759" customFormat="false" ht="12.75" hidden="false" customHeight="false" outlineLevel="0" collapsed="false">
      <c r="A759" s="46" t="n">
        <v>36853</v>
      </c>
      <c r="B759" s="2" t="n">
        <f aca="false">B758+1</f>
        <v>8</v>
      </c>
      <c r="C759" s="3" t="n">
        <f aca="false">F759/2</f>
        <v>0</v>
      </c>
      <c r="E759" s="76" t="n">
        <f aca="false">E758+1</f>
        <v>7</v>
      </c>
      <c r="H759" s="7" t="n">
        <v>16.19</v>
      </c>
      <c r="I759" s="1" t="n">
        <v>6</v>
      </c>
      <c r="J759" s="8" t="n">
        <f aca="false">IF(G759&gt;0,(H759-G759-I759)*F759,(H759+(-G759)-I759)*F759)</f>
        <v>0</v>
      </c>
      <c r="U759" s="43"/>
      <c r="V759" s="45"/>
    </row>
    <row r="760" customFormat="false" ht="12.75" hidden="false" customHeight="false" outlineLevel="0" collapsed="false">
      <c r="A760" s="46" t="n">
        <v>36853</v>
      </c>
      <c r="B760" s="2" t="n">
        <f aca="false">B759+1</f>
        <v>9</v>
      </c>
      <c r="C760" s="3" t="n">
        <f aca="false">F760/2</f>
        <v>0</v>
      </c>
      <c r="E760" s="76" t="n">
        <f aca="false">E759+1</f>
        <v>8</v>
      </c>
      <c r="H760" s="7" t="n">
        <v>20.95</v>
      </c>
      <c r="I760" s="1" t="n">
        <v>6</v>
      </c>
      <c r="J760" s="8" t="n">
        <f aca="false">IF(G760&gt;0,(H760-G760-I760)*F760,(H760+(-G760)-I760)*F760)</f>
        <v>0</v>
      </c>
      <c r="U760" s="43"/>
      <c r="V760" s="45"/>
    </row>
    <row r="761" customFormat="false" ht="12.75" hidden="false" customHeight="false" outlineLevel="0" collapsed="false">
      <c r="A761" s="46" t="n">
        <v>36853</v>
      </c>
      <c r="B761" s="2" t="n">
        <f aca="false">B760+1</f>
        <v>10</v>
      </c>
      <c r="C761" s="3" t="n">
        <f aca="false">F761/2</f>
        <v>0</v>
      </c>
      <c r="E761" s="76" t="n">
        <f aca="false">E760+1</f>
        <v>9</v>
      </c>
      <c r="H761" s="7" t="n">
        <v>19.97</v>
      </c>
      <c r="I761" s="1" t="n">
        <v>6</v>
      </c>
      <c r="J761" s="8" t="n">
        <f aca="false">IF(G761&gt;0,(H761-G761-I761)*F761,(H761+(-G761)-I761)*F761)</f>
        <v>0</v>
      </c>
      <c r="U761" s="43"/>
      <c r="V761" s="45"/>
    </row>
    <row r="762" customFormat="false" ht="12.75" hidden="false" customHeight="false" outlineLevel="0" collapsed="false">
      <c r="A762" s="46" t="n">
        <v>36853</v>
      </c>
      <c r="B762" s="2" t="n">
        <f aca="false">B761+1</f>
        <v>11</v>
      </c>
      <c r="C762" s="3" t="n">
        <f aca="false">F762/2</f>
        <v>25</v>
      </c>
      <c r="E762" s="76" t="n">
        <f aca="false">E761+1</f>
        <v>10</v>
      </c>
      <c r="F762" s="6" t="n">
        <v>50</v>
      </c>
      <c r="G762" s="7" t="n">
        <v>-297.03</v>
      </c>
      <c r="H762" s="7" t="n">
        <v>18.37</v>
      </c>
      <c r="I762" s="1" t="n">
        <v>6</v>
      </c>
      <c r="J762" s="8" t="n">
        <f aca="false">IF(G762&gt;0,(H762-G762-I762)*F762,(H762+(-G762)-I762)*F762)</f>
        <v>15470</v>
      </c>
      <c r="U762" s="43"/>
      <c r="V762" s="45"/>
    </row>
    <row r="763" customFormat="false" ht="12.75" hidden="false" customHeight="false" outlineLevel="0" collapsed="false">
      <c r="A763" s="46" t="n">
        <v>36853</v>
      </c>
      <c r="B763" s="2" t="n">
        <f aca="false">B762+1</f>
        <v>12</v>
      </c>
      <c r="C763" s="3" t="n">
        <f aca="false">F763/2</f>
        <v>0</v>
      </c>
      <c r="E763" s="76" t="n">
        <f aca="false">E762+1</f>
        <v>11</v>
      </c>
      <c r="H763" s="7" t="n">
        <v>18.6</v>
      </c>
      <c r="I763" s="1" t="n">
        <v>6</v>
      </c>
      <c r="J763" s="8" t="n">
        <f aca="false">IF(G763&gt;0,(H763-G763-I763)*F763,(H763+(-G763)-I763)*F763)</f>
        <v>0</v>
      </c>
      <c r="U763" s="43"/>
      <c r="V763" s="45"/>
    </row>
    <row r="764" customFormat="false" ht="12.75" hidden="false" customHeight="false" outlineLevel="0" collapsed="false">
      <c r="A764" s="46" t="n">
        <v>36853</v>
      </c>
      <c r="B764" s="2" t="n">
        <f aca="false">B763+1</f>
        <v>13</v>
      </c>
      <c r="C764" s="3" t="n">
        <f aca="false">F764/2</f>
        <v>0</v>
      </c>
      <c r="E764" s="76" t="n">
        <f aca="false">E763+1</f>
        <v>12</v>
      </c>
      <c r="H764" s="7" t="n">
        <v>16.7</v>
      </c>
      <c r="I764" s="1" t="n">
        <v>6</v>
      </c>
      <c r="J764" s="8" t="n">
        <f aca="false">IF(G764&gt;0,(H764-G764-I764)*F764,(H764+(-G764)-I764)*F764)</f>
        <v>0</v>
      </c>
      <c r="U764" s="43"/>
      <c r="V764" s="45"/>
    </row>
    <row r="765" customFormat="false" ht="12.75" hidden="false" customHeight="false" outlineLevel="0" collapsed="false">
      <c r="A765" s="46" t="n">
        <v>36853</v>
      </c>
      <c r="B765" s="2" t="n">
        <f aca="false">B764+1</f>
        <v>14</v>
      </c>
      <c r="C765" s="3" t="n">
        <f aca="false">F765/2</f>
        <v>25</v>
      </c>
      <c r="E765" s="76" t="n">
        <f aca="false">E764+1</f>
        <v>13</v>
      </c>
      <c r="F765" s="6" t="n">
        <v>50</v>
      </c>
      <c r="G765" s="7" t="n">
        <v>3.28</v>
      </c>
      <c r="H765" s="7" t="n">
        <v>14.33</v>
      </c>
      <c r="I765" s="1" t="n">
        <v>6</v>
      </c>
      <c r="J765" s="8" t="n">
        <f aca="false">IF(G765&gt;0,(H765-G765-I765)*F765,(H765+(-G765)-I765)*F765)</f>
        <v>252.5</v>
      </c>
      <c r="U765" s="43"/>
      <c r="V765" s="45"/>
    </row>
    <row r="766" customFormat="false" ht="12.75" hidden="false" customHeight="false" outlineLevel="0" collapsed="false">
      <c r="A766" s="46" t="n">
        <v>36853</v>
      </c>
      <c r="B766" s="2" t="n">
        <f aca="false">B765+1</f>
        <v>15</v>
      </c>
      <c r="C766" s="3" t="n">
        <f aca="false">F766/2</f>
        <v>0</v>
      </c>
      <c r="E766" s="76" t="n">
        <f aca="false">E765+1</f>
        <v>14</v>
      </c>
      <c r="H766" s="7" t="n">
        <v>13.09</v>
      </c>
      <c r="I766" s="1" t="n">
        <v>6</v>
      </c>
      <c r="J766" s="8" t="n">
        <f aca="false">IF(G766&gt;0,(H766-G766-I766)*F766,(H766+(-G766)-I766)*F766)</f>
        <v>0</v>
      </c>
      <c r="U766" s="43"/>
      <c r="V766" s="45"/>
    </row>
    <row r="767" customFormat="false" ht="12.75" hidden="false" customHeight="false" outlineLevel="0" collapsed="false">
      <c r="A767" s="46" t="n">
        <v>36853</v>
      </c>
      <c r="B767" s="2" t="n">
        <f aca="false">B766+1</f>
        <v>16</v>
      </c>
      <c r="C767" s="3" t="n">
        <f aca="false">F767/2</f>
        <v>0</v>
      </c>
      <c r="E767" s="76" t="n">
        <f aca="false">E766+1</f>
        <v>15</v>
      </c>
      <c r="H767" s="7" t="n">
        <v>12.7</v>
      </c>
      <c r="I767" s="1" t="n">
        <v>6</v>
      </c>
      <c r="J767" s="8" t="n">
        <f aca="false">IF(G767&gt;0,(H767-G767-I767)*F767,(H767+(-G767)-I767)*F767)</f>
        <v>0</v>
      </c>
      <c r="U767" s="43"/>
      <c r="V767" s="45"/>
    </row>
    <row r="768" customFormat="false" ht="12.75" hidden="false" customHeight="false" outlineLevel="0" collapsed="false">
      <c r="A768" s="46" t="n">
        <v>36853</v>
      </c>
      <c r="B768" s="2" t="n">
        <f aca="false">B767+1</f>
        <v>17</v>
      </c>
      <c r="C768" s="3" t="n">
        <f aca="false">F768/2</f>
        <v>0</v>
      </c>
      <c r="E768" s="76" t="n">
        <f aca="false">E767+1</f>
        <v>16</v>
      </c>
      <c r="H768" s="7" t="n">
        <v>13.06</v>
      </c>
      <c r="I768" s="1" t="n">
        <v>6</v>
      </c>
      <c r="J768" s="93" t="n">
        <f aca="false">IF(G768&gt;0,(H768-G768-I768)*F768,(H768+(-G768)-I768)*F768)</f>
        <v>0</v>
      </c>
      <c r="U768" s="43"/>
      <c r="V768" s="45"/>
    </row>
    <row r="769" customFormat="false" ht="12.75" hidden="false" customHeight="false" outlineLevel="0" collapsed="false">
      <c r="A769" s="46" t="n">
        <v>36853</v>
      </c>
      <c r="B769" s="2" t="n">
        <f aca="false">B768+1</f>
        <v>18</v>
      </c>
      <c r="C769" s="3" t="n">
        <f aca="false">F769/2</f>
        <v>0</v>
      </c>
      <c r="E769" s="76" t="n">
        <f aca="false">E768+1</f>
        <v>17</v>
      </c>
      <c r="H769" s="7" t="n">
        <v>16.28</v>
      </c>
      <c r="I769" s="1" t="n">
        <v>6</v>
      </c>
      <c r="J769" s="8" t="n">
        <f aca="false">IF(G769&gt;0,(H769-G769-I769)*F769,(H769+(-G769)-I769)*F769)</f>
        <v>0</v>
      </c>
      <c r="U769" s="43"/>
      <c r="V769" s="45"/>
    </row>
    <row r="770" customFormat="false" ht="12.75" hidden="false" customHeight="false" outlineLevel="0" collapsed="false">
      <c r="A770" s="46" t="n">
        <v>36853</v>
      </c>
      <c r="B770" s="2" t="n">
        <f aca="false">B769+1</f>
        <v>19</v>
      </c>
      <c r="C770" s="3" t="n">
        <f aca="false">F770/2</f>
        <v>0</v>
      </c>
      <c r="E770" s="76" t="n">
        <f aca="false">E769+1</f>
        <v>18</v>
      </c>
      <c r="H770" s="7" t="n">
        <v>15.49</v>
      </c>
      <c r="I770" s="1" t="n">
        <v>6</v>
      </c>
      <c r="J770" s="8" t="n">
        <f aca="false">IF(G770&gt;0,(H770-G770-I770)*F770,(H770+(-G770)-I770)*F770)</f>
        <v>0</v>
      </c>
      <c r="U770" s="43"/>
      <c r="V770" s="45"/>
    </row>
    <row r="771" customFormat="false" ht="12.75" hidden="false" customHeight="false" outlineLevel="0" collapsed="false">
      <c r="A771" s="46" t="n">
        <v>36853</v>
      </c>
      <c r="B771" s="2" t="n">
        <f aca="false">B770+1</f>
        <v>20</v>
      </c>
      <c r="C771" s="3" t="n">
        <f aca="false">F771/2</f>
        <v>25</v>
      </c>
      <c r="E771" s="76" t="n">
        <f aca="false">E770+1</f>
        <v>19</v>
      </c>
      <c r="F771" s="6" t="n">
        <v>50</v>
      </c>
      <c r="G771" s="7" t="n">
        <v>6.04</v>
      </c>
      <c r="H771" s="7" t="n">
        <v>16.57</v>
      </c>
      <c r="I771" s="1" t="n">
        <v>6</v>
      </c>
      <c r="J771" s="8" t="n">
        <f aca="false">IF(G771&gt;0,(H771-G771-I771)*F771,(H771+(-G771)-I771)*F771)</f>
        <v>226.5</v>
      </c>
      <c r="U771" s="43"/>
      <c r="V771" s="45"/>
    </row>
    <row r="772" customFormat="false" ht="12.75" hidden="false" customHeight="false" outlineLevel="0" collapsed="false">
      <c r="A772" s="46" t="n">
        <v>36853</v>
      </c>
      <c r="B772" s="2" t="n">
        <f aca="false">B771+1</f>
        <v>21</v>
      </c>
      <c r="C772" s="3" t="n">
        <f aca="false">F772/2</f>
        <v>0</v>
      </c>
      <c r="E772" s="76" t="n">
        <f aca="false">E771+1</f>
        <v>20</v>
      </c>
      <c r="H772" s="7" t="n">
        <v>53.01</v>
      </c>
      <c r="I772" s="1" t="n">
        <v>6</v>
      </c>
      <c r="J772" s="8" t="n">
        <f aca="false">IF(G772&gt;0,(H772-G772-I772)*F772,(H772+(-G772)-I772)*F772)</f>
        <v>0</v>
      </c>
      <c r="U772" s="43"/>
      <c r="V772" s="45"/>
    </row>
    <row r="773" customFormat="false" ht="12.75" hidden="false" customHeight="false" outlineLevel="0" collapsed="false">
      <c r="A773" s="46" t="n">
        <v>36853</v>
      </c>
      <c r="B773" s="2" t="n">
        <f aca="false">B772+1</f>
        <v>22</v>
      </c>
      <c r="C773" s="3" t="n">
        <f aca="false">F773/2</f>
        <v>0</v>
      </c>
      <c r="E773" s="76" t="n">
        <f aca="false">E772+1</f>
        <v>21</v>
      </c>
      <c r="H773" s="7" t="n">
        <v>20.51</v>
      </c>
      <c r="I773" s="1" t="n">
        <v>6</v>
      </c>
      <c r="J773" s="8" t="n">
        <f aca="false">IF(G773&gt;0,(H773-G773-I773)*F773,(H773+(-G773)-I773)*F773)</f>
        <v>0</v>
      </c>
      <c r="U773" s="43"/>
      <c r="V773" s="45"/>
    </row>
    <row r="774" customFormat="false" ht="12.75" hidden="false" customHeight="false" outlineLevel="0" collapsed="false">
      <c r="A774" s="46" t="n">
        <v>36853</v>
      </c>
      <c r="B774" s="2" t="n">
        <f aca="false">B773+1</f>
        <v>23</v>
      </c>
      <c r="C774" s="3" t="n">
        <f aca="false">F774/2</f>
        <v>0</v>
      </c>
      <c r="E774" s="76" t="n">
        <f aca="false">E773+1</f>
        <v>22</v>
      </c>
      <c r="H774" s="7" t="n">
        <v>18.23</v>
      </c>
      <c r="I774" s="1" t="n">
        <v>6</v>
      </c>
      <c r="J774" s="8" t="n">
        <f aca="false">IF(G774&gt;0,(H774-G774-I774)*F774,(H774+(-G774)-I774)*F774)</f>
        <v>0</v>
      </c>
      <c r="U774" s="43"/>
      <c r="V774" s="45"/>
    </row>
    <row r="775" customFormat="false" ht="12.75" hidden="false" customHeight="false" outlineLevel="0" collapsed="false">
      <c r="A775" s="46" t="n">
        <v>36853</v>
      </c>
      <c r="B775" s="2" t="n">
        <f aca="false">B774+1</f>
        <v>24</v>
      </c>
      <c r="C775" s="3" t="n">
        <f aca="false">F775/2</f>
        <v>0</v>
      </c>
      <c r="E775" s="76" t="n">
        <f aca="false">E774+1</f>
        <v>23</v>
      </c>
      <c r="H775" s="7" t="n">
        <v>17.4</v>
      </c>
      <c r="I775" s="1" t="n">
        <v>6</v>
      </c>
      <c r="J775" s="8" t="n">
        <f aca="false">IF(G775&gt;0,(H775-G775-I775)*F775,(H775+(-G775)-I775)*F775)</f>
        <v>0</v>
      </c>
      <c r="U775" s="43"/>
      <c r="V775" s="45"/>
    </row>
    <row r="776" customFormat="false" ht="13.5" hidden="false" customHeight="false" outlineLevel="0" collapsed="false">
      <c r="A776" s="62"/>
      <c r="B776" s="24"/>
      <c r="C776" s="25"/>
      <c r="D776" s="26"/>
      <c r="E776" s="63"/>
      <c r="F776" s="64"/>
      <c r="G776" s="65"/>
      <c r="H776" s="65"/>
      <c r="I776" s="64" t="s">
        <v>20</v>
      </c>
      <c r="J776" s="66" t="n">
        <f aca="false">SUM(J752:J775)</f>
        <v>15949</v>
      </c>
      <c r="K776" s="67"/>
      <c r="L776" s="68"/>
      <c r="M776" s="68"/>
      <c r="N776" s="68"/>
      <c r="O776" s="33"/>
      <c r="P776" s="62"/>
      <c r="Q776" s="63"/>
      <c r="R776" s="62"/>
      <c r="S776" s="62"/>
      <c r="T776" s="69"/>
      <c r="U776" s="34"/>
      <c r="V776" s="70"/>
      <c r="W776" s="62"/>
    </row>
    <row r="777" customFormat="false" ht="12.75" hidden="false" customHeight="false" outlineLevel="0" collapsed="false">
      <c r="A777" s="46"/>
      <c r="F777" s="6" t="s">
        <v>0</v>
      </c>
      <c r="G777" s="74" t="n">
        <v>466262</v>
      </c>
      <c r="H777" s="74" t="n">
        <v>466264</v>
      </c>
      <c r="I777" s="75" t="n">
        <v>466267</v>
      </c>
      <c r="J777" s="56"/>
      <c r="L777" s="73" t="s">
        <v>0</v>
      </c>
      <c r="M777" s="73" t="s">
        <v>22</v>
      </c>
      <c r="N777" s="73"/>
      <c r="U777" s="43"/>
      <c r="V777" s="45"/>
    </row>
    <row r="778" customFormat="false" ht="12.75" hidden="false" customHeight="false" outlineLevel="0" collapsed="false">
      <c r="A778" s="46"/>
      <c r="F778" s="6" t="s">
        <v>22</v>
      </c>
      <c r="G778" s="74" t="n">
        <v>466257</v>
      </c>
      <c r="H778" s="74" t="n">
        <v>466263</v>
      </c>
      <c r="I778" s="75" t="n">
        <v>466265</v>
      </c>
      <c r="J778" s="56"/>
      <c r="K778" s="9" t="s">
        <v>23</v>
      </c>
      <c r="L778" s="97" t="n">
        <v>466270</v>
      </c>
      <c r="M778" s="10" t="n">
        <v>466269</v>
      </c>
      <c r="U778" s="43"/>
      <c r="V778" s="45"/>
    </row>
    <row r="779" customFormat="false" ht="12.75" hidden="false" customHeight="false" outlineLevel="0" collapsed="false">
      <c r="A779" s="46" t="n">
        <v>36854</v>
      </c>
      <c r="B779" s="2" t="n">
        <v>1</v>
      </c>
      <c r="C779" s="3" t="n">
        <f aca="false">F779/2</f>
        <v>0</v>
      </c>
      <c r="E779" s="5" t="n">
        <v>0</v>
      </c>
      <c r="H779" s="7" t="n">
        <v>14.69</v>
      </c>
      <c r="I779" s="1" t="n">
        <v>6</v>
      </c>
      <c r="J779" s="8" t="n">
        <f aca="false">IF(G779&gt;0,(H779-G779-I779)*F779,(H779+(-G779)-I779)*F779)</f>
        <v>0</v>
      </c>
      <c r="K779" s="9" t="s">
        <v>24</v>
      </c>
      <c r="L779" s="10" t="n">
        <v>466272</v>
      </c>
      <c r="M779" s="10" t="n">
        <v>466271</v>
      </c>
      <c r="U779" s="43"/>
      <c r="V779" s="45"/>
    </row>
    <row r="780" customFormat="false" ht="12.75" hidden="false" customHeight="false" outlineLevel="0" collapsed="false">
      <c r="A780" s="46" t="n">
        <v>36854</v>
      </c>
      <c r="B780" s="2" t="n">
        <f aca="false">B779+1</f>
        <v>2</v>
      </c>
      <c r="C780" s="3" t="n">
        <f aca="false">F780/2</f>
        <v>25</v>
      </c>
      <c r="E780" s="76" t="n">
        <f aca="false">E779+1</f>
        <v>1</v>
      </c>
      <c r="F780" s="6" t="n">
        <v>50</v>
      </c>
      <c r="G780" s="7" t="n">
        <v>6.07</v>
      </c>
      <c r="H780" s="7" t="n">
        <v>13.48</v>
      </c>
      <c r="I780" s="1" t="n">
        <v>6</v>
      </c>
      <c r="J780" s="8" t="n">
        <f aca="false">IF(G780&gt;0,(H780-G780-I780)*F780,(H780+(-G780)-I780)*F780)</f>
        <v>70.5</v>
      </c>
      <c r="K780" s="9" t="s">
        <v>25</v>
      </c>
      <c r="L780" s="10" t="n">
        <v>466274</v>
      </c>
      <c r="M780" s="10" t="n">
        <v>466273</v>
      </c>
      <c r="U780" s="43"/>
      <c r="V780" s="45"/>
    </row>
    <row r="781" customFormat="false" ht="12.75" hidden="false" customHeight="false" outlineLevel="0" collapsed="false">
      <c r="A781" s="46" t="n">
        <v>36854</v>
      </c>
      <c r="B781" s="2" t="n">
        <f aca="false">B780+1</f>
        <v>3</v>
      </c>
      <c r="C781" s="3" t="n">
        <f aca="false">F781/2</f>
        <v>25</v>
      </c>
      <c r="E781" s="76" t="n">
        <f aca="false">E780+1</f>
        <v>2</v>
      </c>
      <c r="F781" s="6" t="n">
        <v>50</v>
      </c>
      <c r="G781" s="7" t="n">
        <v>6.51</v>
      </c>
      <c r="H781" s="7" t="n">
        <v>13.72</v>
      </c>
      <c r="I781" s="1" t="n">
        <v>6</v>
      </c>
      <c r="J781" s="8" t="n">
        <f aca="false">IF(G781&gt;0,(H781-G781-I781)*F781,(H781+(-G781)-I781)*F781)</f>
        <v>60.5</v>
      </c>
      <c r="K781" s="9" t="s">
        <v>26</v>
      </c>
      <c r="L781" s="10" t="n">
        <v>466276</v>
      </c>
      <c r="M781" s="10" t="n">
        <v>466275</v>
      </c>
      <c r="U781" s="43"/>
      <c r="V781" s="45"/>
    </row>
    <row r="782" customFormat="false" ht="12.75" hidden="false" customHeight="false" outlineLevel="0" collapsed="false">
      <c r="A782" s="46" t="n">
        <v>36854</v>
      </c>
      <c r="B782" s="2" t="n">
        <f aca="false">B781+1</f>
        <v>4</v>
      </c>
      <c r="C782" s="3" t="n">
        <f aca="false">F782/2</f>
        <v>25</v>
      </c>
      <c r="E782" s="76" t="n">
        <f aca="false">E781+1</f>
        <v>3</v>
      </c>
      <c r="F782" s="6" t="n">
        <v>50</v>
      </c>
      <c r="G782" s="7" t="n">
        <v>6.57</v>
      </c>
      <c r="H782" s="7" t="n">
        <v>14.91</v>
      </c>
      <c r="I782" s="1" t="n">
        <v>6</v>
      </c>
      <c r="J782" s="8" t="n">
        <f aca="false">IF(G782&gt;0,(H782-G782-I782)*F782,(H782+(-G782)-I782)*F782)</f>
        <v>117</v>
      </c>
      <c r="U782" s="43"/>
      <c r="V782" s="45"/>
    </row>
    <row r="783" customFormat="false" ht="12.75" hidden="false" customHeight="false" outlineLevel="0" collapsed="false">
      <c r="A783" s="46" t="n">
        <v>36854</v>
      </c>
      <c r="B783" s="2" t="n">
        <f aca="false">B782+1</f>
        <v>5</v>
      </c>
      <c r="C783" s="3" t="n">
        <f aca="false">F783/2</f>
        <v>0</v>
      </c>
      <c r="E783" s="76" t="n">
        <f aca="false">E782+1</f>
        <v>4</v>
      </c>
      <c r="F783" s="6" t="n">
        <v>0</v>
      </c>
      <c r="G783" s="7" t="n">
        <v>6.5</v>
      </c>
      <c r="H783" s="7" t="n">
        <v>15.78</v>
      </c>
      <c r="I783" s="1" t="n">
        <v>6</v>
      </c>
      <c r="J783" s="8" t="n">
        <f aca="false">IF(G783&gt;0,(H783-G783-I783)*F783,(H783+(-G783)-I783)*F783)</f>
        <v>0</v>
      </c>
      <c r="U783" s="43"/>
      <c r="V783" s="45"/>
    </row>
    <row r="784" customFormat="false" ht="12.75" hidden="false" customHeight="false" outlineLevel="0" collapsed="false">
      <c r="A784" s="46" t="n">
        <v>36854</v>
      </c>
      <c r="B784" s="2" t="n">
        <f aca="false">B783+1</f>
        <v>6</v>
      </c>
      <c r="C784" s="3" t="n">
        <f aca="false">F784/2</f>
        <v>0</v>
      </c>
      <c r="E784" s="76" t="n">
        <f aca="false">E783+1</f>
        <v>5</v>
      </c>
      <c r="F784" s="6" t="n">
        <v>0</v>
      </c>
      <c r="G784" s="7" t="n">
        <v>18</v>
      </c>
      <c r="H784" s="7" t="n">
        <v>16.84</v>
      </c>
      <c r="I784" s="1" t="n">
        <v>6</v>
      </c>
      <c r="J784" s="8" t="n">
        <f aca="false">IF(G784&gt;0,(H784-G784-I784)*F784,(H784+(-G784)-I784)*F784)</f>
        <v>-0</v>
      </c>
      <c r="U784" s="43"/>
      <c r="V784" s="45"/>
    </row>
    <row r="785" customFormat="false" ht="12.75" hidden="false" customHeight="false" outlineLevel="0" collapsed="false">
      <c r="A785" s="46" t="n">
        <v>36854</v>
      </c>
      <c r="B785" s="2" t="n">
        <f aca="false">B784+1</f>
        <v>7</v>
      </c>
      <c r="C785" s="3" t="n">
        <f aca="false">F785/2</f>
        <v>0</v>
      </c>
      <c r="E785" s="76" t="n">
        <f aca="false">E784+1</f>
        <v>6</v>
      </c>
      <c r="F785" s="6" t="n">
        <v>0</v>
      </c>
      <c r="G785" s="7" t="n">
        <v>20</v>
      </c>
      <c r="H785" s="7" t="n">
        <v>19.98</v>
      </c>
      <c r="I785" s="1" t="n">
        <v>6</v>
      </c>
      <c r="J785" s="8" t="n">
        <f aca="false">IF(G785&gt;0,(H785-G785-I785)*F785,(H785+(-G785)-I785)*F785)</f>
        <v>-0</v>
      </c>
      <c r="U785" s="43"/>
      <c r="V785" s="45"/>
    </row>
    <row r="786" customFormat="false" ht="12.75" hidden="false" customHeight="false" outlineLevel="0" collapsed="false">
      <c r="A786" s="46" t="n">
        <v>36854</v>
      </c>
      <c r="B786" s="2" t="n">
        <f aca="false">B785+1</f>
        <v>8</v>
      </c>
      <c r="C786" s="3" t="n">
        <f aca="false">F786/2</f>
        <v>0</v>
      </c>
      <c r="E786" s="76" t="n">
        <f aca="false">E785+1</f>
        <v>7</v>
      </c>
      <c r="H786" s="7" t="n">
        <v>29.3</v>
      </c>
      <c r="I786" s="1" t="n">
        <v>6</v>
      </c>
      <c r="J786" s="8" t="n">
        <f aca="false">IF(G786&gt;0,(H786-G786-I786)*F786,(H786+(-G786)-I786)*F786)</f>
        <v>0</v>
      </c>
      <c r="U786" s="43"/>
      <c r="V786" s="45"/>
    </row>
    <row r="787" customFormat="false" ht="12.75" hidden="false" customHeight="false" outlineLevel="0" collapsed="false">
      <c r="A787" s="46" t="n">
        <v>36854</v>
      </c>
      <c r="B787" s="2" t="n">
        <f aca="false">B786+1</f>
        <v>9</v>
      </c>
      <c r="C787" s="3" t="n">
        <f aca="false">F787/2</f>
        <v>0</v>
      </c>
      <c r="E787" s="76" t="n">
        <f aca="false">E786+1</f>
        <v>8</v>
      </c>
      <c r="H787" s="7" t="n">
        <v>41.54</v>
      </c>
      <c r="I787" s="1" t="n">
        <v>6</v>
      </c>
      <c r="J787" s="8" t="n">
        <f aca="false">IF(G787&gt;0,(H787-G787-I787)*F787,(H787+(-G787)-I787)*F787)</f>
        <v>0</v>
      </c>
      <c r="U787" s="43"/>
      <c r="V787" s="45"/>
    </row>
    <row r="788" customFormat="false" ht="12.75" hidden="false" customHeight="false" outlineLevel="0" collapsed="false">
      <c r="A788" s="46" t="n">
        <v>36854</v>
      </c>
      <c r="B788" s="2" t="n">
        <f aca="false">B787+1</f>
        <v>10</v>
      </c>
      <c r="C788" s="3" t="n">
        <f aca="false">F788/2</f>
        <v>0</v>
      </c>
      <c r="E788" s="76" t="n">
        <f aca="false">E787+1</f>
        <v>9</v>
      </c>
      <c r="H788" s="7" t="n">
        <v>18.34</v>
      </c>
      <c r="I788" s="1" t="n">
        <v>6</v>
      </c>
      <c r="J788" s="8" t="n">
        <f aca="false">IF(G788&gt;0,(H788-G788-I788)*F788,(H788+(-G788)-I788)*F788)</f>
        <v>0</v>
      </c>
      <c r="U788" s="43"/>
      <c r="V788" s="45"/>
    </row>
    <row r="789" customFormat="false" ht="12.75" hidden="false" customHeight="false" outlineLevel="0" collapsed="false">
      <c r="A789" s="46" t="n">
        <v>36854</v>
      </c>
      <c r="B789" s="2" t="n">
        <f aca="false">B788+1</f>
        <v>11</v>
      </c>
      <c r="C789" s="3" t="n">
        <f aca="false">F789/2</f>
        <v>100</v>
      </c>
      <c r="E789" s="76" t="n">
        <f aca="false">E788+1</f>
        <v>10</v>
      </c>
      <c r="F789" s="6" t="n">
        <v>200</v>
      </c>
      <c r="G789" s="7" t="n">
        <v>-98.66</v>
      </c>
      <c r="H789" s="7" t="n">
        <v>18.7</v>
      </c>
      <c r="I789" s="1" t="n">
        <v>6</v>
      </c>
      <c r="J789" s="8" t="n">
        <f aca="false">IF(G789&gt;0,(H789-G789-I789)*F789,(H789+(-G789)-I789)*F789)</f>
        <v>22272</v>
      </c>
      <c r="U789" s="43"/>
      <c r="V789" s="45"/>
    </row>
    <row r="790" customFormat="false" ht="12.75" hidden="false" customHeight="false" outlineLevel="0" collapsed="false">
      <c r="A790" s="46" t="n">
        <v>36854</v>
      </c>
      <c r="B790" s="2" t="n">
        <f aca="false">B789+1</f>
        <v>12</v>
      </c>
      <c r="C790" s="3" t="n">
        <f aca="false">F790/2</f>
        <v>100</v>
      </c>
      <c r="E790" s="76" t="n">
        <f aca="false">E789+1</f>
        <v>11</v>
      </c>
      <c r="F790" s="6" t="n">
        <v>200</v>
      </c>
      <c r="G790" s="7" t="n">
        <v>4.97</v>
      </c>
      <c r="H790" s="7" t="n">
        <v>20.22</v>
      </c>
      <c r="I790" s="1" t="n">
        <v>6</v>
      </c>
      <c r="J790" s="8" t="n">
        <f aca="false">IF(G790&gt;0,(H790-G790-I790)*F790,(H790+(-G790)-I790)*F790)</f>
        <v>1850</v>
      </c>
      <c r="U790" s="43"/>
      <c r="V790" s="45"/>
    </row>
    <row r="791" customFormat="false" ht="12.75" hidden="false" customHeight="false" outlineLevel="0" collapsed="false">
      <c r="A791" s="46" t="n">
        <v>36854</v>
      </c>
      <c r="B791" s="2" t="n">
        <f aca="false">B790+1</f>
        <v>13</v>
      </c>
      <c r="C791" s="3" t="n">
        <f aca="false">F791/2</f>
        <v>0</v>
      </c>
      <c r="E791" s="76" t="n">
        <f aca="false">E790+1</f>
        <v>12</v>
      </c>
      <c r="H791" s="7" t="n">
        <v>41.8</v>
      </c>
      <c r="I791" s="1" t="n">
        <v>6</v>
      </c>
      <c r="J791" s="8" t="n">
        <f aca="false">IF(G791&gt;0,(H791-G791-I791)*F791,(H791+(-G791)-I791)*F791)</f>
        <v>0</v>
      </c>
      <c r="U791" s="43"/>
      <c r="V791" s="45"/>
    </row>
    <row r="792" customFormat="false" ht="12.75" hidden="false" customHeight="false" outlineLevel="0" collapsed="false">
      <c r="A792" s="46" t="n">
        <v>36854</v>
      </c>
      <c r="B792" s="2" t="n">
        <f aca="false">B791+1</f>
        <v>14</v>
      </c>
      <c r="C792" s="3" t="n">
        <f aca="false">F792/2</f>
        <v>0</v>
      </c>
      <c r="E792" s="76" t="n">
        <f aca="false">E791+1</f>
        <v>13</v>
      </c>
      <c r="H792" s="7" t="n">
        <v>24.39</v>
      </c>
      <c r="I792" s="1" t="n">
        <v>6</v>
      </c>
      <c r="J792" s="8" t="n">
        <f aca="false">IF(G792&gt;0,(H792-G792-I792)*F792,(H792+(-G792)-I792)*F792)</f>
        <v>0</v>
      </c>
      <c r="U792" s="43"/>
      <c r="V792" s="45"/>
    </row>
    <row r="793" customFormat="false" ht="12.75" hidden="false" customHeight="false" outlineLevel="0" collapsed="false">
      <c r="A793" s="46" t="n">
        <v>36854</v>
      </c>
      <c r="B793" s="2" t="n">
        <f aca="false">B792+1</f>
        <v>15</v>
      </c>
      <c r="C793" s="3" t="n">
        <f aca="false">F793/2</f>
        <v>0</v>
      </c>
      <c r="E793" s="76" t="n">
        <f aca="false">E792+1</f>
        <v>14</v>
      </c>
      <c r="H793" s="7" t="n">
        <v>77.63</v>
      </c>
      <c r="I793" s="1" t="n">
        <v>6</v>
      </c>
      <c r="J793" s="8" t="n">
        <f aca="false">IF(G793&gt;0,(H793-G793-I793)*F793,(H793+(-G793)-I793)*F793)</f>
        <v>0</v>
      </c>
      <c r="U793" s="43"/>
      <c r="V793" s="45"/>
    </row>
    <row r="794" customFormat="false" ht="12.75" hidden="false" customHeight="false" outlineLevel="0" collapsed="false">
      <c r="A794" s="46" t="n">
        <v>36854</v>
      </c>
      <c r="B794" s="2" t="n">
        <f aca="false">B793+1</f>
        <v>16</v>
      </c>
      <c r="C794" s="3" t="n">
        <f aca="false">F794/2</f>
        <v>100</v>
      </c>
      <c r="E794" s="76" t="n">
        <f aca="false">E793+1</f>
        <v>15</v>
      </c>
      <c r="F794" s="6" t="n">
        <v>200</v>
      </c>
      <c r="G794" s="7" t="n">
        <v>6.07</v>
      </c>
      <c r="H794" s="7" t="n">
        <v>96.99</v>
      </c>
      <c r="I794" s="1" t="n">
        <v>6</v>
      </c>
      <c r="J794" s="8" t="n">
        <f aca="false">IF(G794&gt;0,(H794-G794-I794)*F794,(H794+(-G794)-I794)*F794)</f>
        <v>16984</v>
      </c>
      <c r="U794" s="43"/>
      <c r="V794" s="45"/>
    </row>
    <row r="795" customFormat="false" ht="12.75" hidden="false" customHeight="false" outlineLevel="0" collapsed="false">
      <c r="A795" s="46" t="n">
        <v>36854</v>
      </c>
      <c r="B795" s="2" t="n">
        <f aca="false">B794+1</f>
        <v>17</v>
      </c>
      <c r="C795" s="3" t="n">
        <f aca="false">F795/2</f>
        <v>0</v>
      </c>
      <c r="E795" s="76" t="n">
        <f aca="false">E794+1</f>
        <v>16</v>
      </c>
      <c r="H795" s="7" t="n">
        <v>93.14</v>
      </c>
      <c r="I795" s="1" t="n">
        <v>6</v>
      </c>
      <c r="J795" s="93" t="n">
        <f aca="false">IF(G795&gt;0,(H795-G795-I795)*F795,(H795+(-G795)-I795)*F795)</f>
        <v>0</v>
      </c>
      <c r="U795" s="43"/>
      <c r="V795" s="45"/>
    </row>
    <row r="796" customFormat="false" ht="12.75" hidden="false" customHeight="false" outlineLevel="0" collapsed="false">
      <c r="A796" s="46" t="n">
        <v>36854</v>
      </c>
      <c r="B796" s="2" t="n">
        <f aca="false">B795+1</f>
        <v>18</v>
      </c>
      <c r="C796" s="3" t="n">
        <f aca="false">F796/2</f>
        <v>0</v>
      </c>
      <c r="E796" s="76" t="n">
        <f aca="false">E795+1</f>
        <v>17</v>
      </c>
      <c r="H796" s="7" t="n">
        <v>126.53</v>
      </c>
      <c r="I796" s="1" t="n">
        <v>6</v>
      </c>
      <c r="J796" s="8" t="n">
        <f aca="false">IF(G796&gt;0,(H796-G796-I796)*F796,(H796+(-G796)-I796)*F796)</f>
        <v>0</v>
      </c>
      <c r="U796" s="43"/>
      <c r="V796" s="45"/>
    </row>
    <row r="797" customFormat="false" ht="12.75" hidden="false" customHeight="false" outlineLevel="0" collapsed="false">
      <c r="A797" s="46" t="n">
        <v>36854</v>
      </c>
      <c r="B797" s="2" t="n">
        <f aca="false">B796+1</f>
        <v>19</v>
      </c>
      <c r="C797" s="3" t="n">
        <f aca="false">F797/2</f>
        <v>0</v>
      </c>
      <c r="E797" s="76" t="n">
        <f aca="false">E796+1</f>
        <v>18</v>
      </c>
      <c r="H797" s="7" t="n">
        <v>84.83</v>
      </c>
      <c r="I797" s="1" t="n">
        <v>6</v>
      </c>
      <c r="J797" s="8" t="n">
        <f aca="false">IF(G797&gt;0,(H797-G797-I797)*F797,(H797+(-G797)-I797)*F797)</f>
        <v>0</v>
      </c>
      <c r="U797" s="43"/>
      <c r="V797" s="45"/>
    </row>
    <row r="798" customFormat="false" ht="12.75" hidden="false" customHeight="false" outlineLevel="0" collapsed="false">
      <c r="A798" s="46" t="n">
        <v>36854</v>
      </c>
      <c r="B798" s="2" t="n">
        <f aca="false">B797+1</f>
        <v>20</v>
      </c>
      <c r="C798" s="3" t="n">
        <f aca="false">F798/2</f>
        <v>75</v>
      </c>
      <c r="E798" s="76" t="n">
        <f aca="false">E797+1</f>
        <v>19</v>
      </c>
      <c r="F798" s="6" t="n">
        <v>150</v>
      </c>
      <c r="G798" s="7" t="n">
        <v>41.06</v>
      </c>
      <c r="H798" s="7" t="n">
        <v>17.63</v>
      </c>
      <c r="I798" s="1" t="n">
        <v>6</v>
      </c>
      <c r="J798" s="8" t="n">
        <f aca="false">IF(G798&gt;0,(H798-G798-I798)*F798,(H798+(-G798)-I798)*F798)</f>
        <v>-4414.5</v>
      </c>
      <c r="U798" s="43"/>
      <c r="V798" s="45"/>
    </row>
    <row r="799" customFormat="false" ht="12.75" hidden="false" customHeight="false" outlineLevel="0" collapsed="false">
      <c r="A799" s="46" t="n">
        <v>36854</v>
      </c>
      <c r="B799" s="2" t="n">
        <f aca="false">B798+1</f>
        <v>21</v>
      </c>
      <c r="C799" s="3" t="n">
        <f aca="false">F799/2</f>
        <v>0</v>
      </c>
      <c r="E799" s="76" t="n">
        <f aca="false">E798+1</f>
        <v>20</v>
      </c>
      <c r="F799" s="6" t="n">
        <v>0</v>
      </c>
      <c r="G799" s="7" t="n">
        <v>40.39</v>
      </c>
      <c r="H799" s="7" t="n">
        <v>19.97</v>
      </c>
      <c r="I799" s="1" t="n">
        <v>6</v>
      </c>
      <c r="J799" s="8" t="n">
        <f aca="false">IF(G799&gt;0,(H799-G799-I799)*F799,(H799+(-G799)-I799)*F799)</f>
        <v>-0</v>
      </c>
      <c r="U799" s="43"/>
      <c r="V799" s="45"/>
    </row>
    <row r="800" customFormat="false" ht="12.75" hidden="false" customHeight="false" outlineLevel="0" collapsed="false">
      <c r="A800" s="46" t="n">
        <v>36854</v>
      </c>
      <c r="B800" s="2" t="n">
        <f aca="false">B799+1</f>
        <v>22</v>
      </c>
      <c r="C800" s="3" t="n">
        <f aca="false">F800/2</f>
        <v>0</v>
      </c>
      <c r="E800" s="76" t="n">
        <f aca="false">E799+1</f>
        <v>21</v>
      </c>
      <c r="F800" s="6" t="n">
        <v>0</v>
      </c>
      <c r="G800" s="7" t="n">
        <v>11</v>
      </c>
      <c r="H800" s="7" t="n">
        <v>25.43</v>
      </c>
      <c r="I800" s="1" t="n">
        <v>6</v>
      </c>
      <c r="J800" s="8" t="n">
        <f aca="false">IF(G800&gt;0,(H800-G800-I800)*F800,(H800+(-G800)-I800)*F800)</f>
        <v>0</v>
      </c>
      <c r="U800" s="43"/>
      <c r="V800" s="45"/>
    </row>
    <row r="801" customFormat="false" ht="12.75" hidden="false" customHeight="false" outlineLevel="0" collapsed="false">
      <c r="A801" s="46" t="n">
        <v>36854</v>
      </c>
      <c r="B801" s="2" t="n">
        <f aca="false">B800+1</f>
        <v>23</v>
      </c>
      <c r="C801" s="3" t="n">
        <f aca="false">F801/2</f>
        <v>125</v>
      </c>
      <c r="E801" s="76" t="n">
        <f aca="false">E800+1</f>
        <v>22</v>
      </c>
      <c r="F801" s="6" t="n">
        <v>250</v>
      </c>
      <c r="G801" s="7" t="n">
        <v>5.21</v>
      </c>
      <c r="H801" s="7" t="n">
        <v>27.92</v>
      </c>
      <c r="I801" s="1" t="n">
        <v>6</v>
      </c>
      <c r="J801" s="8" t="n">
        <f aca="false">IF(G801&gt;0,(H801-G801-I801)*F801,(H801+(-G801)-I801)*F801)</f>
        <v>4177.5</v>
      </c>
      <c r="U801" s="43"/>
      <c r="V801" s="45"/>
    </row>
    <row r="802" customFormat="false" ht="12.75" hidden="false" customHeight="false" outlineLevel="0" collapsed="false">
      <c r="A802" s="46" t="n">
        <v>36854</v>
      </c>
      <c r="B802" s="2" t="n">
        <f aca="false">B801+1</f>
        <v>24</v>
      </c>
      <c r="C802" s="3" t="n">
        <f aca="false">F802/2</f>
        <v>100</v>
      </c>
      <c r="E802" s="76" t="n">
        <f aca="false">E801+1</f>
        <v>23</v>
      </c>
      <c r="F802" s="6" t="n">
        <v>200</v>
      </c>
      <c r="G802" s="7" t="n">
        <v>8.69</v>
      </c>
      <c r="H802" s="7" t="n">
        <v>16.88</v>
      </c>
      <c r="I802" s="1" t="n">
        <v>6</v>
      </c>
      <c r="J802" s="8" t="n">
        <f aca="false">IF(G802&gt;0,(H802-G802-I802)*F802,(H802+(-G802)-I802)*F802)</f>
        <v>438</v>
      </c>
      <c r="U802" s="43"/>
      <c r="V802" s="45"/>
    </row>
    <row r="803" customFormat="false" ht="13.5" hidden="false" customHeight="false" outlineLevel="0" collapsed="false">
      <c r="A803" s="62"/>
      <c r="B803" s="24"/>
      <c r="C803" s="25"/>
      <c r="D803" s="26"/>
      <c r="E803" s="63"/>
      <c r="F803" s="64"/>
      <c r="G803" s="65"/>
      <c r="H803" s="65"/>
      <c r="I803" s="64" t="s">
        <v>20</v>
      </c>
      <c r="J803" s="66" t="n">
        <f aca="false">SUM(J779:J802)</f>
        <v>41555</v>
      </c>
      <c r="K803" s="67"/>
      <c r="L803" s="68"/>
      <c r="M803" s="68"/>
      <c r="N803" s="68"/>
      <c r="O803" s="33"/>
      <c r="P803" s="62"/>
      <c r="Q803" s="63"/>
      <c r="R803" s="62"/>
      <c r="S803" s="62"/>
      <c r="T803" s="69"/>
      <c r="U803" s="34"/>
      <c r="V803" s="70"/>
      <c r="W803" s="62"/>
    </row>
    <row r="804" customFormat="false" ht="12.75" hidden="false" customHeight="false" outlineLevel="0" collapsed="false">
      <c r="A804" s="46"/>
      <c r="F804" s="6" t="s">
        <v>0</v>
      </c>
      <c r="G804" s="74"/>
      <c r="H804" s="74"/>
      <c r="I804" s="75"/>
      <c r="J804" s="56"/>
      <c r="L804" s="73" t="s">
        <v>0</v>
      </c>
      <c r="M804" s="73" t="s">
        <v>22</v>
      </c>
      <c r="N804" s="73"/>
      <c r="U804" s="43"/>
      <c r="V804" s="45"/>
    </row>
    <row r="805" customFormat="false" ht="12.75" hidden="false" customHeight="false" outlineLevel="0" collapsed="false">
      <c r="A805" s="46"/>
      <c r="F805" s="6" t="s">
        <v>22</v>
      </c>
      <c r="G805" s="74"/>
      <c r="H805" s="74"/>
      <c r="I805" s="75"/>
      <c r="J805" s="56"/>
      <c r="K805" s="9" t="s">
        <v>23</v>
      </c>
      <c r="L805" s="97"/>
      <c r="U805" s="43"/>
      <c r="V805" s="45"/>
    </row>
    <row r="806" customFormat="false" ht="12.75" hidden="false" customHeight="false" outlineLevel="0" collapsed="false">
      <c r="A806" s="46" t="n">
        <v>36855</v>
      </c>
      <c r="B806" s="2" t="n">
        <v>1</v>
      </c>
      <c r="C806" s="3" t="n">
        <f aca="false">F806/2</f>
        <v>0</v>
      </c>
      <c r="E806" s="5" t="n">
        <v>0</v>
      </c>
      <c r="F806" s="6" t="n">
        <v>0</v>
      </c>
      <c r="G806" s="7" t="n">
        <v>0</v>
      </c>
      <c r="H806" s="7" t="n">
        <v>16.9</v>
      </c>
      <c r="I806" s="1" t="n">
        <v>6</v>
      </c>
      <c r="J806" s="8" t="n">
        <f aca="false">IF(G806&gt;0,(H806-G806-I806)*F806,(H806+(-G806)-I806)*F806)</f>
        <v>0</v>
      </c>
      <c r="K806" s="9" t="s">
        <v>24</v>
      </c>
      <c r="U806" s="43"/>
      <c r="V806" s="45"/>
    </row>
    <row r="807" customFormat="false" ht="12.75" hidden="false" customHeight="false" outlineLevel="0" collapsed="false">
      <c r="A807" s="46" t="n">
        <v>36855</v>
      </c>
      <c r="B807" s="2" t="n">
        <f aca="false">B806+1</f>
        <v>2</v>
      </c>
      <c r="C807" s="3" t="n">
        <f aca="false">F807/2</f>
        <v>0</v>
      </c>
      <c r="E807" s="76" t="n">
        <f aca="false">E806+1</f>
        <v>1</v>
      </c>
      <c r="F807" s="6" t="n">
        <v>0</v>
      </c>
      <c r="G807" s="7" t="n">
        <v>10.19</v>
      </c>
      <c r="H807" s="7" t="n">
        <v>15.1</v>
      </c>
      <c r="I807" s="1" t="n">
        <v>6</v>
      </c>
      <c r="J807" s="8" t="n">
        <f aca="false">IF(G807&gt;0,(H807-G807-I807)*F807,(H807+(-G807)-I807)*F807)</f>
        <v>-0</v>
      </c>
      <c r="K807" s="9" t="s">
        <v>25</v>
      </c>
      <c r="U807" s="43"/>
      <c r="V807" s="45"/>
    </row>
    <row r="808" customFormat="false" ht="12.75" hidden="false" customHeight="false" outlineLevel="0" collapsed="false">
      <c r="A808" s="46" t="n">
        <v>36855</v>
      </c>
      <c r="B808" s="2" t="n">
        <f aca="false">B807+1</f>
        <v>3</v>
      </c>
      <c r="C808" s="3" t="n">
        <f aca="false">F808/2</f>
        <v>0</v>
      </c>
      <c r="E808" s="76" t="n">
        <f aca="false">E807+1</f>
        <v>2</v>
      </c>
      <c r="F808" s="6" t="n">
        <v>0</v>
      </c>
      <c r="G808" s="7" t="n">
        <v>9.99</v>
      </c>
      <c r="I808" s="1" t="n">
        <v>6</v>
      </c>
      <c r="J808" s="8" t="n">
        <f aca="false">IF(G808&gt;0,(H808-G808-I808)*F808,(H808+(-G808)-I808)*F808)</f>
        <v>-0</v>
      </c>
      <c r="K808" s="9" t="s">
        <v>26</v>
      </c>
      <c r="U808" s="43"/>
      <c r="V808" s="45"/>
    </row>
    <row r="809" customFormat="false" ht="12.75" hidden="false" customHeight="false" outlineLevel="0" collapsed="false">
      <c r="A809" s="46" t="n">
        <v>36855</v>
      </c>
      <c r="B809" s="2" t="n">
        <f aca="false">B808+1</f>
        <v>4</v>
      </c>
      <c r="C809" s="3" t="n">
        <f aca="false">F809/2</f>
        <v>0</v>
      </c>
      <c r="E809" s="76" t="n">
        <f aca="false">E808+1</f>
        <v>3</v>
      </c>
      <c r="I809" s="1" t="n">
        <v>6</v>
      </c>
      <c r="J809" s="8" t="n">
        <f aca="false">IF(G809&gt;0,(H809-G809-I809)*F809,(H809+(-G809)-I809)*F809)</f>
        <v>-0</v>
      </c>
      <c r="U809" s="43"/>
      <c r="V809" s="45"/>
    </row>
    <row r="810" customFormat="false" ht="12.75" hidden="false" customHeight="false" outlineLevel="0" collapsed="false">
      <c r="A810" s="46" t="n">
        <v>36855</v>
      </c>
      <c r="B810" s="2" t="n">
        <f aca="false">B809+1</f>
        <v>5</v>
      </c>
      <c r="C810" s="3" t="n">
        <f aca="false">F810/2</f>
        <v>0</v>
      </c>
      <c r="E810" s="76" t="n">
        <f aca="false">E809+1</f>
        <v>4</v>
      </c>
      <c r="I810" s="1" t="n">
        <v>6</v>
      </c>
      <c r="J810" s="8" t="n">
        <f aca="false">IF(G810&gt;0,(H810-G810-I810)*F810,(H810+(-G810)-I810)*F810)</f>
        <v>-0</v>
      </c>
      <c r="U810" s="43"/>
      <c r="V810" s="45"/>
    </row>
    <row r="811" customFormat="false" ht="12.75" hidden="false" customHeight="false" outlineLevel="0" collapsed="false">
      <c r="A811" s="46" t="n">
        <v>36855</v>
      </c>
      <c r="B811" s="2" t="n">
        <f aca="false">B810+1</f>
        <v>6</v>
      </c>
      <c r="C811" s="3" t="n">
        <f aca="false">F811/2</f>
        <v>0</v>
      </c>
      <c r="E811" s="76" t="n">
        <f aca="false">E810+1</f>
        <v>5</v>
      </c>
      <c r="I811" s="1" t="n">
        <v>6</v>
      </c>
      <c r="J811" s="8" t="n">
        <f aca="false">IF(G811&gt;0,(H811-G811-I811)*F811,(H811+(-G811)-I811)*F811)</f>
        <v>-0</v>
      </c>
      <c r="U811" s="43"/>
      <c r="V811" s="45"/>
    </row>
    <row r="812" customFormat="false" ht="12.75" hidden="false" customHeight="false" outlineLevel="0" collapsed="false">
      <c r="A812" s="46" t="n">
        <v>36855</v>
      </c>
      <c r="B812" s="2" t="n">
        <f aca="false">B811+1</f>
        <v>7</v>
      </c>
      <c r="C812" s="3" t="n">
        <f aca="false">F812/2</f>
        <v>0</v>
      </c>
      <c r="E812" s="76" t="n">
        <f aca="false">E811+1</f>
        <v>6</v>
      </c>
      <c r="I812" s="1" t="n">
        <v>6</v>
      </c>
      <c r="J812" s="8" t="n">
        <f aca="false">IF(G812&gt;0,(H812-G812-I812)*F812,(H812+(-G812)-I812)*F812)</f>
        <v>-0</v>
      </c>
      <c r="U812" s="43"/>
      <c r="V812" s="45"/>
    </row>
    <row r="813" customFormat="false" ht="12.75" hidden="false" customHeight="false" outlineLevel="0" collapsed="false">
      <c r="A813" s="46" t="n">
        <v>36855</v>
      </c>
      <c r="B813" s="2" t="n">
        <f aca="false">B812+1</f>
        <v>8</v>
      </c>
      <c r="C813" s="3" t="n">
        <f aca="false">F813/2</f>
        <v>0</v>
      </c>
      <c r="E813" s="76" t="n">
        <f aca="false">E812+1</f>
        <v>7</v>
      </c>
      <c r="I813" s="1" t="n">
        <v>6</v>
      </c>
      <c r="J813" s="8" t="n">
        <f aca="false">IF(G813&gt;0,(H813-G813-I813)*F813,(H813+(-G813)-I813)*F813)</f>
        <v>-0</v>
      </c>
      <c r="U813" s="43"/>
      <c r="V813" s="45"/>
    </row>
    <row r="814" customFormat="false" ht="12.75" hidden="false" customHeight="false" outlineLevel="0" collapsed="false">
      <c r="A814" s="46" t="n">
        <v>36855</v>
      </c>
      <c r="B814" s="2" t="n">
        <f aca="false">B813+1</f>
        <v>9</v>
      </c>
      <c r="C814" s="3" t="n">
        <f aca="false">F814/2</f>
        <v>0</v>
      </c>
      <c r="E814" s="76" t="n">
        <f aca="false">E813+1</f>
        <v>8</v>
      </c>
      <c r="I814" s="1" t="n">
        <v>6</v>
      </c>
      <c r="J814" s="8" t="n">
        <f aca="false">IF(G814&gt;0,(H814-G814-I814)*F814,(H814+(-G814)-I814)*F814)</f>
        <v>-0</v>
      </c>
      <c r="U814" s="43"/>
      <c r="V814" s="45"/>
    </row>
    <row r="815" customFormat="false" ht="12.75" hidden="false" customHeight="false" outlineLevel="0" collapsed="false">
      <c r="A815" s="46" t="n">
        <v>36855</v>
      </c>
      <c r="B815" s="2" t="n">
        <f aca="false">B814+1</f>
        <v>10</v>
      </c>
      <c r="C815" s="3" t="n">
        <f aca="false">F815/2</f>
        <v>0</v>
      </c>
      <c r="E815" s="76" t="n">
        <f aca="false">E814+1</f>
        <v>9</v>
      </c>
      <c r="I815" s="1" t="n">
        <v>6</v>
      </c>
      <c r="J815" s="8" t="n">
        <f aca="false">IF(G815&gt;0,(H815-G815-I815)*F815,(H815+(-G815)-I815)*F815)</f>
        <v>-0</v>
      </c>
      <c r="U815" s="43"/>
      <c r="V815" s="45"/>
    </row>
    <row r="816" customFormat="false" ht="12.75" hidden="false" customHeight="false" outlineLevel="0" collapsed="false">
      <c r="A816" s="46" t="n">
        <v>36855</v>
      </c>
      <c r="B816" s="2" t="n">
        <f aca="false">B815+1</f>
        <v>11</v>
      </c>
      <c r="C816" s="3" t="n">
        <f aca="false">F816/2</f>
        <v>0</v>
      </c>
      <c r="E816" s="76" t="n">
        <f aca="false">E815+1</f>
        <v>10</v>
      </c>
      <c r="I816" s="1" t="n">
        <v>6</v>
      </c>
      <c r="J816" s="8" t="n">
        <f aca="false">IF(G816&gt;0,(H816-G816-I816)*F816,(H816+(-G816)-I816)*F816)</f>
        <v>-0</v>
      </c>
      <c r="U816" s="43"/>
      <c r="V816" s="45"/>
    </row>
    <row r="817" customFormat="false" ht="12.75" hidden="false" customHeight="false" outlineLevel="0" collapsed="false">
      <c r="A817" s="46" t="n">
        <v>36855</v>
      </c>
      <c r="B817" s="2" t="n">
        <f aca="false">B816+1</f>
        <v>12</v>
      </c>
      <c r="C817" s="3" t="n">
        <f aca="false">F817/2</f>
        <v>0</v>
      </c>
      <c r="E817" s="76" t="n">
        <f aca="false">E816+1</f>
        <v>11</v>
      </c>
      <c r="I817" s="1" t="n">
        <v>6</v>
      </c>
      <c r="J817" s="8" t="n">
        <f aca="false">IF(G817&gt;0,(H817-G817-I817)*F817,(H817+(-G817)-I817)*F817)</f>
        <v>-0</v>
      </c>
      <c r="U817" s="43"/>
      <c r="V817" s="45"/>
    </row>
    <row r="818" customFormat="false" ht="12.75" hidden="false" customHeight="false" outlineLevel="0" collapsed="false">
      <c r="A818" s="46" t="n">
        <v>36855</v>
      </c>
      <c r="B818" s="2" t="n">
        <f aca="false">B817+1</f>
        <v>13</v>
      </c>
      <c r="C818" s="3" t="n">
        <f aca="false">F818/2</f>
        <v>0</v>
      </c>
      <c r="E818" s="76" t="n">
        <f aca="false">E817+1</f>
        <v>12</v>
      </c>
      <c r="I818" s="1" t="n">
        <v>6</v>
      </c>
      <c r="J818" s="8" t="n">
        <f aca="false">IF(G818&gt;0,(H818-G818-I818)*F818,(H818+(-G818)-I818)*F818)</f>
        <v>-0</v>
      </c>
      <c r="U818" s="43"/>
      <c r="V818" s="45"/>
    </row>
    <row r="819" customFormat="false" ht="12.75" hidden="false" customHeight="false" outlineLevel="0" collapsed="false">
      <c r="A819" s="46" t="n">
        <v>36855</v>
      </c>
      <c r="B819" s="2" t="n">
        <f aca="false">B818+1</f>
        <v>14</v>
      </c>
      <c r="C819" s="3" t="n">
        <f aca="false">F819/2</f>
        <v>0</v>
      </c>
      <c r="E819" s="76" t="n">
        <f aca="false">E818+1</f>
        <v>13</v>
      </c>
      <c r="I819" s="1" t="n">
        <v>6</v>
      </c>
      <c r="J819" s="8" t="n">
        <f aca="false">IF(G819&gt;0,(H819-G819-I819)*F819,(H819+(-G819)-I819)*F819)</f>
        <v>-0</v>
      </c>
      <c r="U819" s="43"/>
      <c r="V819" s="45"/>
    </row>
    <row r="820" customFormat="false" ht="12.75" hidden="false" customHeight="false" outlineLevel="0" collapsed="false">
      <c r="A820" s="46" t="n">
        <v>36855</v>
      </c>
      <c r="B820" s="2" t="n">
        <f aca="false">B819+1</f>
        <v>15</v>
      </c>
      <c r="C820" s="3" t="n">
        <f aca="false">F820/2</f>
        <v>0</v>
      </c>
      <c r="E820" s="76" t="n">
        <f aca="false">E819+1</f>
        <v>14</v>
      </c>
      <c r="I820" s="1" t="n">
        <v>6</v>
      </c>
      <c r="J820" s="8" t="n">
        <f aca="false">IF(G820&gt;0,(H820-G820-I820)*F820,(H820+(-G820)-I820)*F820)</f>
        <v>-0</v>
      </c>
      <c r="U820" s="43"/>
      <c r="V820" s="45"/>
    </row>
    <row r="821" customFormat="false" ht="12.75" hidden="false" customHeight="false" outlineLevel="0" collapsed="false">
      <c r="A821" s="46" t="n">
        <v>36855</v>
      </c>
      <c r="B821" s="2" t="n">
        <f aca="false">B820+1</f>
        <v>16</v>
      </c>
      <c r="C821" s="3" t="n">
        <f aca="false">F821/2</f>
        <v>0</v>
      </c>
      <c r="E821" s="76" t="n">
        <f aca="false">E820+1</f>
        <v>15</v>
      </c>
      <c r="I821" s="1" t="n">
        <v>6</v>
      </c>
      <c r="J821" s="8" t="n">
        <f aca="false">IF(G821&gt;0,(H821-G821-I821)*F821,(H821+(-G821)-I821)*F821)</f>
        <v>-0</v>
      </c>
      <c r="U821" s="43"/>
      <c r="V821" s="45"/>
    </row>
    <row r="822" customFormat="false" ht="12.75" hidden="false" customHeight="false" outlineLevel="0" collapsed="false">
      <c r="A822" s="46" t="n">
        <v>36855</v>
      </c>
      <c r="B822" s="2" t="n">
        <f aca="false">B821+1</f>
        <v>17</v>
      </c>
      <c r="C822" s="3" t="n">
        <f aca="false">F822/2</f>
        <v>0</v>
      </c>
      <c r="E822" s="76" t="n">
        <f aca="false">E821+1</f>
        <v>16</v>
      </c>
      <c r="I822" s="1" t="n">
        <v>6</v>
      </c>
      <c r="J822" s="93" t="n">
        <f aca="false">IF(G822&gt;0,(H822-G822-I822)*F822,(H822+(-G822)-I822)*F822)</f>
        <v>-0</v>
      </c>
      <c r="U822" s="43"/>
      <c r="V822" s="45"/>
    </row>
    <row r="823" customFormat="false" ht="12.75" hidden="false" customHeight="false" outlineLevel="0" collapsed="false">
      <c r="A823" s="46" t="n">
        <v>36855</v>
      </c>
      <c r="B823" s="2" t="n">
        <f aca="false">B822+1</f>
        <v>18</v>
      </c>
      <c r="C823" s="3" t="n">
        <f aca="false">F823/2</f>
        <v>0</v>
      </c>
      <c r="E823" s="76" t="n">
        <f aca="false">E822+1</f>
        <v>17</v>
      </c>
      <c r="I823" s="1" t="n">
        <v>6</v>
      </c>
      <c r="J823" s="8" t="n">
        <f aca="false">IF(G823&gt;0,(H823-G823-I823)*F823,(H823+(-G823)-I823)*F823)</f>
        <v>-0</v>
      </c>
      <c r="U823" s="43"/>
      <c r="V823" s="45"/>
    </row>
    <row r="824" customFormat="false" ht="12.75" hidden="false" customHeight="false" outlineLevel="0" collapsed="false">
      <c r="A824" s="46" t="n">
        <v>36855</v>
      </c>
      <c r="B824" s="2" t="n">
        <f aca="false">B823+1</f>
        <v>19</v>
      </c>
      <c r="C824" s="3" t="n">
        <f aca="false">F824/2</f>
        <v>0</v>
      </c>
      <c r="E824" s="76" t="n">
        <f aca="false">E823+1</f>
        <v>18</v>
      </c>
      <c r="I824" s="1" t="n">
        <v>6</v>
      </c>
      <c r="J824" s="8" t="n">
        <f aca="false">IF(G824&gt;0,(H824-G824-I824)*F824,(H824+(-G824)-I824)*F824)</f>
        <v>-0</v>
      </c>
      <c r="U824" s="43"/>
      <c r="V824" s="45"/>
    </row>
    <row r="825" customFormat="false" ht="12.75" hidden="false" customHeight="false" outlineLevel="0" collapsed="false">
      <c r="A825" s="46" t="n">
        <v>36855</v>
      </c>
      <c r="B825" s="2" t="n">
        <f aca="false">B824+1</f>
        <v>20</v>
      </c>
      <c r="C825" s="3" t="n">
        <f aca="false">F825/2</f>
        <v>0</v>
      </c>
      <c r="E825" s="76" t="n">
        <f aca="false">E824+1</f>
        <v>19</v>
      </c>
      <c r="I825" s="1" t="n">
        <v>6</v>
      </c>
      <c r="J825" s="8" t="n">
        <f aca="false">IF(G825&gt;0,(H825-G825-I825)*F825,(H825+(-G825)-I825)*F825)</f>
        <v>-0</v>
      </c>
      <c r="U825" s="43"/>
      <c r="V825" s="45"/>
    </row>
    <row r="826" customFormat="false" ht="12.75" hidden="false" customHeight="false" outlineLevel="0" collapsed="false">
      <c r="A826" s="46" t="n">
        <v>36855</v>
      </c>
      <c r="B826" s="2" t="n">
        <f aca="false">B825+1</f>
        <v>21</v>
      </c>
      <c r="C826" s="3" t="n">
        <f aca="false">F826/2</f>
        <v>0</v>
      </c>
      <c r="E826" s="76" t="n">
        <f aca="false">E825+1</f>
        <v>20</v>
      </c>
      <c r="I826" s="1" t="n">
        <v>6</v>
      </c>
      <c r="J826" s="8" t="n">
        <f aca="false">IF(G826&gt;0,(H826-G826-I826)*F826,(H826+(-G826)-I826)*F826)</f>
        <v>-0</v>
      </c>
      <c r="U826" s="43"/>
      <c r="V826" s="45"/>
    </row>
    <row r="827" customFormat="false" ht="12.75" hidden="false" customHeight="false" outlineLevel="0" collapsed="false">
      <c r="A827" s="46" t="n">
        <v>36855</v>
      </c>
      <c r="B827" s="2" t="n">
        <f aca="false">B826+1</f>
        <v>22</v>
      </c>
      <c r="C827" s="3" t="n">
        <f aca="false">F827/2</f>
        <v>0</v>
      </c>
      <c r="E827" s="76" t="n">
        <f aca="false">E826+1</f>
        <v>21</v>
      </c>
      <c r="I827" s="1" t="n">
        <v>6</v>
      </c>
      <c r="J827" s="8" t="n">
        <f aca="false">IF(G827&gt;0,(H827-G827-I827)*F827,(H827+(-G827)-I827)*F827)</f>
        <v>-0</v>
      </c>
      <c r="U827" s="43"/>
      <c r="V827" s="45"/>
    </row>
    <row r="828" customFormat="false" ht="12.75" hidden="false" customHeight="false" outlineLevel="0" collapsed="false">
      <c r="A828" s="46" t="n">
        <v>36855</v>
      </c>
      <c r="B828" s="2" t="n">
        <f aca="false">B827+1</f>
        <v>23</v>
      </c>
      <c r="C828" s="3" t="n">
        <f aca="false">F828/2</f>
        <v>0</v>
      </c>
      <c r="E828" s="76" t="n">
        <f aca="false">E827+1</f>
        <v>22</v>
      </c>
      <c r="I828" s="1" t="n">
        <v>6</v>
      </c>
      <c r="J828" s="8" t="n">
        <f aca="false">IF(G828&gt;0,(H828-G828-I828)*F828,(H828+(-G828)-I828)*F828)</f>
        <v>-0</v>
      </c>
      <c r="U828" s="43"/>
      <c r="V828" s="45"/>
    </row>
    <row r="829" customFormat="false" ht="12.75" hidden="false" customHeight="false" outlineLevel="0" collapsed="false">
      <c r="A829" s="46" t="n">
        <v>36855</v>
      </c>
      <c r="B829" s="2" t="n">
        <f aca="false">B828+1</f>
        <v>24</v>
      </c>
      <c r="C829" s="3" t="n">
        <f aca="false">F829/2</f>
        <v>0</v>
      </c>
      <c r="E829" s="76" t="n">
        <f aca="false">E828+1</f>
        <v>23</v>
      </c>
      <c r="I829" s="1" t="n">
        <v>6</v>
      </c>
      <c r="J829" s="8" t="n">
        <f aca="false">IF(G829&gt;0,(H829-G829-I829)*F829,(H829+(-G829)-I829)*F829)</f>
        <v>-0</v>
      </c>
      <c r="U829" s="43"/>
      <c r="V829" s="45"/>
    </row>
    <row r="830" customFormat="false" ht="13.5" hidden="false" customHeight="false" outlineLevel="0" collapsed="false">
      <c r="A830" s="62"/>
      <c r="B830" s="24"/>
      <c r="C830" s="25"/>
      <c r="D830" s="26"/>
      <c r="E830" s="63"/>
      <c r="F830" s="64"/>
      <c r="G830" s="65"/>
      <c r="H830" s="65"/>
      <c r="I830" s="64" t="s">
        <v>20</v>
      </c>
      <c r="J830" s="103" t="n">
        <f aca="false">SUM(J806:J829)</f>
        <v>0</v>
      </c>
      <c r="K830" s="67"/>
      <c r="L830" s="68"/>
      <c r="M830" s="68"/>
      <c r="N830" s="68"/>
      <c r="O830" s="33"/>
      <c r="P830" s="62"/>
      <c r="Q830" s="63"/>
      <c r="R830" s="62"/>
      <c r="S830" s="62"/>
      <c r="T830" s="69"/>
      <c r="U830" s="34"/>
      <c r="V830" s="70"/>
      <c r="W830" s="62"/>
    </row>
    <row r="831" customFormat="false" ht="12.75" hidden="false" customHeight="false" outlineLevel="0" collapsed="false">
      <c r="A831" s="46"/>
      <c r="F831" s="6" t="s">
        <v>0</v>
      </c>
      <c r="G831" s="74" t="n">
        <v>466477</v>
      </c>
      <c r="H831" s="74" t="n">
        <v>466479</v>
      </c>
      <c r="I831" s="75" t="n">
        <v>466481</v>
      </c>
      <c r="J831" s="56"/>
      <c r="L831" s="73" t="s">
        <v>0</v>
      </c>
      <c r="M831" s="73" t="s">
        <v>22</v>
      </c>
      <c r="N831" s="73"/>
      <c r="U831" s="43"/>
      <c r="V831" s="45"/>
    </row>
    <row r="832" customFormat="false" ht="12.75" hidden="false" customHeight="false" outlineLevel="0" collapsed="false">
      <c r="A832" s="46"/>
      <c r="F832" s="6" t="s">
        <v>22</v>
      </c>
      <c r="G832" s="74" t="n">
        <v>466476</v>
      </c>
      <c r="H832" s="74" t="n">
        <v>466480</v>
      </c>
      <c r="I832" s="75" t="n">
        <v>466482</v>
      </c>
      <c r="J832" s="56"/>
      <c r="K832" s="9" t="s">
        <v>23</v>
      </c>
      <c r="L832" s="97" t="n">
        <v>466483</v>
      </c>
      <c r="M832" s="10" t="n">
        <v>466484</v>
      </c>
      <c r="U832" s="43"/>
      <c r="V832" s="45"/>
    </row>
    <row r="833" customFormat="false" ht="12.75" hidden="false" customHeight="false" outlineLevel="0" collapsed="false">
      <c r="A833" s="46" t="n">
        <v>36856</v>
      </c>
      <c r="B833" s="2" t="n">
        <v>1</v>
      </c>
      <c r="C833" s="3" t="n">
        <f aca="false">F833/2</f>
        <v>25</v>
      </c>
      <c r="E833" s="5" t="n">
        <v>0</v>
      </c>
      <c r="F833" s="6" t="n">
        <v>50</v>
      </c>
      <c r="G833" s="7" t="n">
        <v>9.18</v>
      </c>
      <c r="H833" s="7" t="n">
        <v>13.42</v>
      </c>
      <c r="I833" s="1" t="n">
        <v>6</v>
      </c>
      <c r="J833" s="8" t="n">
        <f aca="false">IF(G833&gt;0,(H833-G833-I833)*F833,(H833+(-G833)-I833)*F833)</f>
        <v>-88</v>
      </c>
      <c r="K833" s="9" t="s">
        <v>24</v>
      </c>
      <c r="L833" s="10" t="n">
        <v>466486</v>
      </c>
      <c r="M833" s="10" t="n">
        <v>466485</v>
      </c>
      <c r="U833" s="43"/>
      <c r="V833" s="45"/>
    </row>
    <row r="834" customFormat="false" ht="12.75" hidden="false" customHeight="false" outlineLevel="0" collapsed="false">
      <c r="A834" s="46" t="n">
        <v>36856</v>
      </c>
      <c r="B834" s="2" t="n">
        <f aca="false">B833+1</f>
        <v>2</v>
      </c>
      <c r="C834" s="3" t="n">
        <f aca="false">F834/2</f>
        <v>0</v>
      </c>
      <c r="E834" s="76" t="n">
        <f aca="false">E833+1</f>
        <v>1</v>
      </c>
      <c r="H834" s="7" t="n">
        <v>13</v>
      </c>
      <c r="I834" s="1" t="n">
        <v>6</v>
      </c>
      <c r="J834" s="8" t="n">
        <f aca="false">IF(G834&gt;0,(H834-G834-I834)*F834,(H834+(-G834)-I834)*F834)</f>
        <v>0</v>
      </c>
      <c r="K834" s="9" t="s">
        <v>25</v>
      </c>
      <c r="L834" s="10" t="n">
        <v>466487</v>
      </c>
      <c r="M834" s="10" t="n">
        <v>466488</v>
      </c>
      <c r="U834" s="43"/>
      <c r="V834" s="45"/>
    </row>
    <row r="835" customFormat="false" ht="12.75" hidden="false" customHeight="false" outlineLevel="0" collapsed="false">
      <c r="A835" s="46" t="n">
        <v>36856</v>
      </c>
      <c r="B835" s="2" t="n">
        <f aca="false">B834+1</f>
        <v>3</v>
      </c>
      <c r="C835" s="3" t="n">
        <f aca="false">F835/2</f>
        <v>75</v>
      </c>
      <c r="E835" s="76" t="n">
        <f aca="false">E834+1</f>
        <v>2</v>
      </c>
      <c r="F835" s="6" t="n">
        <v>150</v>
      </c>
      <c r="G835" s="7" t="n">
        <v>6.89</v>
      </c>
      <c r="H835" s="7" t="n">
        <v>11.93</v>
      </c>
      <c r="I835" s="1" t="n">
        <v>6</v>
      </c>
      <c r="J835" s="8" t="n">
        <f aca="false">IF(G835&gt;0,(H835-G835-I835)*F835,(H835+(-G835)-I835)*F835)</f>
        <v>-144</v>
      </c>
      <c r="K835" s="9" t="s">
        <v>26</v>
      </c>
      <c r="L835" s="10" t="n">
        <v>466490</v>
      </c>
      <c r="M835" s="10" t="n">
        <v>466489</v>
      </c>
      <c r="U835" s="43"/>
      <c r="V835" s="45"/>
    </row>
    <row r="836" customFormat="false" ht="12.75" hidden="false" customHeight="false" outlineLevel="0" collapsed="false">
      <c r="A836" s="46" t="n">
        <v>36856</v>
      </c>
      <c r="B836" s="2" t="n">
        <f aca="false">B835+1</f>
        <v>4</v>
      </c>
      <c r="C836" s="3" t="n">
        <f aca="false">F836/2</f>
        <v>25</v>
      </c>
      <c r="E836" s="76" t="n">
        <f aca="false">E835+1</f>
        <v>3</v>
      </c>
      <c r="F836" s="6" t="n">
        <v>50</v>
      </c>
      <c r="G836" s="7" t="n">
        <v>4.99</v>
      </c>
      <c r="H836" s="7" t="n">
        <v>10.3</v>
      </c>
      <c r="I836" s="1" t="n">
        <v>6</v>
      </c>
      <c r="J836" s="8" t="n">
        <f aca="false">IF(G836&gt;0,(H836-G836-I836)*F836,(H836+(-G836)-I836)*F836)</f>
        <v>-34.5</v>
      </c>
      <c r="U836" s="43"/>
      <c r="V836" s="45"/>
    </row>
    <row r="837" customFormat="false" ht="12.75" hidden="false" customHeight="false" outlineLevel="0" collapsed="false">
      <c r="A837" s="46" t="n">
        <v>36856</v>
      </c>
      <c r="B837" s="2" t="n">
        <f aca="false">B836+1</f>
        <v>5</v>
      </c>
      <c r="C837" s="3" t="n">
        <f aca="false">F837/2</f>
        <v>0</v>
      </c>
      <c r="E837" s="76" t="n">
        <f aca="false">E836+1</f>
        <v>4</v>
      </c>
      <c r="H837" s="7" t="n">
        <v>13.56</v>
      </c>
      <c r="I837" s="1" t="n">
        <v>6</v>
      </c>
      <c r="J837" s="8" t="n">
        <f aca="false">IF(G837&gt;0,(H837-G837-I837)*F837,(H837+(-G837)-I837)*F837)</f>
        <v>0</v>
      </c>
      <c r="U837" s="43"/>
      <c r="V837" s="45"/>
    </row>
    <row r="838" customFormat="false" ht="12.75" hidden="false" customHeight="false" outlineLevel="0" collapsed="false">
      <c r="A838" s="46" t="n">
        <v>36856</v>
      </c>
      <c r="B838" s="2" t="n">
        <f aca="false">B837+1</f>
        <v>6</v>
      </c>
      <c r="C838" s="3" t="n">
        <f aca="false">F838/2</f>
        <v>0</v>
      </c>
      <c r="E838" s="76" t="n">
        <f aca="false">E837+1</f>
        <v>5</v>
      </c>
      <c r="H838" s="7" t="n">
        <v>19.32</v>
      </c>
      <c r="I838" s="1" t="n">
        <v>6</v>
      </c>
      <c r="J838" s="8" t="n">
        <f aca="false">IF(G838&gt;0,(H838-G838-I838)*F838,(H838+(-G838)-I838)*F838)</f>
        <v>0</v>
      </c>
      <c r="U838" s="43"/>
      <c r="V838" s="45"/>
    </row>
    <row r="839" customFormat="false" ht="12.75" hidden="false" customHeight="false" outlineLevel="0" collapsed="false">
      <c r="A839" s="46" t="n">
        <v>36856</v>
      </c>
      <c r="B839" s="2" t="n">
        <f aca="false">B838+1</f>
        <v>7</v>
      </c>
      <c r="C839" s="3" t="n">
        <f aca="false">F839/2</f>
        <v>0</v>
      </c>
      <c r="E839" s="76" t="n">
        <f aca="false">E838+1</f>
        <v>6</v>
      </c>
      <c r="H839" s="7" t="n">
        <v>19.36</v>
      </c>
      <c r="I839" s="1" t="n">
        <v>6</v>
      </c>
      <c r="J839" s="8" t="n">
        <f aca="false">IF(G839&gt;0,(H839-G839-I839)*F839,(H839+(-G839)-I839)*F839)</f>
        <v>0</v>
      </c>
      <c r="U839" s="43"/>
      <c r="V839" s="45"/>
    </row>
    <row r="840" customFormat="false" ht="12.75" hidden="false" customHeight="false" outlineLevel="0" collapsed="false">
      <c r="A840" s="46" t="n">
        <v>36856</v>
      </c>
      <c r="B840" s="2" t="n">
        <f aca="false">B839+1</f>
        <v>8</v>
      </c>
      <c r="C840" s="3" t="n">
        <f aca="false">F840/2</f>
        <v>0</v>
      </c>
      <c r="E840" s="76" t="n">
        <f aca="false">E839+1</f>
        <v>7</v>
      </c>
      <c r="H840" s="7" t="n">
        <v>19.37</v>
      </c>
      <c r="I840" s="1" t="n">
        <v>6</v>
      </c>
      <c r="J840" s="8" t="n">
        <f aca="false">IF(G840&gt;0,(H840-G840-I840)*F840,(H840+(-G840)-I840)*F840)</f>
        <v>0</v>
      </c>
      <c r="U840" s="43"/>
      <c r="V840" s="45"/>
    </row>
    <row r="841" customFormat="false" ht="12.75" hidden="false" customHeight="false" outlineLevel="0" collapsed="false">
      <c r="A841" s="46" t="n">
        <v>36856</v>
      </c>
      <c r="B841" s="2" t="n">
        <f aca="false">B840+1</f>
        <v>9</v>
      </c>
      <c r="C841" s="3" t="n">
        <f aca="false">F841/2</f>
        <v>125</v>
      </c>
      <c r="E841" s="76" t="n">
        <f aca="false">E840+1</f>
        <v>8</v>
      </c>
      <c r="F841" s="6" t="n">
        <v>250</v>
      </c>
      <c r="G841" s="7" t="n">
        <v>5</v>
      </c>
      <c r="H841" s="7" t="n">
        <v>100.64</v>
      </c>
      <c r="I841" s="1" t="n">
        <v>6</v>
      </c>
      <c r="J841" s="8" t="n">
        <f aca="false">IF(G841&gt;0,(H841-G841-I841)*F841,(H841+(-G841)-I841)*F841)</f>
        <v>22410</v>
      </c>
      <c r="U841" s="43"/>
      <c r="V841" s="45"/>
    </row>
    <row r="842" customFormat="false" ht="12.75" hidden="false" customHeight="false" outlineLevel="0" collapsed="false">
      <c r="A842" s="46" t="n">
        <v>36856</v>
      </c>
      <c r="B842" s="2" t="n">
        <f aca="false">B841+1</f>
        <v>10</v>
      </c>
      <c r="C842" s="3" t="n">
        <f aca="false">F842/2</f>
        <v>0</v>
      </c>
      <c r="E842" s="76" t="n">
        <f aca="false">E841+1</f>
        <v>9</v>
      </c>
      <c r="H842" s="7" t="n">
        <v>90.39</v>
      </c>
      <c r="I842" s="1" t="n">
        <v>6</v>
      </c>
      <c r="J842" s="8" t="n">
        <f aca="false">IF(G842&gt;0,(H842-G842-I842)*F842,(H842+(-G842)-I842)*F842)</f>
        <v>0</v>
      </c>
      <c r="U842" s="43"/>
      <c r="V842" s="45"/>
    </row>
    <row r="843" customFormat="false" ht="12.75" hidden="false" customHeight="false" outlineLevel="0" collapsed="false">
      <c r="A843" s="46" t="n">
        <v>36856</v>
      </c>
      <c r="B843" s="2" t="n">
        <f aca="false">B842+1</f>
        <v>11</v>
      </c>
      <c r="C843" s="3" t="n">
        <f aca="false">F843/2</f>
        <v>100</v>
      </c>
      <c r="E843" s="76" t="n">
        <f aca="false">E842+1</f>
        <v>10</v>
      </c>
      <c r="F843" s="6" t="n">
        <v>200</v>
      </c>
      <c r="G843" s="7" t="n">
        <v>5</v>
      </c>
      <c r="H843" s="7" t="n">
        <v>19.28</v>
      </c>
      <c r="I843" s="1" t="n">
        <v>6</v>
      </c>
      <c r="J843" s="8" t="n">
        <f aca="false">IF(G843&gt;0,(H843-G843-I843)*F843,(H843+(-G843)-I843)*F843)</f>
        <v>1656</v>
      </c>
      <c r="U843" s="43"/>
      <c r="V843" s="45"/>
    </row>
    <row r="844" customFormat="false" ht="12.75" hidden="false" customHeight="false" outlineLevel="0" collapsed="false">
      <c r="A844" s="46" t="n">
        <v>36856</v>
      </c>
      <c r="B844" s="2" t="n">
        <f aca="false">B843+1</f>
        <v>12</v>
      </c>
      <c r="C844" s="3" t="n">
        <f aca="false">F844/2</f>
        <v>0</v>
      </c>
      <c r="E844" s="76" t="n">
        <f aca="false">E843+1</f>
        <v>11</v>
      </c>
      <c r="H844" s="7" t="n">
        <v>84.39</v>
      </c>
      <c r="I844" s="1" t="n">
        <v>6</v>
      </c>
      <c r="J844" s="8" t="n">
        <f aca="false">IF(G844&gt;0,(H844-G844-I844)*F844,(H844+(-G844)-I844)*F844)</f>
        <v>0</v>
      </c>
      <c r="U844" s="43"/>
      <c r="V844" s="45"/>
    </row>
    <row r="845" customFormat="false" ht="12.75" hidden="false" customHeight="false" outlineLevel="0" collapsed="false">
      <c r="A845" s="46" t="n">
        <v>36856</v>
      </c>
      <c r="B845" s="2" t="n">
        <f aca="false">B844+1</f>
        <v>13</v>
      </c>
      <c r="C845" s="3" t="n">
        <f aca="false">F845/2</f>
        <v>0</v>
      </c>
      <c r="E845" s="76" t="n">
        <f aca="false">E844+1</f>
        <v>12</v>
      </c>
      <c r="H845" s="7" t="n">
        <v>101.34</v>
      </c>
      <c r="I845" s="1" t="n">
        <v>6</v>
      </c>
      <c r="J845" s="8" t="n">
        <f aca="false">IF(G845&gt;0,(H845-G845-I845)*F845,(H845+(-G845)-I845)*F845)</f>
        <v>0</v>
      </c>
      <c r="U845" s="43"/>
      <c r="V845" s="45"/>
    </row>
    <row r="846" customFormat="false" ht="12.75" hidden="false" customHeight="false" outlineLevel="0" collapsed="false">
      <c r="A846" s="46" t="n">
        <v>36856</v>
      </c>
      <c r="B846" s="2" t="n">
        <f aca="false">B845+1</f>
        <v>14</v>
      </c>
      <c r="C846" s="3" t="n">
        <f aca="false">F846/2</f>
        <v>0</v>
      </c>
      <c r="E846" s="76" t="n">
        <f aca="false">E845+1</f>
        <v>13</v>
      </c>
      <c r="H846" s="7" t="n">
        <v>100.72</v>
      </c>
      <c r="I846" s="1" t="n">
        <v>6</v>
      </c>
      <c r="J846" s="8" t="n">
        <f aca="false">IF(G846&gt;0,(H846-G846-I846)*F846,(H846+(-G846)-I846)*F846)</f>
        <v>0</v>
      </c>
      <c r="U846" s="43"/>
      <c r="V846" s="45"/>
    </row>
    <row r="847" customFormat="false" ht="12.75" hidden="false" customHeight="false" outlineLevel="0" collapsed="false">
      <c r="A847" s="46" t="n">
        <v>36856</v>
      </c>
      <c r="B847" s="2" t="n">
        <f aca="false">B846+1</f>
        <v>15</v>
      </c>
      <c r="C847" s="3" t="n">
        <f aca="false">F847/2</f>
        <v>0</v>
      </c>
      <c r="E847" s="76" t="n">
        <f aca="false">E846+1</f>
        <v>14</v>
      </c>
      <c r="H847" s="7" t="n">
        <v>107.28</v>
      </c>
      <c r="I847" s="1" t="n">
        <v>6</v>
      </c>
      <c r="J847" s="8" t="n">
        <f aca="false">IF(G847&gt;0,(H847-G847-I847)*F847,(H847+(-G847)-I847)*F847)</f>
        <v>0</v>
      </c>
      <c r="U847" s="43"/>
      <c r="V847" s="45"/>
    </row>
    <row r="848" customFormat="false" ht="12.75" hidden="false" customHeight="false" outlineLevel="0" collapsed="false">
      <c r="A848" s="46" t="n">
        <v>36856</v>
      </c>
      <c r="B848" s="2" t="n">
        <f aca="false">B847+1</f>
        <v>16</v>
      </c>
      <c r="C848" s="3" t="n">
        <f aca="false">F848/2</f>
        <v>0</v>
      </c>
      <c r="E848" s="76" t="n">
        <f aca="false">E847+1</f>
        <v>15</v>
      </c>
      <c r="H848" s="7" t="n">
        <v>107.95</v>
      </c>
      <c r="I848" s="1" t="n">
        <v>6</v>
      </c>
      <c r="J848" s="8" t="n">
        <f aca="false">IF(G848&gt;0,(H848-G848-I848)*F848,(H848+(-G848)-I848)*F848)</f>
        <v>0</v>
      </c>
      <c r="U848" s="43"/>
      <c r="V848" s="45"/>
    </row>
    <row r="849" customFormat="false" ht="12.75" hidden="false" customHeight="false" outlineLevel="0" collapsed="false">
      <c r="A849" s="46" t="n">
        <v>36856</v>
      </c>
      <c r="B849" s="2" t="n">
        <f aca="false">B848+1</f>
        <v>17</v>
      </c>
      <c r="C849" s="3" t="n">
        <f aca="false">F849/2</f>
        <v>0</v>
      </c>
      <c r="E849" s="76" t="n">
        <f aca="false">E848+1</f>
        <v>16</v>
      </c>
      <c r="H849" s="7" t="n">
        <v>109.85</v>
      </c>
      <c r="I849" s="1" t="n">
        <v>6</v>
      </c>
      <c r="J849" s="93" t="n">
        <f aca="false">IF(G849&gt;0,(H849-G849-I849)*F849,(H849+(-G849)-I849)*F849)</f>
        <v>0</v>
      </c>
      <c r="U849" s="43"/>
      <c r="V849" s="45"/>
    </row>
    <row r="850" customFormat="false" ht="12.75" hidden="false" customHeight="false" outlineLevel="0" collapsed="false">
      <c r="A850" s="46" t="n">
        <v>36856</v>
      </c>
      <c r="B850" s="2" t="n">
        <f aca="false">B849+1</f>
        <v>18</v>
      </c>
      <c r="C850" s="3" t="n">
        <f aca="false">F850/2</f>
        <v>0</v>
      </c>
      <c r="E850" s="76" t="n">
        <f aca="false">E849+1</f>
        <v>17</v>
      </c>
      <c r="H850" s="7" t="n">
        <v>66.55</v>
      </c>
      <c r="I850" s="1" t="n">
        <v>6</v>
      </c>
      <c r="J850" s="8" t="n">
        <f aca="false">IF(G850&gt;0,(H850-G850-I850)*F850,(H850+(-G850)-I850)*F850)</f>
        <v>0</v>
      </c>
      <c r="U850" s="43"/>
      <c r="V850" s="45"/>
    </row>
    <row r="851" customFormat="false" ht="12.75" hidden="false" customHeight="false" outlineLevel="0" collapsed="false">
      <c r="A851" s="46" t="n">
        <v>36856</v>
      </c>
      <c r="B851" s="2" t="n">
        <f aca="false">B850+1</f>
        <v>19</v>
      </c>
      <c r="C851" s="3" t="n">
        <f aca="false">F851/2</f>
        <v>0</v>
      </c>
      <c r="E851" s="76" t="n">
        <f aca="false">E850+1</f>
        <v>18</v>
      </c>
      <c r="H851" s="7" t="n">
        <v>51.79</v>
      </c>
      <c r="I851" s="1" t="n">
        <v>6</v>
      </c>
      <c r="J851" s="8" t="n">
        <f aca="false">IF(G851&gt;0,(H851-G851-I851)*F851,(H851+(-G851)-I851)*F851)</f>
        <v>0</v>
      </c>
      <c r="U851" s="43"/>
      <c r="V851" s="45"/>
    </row>
    <row r="852" customFormat="false" ht="12.75" hidden="false" customHeight="false" outlineLevel="0" collapsed="false">
      <c r="A852" s="46" t="n">
        <v>36856</v>
      </c>
      <c r="B852" s="2" t="n">
        <f aca="false">B851+1</f>
        <v>20</v>
      </c>
      <c r="C852" s="3" t="n">
        <f aca="false">F852/2</f>
        <v>0</v>
      </c>
      <c r="E852" s="76" t="n">
        <f aca="false">E851+1</f>
        <v>19</v>
      </c>
      <c r="H852" s="7" t="n">
        <v>51.86</v>
      </c>
      <c r="I852" s="1" t="n">
        <v>6</v>
      </c>
      <c r="J852" s="8" t="n">
        <f aca="false">IF(G852&gt;0,(H852-G852-I852)*F852,(H852+(-G852)-I852)*F852)</f>
        <v>0</v>
      </c>
      <c r="U852" s="43"/>
      <c r="V852" s="45"/>
    </row>
    <row r="853" customFormat="false" ht="12.75" hidden="false" customHeight="false" outlineLevel="0" collapsed="false">
      <c r="A853" s="46" t="n">
        <v>36856</v>
      </c>
      <c r="B853" s="2" t="n">
        <f aca="false">B852+1</f>
        <v>21</v>
      </c>
      <c r="C853" s="3" t="n">
        <f aca="false">F853/2</f>
        <v>0</v>
      </c>
      <c r="E853" s="76" t="n">
        <f aca="false">E852+1</f>
        <v>20</v>
      </c>
      <c r="H853" s="7" t="n">
        <v>51.89</v>
      </c>
      <c r="I853" s="1" t="n">
        <v>6</v>
      </c>
      <c r="J853" s="8" t="n">
        <f aca="false">IF(G853&gt;0,(H853-G853-I853)*F853,(H853+(-G853)-I853)*F853)</f>
        <v>0</v>
      </c>
      <c r="U853" s="43"/>
      <c r="V853" s="45"/>
    </row>
    <row r="854" customFormat="false" ht="12.75" hidden="false" customHeight="false" outlineLevel="0" collapsed="false">
      <c r="A854" s="46" t="n">
        <v>36856</v>
      </c>
      <c r="B854" s="2" t="n">
        <f aca="false">B853+1</f>
        <v>22</v>
      </c>
      <c r="C854" s="3" t="n">
        <f aca="false">F854/2</f>
        <v>0</v>
      </c>
      <c r="E854" s="76" t="n">
        <f aca="false">E853+1</f>
        <v>21</v>
      </c>
      <c r="H854" s="7" t="n">
        <v>51.63</v>
      </c>
      <c r="I854" s="1" t="n">
        <v>6</v>
      </c>
      <c r="J854" s="8" t="n">
        <f aca="false">IF(G854&gt;0,(H854-G854-I854)*F854,(H854+(-G854)-I854)*F854)</f>
        <v>0</v>
      </c>
      <c r="U854" s="43"/>
      <c r="V854" s="45"/>
    </row>
    <row r="855" customFormat="false" ht="12.75" hidden="false" customHeight="false" outlineLevel="0" collapsed="false">
      <c r="A855" s="46" t="n">
        <v>36856</v>
      </c>
      <c r="B855" s="2" t="n">
        <f aca="false">B854+1</f>
        <v>23</v>
      </c>
      <c r="C855" s="3" t="n">
        <f aca="false">F855/2</f>
        <v>0</v>
      </c>
      <c r="E855" s="76" t="n">
        <f aca="false">E854+1</f>
        <v>22</v>
      </c>
      <c r="H855" s="7" t="n">
        <v>95.15</v>
      </c>
      <c r="I855" s="1" t="n">
        <v>6</v>
      </c>
      <c r="J855" s="8" t="n">
        <f aca="false">IF(G855&gt;0,(H855-G855-I855)*F855,(H855+(-G855)-I855)*F855)</f>
        <v>0</v>
      </c>
      <c r="U855" s="43"/>
      <c r="V855" s="45"/>
    </row>
    <row r="856" customFormat="false" ht="12.75" hidden="false" customHeight="false" outlineLevel="0" collapsed="false">
      <c r="A856" s="46" t="n">
        <v>36856</v>
      </c>
      <c r="B856" s="2" t="n">
        <f aca="false">B855+1</f>
        <v>24</v>
      </c>
      <c r="C856" s="3" t="n">
        <f aca="false">F856/2</f>
        <v>0</v>
      </c>
      <c r="E856" s="76" t="n">
        <f aca="false">E855+1</f>
        <v>23</v>
      </c>
      <c r="H856" s="7" t="n">
        <v>68.73</v>
      </c>
      <c r="I856" s="1" t="n">
        <v>6</v>
      </c>
      <c r="J856" s="8" t="n">
        <f aca="false">IF(G856&gt;0,(H856-G856-I856)*F856,(H856+(-G856)-I856)*F856)</f>
        <v>0</v>
      </c>
      <c r="U856" s="43"/>
      <c r="V856" s="45"/>
    </row>
    <row r="857" customFormat="false" ht="13.5" hidden="false" customHeight="false" outlineLevel="0" collapsed="false">
      <c r="A857" s="62"/>
      <c r="B857" s="24"/>
      <c r="C857" s="25"/>
      <c r="D857" s="26"/>
      <c r="E857" s="63"/>
      <c r="F857" s="64"/>
      <c r="G857" s="65"/>
      <c r="H857" s="65"/>
      <c r="I857" s="64" t="s">
        <v>20</v>
      </c>
      <c r="J857" s="103" t="n">
        <f aca="false">SUM(J833:J856)</f>
        <v>23799.5</v>
      </c>
      <c r="K857" s="67"/>
      <c r="L857" s="68"/>
      <c r="M857" s="68"/>
      <c r="N857" s="68"/>
      <c r="O857" s="33"/>
      <c r="P857" s="62"/>
      <c r="Q857" s="63"/>
      <c r="R857" s="62"/>
      <c r="S857" s="62"/>
      <c r="T857" s="69"/>
      <c r="U857" s="34"/>
      <c r="V857" s="70"/>
      <c r="W857" s="62"/>
    </row>
    <row r="858" customFormat="false" ht="12.75" hidden="false" customHeight="false" outlineLevel="0" collapsed="false">
      <c r="A858" s="46"/>
      <c r="F858" s="6" t="s">
        <v>0</v>
      </c>
      <c r="G858" s="74" t="n">
        <v>467951</v>
      </c>
      <c r="H858" s="74" t="n">
        <v>467960</v>
      </c>
      <c r="I858" s="75" t="n">
        <v>467971</v>
      </c>
      <c r="J858" s="56"/>
      <c r="L858" s="73" t="s">
        <v>0</v>
      </c>
      <c r="M858" s="73" t="s">
        <v>22</v>
      </c>
      <c r="N858" s="73"/>
      <c r="U858" s="43"/>
      <c r="V858" s="45"/>
    </row>
    <row r="859" customFormat="false" ht="12.75" hidden="false" customHeight="false" outlineLevel="0" collapsed="false">
      <c r="A859" s="46"/>
      <c r="F859" s="6" t="s">
        <v>22</v>
      </c>
      <c r="G859" s="74" t="n">
        <v>467953</v>
      </c>
      <c r="H859" s="74" t="n">
        <v>467965</v>
      </c>
      <c r="I859" s="75" t="n">
        <v>467973</v>
      </c>
      <c r="J859" s="56"/>
      <c r="K859" s="9" t="s">
        <v>23</v>
      </c>
      <c r="L859" s="97" t="n">
        <v>468014</v>
      </c>
      <c r="M859" s="10" t="n">
        <v>468017</v>
      </c>
      <c r="U859" s="43"/>
      <c r="V859" s="45"/>
    </row>
    <row r="860" customFormat="false" ht="12.75" hidden="false" customHeight="false" outlineLevel="0" collapsed="false">
      <c r="A860" s="46" t="n">
        <v>36857</v>
      </c>
      <c r="B860" s="2" t="n">
        <v>1</v>
      </c>
      <c r="C860" s="3" t="n">
        <f aca="false">F860/2</f>
        <v>250</v>
      </c>
      <c r="E860" s="5" t="n">
        <v>0</v>
      </c>
      <c r="F860" s="6" t="n">
        <v>500</v>
      </c>
      <c r="G860" s="7" t="n">
        <v>7.56</v>
      </c>
      <c r="H860" s="7" t="n">
        <v>9.1</v>
      </c>
      <c r="I860" s="1" t="n">
        <v>6</v>
      </c>
      <c r="J860" s="8" t="n">
        <f aca="false">IF(G860&gt;0,(H860-G860-I860)*F860,(H860+(-G860)-I860)*F860)</f>
        <v>-2230</v>
      </c>
      <c r="K860" s="9" t="s">
        <v>24</v>
      </c>
      <c r="L860" s="10" t="n">
        <v>468020</v>
      </c>
      <c r="M860" s="10" t="n">
        <v>468027</v>
      </c>
      <c r="U860" s="43"/>
      <c r="V860" s="45"/>
    </row>
    <row r="861" customFormat="false" ht="12.75" hidden="false" customHeight="false" outlineLevel="0" collapsed="false">
      <c r="A861" s="46" t="n">
        <v>36857</v>
      </c>
      <c r="B861" s="2" t="n">
        <f aca="false">B860+1</f>
        <v>2</v>
      </c>
      <c r="C861" s="3" t="n">
        <f aca="false">F861/2</f>
        <v>100</v>
      </c>
      <c r="E861" s="76" t="n">
        <f aca="false">E860+1</f>
        <v>1</v>
      </c>
      <c r="F861" s="6" t="n">
        <v>200</v>
      </c>
      <c r="G861" s="7" t="n">
        <v>7.85</v>
      </c>
      <c r="H861" s="7" t="n">
        <v>10</v>
      </c>
      <c r="I861" s="1" t="n">
        <v>6</v>
      </c>
      <c r="J861" s="8" t="n">
        <f aca="false">IF(G861&gt;0,(H861-G861-I861)*F861,(H861+(-G861)-I861)*F861)</f>
        <v>-770</v>
      </c>
      <c r="K861" s="9" t="s">
        <v>25</v>
      </c>
      <c r="L861" s="10" t="n">
        <v>468030</v>
      </c>
      <c r="M861" s="10" t="n">
        <v>468034</v>
      </c>
      <c r="U861" s="43"/>
      <c r="V861" s="45"/>
    </row>
    <row r="862" customFormat="false" ht="12.75" hidden="false" customHeight="false" outlineLevel="0" collapsed="false">
      <c r="A862" s="46" t="n">
        <v>36857</v>
      </c>
      <c r="B862" s="2" t="n">
        <f aca="false">B861+1</f>
        <v>3</v>
      </c>
      <c r="C862" s="3" t="n">
        <f aca="false">F862/2</f>
        <v>0</v>
      </c>
      <c r="E862" s="76" t="n">
        <f aca="false">E861+1</f>
        <v>2</v>
      </c>
      <c r="F862" s="6" t="n">
        <v>0</v>
      </c>
      <c r="G862" s="7" t="n">
        <v>3.13</v>
      </c>
      <c r="H862" s="7" t="n">
        <v>11.4</v>
      </c>
      <c r="I862" s="1" t="n">
        <v>6</v>
      </c>
      <c r="J862" s="8" t="n">
        <f aca="false">IF(G862&gt;0,(H862-G862-I862)*F862,(H862+(-G862)-I862)*F862)</f>
        <v>0</v>
      </c>
      <c r="K862" s="9" t="s">
        <v>26</v>
      </c>
      <c r="L862" s="10" t="n">
        <v>468035</v>
      </c>
      <c r="M862" s="10" t="n">
        <v>468036</v>
      </c>
      <c r="U862" s="43"/>
      <c r="V862" s="45"/>
    </row>
    <row r="863" customFormat="false" ht="12.75" hidden="false" customHeight="false" outlineLevel="0" collapsed="false">
      <c r="A863" s="46" t="n">
        <v>36857</v>
      </c>
      <c r="B863" s="2" t="n">
        <f aca="false">B862+1</f>
        <v>4</v>
      </c>
      <c r="C863" s="3" t="n">
        <f aca="false">F863/2</f>
        <v>0</v>
      </c>
      <c r="E863" s="76" t="n">
        <f aca="false">E862+1</f>
        <v>3</v>
      </c>
      <c r="F863" s="6" t="n">
        <v>0</v>
      </c>
      <c r="G863" s="7" t="n">
        <v>14.99</v>
      </c>
      <c r="I863" s="1" t="n">
        <v>6</v>
      </c>
      <c r="J863" s="8" t="n">
        <f aca="false">IF(G863&gt;0,(H863-G863-I863)*F863,(H863+(-G863)-I863)*F863)</f>
        <v>-0</v>
      </c>
      <c r="U863" s="43"/>
      <c r="V863" s="45"/>
    </row>
    <row r="864" customFormat="false" ht="12.75" hidden="false" customHeight="false" outlineLevel="0" collapsed="false">
      <c r="A864" s="46" t="n">
        <v>36857</v>
      </c>
      <c r="B864" s="2" t="n">
        <f aca="false">B863+1</f>
        <v>5</v>
      </c>
      <c r="C864" s="3" t="n">
        <f aca="false">F864/2</f>
        <v>0</v>
      </c>
      <c r="E864" s="76" t="n">
        <f aca="false">E863+1</f>
        <v>4</v>
      </c>
      <c r="F864" s="6" t="n">
        <v>0</v>
      </c>
      <c r="G864" s="7" t="n">
        <v>11</v>
      </c>
      <c r="I864" s="1" t="n">
        <v>6</v>
      </c>
      <c r="J864" s="8" t="n">
        <f aca="false">IF(G864&gt;0,(H864-G864-I864)*F864,(H864+(-G864)-I864)*F864)</f>
        <v>-0</v>
      </c>
      <c r="U864" s="43"/>
      <c r="V864" s="45"/>
    </row>
    <row r="865" customFormat="false" ht="12.75" hidden="false" customHeight="false" outlineLevel="0" collapsed="false">
      <c r="A865" s="46" t="n">
        <v>36857</v>
      </c>
      <c r="B865" s="2" t="n">
        <f aca="false">B864+1</f>
        <v>6</v>
      </c>
      <c r="C865" s="3" t="n">
        <f aca="false">F865/2</f>
        <v>0</v>
      </c>
      <c r="E865" s="76" t="n">
        <f aca="false">E864+1</f>
        <v>5</v>
      </c>
      <c r="I865" s="1" t="n">
        <v>6</v>
      </c>
      <c r="J865" s="8" t="n">
        <f aca="false">IF(G865&gt;0,(H865-G865-I865)*F865,(H865+(-G865)-I865)*F865)</f>
        <v>-0</v>
      </c>
      <c r="U865" s="43"/>
      <c r="V865" s="45"/>
    </row>
    <row r="866" customFormat="false" ht="12.75" hidden="false" customHeight="false" outlineLevel="0" collapsed="false">
      <c r="A866" s="46" t="n">
        <v>36857</v>
      </c>
      <c r="B866" s="2" t="n">
        <f aca="false">B865+1</f>
        <v>7</v>
      </c>
      <c r="C866" s="3" t="n">
        <f aca="false">F866/2</f>
        <v>0</v>
      </c>
      <c r="E866" s="76" t="n">
        <f aca="false">E865+1</f>
        <v>6</v>
      </c>
      <c r="I866" s="1" t="n">
        <v>6</v>
      </c>
      <c r="J866" s="8" t="n">
        <f aca="false">IF(G866&gt;0,(H866-G866-I866)*F866,(H866+(-G866)-I866)*F866)</f>
        <v>-0</v>
      </c>
      <c r="U866" s="43"/>
      <c r="V866" s="45"/>
    </row>
    <row r="867" customFormat="false" ht="12.75" hidden="false" customHeight="false" outlineLevel="0" collapsed="false">
      <c r="A867" s="46" t="n">
        <v>36857</v>
      </c>
      <c r="B867" s="2" t="n">
        <f aca="false">B866+1</f>
        <v>8</v>
      </c>
      <c r="C867" s="3" t="n">
        <f aca="false">F867/2</f>
        <v>0</v>
      </c>
      <c r="E867" s="76" t="n">
        <f aca="false">E866+1</f>
        <v>7</v>
      </c>
      <c r="I867" s="1" t="n">
        <v>6</v>
      </c>
      <c r="J867" s="8" t="n">
        <f aca="false">IF(G867&gt;0,(H867-G867-I867)*F867,(H867+(-G867)-I867)*F867)</f>
        <v>-0</v>
      </c>
      <c r="U867" s="43"/>
      <c r="V867" s="45"/>
    </row>
    <row r="868" customFormat="false" ht="12.75" hidden="false" customHeight="false" outlineLevel="0" collapsed="false">
      <c r="A868" s="46" t="n">
        <v>36857</v>
      </c>
      <c r="B868" s="2" t="n">
        <f aca="false">B867+1</f>
        <v>9</v>
      </c>
      <c r="C868" s="3" t="n">
        <f aca="false">F868/2</f>
        <v>0</v>
      </c>
      <c r="E868" s="76" t="n">
        <f aca="false">E867+1</f>
        <v>8</v>
      </c>
      <c r="I868" s="1" t="n">
        <v>6</v>
      </c>
      <c r="J868" s="8" t="n">
        <f aca="false">IF(G868&gt;0,(H868-G868-I868)*F868,(H868+(-G868)-I868)*F868)</f>
        <v>-0</v>
      </c>
      <c r="U868" s="43"/>
      <c r="V868" s="45"/>
    </row>
    <row r="869" customFormat="false" ht="12.75" hidden="false" customHeight="false" outlineLevel="0" collapsed="false">
      <c r="A869" s="46" t="n">
        <v>36857</v>
      </c>
      <c r="B869" s="2" t="n">
        <f aca="false">B868+1</f>
        <v>10</v>
      </c>
      <c r="C869" s="3" t="n">
        <f aca="false">F869/2</f>
        <v>0</v>
      </c>
      <c r="E869" s="76" t="n">
        <f aca="false">E868+1</f>
        <v>9</v>
      </c>
      <c r="I869" s="1" t="n">
        <v>6</v>
      </c>
      <c r="J869" s="8" t="n">
        <f aca="false">IF(G869&gt;0,(H869-G869-I869)*F869,(H869+(-G869)-I869)*F869)</f>
        <v>-0</v>
      </c>
      <c r="U869" s="43"/>
      <c r="V869" s="45"/>
    </row>
    <row r="870" customFormat="false" ht="12.75" hidden="false" customHeight="false" outlineLevel="0" collapsed="false">
      <c r="A870" s="46" t="n">
        <v>36857</v>
      </c>
      <c r="B870" s="2" t="n">
        <f aca="false">B869+1</f>
        <v>11</v>
      </c>
      <c r="C870" s="3" t="n">
        <f aca="false">F870/2</f>
        <v>0</v>
      </c>
      <c r="E870" s="76" t="n">
        <f aca="false">E869+1</f>
        <v>10</v>
      </c>
      <c r="I870" s="1" t="n">
        <v>6</v>
      </c>
      <c r="J870" s="8" t="n">
        <f aca="false">IF(G870&gt;0,(H870-G870-I870)*F870,(H870+(-G870)-I870)*F870)</f>
        <v>-0</v>
      </c>
      <c r="U870" s="43"/>
      <c r="V870" s="45"/>
    </row>
    <row r="871" customFormat="false" ht="12.75" hidden="false" customHeight="false" outlineLevel="0" collapsed="false">
      <c r="A871" s="46" t="n">
        <v>36857</v>
      </c>
      <c r="B871" s="2" t="n">
        <f aca="false">B870+1</f>
        <v>12</v>
      </c>
      <c r="C871" s="3" t="n">
        <f aca="false">F871/2</f>
        <v>0</v>
      </c>
      <c r="E871" s="76" t="n">
        <f aca="false">E870+1</f>
        <v>11</v>
      </c>
      <c r="I871" s="1" t="n">
        <v>6</v>
      </c>
      <c r="J871" s="8" t="n">
        <f aca="false">IF(G871&gt;0,(H871-G871-I871)*F871,(H871+(-G871)-I871)*F871)</f>
        <v>-0</v>
      </c>
      <c r="U871" s="43"/>
      <c r="V871" s="45"/>
    </row>
    <row r="872" customFormat="false" ht="12.75" hidden="false" customHeight="false" outlineLevel="0" collapsed="false">
      <c r="A872" s="46" t="n">
        <v>36857</v>
      </c>
      <c r="B872" s="2" t="n">
        <f aca="false">B871+1</f>
        <v>13</v>
      </c>
      <c r="C872" s="3" t="n">
        <f aca="false">F872/2</f>
        <v>75</v>
      </c>
      <c r="E872" s="76" t="n">
        <f aca="false">E871+1</f>
        <v>12</v>
      </c>
      <c r="F872" s="6" t="n">
        <v>150</v>
      </c>
      <c r="G872" s="7" t="n">
        <v>45.33</v>
      </c>
      <c r="H872" s="7" t="n">
        <v>106</v>
      </c>
      <c r="I872" s="1" t="n">
        <v>6</v>
      </c>
      <c r="J872" s="8" t="n">
        <f aca="false">IF(G872&gt;0,(H872-G872-I872)*F872,(H872+(-G872)-I872)*F872)</f>
        <v>8200.5</v>
      </c>
      <c r="U872" s="43"/>
      <c r="V872" s="45"/>
    </row>
    <row r="873" customFormat="false" ht="12.75" hidden="false" customHeight="false" outlineLevel="0" collapsed="false">
      <c r="A873" s="46" t="n">
        <v>36857</v>
      </c>
      <c r="B873" s="2" t="n">
        <f aca="false">B872+1</f>
        <v>14</v>
      </c>
      <c r="C873" s="3" t="n">
        <f aca="false">F873/2</f>
        <v>100</v>
      </c>
      <c r="E873" s="76" t="n">
        <f aca="false">E872+1</f>
        <v>13</v>
      </c>
      <c r="F873" s="6" t="n">
        <v>200</v>
      </c>
      <c r="G873" s="7" t="n">
        <v>42.17</v>
      </c>
      <c r="H873" s="7" t="n">
        <v>66.8</v>
      </c>
      <c r="I873" s="1" t="n">
        <v>6</v>
      </c>
      <c r="J873" s="8" t="n">
        <f aca="false">IF(G873&gt;0,(H873-G873-I873)*F873,(H873+(-G873)-I873)*F873)</f>
        <v>3726</v>
      </c>
      <c r="U873" s="43"/>
      <c r="V873" s="45"/>
    </row>
    <row r="874" customFormat="false" ht="12.75" hidden="false" customHeight="false" outlineLevel="0" collapsed="false">
      <c r="A874" s="46" t="n">
        <v>36857</v>
      </c>
      <c r="B874" s="2" t="n">
        <f aca="false">B873+1</f>
        <v>15</v>
      </c>
      <c r="C874" s="3" t="n">
        <f aca="false">F874/2</f>
        <v>100</v>
      </c>
      <c r="E874" s="76" t="n">
        <f aca="false">E873+1</f>
        <v>14</v>
      </c>
      <c r="F874" s="6" t="n">
        <v>200</v>
      </c>
      <c r="G874" s="7" t="n">
        <v>44.49</v>
      </c>
      <c r="H874" s="7" t="n">
        <v>19</v>
      </c>
      <c r="I874" s="1" t="n">
        <v>6</v>
      </c>
      <c r="J874" s="8" t="n">
        <f aca="false">IF(G874&gt;0,(H874-G874-I874)*F874,(H874+(-G874)-I874)*F874)</f>
        <v>-6298</v>
      </c>
      <c r="U874" s="43"/>
      <c r="V874" s="45"/>
    </row>
    <row r="875" customFormat="false" ht="12.75" hidden="false" customHeight="false" outlineLevel="0" collapsed="false">
      <c r="A875" s="46" t="n">
        <v>36857</v>
      </c>
      <c r="B875" s="2" t="n">
        <f aca="false">B874+1</f>
        <v>16</v>
      </c>
      <c r="C875" s="3" t="n">
        <f aca="false">F875/2</f>
        <v>100</v>
      </c>
      <c r="E875" s="76" t="n">
        <f aca="false">E874+1</f>
        <v>15</v>
      </c>
      <c r="F875" s="6" t="n">
        <v>200</v>
      </c>
      <c r="G875" s="7" t="n">
        <v>44.49</v>
      </c>
      <c r="H875" s="7" t="n">
        <v>19.02</v>
      </c>
      <c r="I875" s="1" t="n">
        <v>6</v>
      </c>
      <c r="J875" s="8" t="n">
        <f aca="false">IF(G875&gt;0,(H875-G875-I875)*F875,(H875+(-G875)-I875)*F875)</f>
        <v>-6294</v>
      </c>
      <c r="U875" s="43"/>
      <c r="V875" s="45"/>
    </row>
    <row r="876" customFormat="false" ht="12.75" hidden="false" customHeight="false" outlineLevel="0" collapsed="false">
      <c r="A876" s="46" t="n">
        <v>36857</v>
      </c>
      <c r="B876" s="2" t="n">
        <f aca="false">B875+1</f>
        <v>17</v>
      </c>
      <c r="C876" s="3" t="n">
        <f aca="false">F876/2</f>
        <v>100</v>
      </c>
      <c r="E876" s="76" t="n">
        <f aca="false">E875+1</f>
        <v>16</v>
      </c>
      <c r="F876" s="6" t="n">
        <v>200</v>
      </c>
      <c r="G876" s="7" t="n">
        <v>55.51</v>
      </c>
      <c r="H876" s="7" t="n">
        <v>88.5</v>
      </c>
      <c r="I876" s="1" t="n">
        <v>6</v>
      </c>
      <c r="J876" s="93" t="n">
        <f aca="false">IF(G876&gt;0,(H876-G876-I876)*F876,(H876+(-G876)-I876)*F876)</f>
        <v>5398</v>
      </c>
      <c r="U876" s="43"/>
      <c r="V876" s="45"/>
    </row>
    <row r="877" customFormat="false" ht="12.75" hidden="false" customHeight="false" outlineLevel="0" collapsed="false">
      <c r="A877" s="46" t="n">
        <v>36857</v>
      </c>
      <c r="B877" s="2" t="n">
        <f aca="false">B876+1</f>
        <v>18</v>
      </c>
      <c r="C877" s="3" t="n">
        <f aca="false">F877/2</f>
        <v>0</v>
      </c>
      <c r="E877" s="76" t="n">
        <f aca="false">E876+1</f>
        <v>17</v>
      </c>
      <c r="F877" s="6" t="n">
        <v>0</v>
      </c>
      <c r="H877" s="7" t="n">
        <v>128.5</v>
      </c>
      <c r="I877" s="1" t="n">
        <v>6</v>
      </c>
      <c r="J877" s="8" t="n">
        <f aca="false">IF(G877&gt;0,(H877-G877-I877)*F877,(H877+(-G877)-I877)*F877)</f>
        <v>0</v>
      </c>
      <c r="U877" s="43"/>
      <c r="V877" s="45"/>
    </row>
    <row r="878" customFormat="false" ht="12.75" hidden="false" customHeight="false" outlineLevel="0" collapsed="false">
      <c r="A878" s="46" t="n">
        <v>36857</v>
      </c>
      <c r="B878" s="2" t="n">
        <f aca="false">B877+1</f>
        <v>19</v>
      </c>
      <c r="C878" s="3" t="n">
        <f aca="false">F878/2</f>
        <v>100</v>
      </c>
      <c r="E878" s="76" t="n">
        <f aca="false">E877+1</f>
        <v>18</v>
      </c>
      <c r="F878" s="6" t="n">
        <v>200</v>
      </c>
      <c r="G878" s="7" t="n">
        <v>47.5</v>
      </c>
      <c r="H878" s="7" t="n">
        <v>64.9</v>
      </c>
      <c r="I878" s="1" t="n">
        <v>6</v>
      </c>
      <c r="J878" s="8" t="n">
        <f aca="false">IF(G878&gt;0,(H878-G878-I878)*F878,(H878+(-G878)-I878)*F878)</f>
        <v>2280</v>
      </c>
      <c r="U878" s="43"/>
      <c r="V878" s="45"/>
    </row>
    <row r="879" customFormat="false" ht="12.75" hidden="false" customHeight="false" outlineLevel="0" collapsed="false">
      <c r="A879" s="46" t="n">
        <v>36857</v>
      </c>
      <c r="B879" s="2" t="n">
        <f aca="false">B878+1</f>
        <v>20</v>
      </c>
      <c r="C879" s="3" t="n">
        <f aca="false">F879/2</f>
        <v>50</v>
      </c>
      <c r="E879" s="76" t="n">
        <f aca="false">E878+1</f>
        <v>19</v>
      </c>
      <c r="F879" s="6" t="n">
        <v>100</v>
      </c>
      <c r="G879" s="7" t="n">
        <v>45.92</v>
      </c>
      <c r="H879" s="7" t="n">
        <v>53</v>
      </c>
      <c r="I879" s="1" t="n">
        <v>6</v>
      </c>
      <c r="J879" s="8" t="n">
        <f aca="false">IF(G879&gt;0,(H879-G879-I879)*F879,(H879+(-G879)-I879)*F879)</f>
        <v>108</v>
      </c>
      <c r="U879" s="43"/>
      <c r="V879" s="45"/>
    </row>
    <row r="880" customFormat="false" ht="12.75" hidden="false" customHeight="false" outlineLevel="0" collapsed="false">
      <c r="A880" s="46" t="n">
        <v>36857</v>
      </c>
      <c r="B880" s="2" t="n">
        <f aca="false">B879+1</f>
        <v>21</v>
      </c>
      <c r="C880" s="3" t="n">
        <f aca="false">F880/2</f>
        <v>50</v>
      </c>
      <c r="E880" s="76" t="n">
        <f aca="false">E879+1</f>
        <v>20</v>
      </c>
      <c r="F880" s="6" t="n">
        <v>100</v>
      </c>
      <c r="G880" s="7" t="n">
        <v>43</v>
      </c>
      <c r="H880" s="7" t="n">
        <v>111</v>
      </c>
      <c r="I880" s="1" t="n">
        <v>6</v>
      </c>
      <c r="J880" s="8" t="n">
        <f aca="false">IF(G880&gt;0,(H880-G880-I880)*F880,(H880+(-G880)-I880)*F880)</f>
        <v>6200</v>
      </c>
      <c r="U880" s="43"/>
      <c r="V880" s="45"/>
    </row>
    <row r="881" customFormat="false" ht="12.75" hidden="false" customHeight="false" outlineLevel="0" collapsed="false">
      <c r="A881" s="46" t="n">
        <v>36857</v>
      </c>
      <c r="B881" s="2" t="n">
        <f aca="false">B880+1</f>
        <v>22</v>
      </c>
      <c r="C881" s="3" t="n">
        <f aca="false">F881/2</f>
        <v>0</v>
      </c>
      <c r="E881" s="76" t="n">
        <f aca="false">E880+1</f>
        <v>21</v>
      </c>
      <c r="H881" s="7" t="n">
        <v>123</v>
      </c>
      <c r="I881" s="1" t="n">
        <v>6</v>
      </c>
      <c r="J881" s="8" t="n">
        <f aca="false">IF(G881&gt;0,(H881-G881-I881)*F881,(H881+(-G881)-I881)*F881)</f>
        <v>0</v>
      </c>
      <c r="U881" s="43"/>
      <c r="V881" s="45"/>
    </row>
    <row r="882" customFormat="false" ht="12.75" hidden="false" customHeight="false" outlineLevel="0" collapsed="false">
      <c r="A882" s="46" t="n">
        <v>36857</v>
      </c>
      <c r="B882" s="2" t="n">
        <f aca="false">B881+1</f>
        <v>23</v>
      </c>
      <c r="C882" s="3" t="n">
        <f aca="false">F882/2</f>
        <v>0</v>
      </c>
      <c r="E882" s="76" t="n">
        <f aca="false">E881+1</f>
        <v>22</v>
      </c>
      <c r="H882" s="7" t="n">
        <v>69.3</v>
      </c>
      <c r="I882" s="1" t="n">
        <v>6</v>
      </c>
      <c r="J882" s="8" t="n">
        <f aca="false">IF(G882&gt;0,(H882-G882-I882)*F882,(H882+(-G882)-I882)*F882)</f>
        <v>0</v>
      </c>
      <c r="U882" s="43"/>
      <c r="V882" s="45"/>
    </row>
    <row r="883" customFormat="false" ht="12.75" hidden="false" customHeight="false" outlineLevel="0" collapsed="false">
      <c r="A883" s="46" t="n">
        <v>36857</v>
      </c>
      <c r="B883" s="2" t="n">
        <f aca="false">B882+1</f>
        <v>24</v>
      </c>
      <c r="C883" s="3" t="n">
        <f aca="false">F883/2</f>
        <v>0</v>
      </c>
      <c r="E883" s="76" t="n">
        <f aca="false">E882+1</f>
        <v>23</v>
      </c>
      <c r="H883" s="7" t="n">
        <v>51.3</v>
      </c>
      <c r="I883" s="1" t="n">
        <v>6</v>
      </c>
      <c r="J883" s="8" t="n">
        <f aca="false">IF(G883&gt;0,(H883-G883-I883)*F883,(H883+(-G883)-I883)*F883)</f>
        <v>0</v>
      </c>
      <c r="U883" s="43"/>
      <c r="V883" s="45"/>
    </row>
    <row r="884" customFormat="false" ht="13.5" hidden="false" customHeight="false" outlineLevel="0" collapsed="false">
      <c r="A884" s="62"/>
      <c r="B884" s="24"/>
      <c r="C884" s="25"/>
      <c r="D884" s="26"/>
      <c r="E884" s="63"/>
      <c r="F884" s="64"/>
      <c r="G884" s="65"/>
      <c r="H884" s="65"/>
      <c r="I884" s="64" t="s">
        <v>20</v>
      </c>
      <c r="J884" s="103" t="n">
        <f aca="false">SUM(J860:J883)</f>
        <v>10320.5</v>
      </c>
      <c r="K884" s="67"/>
      <c r="L884" s="68"/>
      <c r="M884" s="68"/>
      <c r="N884" s="68"/>
      <c r="O884" s="33"/>
      <c r="P884" s="62"/>
      <c r="Q884" s="63"/>
      <c r="R884" s="62"/>
      <c r="S884" s="62"/>
      <c r="T884" s="69"/>
      <c r="U884" s="34"/>
      <c r="V884" s="70"/>
      <c r="W884" s="62"/>
    </row>
    <row r="885" customFormat="false" ht="12.75" hidden="false" customHeight="false" outlineLevel="0" collapsed="false">
      <c r="A885" s="46"/>
      <c r="F885" s="6" t="s">
        <v>0</v>
      </c>
      <c r="G885" s="74" t="n">
        <v>469138</v>
      </c>
      <c r="H885" s="74" t="n">
        <v>469166</v>
      </c>
      <c r="I885" s="75" t="n">
        <v>469168</v>
      </c>
      <c r="J885" s="56"/>
      <c r="L885" s="73" t="s">
        <v>0</v>
      </c>
      <c r="M885" s="73" t="s">
        <v>22</v>
      </c>
      <c r="N885" s="73"/>
      <c r="U885" s="43"/>
      <c r="V885" s="45"/>
    </row>
    <row r="886" customFormat="false" ht="12.75" hidden="false" customHeight="false" outlineLevel="0" collapsed="false">
      <c r="A886" s="46"/>
      <c r="F886" s="6" t="s">
        <v>22</v>
      </c>
      <c r="G886" s="74" t="n">
        <v>469161</v>
      </c>
      <c r="H886" s="74" t="n">
        <v>469167</v>
      </c>
      <c r="I886" s="75" t="n">
        <v>469171</v>
      </c>
      <c r="J886" s="56"/>
      <c r="K886" s="9" t="s">
        <v>23</v>
      </c>
      <c r="L886" s="97" t="n">
        <v>469189</v>
      </c>
      <c r="M886" s="10" t="n">
        <v>469190</v>
      </c>
      <c r="U886" s="43"/>
      <c r="V886" s="45"/>
    </row>
    <row r="887" customFormat="false" ht="12.75" hidden="false" customHeight="false" outlineLevel="0" collapsed="false">
      <c r="A887" s="46" t="n">
        <v>36858</v>
      </c>
      <c r="B887" s="2" t="n">
        <v>1</v>
      </c>
      <c r="C887" s="3" t="n">
        <f aca="false">F887/2</f>
        <v>0</v>
      </c>
      <c r="E887" s="5" t="n">
        <v>0</v>
      </c>
      <c r="I887" s="1" t="n">
        <v>6</v>
      </c>
      <c r="J887" s="8" t="n">
        <f aca="false">IF(G887&gt;0,(H887-G887-I887)*F887,(H887+(-G887)-I887)*F887)</f>
        <v>-0</v>
      </c>
      <c r="K887" s="9" t="s">
        <v>24</v>
      </c>
      <c r="L887" s="10" t="n">
        <v>469192</v>
      </c>
      <c r="M887" s="10" t="n">
        <v>469193</v>
      </c>
      <c r="U887" s="43"/>
      <c r="V887" s="45"/>
    </row>
    <row r="888" customFormat="false" ht="12.75" hidden="false" customHeight="false" outlineLevel="0" collapsed="false">
      <c r="A888" s="46" t="n">
        <v>36858</v>
      </c>
      <c r="B888" s="2" t="n">
        <f aca="false">B887+1</f>
        <v>2</v>
      </c>
      <c r="C888" s="3" t="n">
        <f aca="false">F888/2</f>
        <v>0</v>
      </c>
      <c r="E888" s="76" t="n">
        <f aca="false">E887+1</f>
        <v>1</v>
      </c>
      <c r="I888" s="1" t="n">
        <v>6</v>
      </c>
      <c r="J888" s="8" t="n">
        <f aca="false">IF(G888&gt;0,(H888-G888-I888)*F888,(H888+(-G888)-I888)*F888)</f>
        <v>-0</v>
      </c>
      <c r="K888" s="9" t="s">
        <v>25</v>
      </c>
      <c r="L888" s="10" t="n">
        <v>469194</v>
      </c>
      <c r="M888" s="10" t="n">
        <v>469198</v>
      </c>
      <c r="U888" s="43"/>
      <c r="V888" s="45"/>
    </row>
    <row r="889" customFormat="false" ht="12.75" hidden="false" customHeight="false" outlineLevel="0" collapsed="false">
      <c r="A889" s="46" t="n">
        <v>36858</v>
      </c>
      <c r="B889" s="2" t="n">
        <f aca="false">B888+1</f>
        <v>3</v>
      </c>
      <c r="C889" s="3" t="n">
        <f aca="false">F889/2</f>
        <v>0</v>
      </c>
      <c r="E889" s="76" t="n">
        <f aca="false">E888+1</f>
        <v>2</v>
      </c>
      <c r="I889" s="1" t="n">
        <v>6</v>
      </c>
      <c r="J889" s="8" t="n">
        <f aca="false">IF(G889&gt;0,(H889-G889-I889)*F889,(H889+(-G889)-I889)*F889)</f>
        <v>-0</v>
      </c>
      <c r="K889" s="9" t="s">
        <v>26</v>
      </c>
      <c r="L889" s="10" t="n">
        <v>469211</v>
      </c>
      <c r="M889" s="10" t="n">
        <v>469212</v>
      </c>
      <c r="U889" s="43"/>
      <c r="V889" s="45"/>
    </row>
    <row r="890" customFormat="false" ht="12.75" hidden="false" customHeight="false" outlineLevel="0" collapsed="false">
      <c r="A890" s="46" t="n">
        <v>36858</v>
      </c>
      <c r="B890" s="2" t="n">
        <f aca="false">B889+1</f>
        <v>4</v>
      </c>
      <c r="C890" s="3" t="n">
        <f aca="false">F890/2</f>
        <v>0</v>
      </c>
      <c r="E890" s="76" t="n">
        <f aca="false">E889+1</f>
        <v>3</v>
      </c>
      <c r="I890" s="1" t="n">
        <v>6</v>
      </c>
      <c r="J890" s="8" t="n">
        <f aca="false">IF(G890&gt;0,(H890-G890-I890)*F890,(H890+(-G890)-I890)*F890)</f>
        <v>-0</v>
      </c>
      <c r="U890" s="43"/>
      <c r="V890" s="45"/>
    </row>
    <row r="891" customFormat="false" ht="12.75" hidden="false" customHeight="false" outlineLevel="0" collapsed="false">
      <c r="A891" s="46" t="n">
        <v>36858</v>
      </c>
      <c r="B891" s="2" t="n">
        <f aca="false">B890+1</f>
        <v>5</v>
      </c>
      <c r="C891" s="3" t="n">
        <f aca="false">F891/2</f>
        <v>0</v>
      </c>
      <c r="E891" s="76" t="n">
        <f aca="false">E890+1</f>
        <v>4</v>
      </c>
      <c r="I891" s="1" t="n">
        <v>6</v>
      </c>
      <c r="J891" s="8" t="n">
        <f aca="false">IF(G891&gt;0,(H891-G891-I891)*F891,(H891+(-G891)-I891)*F891)</f>
        <v>-0</v>
      </c>
      <c r="U891" s="43"/>
      <c r="V891" s="45"/>
    </row>
    <row r="892" customFormat="false" ht="12.75" hidden="false" customHeight="false" outlineLevel="0" collapsed="false">
      <c r="A892" s="46" t="n">
        <v>36858</v>
      </c>
      <c r="B892" s="2" t="n">
        <f aca="false">B891+1</f>
        <v>6</v>
      </c>
      <c r="C892" s="3" t="n">
        <f aca="false">F892/2</f>
        <v>0</v>
      </c>
      <c r="E892" s="76" t="n">
        <f aca="false">E891+1</f>
        <v>5</v>
      </c>
      <c r="I892" s="1" t="n">
        <v>6</v>
      </c>
      <c r="J892" s="8" t="n">
        <f aca="false">IF(G892&gt;0,(H892-G892-I892)*F892,(H892+(-G892)-I892)*F892)</f>
        <v>-0</v>
      </c>
      <c r="U892" s="43"/>
      <c r="V892" s="45"/>
    </row>
    <row r="893" customFormat="false" ht="12.75" hidden="false" customHeight="false" outlineLevel="0" collapsed="false">
      <c r="A893" s="46" t="n">
        <v>36858</v>
      </c>
      <c r="B893" s="2" t="n">
        <f aca="false">B892+1</f>
        <v>7</v>
      </c>
      <c r="C893" s="3" t="n">
        <f aca="false">F893/2</f>
        <v>0</v>
      </c>
      <c r="E893" s="76" t="n">
        <f aca="false">E892+1</f>
        <v>6</v>
      </c>
      <c r="I893" s="1" t="n">
        <v>6</v>
      </c>
      <c r="J893" s="8" t="n">
        <f aca="false">IF(G893&gt;0,(H893-G893-I893)*F893,(H893+(-G893)-I893)*F893)</f>
        <v>-0</v>
      </c>
      <c r="U893" s="43"/>
      <c r="V893" s="45"/>
    </row>
    <row r="894" customFormat="false" ht="12.75" hidden="false" customHeight="false" outlineLevel="0" collapsed="false">
      <c r="A894" s="46" t="n">
        <v>36858</v>
      </c>
      <c r="B894" s="2" t="n">
        <f aca="false">B893+1</f>
        <v>8</v>
      </c>
      <c r="C894" s="3" t="n">
        <f aca="false">F894/2</f>
        <v>0</v>
      </c>
      <c r="E894" s="76" t="n">
        <f aca="false">E893+1</f>
        <v>7</v>
      </c>
      <c r="I894" s="1" t="n">
        <v>6</v>
      </c>
      <c r="J894" s="8" t="n">
        <f aca="false">IF(G894&gt;0,(H894-G894-I894)*F894,(H894+(-G894)-I894)*F894)</f>
        <v>-0</v>
      </c>
      <c r="U894" s="43"/>
      <c r="V894" s="45"/>
    </row>
    <row r="895" customFormat="false" ht="12.75" hidden="false" customHeight="false" outlineLevel="0" collapsed="false">
      <c r="A895" s="46" t="n">
        <v>36858</v>
      </c>
      <c r="B895" s="2" t="n">
        <f aca="false">B894+1</f>
        <v>9</v>
      </c>
      <c r="C895" s="3" t="n">
        <f aca="false">F895/2</f>
        <v>0</v>
      </c>
      <c r="E895" s="76" t="n">
        <f aca="false">E894+1</f>
        <v>8</v>
      </c>
      <c r="I895" s="1" t="n">
        <v>6</v>
      </c>
      <c r="J895" s="8" t="n">
        <f aca="false">IF(G895&gt;0,(H895-G895-I895)*F895,(H895+(-G895)-I895)*F895)</f>
        <v>-0</v>
      </c>
      <c r="U895" s="43"/>
      <c r="V895" s="45"/>
    </row>
    <row r="896" customFormat="false" ht="12.75" hidden="false" customHeight="false" outlineLevel="0" collapsed="false">
      <c r="A896" s="46" t="n">
        <v>36858</v>
      </c>
      <c r="B896" s="2" t="n">
        <f aca="false">B895+1</f>
        <v>10</v>
      </c>
      <c r="C896" s="3" t="n">
        <f aca="false">F896/2</f>
        <v>0</v>
      </c>
      <c r="E896" s="76" t="n">
        <f aca="false">E895+1</f>
        <v>9</v>
      </c>
      <c r="I896" s="1" t="n">
        <v>6</v>
      </c>
      <c r="J896" s="8" t="n">
        <f aca="false">IF(G896&gt;0,(H896-G896-I896)*F896,(H896+(-G896)-I896)*F896)</f>
        <v>-0</v>
      </c>
      <c r="U896" s="43"/>
      <c r="V896" s="45"/>
    </row>
    <row r="897" customFormat="false" ht="12.75" hidden="false" customHeight="false" outlineLevel="0" collapsed="false">
      <c r="A897" s="46" t="n">
        <v>36858</v>
      </c>
      <c r="B897" s="2" t="n">
        <f aca="false">B896+1</f>
        <v>11</v>
      </c>
      <c r="C897" s="3" t="n">
        <f aca="false">F897/2</f>
        <v>50</v>
      </c>
      <c r="E897" s="76" t="n">
        <f aca="false">E896+1</f>
        <v>10</v>
      </c>
      <c r="F897" s="6" t="n">
        <v>100</v>
      </c>
      <c r="G897" s="7" t="n">
        <v>41.74</v>
      </c>
      <c r="H897" s="7" t="n">
        <v>108</v>
      </c>
      <c r="I897" s="1" t="n">
        <v>6</v>
      </c>
      <c r="J897" s="8" t="n">
        <f aca="false">IF(G897&gt;0,(H897-G897-I897)*F897,(H897+(-G897)-I897)*F897)</f>
        <v>6026</v>
      </c>
      <c r="U897" s="43"/>
      <c r="V897" s="45"/>
    </row>
    <row r="898" customFormat="false" ht="12.75" hidden="false" customHeight="false" outlineLevel="0" collapsed="false">
      <c r="A898" s="46" t="n">
        <v>36858</v>
      </c>
      <c r="B898" s="2" t="n">
        <f aca="false">B897+1</f>
        <v>12</v>
      </c>
      <c r="C898" s="3" t="n">
        <f aca="false">F898/2</f>
        <v>50</v>
      </c>
      <c r="E898" s="76" t="n">
        <f aca="false">E897+1</f>
        <v>11</v>
      </c>
      <c r="F898" s="6" t="n">
        <v>100</v>
      </c>
      <c r="G898" s="7" t="n">
        <v>-300</v>
      </c>
      <c r="H898" s="7" t="n">
        <v>106.8</v>
      </c>
      <c r="I898" s="1" t="n">
        <v>6</v>
      </c>
      <c r="J898" s="8" t="n">
        <f aca="false">IF(G898&gt;0,(H898-G898-I898)*F898,(H898+(-G898)-I898)*F898)</f>
        <v>40080</v>
      </c>
      <c r="U898" s="43"/>
      <c r="V898" s="45"/>
    </row>
    <row r="899" customFormat="false" ht="12.75" hidden="false" customHeight="false" outlineLevel="0" collapsed="false">
      <c r="A899" s="46" t="n">
        <v>36858</v>
      </c>
      <c r="B899" s="2" t="n">
        <f aca="false">B898+1</f>
        <v>13</v>
      </c>
      <c r="C899" s="3" t="n">
        <f aca="false">F899/2</f>
        <v>50</v>
      </c>
      <c r="E899" s="76" t="n">
        <f aca="false">E898+1</f>
        <v>12</v>
      </c>
      <c r="F899" s="6" t="n">
        <v>100</v>
      </c>
      <c r="G899" s="7" t="n">
        <v>39.6</v>
      </c>
      <c r="H899" s="7" t="n">
        <v>107.3</v>
      </c>
      <c r="I899" s="1" t="n">
        <v>6</v>
      </c>
      <c r="J899" s="8" t="n">
        <f aca="false">IF(G899&gt;0,(H899-G899-I899)*F899,(H899+(-G899)-I899)*F899)</f>
        <v>6170</v>
      </c>
      <c r="U899" s="43"/>
      <c r="V899" s="45"/>
    </row>
    <row r="900" customFormat="false" ht="12.75" hidden="false" customHeight="false" outlineLevel="0" collapsed="false">
      <c r="A900" s="46" t="n">
        <v>36858</v>
      </c>
      <c r="B900" s="2" t="n">
        <f aca="false">B899+1</f>
        <v>14</v>
      </c>
      <c r="C900" s="3" t="n">
        <f aca="false">F900/2</f>
        <v>50</v>
      </c>
      <c r="E900" s="76" t="n">
        <f aca="false">E899+1</f>
        <v>13</v>
      </c>
      <c r="F900" s="6" t="n">
        <v>100</v>
      </c>
      <c r="G900" s="7" t="n">
        <v>40.69</v>
      </c>
      <c r="H900" s="7" t="n">
        <v>108</v>
      </c>
      <c r="I900" s="1" t="n">
        <v>6</v>
      </c>
      <c r="J900" s="8" t="n">
        <f aca="false">IF(G900&gt;0,(H900-G900-I900)*F900,(H900+(-G900)-I900)*F900)</f>
        <v>6131</v>
      </c>
      <c r="U900" s="43"/>
      <c r="V900" s="45"/>
    </row>
    <row r="901" customFormat="false" ht="12.75" hidden="false" customHeight="false" outlineLevel="0" collapsed="false">
      <c r="A901" s="46" t="n">
        <v>36858</v>
      </c>
      <c r="B901" s="2" t="n">
        <f aca="false">B900+1</f>
        <v>15</v>
      </c>
      <c r="C901" s="3" t="n">
        <f aca="false">F901/2</f>
        <v>100</v>
      </c>
      <c r="E901" s="76" t="n">
        <f aca="false">E900+1</f>
        <v>14</v>
      </c>
      <c r="F901" s="6" t="n">
        <v>200</v>
      </c>
      <c r="G901" s="7" t="n">
        <v>40.74</v>
      </c>
      <c r="H901" s="7" t="n">
        <v>101.7</v>
      </c>
      <c r="I901" s="1" t="n">
        <v>6</v>
      </c>
      <c r="J901" s="8" t="n">
        <f aca="false">IF(G901&gt;0,(H901-G901-I901)*F901,(H901+(-G901)-I901)*F901)</f>
        <v>10992</v>
      </c>
      <c r="U901" s="43"/>
      <c r="V901" s="45"/>
    </row>
    <row r="902" customFormat="false" ht="12.75" hidden="false" customHeight="false" outlineLevel="0" collapsed="false">
      <c r="A902" s="46" t="n">
        <v>36858</v>
      </c>
      <c r="B902" s="2" t="n">
        <f aca="false">B901+1</f>
        <v>16</v>
      </c>
      <c r="C902" s="3" t="n">
        <f aca="false">F902/2</f>
        <v>100</v>
      </c>
      <c r="E902" s="76" t="n">
        <f aca="false">E901+1</f>
        <v>15</v>
      </c>
      <c r="F902" s="6" t="n">
        <v>200</v>
      </c>
      <c r="G902" s="7" t="n">
        <v>37.64</v>
      </c>
      <c r="H902" s="7" t="n">
        <v>36.5</v>
      </c>
      <c r="I902" s="1" t="n">
        <v>6</v>
      </c>
      <c r="J902" s="8" t="n">
        <f aca="false">IF(G902&gt;0,(H902-G902-I902)*F902,(H902+(-G902)-I902)*F902)</f>
        <v>-1428</v>
      </c>
      <c r="U902" s="43"/>
      <c r="V902" s="45"/>
    </row>
    <row r="903" customFormat="false" ht="12.75" hidden="false" customHeight="false" outlineLevel="0" collapsed="false">
      <c r="A903" s="46" t="n">
        <v>36858</v>
      </c>
      <c r="B903" s="2" t="n">
        <f aca="false">B902+1</f>
        <v>17</v>
      </c>
      <c r="C903" s="3" t="n">
        <f aca="false">F903/2</f>
        <v>0</v>
      </c>
      <c r="E903" s="76" t="n">
        <f aca="false">E902+1</f>
        <v>16</v>
      </c>
      <c r="F903" s="6" t="n">
        <v>0</v>
      </c>
      <c r="I903" s="1" t="n">
        <v>6</v>
      </c>
      <c r="J903" s="93" t="n">
        <f aca="false">IF(G903&gt;0,(H903-G903-I903)*F903,(H903+(-G903)-I903)*F903)</f>
        <v>-0</v>
      </c>
      <c r="U903" s="43"/>
      <c r="V903" s="45"/>
    </row>
    <row r="904" customFormat="false" ht="12.75" hidden="false" customHeight="false" outlineLevel="0" collapsed="false">
      <c r="A904" s="46" t="n">
        <v>36858</v>
      </c>
      <c r="B904" s="2" t="n">
        <f aca="false">B903+1</f>
        <v>18</v>
      </c>
      <c r="C904" s="3" t="n">
        <f aca="false">F904/2</f>
        <v>0</v>
      </c>
      <c r="E904" s="76" t="n">
        <f aca="false">E903+1</f>
        <v>17</v>
      </c>
      <c r="F904" s="6" t="n">
        <v>0</v>
      </c>
      <c r="I904" s="1" t="n">
        <v>6</v>
      </c>
      <c r="J904" s="8" t="n">
        <f aca="false">IF(G904&gt;0,(H904-G904-I904)*F904,(H904+(-G904)-I904)*F904)</f>
        <v>-0</v>
      </c>
      <c r="U904" s="43"/>
      <c r="V904" s="45"/>
    </row>
    <row r="905" customFormat="false" ht="12.75" hidden="false" customHeight="false" outlineLevel="0" collapsed="false">
      <c r="A905" s="46" t="n">
        <v>36858</v>
      </c>
      <c r="B905" s="2" t="n">
        <f aca="false">B904+1</f>
        <v>19</v>
      </c>
      <c r="C905" s="3" t="n">
        <f aca="false">F905/2</f>
        <v>100</v>
      </c>
      <c r="E905" s="76" t="n">
        <f aca="false">E904+1</f>
        <v>18</v>
      </c>
      <c r="F905" s="6" t="n">
        <v>200</v>
      </c>
      <c r="G905" s="7" t="n">
        <v>45.32</v>
      </c>
      <c r="H905" s="7" t="n">
        <v>54.9</v>
      </c>
      <c r="I905" s="1" t="n">
        <v>6</v>
      </c>
      <c r="J905" s="8" t="n">
        <f aca="false">IF(G905&gt;0,(H905-G905-I905)*F905,(H905+(-G905)-I905)*F905)</f>
        <v>716</v>
      </c>
      <c r="U905" s="43"/>
      <c r="V905" s="45"/>
    </row>
    <row r="906" customFormat="false" ht="12.75" hidden="false" customHeight="false" outlineLevel="0" collapsed="false">
      <c r="A906" s="46" t="n">
        <v>36858</v>
      </c>
      <c r="B906" s="2" t="n">
        <f aca="false">B905+1</f>
        <v>20</v>
      </c>
      <c r="C906" s="3" t="n">
        <f aca="false">F906/2</f>
        <v>144.5</v>
      </c>
      <c r="E906" s="76" t="n">
        <f aca="false">E905+1</f>
        <v>19</v>
      </c>
      <c r="F906" s="6" t="n">
        <v>289</v>
      </c>
      <c r="G906" s="7" t="n">
        <v>51.38</v>
      </c>
      <c r="H906" s="7" t="n">
        <v>35.4</v>
      </c>
      <c r="I906" s="1" t="n">
        <v>6</v>
      </c>
      <c r="J906" s="8" t="n">
        <f aca="false">IF(G906&gt;0,(H906-G906-I906)*F906,(H906+(-G906)-I906)*F906)</f>
        <v>-6352.22</v>
      </c>
      <c r="P906" s="83" t="n">
        <v>19</v>
      </c>
      <c r="Q906" s="104" t="n">
        <v>89</v>
      </c>
      <c r="R906" s="6" t="n">
        <v>35.4</v>
      </c>
      <c r="S906" s="6" t="n">
        <v>51.34</v>
      </c>
      <c r="T906" s="101" t="n">
        <f aca="false">(S906-R906)*Q906</f>
        <v>1418.66</v>
      </c>
      <c r="U906" s="43" t="n">
        <v>89</v>
      </c>
      <c r="V906" s="45" t="n">
        <f aca="false">U906*-(1.15)</f>
        <v>-102.35</v>
      </c>
      <c r="W906" s="101" t="n">
        <f aca="false">T906+V906</f>
        <v>1316.31</v>
      </c>
    </row>
    <row r="907" customFormat="false" ht="12.75" hidden="false" customHeight="false" outlineLevel="0" collapsed="false">
      <c r="A907" s="46" t="n">
        <v>36858</v>
      </c>
      <c r="B907" s="2" t="n">
        <f aca="false">B906+1</f>
        <v>21</v>
      </c>
      <c r="C907" s="3" t="n">
        <f aca="false">F907/2</f>
        <v>0</v>
      </c>
      <c r="E907" s="76" t="n">
        <f aca="false">E906+1</f>
        <v>20</v>
      </c>
      <c r="I907" s="1" t="n">
        <v>6</v>
      </c>
      <c r="J907" s="8" t="n">
        <f aca="false">IF(G907&gt;0,(H907-G907-I907)*F907,(H907+(-G907)-I907)*F907)</f>
        <v>-0</v>
      </c>
      <c r="T907" s="101"/>
      <c r="U907" s="43"/>
      <c r="V907" s="45"/>
    </row>
    <row r="908" customFormat="false" ht="12.75" hidden="false" customHeight="false" outlineLevel="0" collapsed="false">
      <c r="A908" s="46" t="n">
        <v>36858</v>
      </c>
      <c r="B908" s="2" t="n">
        <f aca="false">B907+1</f>
        <v>22</v>
      </c>
      <c r="C908" s="3" t="n">
        <f aca="false">F908/2</f>
        <v>0</v>
      </c>
      <c r="E908" s="76" t="n">
        <f aca="false">E907+1</f>
        <v>21</v>
      </c>
      <c r="I908" s="1" t="n">
        <v>6</v>
      </c>
      <c r="J908" s="8" t="n">
        <f aca="false">IF(G908&gt;0,(H908-G908-I908)*F908,(H908+(-G908)-I908)*F908)</f>
        <v>-0</v>
      </c>
      <c r="T908" s="101"/>
      <c r="U908" s="43"/>
      <c r="V908" s="45"/>
      <c r="W908" s="43" t="n">
        <v>469398</v>
      </c>
    </row>
    <row r="909" customFormat="false" ht="12.75" hidden="false" customHeight="false" outlineLevel="0" collapsed="false">
      <c r="A909" s="46" t="n">
        <v>36858</v>
      </c>
      <c r="B909" s="2" t="n">
        <f aca="false">B908+1</f>
        <v>23</v>
      </c>
      <c r="C909" s="3" t="n">
        <f aca="false">F909/2</f>
        <v>0</v>
      </c>
      <c r="E909" s="76" t="n">
        <f aca="false">E908+1</f>
        <v>22</v>
      </c>
      <c r="I909" s="1" t="n">
        <v>6</v>
      </c>
      <c r="J909" s="8" t="n">
        <f aca="false">IF(G909&gt;0,(H909-G909-I909)*F909,(H909+(-G909)-I909)*F909)</f>
        <v>-0</v>
      </c>
      <c r="T909" s="101"/>
      <c r="U909" s="43"/>
      <c r="V909" s="45"/>
      <c r="W909" s="43" t="n">
        <v>469402</v>
      </c>
    </row>
    <row r="910" customFormat="false" ht="12.75" hidden="false" customHeight="false" outlineLevel="0" collapsed="false">
      <c r="A910" s="46" t="n">
        <v>36858</v>
      </c>
      <c r="B910" s="2" t="n">
        <f aca="false">B909+1</f>
        <v>24</v>
      </c>
      <c r="C910" s="3" t="n">
        <f aca="false">F910/2</f>
        <v>0</v>
      </c>
      <c r="E910" s="76" t="n">
        <f aca="false">E909+1</f>
        <v>23</v>
      </c>
      <c r="I910" s="1" t="n">
        <v>6</v>
      </c>
      <c r="J910" s="8" t="n">
        <f aca="false">IF(G910&gt;0,(H910-G910-I910)*F910,(H910+(-G910)-I910)*F910)</f>
        <v>-0</v>
      </c>
      <c r="U910" s="43"/>
      <c r="V910" s="45"/>
      <c r="W910" s="43" t="n">
        <v>469403</v>
      </c>
    </row>
    <row r="911" customFormat="false" ht="13.5" hidden="false" customHeight="false" outlineLevel="0" collapsed="false">
      <c r="A911" s="62"/>
      <c r="B911" s="24"/>
      <c r="C911" s="25"/>
      <c r="D911" s="26"/>
      <c r="E911" s="63"/>
      <c r="F911" s="64"/>
      <c r="G911" s="65"/>
      <c r="H911" s="65"/>
      <c r="I911" s="64" t="s">
        <v>20</v>
      </c>
      <c r="J911" s="103" t="n">
        <f aca="false">SUM(J887:J910)</f>
        <v>62334.78</v>
      </c>
      <c r="K911" s="67"/>
      <c r="L911" s="68"/>
      <c r="M911" s="68"/>
      <c r="N911" s="68"/>
      <c r="O911" s="33"/>
      <c r="P911" s="62"/>
      <c r="Q911" s="63"/>
      <c r="R911" s="62"/>
      <c r="S911" s="62"/>
      <c r="T911" s="69"/>
      <c r="U911" s="34"/>
      <c r="V911" s="70"/>
      <c r="W911" s="62"/>
    </row>
    <row r="912" customFormat="false" ht="12.75" hidden="false" customHeight="false" outlineLevel="0" collapsed="false">
      <c r="A912" s="46"/>
      <c r="F912" s="6" t="s">
        <v>0</v>
      </c>
      <c r="G912" s="74" t="n">
        <v>470143</v>
      </c>
      <c r="H912" s="74" t="n">
        <v>470146</v>
      </c>
      <c r="I912" s="75" t="n">
        <v>470150</v>
      </c>
      <c r="J912" s="56"/>
      <c r="L912" s="73" t="s">
        <v>0</v>
      </c>
      <c r="M912" s="73" t="s">
        <v>22</v>
      </c>
      <c r="N912" s="73"/>
      <c r="U912" s="43"/>
      <c r="V912" s="45"/>
    </row>
    <row r="913" customFormat="false" ht="12.75" hidden="false" customHeight="false" outlineLevel="0" collapsed="false">
      <c r="A913" s="46"/>
      <c r="F913" s="6" t="s">
        <v>22</v>
      </c>
      <c r="G913" s="74" t="n">
        <v>470145</v>
      </c>
      <c r="H913" s="74" t="n">
        <v>470147</v>
      </c>
      <c r="I913" s="75" t="n">
        <v>470152</v>
      </c>
      <c r="J913" s="56"/>
      <c r="K913" s="9" t="s">
        <v>23</v>
      </c>
      <c r="L913" s="97" t="n">
        <v>470153</v>
      </c>
      <c r="M913" s="10" t="n">
        <v>470155</v>
      </c>
      <c r="U913" s="43"/>
      <c r="V913" s="45"/>
    </row>
    <row r="914" customFormat="false" ht="12.75" hidden="false" customHeight="false" outlineLevel="0" collapsed="false">
      <c r="A914" s="46" t="n">
        <v>36859</v>
      </c>
      <c r="B914" s="2" t="n">
        <v>1</v>
      </c>
      <c r="C914" s="3" t="n">
        <f aca="false">F914/2</f>
        <v>0</v>
      </c>
      <c r="E914" s="5" t="n">
        <v>0</v>
      </c>
      <c r="I914" s="1" t="n">
        <v>6</v>
      </c>
      <c r="J914" s="8" t="n">
        <f aca="false">IF(G914&gt;0,(H914-G914-I914)*F914,(H914+(-G914)-I914)*F914)</f>
        <v>-0</v>
      </c>
      <c r="K914" s="9" t="s">
        <v>24</v>
      </c>
      <c r="L914" s="10" t="n">
        <v>470458</v>
      </c>
      <c r="M914" s="10" t="n">
        <v>470459</v>
      </c>
      <c r="U914" s="43"/>
      <c r="V914" s="45"/>
    </row>
    <row r="915" customFormat="false" ht="12.75" hidden="false" customHeight="false" outlineLevel="0" collapsed="false">
      <c r="A915" s="46" t="n">
        <v>36859</v>
      </c>
      <c r="B915" s="2" t="n">
        <f aca="false">B914+1</f>
        <v>2</v>
      </c>
      <c r="C915" s="3" t="n">
        <f aca="false">F915/2</f>
        <v>0</v>
      </c>
      <c r="E915" s="76" t="n">
        <f aca="false">E914+1</f>
        <v>1</v>
      </c>
      <c r="I915" s="1" t="n">
        <v>6</v>
      </c>
      <c r="J915" s="8" t="n">
        <f aca="false">IF(G915&gt;0,(H915-G915-I915)*F915,(H915+(-G915)-I915)*F915)</f>
        <v>-0</v>
      </c>
      <c r="K915" s="9" t="s">
        <v>25</v>
      </c>
      <c r="L915" s="10" t="n">
        <v>470461</v>
      </c>
      <c r="M915" s="10" t="n">
        <v>470465</v>
      </c>
      <c r="U915" s="43"/>
      <c r="V915" s="45"/>
    </row>
    <row r="916" customFormat="false" ht="12.75" hidden="false" customHeight="false" outlineLevel="0" collapsed="false">
      <c r="A916" s="46" t="n">
        <v>36859</v>
      </c>
      <c r="B916" s="2" t="n">
        <f aca="false">B915+1</f>
        <v>3</v>
      </c>
      <c r="C916" s="3" t="n">
        <f aca="false">F916/2</f>
        <v>0</v>
      </c>
      <c r="E916" s="76" t="n">
        <f aca="false">E915+1</f>
        <v>2</v>
      </c>
      <c r="I916" s="1" t="n">
        <v>6</v>
      </c>
      <c r="J916" s="8" t="n">
        <f aca="false">IF(G916&gt;0,(H916-G916-I916)*F916,(H916+(-G916)-I916)*F916)</f>
        <v>-0</v>
      </c>
      <c r="K916" s="9" t="s">
        <v>26</v>
      </c>
      <c r="L916" s="10" t="n">
        <v>470467</v>
      </c>
      <c r="M916" s="10" t="n">
        <v>470472</v>
      </c>
      <c r="U916" s="43"/>
      <c r="V916" s="45"/>
    </row>
    <row r="917" customFormat="false" ht="12.75" hidden="false" customHeight="false" outlineLevel="0" collapsed="false">
      <c r="A917" s="46" t="n">
        <v>36859</v>
      </c>
      <c r="B917" s="2" t="n">
        <f aca="false">B916+1</f>
        <v>4</v>
      </c>
      <c r="C917" s="3" t="n">
        <f aca="false">F917/2</f>
        <v>0</v>
      </c>
      <c r="E917" s="76" t="n">
        <f aca="false">E916+1</f>
        <v>3</v>
      </c>
      <c r="I917" s="1" t="n">
        <v>6</v>
      </c>
      <c r="J917" s="8" t="n">
        <f aca="false">IF(G917&gt;0,(H917-G917-I917)*F917,(H917+(-G917)-I917)*F917)</f>
        <v>-0</v>
      </c>
      <c r="U917" s="43"/>
      <c r="V917" s="45"/>
    </row>
    <row r="918" customFormat="false" ht="12.75" hidden="false" customHeight="false" outlineLevel="0" collapsed="false">
      <c r="A918" s="46" t="n">
        <v>36859</v>
      </c>
      <c r="B918" s="2" t="n">
        <f aca="false">B917+1</f>
        <v>5</v>
      </c>
      <c r="C918" s="3" t="n">
        <f aca="false">F918/2</f>
        <v>0</v>
      </c>
      <c r="E918" s="76" t="n">
        <f aca="false">E917+1</f>
        <v>4</v>
      </c>
      <c r="I918" s="1" t="n">
        <v>6</v>
      </c>
      <c r="J918" s="8" t="n">
        <f aca="false">IF(G918&gt;0,(H918-G918-I918)*F918,(H918+(-G918)-I918)*F918)</f>
        <v>-0</v>
      </c>
      <c r="U918" s="43"/>
      <c r="V918" s="45"/>
    </row>
    <row r="919" customFormat="false" ht="12.75" hidden="false" customHeight="false" outlineLevel="0" collapsed="false">
      <c r="A919" s="46" t="n">
        <v>36859</v>
      </c>
      <c r="B919" s="2" t="n">
        <f aca="false">B918+1</f>
        <v>6</v>
      </c>
      <c r="C919" s="3" t="n">
        <f aca="false">F919/2</f>
        <v>0</v>
      </c>
      <c r="E919" s="76" t="n">
        <f aca="false">E918+1</f>
        <v>5</v>
      </c>
      <c r="I919" s="1" t="n">
        <v>6</v>
      </c>
      <c r="J919" s="8" t="n">
        <f aca="false">IF(G919&gt;0,(H919-G919-I919)*F919,(H919+(-G919)-I919)*F919)</f>
        <v>-0</v>
      </c>
      <c r="U919" s="43"/>
      <c r="V919" s="45"/>
    </row>
    <row r="920" customFormat="false" ht="12.75" hidden="false" customHeight="false" outlineLevel="0" collapsed="false">
      <c r="A920" s="46" t="n">
        <v>36859</v>
      </c>
      <c r="B920" s="2" t="n">
        <f aca="false">B919+1</f>
        <v>7</v>
      </c>
      <c r="C920" s="3" t="n">
        <f aca="false">F920/2</f>
        <v>0</v>
      </c>
      <c r="E920" s="76" t="n">
        <f aca="false">E919+1</f>
        <v>6</v>
      </c>
      <c r="I920" s="1" t="n">
        <v>6</v>
      </c>
      <c r="J920" s="8" t="n">
        <f aca="false">IF(G920&gt;0,(H920-G920-I920)*F920,(H920+(-G920)-I920)*F920)</f>
        <v>-0</v>
      </c>
      <c r="U920" s="43"/>
      <c r="V920" s="45"/>
    </row>
    <row r="921" customFormat="false" ht="12.75" hidden="false" customHeight="false" outlineLevel="0" collapsed="false">
      <c r="A921" s="46" t="n">
        <v>36859</v>
      </c>
      <c r="B921" s="2" t="n">
        <f aca="false">B920+1</f>
        <v>8</v>
      </c>
      <c r="C921" s="3" t="n">
        <f aca="false">F921/2</f>
        <v>0</v>
      </c>
      <c r="E921" s="76" t="n">
        <f aca="false">E920+1</f>
        <v>7</v>
      </c>
      <c r="I921" s="1" t="n">
        <v>6</v>
      </c>
      <c r="J921" s="8" t="n">
        <f aca="false">IF(G921&gt;0,(H921-G921-I921)*F921,(H921+(-G921)-I921)*F921)</f>
        <v>-0</v>
      </c>
      <c r="U921" s="43"/>
      <c r="V921" s="45"/>
    </row>
    <row r="922" customFormat="false" ht="12.75" hidden="false" customHeight="false" outlineLevel="0" collapsed="false">
      <c r="A922" s="46" t="n">
        <v>36859</v>
      </c>
      <c r="B922" s="2" t="n">
        <f aca="false">B921+1</f>
        <v>9</v>
      </c>
      <c r="C922" s="3" t="n">
        <f aca="false">F922/2</f>
        <v>0</v>
      </c>
      <c r="E922" s="76" t="n">
        <f aca="false">E921+1</f>
        <v>8</v>
      </c>
      <c r="I922" s="1" t="n">
        <v>6</v>
      </c>
      <c r="J922" s="8" t="n">
        <f aca="false">IF(G922&gt;0,(H922-G922-I922)*F922,(H922+(-G922)-I922)*F922)</f>
        <v>-0</v>
      </c>
      <c r="U922" s="43"/>
      <c r="V922" s="45"/>
    </row>
    <row r="923" customFormat="false" ht="12.75" hidden="false" customHeight="false" outlineLevel="0" collapsed="false">
      <c r="A923" s="46" t="n">
        <v>36859</v>
      </c>
      <c r="B923" s="2" t="n">
        <f aca="false">B922+1</f>
        <v>10</v>
      </c>
      <c r="C923" s="3" t="n">
        <f aca="false">F923/2</f>
        <v>0</v>
      </c>
      <c r="E923" s="76" t="n">
        <f aca="false">E922+1</f>
        <v>9</v>
      </c>
      <c r="I923" s="1" t="n">
        <v>6</v>
      </c>
      <c r="J923" s="8" t="n">
        <f aca="false">IF(G923&gt;0,(H923-G923-I923)*F923,(H923+(-G923)-I923)*F923)</f>
        <v>-0</v>
      </c>
      <c r="U923" s="43"/>
      <c r="V923" s="45"/>
      <c r="W923" s="1" t="s">
        <v>0</v>
      </c>
      <c r="X923" s="0" t="n">
        <v>470586</v>
      </c>
      <c r="Y923" s="0" t="n">
        <v>470588</v>
      </c>
      <c r="Z923" s="0" t="n">
        <v>470590</v>
      </c>
    </row>
    <row r="924" customFormat="false" ht="12.75" hidden="false" customHeight="false" outlineLevel="0" collapsed="false">
      <c r="A924" s="46" t="n">
        <v>36859</v>
      </c>
      <c r="B924" s="2" t="n">
        <f aca="false">B923+1</f>
        <v>11</v>
      </c>
      <c r="C924" s="3" t="n">
        <f aca="false">F924/2</f>
        <v>100</v>
      </c>
      <c r="E924" s="76" t="n">
        <f aca="false">E923+1</f>
        <v>10</v>
      </c>
      <c r="F924" s="6" t="n">
        <v>200</v>
      </c>
      <c r="G924" s="7" t="n">
        <v>45.73</v>
      </c>
      <c r="H924" s="7" t="n">
        <v>25.3</v>
      </c>
      <c r="I924" s="1" t="n">
        <v>6</v>
      </c>
      <c r="J924" s="8" t="n">
        <f aca="false">IF(G924&gt;0,(H924-G924-I924)*F924,(H924+(-G924)-I924)*F924)</f>
        <v>-5286</v>
      </c>
      <c r="U924" s="43"/>
      <c r="V924" s="45"/>
      <c r="W924" s="1" t="s">
        <v>22</v>
      </c>
      <c r="X924" s="0" t="n">
        <v>470584</v>
      </c>
      <c r="Y924" s="0" t="n">
        <v>470587</v>
      </c>
      <c r="Z924" s="0" t="n">
        <v>470589</v>
      </c>
    </row>
    <row r="925" customFormat="false" ht="12.75" hidden="false" customHeight="false" outlineLevel="0" collapsed="false">
      <c r="A925" s="46" t="n">
        <v>36859</v>
      </c>
      <c r="B925" s="2" t="n">
        <f aca="false">B924+1</f>
        <v>12</v>
      </c>
      <c r="C925" s="3" t="n">
        <f aca="false">F925/2</f>
        <v>0</v>
      </c>
      <c r="E925" s="76" t="n">
        <f aca="false">E924+1</f>
        <v>11</v>
      </c>
      <c r="I925" s="1" t="n">
        <v>6</v>
      </c>
      <c r="J925" s="8" t="n">
        <f aca="false">IF(G925&gt;0,(H925-G925-I925)*F925,(H925+(-G925)-I925)*F925)</f>
        <v>-0</v>
      </c>
      <c r="U925" s="43"/>
      <c r="V925" s="45"/>
    </row>
    <row r="926" customFormat="false" ht="12.75" hidden="false" customHeight="false" outlineLevel="0" collapsed="false">
      <c r="A926" s="46" t="n">
        <v>36859</v>
      </c>
      <c r="B926" s="2" t="n">
        <f aca="false">B925+1</f>
        <v>13</v>
      </c>
      <c r="C926" s="3" t="n">
        <f aca="false">F926/2</f>
        <v>0</v>
      </c>
      <c r="E926" s="76" t="n">
        <f aca="false">E925+1</f>
        <v>12</v>
      </c>
      <c r="I926" s="1" t="n">
        <v>6</v>
      </c>
      <c r="J926" s="8" t="n">
        <f aca="false">IF(G926&gt;0,(H926-G926-I926)*F926,(H926+(-G926)-I926)*F926)</f>
        <v>-0</v>
      </c>
      <c r="U926" s="43"/>
      <c r="V926" s="45"/>
    </row>
    <row r="927" customFormat="false" ht="12.75" hidden="false" customHeight="false" outlineLevel="0" collapsed="false">
      <c r="A927" s="46" t="n">
        <v>36859</v>
      </c>
      <c r="B927" s="2" t="n">
        <f aca="false">B926+1</f>
        <v>14</v>
      </c>
      <c r="C927" s="3" t="n">
        <f aca="false">F927/2</f>
        <v>0</v>
      </c>
      <c r="E927" s="76" t="n">
        <f aca="false">E926+1</f>
        <v>13</v>
      </c>
      <c r="I927" s="1" t="n">
        <v>6</v>
      </c>
      <c r="J927" s="8" t="n">
        <f aca="false">IF(G927&gt;0,(H927-G927-I927)*F927,(H927+(-G927)-I927)*F927)</f>
        <v>-0</v>
      </c>
      <c r="U927" s="43"/>
      <c r="V927" s="45"/>
    </row>
    <row r="928" customFormat="false" ht="12.75" hidden="false" customHeight="false" outlineLevel="0" collapsed="false">
      <c r="A928" s="46" t="n">
        <v>36859</v>
      </c>
      <c r="B928" s="2" t="n">
        <f aca="false">B927+1</f>
        <v>15</v>
      </c>
      <c r="C928" s="3" t="n">
        <f aca="false">F928/2</f>
        <v>0</v>
      </c>
      <c r="E928" s="76" t="n">
        <f aca="false">E927+1</f>
        <v>14</v>
      </c>
      <c r="I928" s="1" t="n">
        <v>6</v>
      </c>
      <c r="J928" s="8" t="n">
        <f aca="false">IF(G928&gt;0,(H928-G928-I928)*F928,(H928+(-G928)-I928)*F928)</f>
        <v>-0</v>
      </c>
      <c r="L928" s="10" t="s">
        <v>0</v>
      </c>
      <c r="M928" s="10" t="s">
        <v>22</v>
      </c>
      <c r="U928" s="43"/>
      <c r="V928" s="45"/>
    </row>
    <row r="929" customFormat="false" ht="12.75" hidden="false" customHeight="false" outlineLevel="0" collapsed="false">
      <c r="A929" s="46" t="n">
        <v>36859</v>
      </c>
      <c r="B929" s="2" t="n">
        <f aca="false">B928+1</f>
        <v>16</v>
      </c>
      <c r="C929" s="3" t="n">
        <f aca="false">F929/2</f>
        <v>100</v>
      </c>
      <c r="E929" s="76" t="n">
        <f aca="false">E928+1</f>
        <v>15</v>
      </c>
      <c r="F929" s="6" t="n">
        <v>200</v>
      </c>
      <c r="G929" s="7" t="n">
        <v>37.16</v>
      </c>
      <c r="H929" s="7" t="n">
        <v>97.4</v>
      </c>
      <c r="I929" s="1" t="n">
        <v>6</v>
      </c>
      <c r="J929" s="8" t="n">
        <f aca="false">IF(G929&gt;0,(H929-G929-I929)*F929,(H929+(-G929)-I929)*F929)</f>
        <v>10848</v>
      </c>
      <c r="L929" s="10" t="n">
        <v>470582</v>
      </c>
      <c r="M929" s="10" t="n">
        <v>470492</v>
      </c>
      <c r="U929" s="43"/>
      <c r="V929" s="45"/>
    </row>
    <row r="930" customFormat="false" ht="12.75" hidden="false" customHeight="false" outlineLevel="0" collapsed="false">
      <c r="A930" s="46" t="n">
        <v>36859</v>
      </c>
      <c r="B930" s="2" t="n">
        <f aca="false">B929+1</f>
        <v>17</v>
      </c>
      <c r="C930" s="3" t="n">
        <f aca="false">F930/2</f>
        <v>100</v>
      </c>
      <c r="E930" s="76" t="n">
        <f aca="false">E929+1</f>
        <v>16</v>
      </c>
      <c r="F930" s="6" t="n">
        <v>200</v>
      </c>
      <c r="G930" s="7" t="n">
        <v>60</v>
      </c>
      <c r="H930" s="7" t="n">
        <v>116.9</v>
      </c>
      <c r="I930" s="1" t="n">
        <v>6</v>
      </c>
      <c r="J930" s="93" t="n">
        <f aca="false">IF(G930&gt;0,(H930-G930-I930)*F930,(H930+(-G930)-I930)*F930)</f>
        <v>10180</v>
      </c>
      <c r="L930" s="10" t="s">
        <v>32</v>
      </c>
      <c r="M930" s="10" t="s">
        <v>33</v>
      </c>
      <c r="P930" s="12" t="n">
        <v>16</v>
      </c>
      <c r="R930" s="6" t="s">
        <v>34</v>
      </c>
      <c r="U930" s="43"/>
      <c r="V930" s="45"/>
    </row>
    <row r="931" customFormat="false" ht="12.75" hidden="false" customHeight="false" outlineLevel="0" collapsed="false">
      <c r="A931" s="46" t="n">
        <v>36859</v>
      </c>
      <c r="B931" s="2" t="n">
        <f aca="false">B930+1</f>
        <v>18</v>
      </c>
      <c r="C931" s="3" t="n">
        <f aca="false">F931/2</f>
        <v>25</v>
      </c>
      <c r="E931" s="76" t="n">
        <f aca="false">E930+1</f>
        <v>17</v>
      </c>
      <c r="F931" s="6" t="n">
        <v>50</v>
      </c>
      <c r="G931" s="7" t="n">
        <v>60.8</v>
      </c>
      <c r="H931" s="7" t="n">
        <v>83.1</v>
      </c>
      <c r="I931" s="1" t="n">
        <v>6</v>
      </c>
      <c r="J931" s="8" t="n">
        <f aca="false">IF(G931&gt;0,(H931-G931-I931)*F931,(H931+(-G931)-I931)*F931)</f>
        <v>815</v>
      </c>
      <c r="L931" s="10" t="s">
        <v>35</v>
      </c>
      <c r="M931" s="10" t="s">
        <v>36</v>
      </c>
      <c r="P931" s="76" t="n">
        <f aca="false">P930+1</f>
        <v>17</v>
      </c>
      <c r="Q931" s="5" t="n">
        <v>50</v>
      </c>
      <c r="R931" s="7" t="n">
        <v>78.3</v>
      </c>
      <c r="S931" s="7" t="n">
        <v>60.8</v>
      </c>
      <c r="T931" s="101" t="n">
        <f aca="false">(S931-R931)*Q931</f>
        <v>-875</v>
      </c>
      <c r="U931" s="43" t="n">
        <v>50</v>
      </c>
      <c r="V931" s="45" t="n">
        <f aca="false">U931*-(1.15)</f>
        <v>-57.5</v>
      </c>
      <c r="W931" s="101" t="n">
        <f aca="false">T931+V931</f>
        <v>-932.5</v>
      </c>
    </row>
    <row r="932" customFormat="false" ht="12.75" hidden="false" customHeight="false" outlineLevel="0" collapsed="false">
      <c r="A932" s="46" t="n">
        <v>36859</v>
      </c>
      <c r="B932" s="2" t="n">
        <f aca="false">B931+1</f>
        <v>19</v>
      </c>
      <c r="C932" s="3" t="n">
        <f aca="false">F932/2</f>
        <v>75</v>
      </c>
      <c r="E932" s="76" t="n">
        <f aca="false">E931+1</f>
        <v>18</v>
      </c>
      <c r="F932" s="6" t="n">
        <v>150</v>
      </c>
      <c r="G932" s="7" t="n">
        <v>50.76</v>
      </c>
      <c r="H932" s="7" t="n">
        <v>42.5</v>
      </c>
      <c r="I932" s="1" t="n">
        <v>6</v>
      </c>
      <c r="J932" s="8" t="n">
        <f aca="false">IF(G932&gt;0,(H932-G932-I932)*F932,(H932+(-G932)-I932)*F932)</f>
        <v>-2139</v>
      </c>
      <c r="K932" s="9" t="n">
        <v>100</v>
      </c>
      <c r="L932" s="105" t="n">
        <v>45</v>
      </c>
      <c r="M932" s="7" t="n">
        <v>50.76</v>
      </c>
      <c r="N932" s="7" t="n">
        <f aca="false">(M932-L932)*K932</f>
        <v>576</v>
      </c>
      <c r="P932" s="76" t="n">
        <f aca="false">P931+1</f>
        <v>18</v>
      </c>
      <c r="Q932" s="5" t="n">
        <v>50</v>
      </c>
      <c r="R932" s="7" t="n">
        <v>42.5</v>
      </c>
      <c r="S932" s="7" t="n">
        <v>50.76</v>
      </c>
      <c r="T932" s="101" t="n">
        <f aca="false">(S932-R932)*Q932</f>
        <v>413</v>
      </c>
      <c r="U932" s="43" t="n">
        <v>50</v>
      </c>
      <c r="V932" s="45" t="n">
        <f aca="false">U932*-(1.15)</f>
        <v>-57.5</v>
      </c>
      <c r="W932" s="101" t="n">
        <f aca="false">T932+V932</f>
        <v>355.5</v>
      </c>
    </row>
    <row r="933" customFormat="false" ht="12.75" hidden="false" customHeight="false" outlineLevel="0" collapsed="false">
      <c r="A933" s="46" t="n">
        <v>36859</v>
      </c>
      <c r="B933" s="2" t="n">
        <f aca="false">B932+1</f>
        <v>20</v>
      </c>
      <c r="C933" s="3" t="n">
        <f aca="false">F933/2</f>
        <v>75</v>
      </c>
      <c r="E933" s="76" t="n">
        <f aca="false">E932+1</f>
        <v>19</v>
      </c>
      <c r="F933" s="6" t="n">
        <v>150</v>
      </c>
      <c r="G933" s="7" t="n">
        <v>50.22</v>
      </c>
      <c r="H933" s="7" t="n">
        <v>28.2</v>
      </c>
      <c r="I933" s="1" t="n">
        <v>6</v>
      </c>
      <c r="J933" s="8" t="n">
        <f aca="false">IF(G933&gt;0,(H933-G933-I933)*F933,(H933+(-G933)-I933)*F933)</f>
        <v>-4203</v>
      </c>
      <c r="K933" s="9" t="n">
        <v>100</v>
      </c>
      <c r="L933" s="105" t="n">
        <v>45</v>
      </c>
      <c r="M933" s="7" t="n">
        <v>50.22</v>
      </c>
      <c r="N933" s="7" t="n">
        <f aca="false">(M933-L933)*K933</f>
        <v>522</v>
      </c>
      <c r="P933" s="76" t="n">
        <f aca="false">P932+1</f>
        <v>19</v>
      </c>
      <c r="Q933" s="5" t="n">
        <v>50</v>
      </c>
      <c r="R933" s="7" t="n">
        <v>28.2</v>
      </c>
      <c r="S933" s="7" t="n">
        <v>50.22</v>
      </c>
      <c r="T933" s="101" t="n">
        <f aca="false">(S933-R933)*Q933</f>
        <v>1101</v>
      </c>
      <c r="U933" s="43" t="n">
        <v>50</v>
      </c>
      <c r="V933" s="45" t="n">
        <f aca="false">U933*-(1.15)</f>
        <v>-57.5</v>
      </c>
      <c r="W933" s="101" t="n">
        <f aca="false">T933+V933</f>
        <v>1043.5</v>
      </c>
    </row>
    <row r="934" customFormat="false" ht="12.75" hidden="false" customHeight="false" outlineLevel="0" collapsed="false">
      <c r="A934" s="46" t="n">
        <v>36859</v>
      </c>
      <c r="B934" s="2" t="n">
        <f aca="false">B933+1</f>
        <v>21</v>
      </c>
      <c r="C934" s="3" t="n">
        <f aca="false">F934/2</f>
        <v>75</v>
      </c>
      <c r="E934" s="76" t="n">
        <f aca="false">E933+1</f>
        <v>20</v>
      </c>
      <c r="F934" s="6" t="n">
        <v>150</v>
      </c>
      <c r="G934" s="7" t="n">
        <v>44.16</v>
      </c>
      <c r="H934" s="7" t="n">
        <v>26.2</v>
      </c>
      <c r="I934" s="1" t="n">
        <v>6</v>
      </c>
      <c r="J934" s="8" t="n">
        <f aca="false">IF(G934&gt;0,(H934-G934-I934)*F934,(H934+(-G934)-I934)*F934)</f>
        <v>-3594</v>
      </c>
      <c r="K934" s="9" t="n">
        <v>100</v>
      </c>
      <c r="L934" s="105" t="n">
        <v>45</v>
      </c>
      <c r="M934" s="7" t="n">
        <v>44.16</v>
      </c>
      <c r="N934" s="7" t="n">
        <f aca="false">(M934-L934)*K934</f>
        <v>-84.0000000000003</v>
      </c>
      <c r="P934" s="76" t="n">
        <f aca="false">P933+1</f>
        <v>20</v>
      </c>
      <c r="Q934" s="5" t="n">
        <v>50</v>
      </c>
      <c r="R934" s="7" t="n">
        <v>26.2</v>
      </c>
      <c r="S934" s="7" t="n">
        <v>44.16</v>
      </c>
      <c r="T934" s="101" t="n">
        <f aca="false">(S934-R934)*Q934</f>
        <v>898</v>
      </c>
      <c r="U934" s="43" t="n">
        <v>50</v>
      </c>
      <c r="V934" s="45" t="n">
        <f aca="false">U934*-(1.15)</f>
        <v>-57.5</v>
      </c>
      <c r="W934" s="101" t="n">
        <f aca="false">T934+V934</f>
        <v>840.5</v>
      </c>
    </row>
    <row r="935" customFormat="false" ht="12.75" hidden="false" customHeight="false" outlineLevel="0" collapsed="false">
      <c r="A935" s="46" t="n">
        <v>36859</v>
      </c>
      <c r="B935" s="2" t="n">
        <f aca="false">B934+1</f>
        <v>22</v>
      </c>
      <c r="C935" s="3" t="n">
        <f aca="false">F935/2</f>
        <v>75</v>
      </c>
      <c r="E935" s="76" t="n">
        <f aca="false">E934+1</f>
        <v>21</v>
      </c>
      <c r="F935" s="6" t="n">
        <v>150</v>
      </c>
      <c r="G935" s="7" t="n">
        <v>41.47</v>
      </c>
      <c r="H935" s="7" t="n">
        <v>88.4</v>
      </c>
      <c r="I935" s="1" t="n">
        <v>6</v>
      </c>
      <c r="J935" s="8" t="n">
        <f aca="false">IF(G935&gt;0,(H935-G935-I935)*F935,(H935+(-G935)-I935)*F935)</f>
        <v>6139.5</v>
      </c>
      <c r="K935" s="9" t="n">
        <v>100</v>
      </c>
      <c r="L935" s="105" t="n">
        <v>45</v>
      </c>
      <c r="M935" s="7" t="n">
        <v>41.47</v>
      </c>
      <c r="N935" s="7" t="n">
        <f aca="false">(M935-L935)*K935</f>
        <v>-353</v>
      </c>
      <c r="P935" s="76" t="n">
        <f aca="false">P934+1</f>
        <v>21</v>
      </c>
      <c r="Q935" s="5" t="n">
        <v>50</v>
      </c>
      <c r="R935" s="7" t="n">
        <v>27.3</v>
      </c>
      <c r="S935" s="7" t="n">
        <v>41.47</v>
      </c>
      <c r="T935" s="101" t="n">
        <f aca="false">(S935-R935)*Q935</f>
        <v>708.5</v>
      </c>
      <c r="U935" s="43" t="n">
        <v>50</v>
      </c>
      <c r="V935" s="45" t="n">
        <f aca="false">U935*-(1.15)</f>
        <v>-57.5</v>
      </c>
      <c r="W935" s="101" t="n">
        <f aca="false">T935+V935</f>
        <v>651</v>
      </c>
    </row>
    <row r="936" customFormat="false" ht="12.75" hidden="false" customHeight="false" outlineLevel="0" collapsed="false">
      <c r="A936" s="46" t="n">
        <v>36859</v>
      </c>
      <c r="B936" s="2" t="n">
        <f aca="false">B935+1</f>
        <v>23</v>
      </c>
      <c r="C936" s="3" t="n">
        <f aca="false">F936/2</f>
        <v>75</v>
      </c>
      <c r="E936" s="76" t="n">
        <f aca="false">E935+1</f>
        <v>22</v>
      </c>
      <c r="F936" s="6" t="n">
        <v>150</v>
      </c>
      <c r="G936" s="7" t="n">
        <v>36.62</v>
      </c>
      <c r="H936" s="7" t="n">
        <v>110.5</v>
      </c>
      <c r="I936" s="1" t="n">
        <v>6</v>
      </c>
      <c r="J936" s="8" t="n">
        <f aca="false">IF(G936&gt;0,(H936-G936-I936)*F936,(H936+(-G936)-I936)*F936)</f>
        <v>10182</v>
      </c>
      <c r="K936" s="9" t="n">
        <v>100</v>
      </c>
      <c r="L936" s="105" t="n">
        <v>45</v>
      </c>
      <c r="M936" s="7" t="n">
        <v>36.62</v>
      </c>
      <c r="N936" s="7" t="n">
        <f aca="false">(M936-L936)*K936</f>
        <v>-838</v>
      </c>
      <c r="P936" s="76" t="n">
        <f aca="false">P935+1</f>
        <v>22</v>
      </c>
      <c r="Q936" s="5" t="n">
        <v>50</v>
      </c>
      <c r="R936" s="7" t="n">
        <v>60.1</v>
      </c>
      <c r="S936" s="7" t="n">
        <v>36.62</v>
      </c>
      <c r="T936" s="101" t="n">
        <f aca="false">(S936-R936)*Q936</f>
        <v>-1174</v>
      </c>
      <c r="U936" s="43" t="n">
        <v>50</v>
      </c>
      <c r="V936" s="45" t="n">
        <f aca="false">U936*-(1.15)</f>
        <v>-57.5</v>
      </c>
      <c r="W936" s="101" t="n">
        <f aca="false">T936+V936</f>
        <v>-1231.5</v>
      </c>
    </row>
    <row r="937" customFormat="false" ht="12.75" hidden="false" customHeight="false" outlineLevel="0" collapsed="false">
      <c r="A937" s="46" t="n">
        <v>36859</v>
      </c>
      <c r="B937" s="2" t="n">
        <f aca="false">B936+1</f>
        <v>24</v>
      </c>
      <c r="C937" s="3" t="n">
        <f aca="false">F937/2</f>
        <v>0</v>
      </c>
      <c r="E937" s="76" t="n">
        <f aca="false">E936+1</f>
        <v>23</v>
      </c>
      <c r="I937" s="1" t="n">
        <v>6</v>
      </c>
      <c r="J937" s="8" t="n">
        <f aca="false">IF(G937&gt;0,(H937-G937-I937)*F937,(H937+(-G937)-I937)*F937)</f>
        <v>-0</v>
      </c>
      <c r="U937" s="43"/>
      <c r="V937" s="45"/>
      <c r="W937" s="101" t="n">
        <f aca="false">SUM(W931:W936)</f>
        <v>726.499999999999</v>
      </c>
    </row>
    <row r="938" customFormat="false" ht="13.5" hidden="false" customHeight="false" outlineLevel="0" collapsed="false">
      <c r="A938" s="62"/>
      <c r="B938" s="24"/>
      <c r="C938" s="25"/>
      <c r="D938" s="26"/>
      <c r="E938" s="63"/>
      <c r="F938" s="64"/>
      <c r="G938" s="65"/>
      <c r="H938" s="65"/>
      <c r="I938" s="64" t="s">
        <v>20</v>
      </c>
      <c r="J938" s="103" t="n">
        <f aca="false">SUM(J914:J937)</f>
        <v>22942.5</v>
      </c>
      <c r="K938" s="67"/>
      <c r="L938" s="68"/>
      <c r="M938" s="68"/>
      <c r="N938" s="68" t="n">
        <f aca="false">SUM(N932:N937)</f>
        <v>-177.000000000001</v>
      </c>
      <c r="O938" s="33"/>
      <c r="P938" s="62"/>
      <c r="Q938" s="63"/>
      <c r="R938" s="62"/>
      <c r="S938" s="62"/>
      <c r="T938" s="69"/>
      <c r="U938" s="34"/>
      <c r="V938" s="70"/>
      <c r="W938" s="62"/>
    </row>
    <row r="939" customFormat="false" ht="12.75" hidden="false" customHeight="false" outlineLevel="0" collapsed="false">
      <c r="A939" s="46"/>
      <c r="F939" s="6" t="s">
        <v>0</v>
      </c>
      <c r="G939" s="74"/>
      <c r="H939" s="74"/>
      <c r="I939" s="75"/>
      <c r="J939" s="56"/>
      <c r="L939" s="73" t="s">
        <v>0</v>
      </c>
      <c r="M939" s="73" t="s">
        <v>22</v>
      </c>
      <c r="N939" s="73"/>
      <c r="U939" s="43"/>
      <c r="V939" s="45"/>
    </row>
    <row r="940" customFormat="false" ht="12.75" hidden="false" customHeight="false" outlineLevel="0" collapsed="false">
      <c r="A940" s="46"/>
      <c r="F940" s="6" t="s">
        <v>22</v>
      </c>
      <c r="G940" s="74"/>
      <c r="H940" s="74"/>
      <c r="I940" s="75"/>
      <c r="J940" s="56"/>
      <c r="K940" s="9" t="s">
        <v>23</v>
      </c>
      <c r="L940" s="97"/>
      <c r="U940" s="43"/>
      <c r="V940" s="45"/>
    </row>
    <row r="941" customFormat="false" ht="12.75" hidden="false" customHeight="false" outlineLevel="0" collapsed="false">
      <c r="A941" s="46" t="n">
        <v>36860</v>
      </c>
      <c r="B941" s="2" t="n">
        <v>1</v>
      </c>
      <c r="C941" s="3" t="n">
        <f aca="false">F941/2</f>
        <v>0</v>
      </c>
      <c r="E941" s="5" t="n">
        <v>0</v>
      </c>
      <c r="I941" s="1" t="n">
        <v>6</v>
      </c>
      <c r="J941" s="8" t="n">
        <f aca="false">IF(G941&gt;0,(H941-G941-I941)*F941,(H941+(-G941)-I941)*F941)</f>
        <v>-0</v>
      </c>
      <c r="K941" s="9" t="s">
        <v>24</v>
      </c>
      <c r="U941" s="43"/>
      <c r="V941" s="45"/>
    </row>
    <row r="942" customFormat="false" ht="12.75" hidden="false" customHeight="false" outlineLevel="0" collapsed="false">
      <c r="A942" s="46" t="n">
        <v>36860</v>
      </c>
      <c r="B942" s="2" t="n">
        <f aca="false">B941+1</f>
        <v>2</v>
      </c>
      <c r="C942" s="3" t="n">
        <f aca="false">F942/2</f>
        <v>0</v>
      </c>
      <c r="E942" s="76" t="n">
        <f aca="false">E941+1</f>
        <v>1</v>
      </c>
      <c r="I942" s="1" t="n">
        <v>6</v>
      </c>
      <c r="J942" s="8" t="n">
        <f aca="false">IF(G942&gt;0,(H942-G942-I942)*F942,(H942+(-G942)-I942)*F942)</f>
        <v>-0</v>
      </c>
      <c r="K942" s="9" t="s">
        <v>25</v>
      </c>
      <c r="U942" s="43"/>
      <c r="V942" s="45"/>
    </row>
    <row r="943" customFormat="false" ht="12.75" hidden="false" customHeight="false" outlineLevel="0" collapsed="false">
      <c r="A943" s="46" t="n">
        <v>36860</v>
      </c>
      <c r="B943" s="2" t="n">
        <f aca="false">B942+1</f>
        <v>3</v>
      </c>
      <c r="C943" s="3" t="n">
        <f aca="false">F943/2</f>
        <v>0</v>
      </c>
      <c r="E943" s="76" t="n">
        <f aca="false">E942+1</f>
        <v>2</v>
      </c>
      <c r="I943" s="1" t="n">
        <v>6</v>
      </c>
      <c r="J943" s="8" t="n">
        <f aca="false">IF(G943&gt;0,(H943-G943-I943)*F943,(H943+(-G943)-I943)*F943)</f>
        <v>-0</v>
      </c>
      <c r="K943" s="9" t="s">
        <v>26</v>
      </c>
      <c r="U943" s="43"/>
      <c r="V943" s="45"/>
    </row>
    <row r="944" customFormat="false" ht="12.75" hidden="false" customHeight="false" outlineLevel="0" collapsed="false">
      <c r="A944" s="46" t="n">
        <v>36860</v>
      </c>
      <c r="B944" s="2" t="n">
        <f aca="false">B943+1</f>
        <v>4</v>
      </c>
      <c r="C944" s="3" t="n">
        <f aca="false">F944/2</f>
        <v>0</v>
      </c>
      <c r="E944" s="76" t="n">
        <f aca="false">E943+1</f>
        <v>3</v>
      </c>
      <c r="I944" s="1" t="n">
        <v>6</v>
      </c>
      <c r="J944" s="8" t="n">
        <f aca="false">IF(G944&gt;0,(H944-G944-I944)*F944,(H944+(-G944)-I944)*F944)</f>
        <v>-0</v>
      </c>
      <c r="U944" s="43"/>
      <c r="V944" s="45"/>
    </row>
    <row r="945" customFormat="false" ht="12.75" hidden="false" customHeight="false" outlineLevel="0" collapsed="false">
      <c r="A945" s="46" t="n">
        <v>36860</v>
      </c>
      <c r="B945" s="2" t="n">
        <f aca="false">B944+1</f>
        <v>5</v>
      </c>
      <c r="C945" s="3" t="n">
        <f aca="false">F945/2</f>
        <v>0</v>
      </c>
      <c r="E945" s="76" t="n">
        <f aca="false">E944+1</f>
        <v>4</v>
      </c>
      <c r="I945" s="1" t="n">
        <v>6</v>
      </c>
      <c r="J945" s="8" t="n">
        <f aca="false">IF(G945&gt;0,(H945-G945-I945)*F945,(H945+(-G945)-I945)*F945)</f>
        <v>-0</v>
      </c>
      <c r="U945" s="43"/>
      <c r="V945" s="45"/>
    </row>
    <row r="946" customFormat="false" ht="12.75" hidden="false" customHeight="false" outlineLevel="0" collapsed="false">
      <c r="A946" s="46" t="n">
        <v>36860</v>
      </c>
      <c r="B946" s="2" t="n">
        <f aca="false">B945+1</f>
        <v>6</v>
      </c>
      <c r="C946" s="3" t="n">
        <f aca="false">F946/2</f>
        <v>0</v>
      </c>
      <c r="E946" s="76" t="n">
        <f aca="false">E945+1</f>
        <v>5</v>
      </c>
      <c r="I946" s="1" t="n">
        <v>6</v>
      </c>
      <c r="J946" s="8" t="n">
        <f aca="false">IF(G946&gt;0,(H946-G946-I946)*F946,(H946+(-G946)-I946)*F946)</f>
        <v>-0</v>
      </c>
      <c r="U946" s="43"/>
      <c r="V946" s="45"/>
    </row>
    <row r="947" customFormat="false" ht="12.75" hidden="false" customHeight="false" outlineLevel="0" collapsed="false">
      <c r="A947" s="46" t="n">
        <v>36860</v>
      </c>
      <c r="B947" s="2" t="n">
        <f aca="false">B946+1</f>
        <v>7</v>
      </c>
      <c r="C947" s="3" t="n">
        <f aca="false">F947/2</f>
        <v>0</v>
      </c>
      <c r="E947" s="76" t="n">
        <f aca="false">E946+1</f>
        <v>6</v>
      </c>
      <c r="I947" s="1" t="n">
        <v>6</v>
      </c>
      <c r="J947" s="8" t="n">
        <f aca="false">IF(G947&gt;0,(H947-G947-I947)*F947,(H947+(-G947)-I947)*F947)</f>
        <v>-0</v>
      </c>
      <c r="U947" s="43"/>
      <c r="V947" s="45"/>
    </row>
    <row r="948" customFormat="false" ht="12.75" hidden="false" customHeight="false" outlineLevel="0" collapsed="false">
      <c r="A948" s="46" t="n">
        <v>36860</v>
      </c>
      <c r="B948" s="2" t="n">
        <f aca="false">B947+1</f>
        <v>8</v>
      </c>
      <c r="C948" s="3" t="n">
        <f aca="false">F948/2</f>
        <v>0</v>
      </c>
      <c r="E948" s="76" t="n">
        <f aca="false">E947+1</f>
        <v>7</v>
      </c>
      <c r="I948" s="1" t="n">
        <v>6</v>
      </c>
      <c r="J948" s="8" t="n">
        <f aca="false">IF(G948&gt;0,(H948-G948-I948)*F948,(H948+(-G948)-I948)*F948)</f>
        <v>-0</v>
      </c>
      <c r="U948" s="43"/>
      <c r="V948" s="45"/>
    </row>
    <row r="949" customFormat="false" ht="12.75" hidden="false" customHeight="false" outlineLevel="0" collapsed="false">
      <c r="A949" s="46" t="n">
        <v>36860</v>
      </c>
      <c r="B949" s="2" t="n">
        <f aca="false">B948+1</f>
        <v>9</v>
      </c>
      <c r="C949" s="3" t="n">
        <f aca="false">F949/2</f>
        <v>0</v>
      </c>
      <c r="E949" s="76" t="n">
        <f aca="false">E948+1</f>
        <v>8</v>
      </c>
      <c r="I949" s="1" t="n">
        <v>6</v>
      </c>
      <c r="J949" s="8" t="n">
        <f aca="false">IF(G949&gt;0,(H949-G949-I949)*F949,(H949+(-G949)-I949)*F949)</f>
        <v>-0</v>
      </c>
      <c r="U949" s="43"/>
      <c r="V949" s="45"/>
    </row>
    <row r="950" customFormat="false" ht="12.75" hidden="false" customHeight="false" outlineLevel="0" collapsed="false">
      <c r="A950" s="46" t="n">
        <v>36860</v>
      </c>
      <c r="B950" s="2" t="n">
        <f aca="false">B949+1</f>
        <v>10</v>
      </c>
      <c r="C950" s="3" t="n">
        <f aca="false">F950/2</f>
        <v>0</v>
      </c>
      <c r="E950" s="76" t="n">
        <f aca="false">E949+1</f>
        <v>9</v>
      </c>
      <c r="I950" s="1" t="n">
        <v>6</v>
      </c>
      <c r="J950" s="8" t="n">
        <f aca="false">IF(G950&gt;0,(H950-G950-I950)*F950,(H950+(-G950)-I950)*F950)</f>
        <v>-0</v>
      </c>
      <c r="U950" s="43"/>
      <c r="V950" s="45"/>
    </row>
    <row r="951" customFormat="false" ht="12.75" hidden="false" customHeight="false" outlineLevel="0" collapsed="false">
      <c r="A951" s="46" t="n">
        <v>36860</v>
      </c>
      <c r="B951" s="2" t="n">
        <f aca="false">B950+1</f>
        <v>11</v>
      </c>
      <c r="C951" s="3" t="n">
        <f aca="false">F951/2</f>
        <v>0</v>
      </c>
      <c r="E951" s="76" t="n">
        <f aca="false">E950+1</f>
        <v>10</v>
      </c>
      <c r="I951" s="1" t="n">
        <v>6</v>
      </c>
      <c r="J951" s="8" t="n">
        <f aca="false">IF(G951&gt;0,(H951-G951-I951)*F951,(H951+(-G951)-I951)*F951)</f>
        <v>-0</v>
      </c>
      <c r="U951" s="43"/>
      <c r="V951" s="45"/>
    </row>
    <row r="952" customFormat="false" ht="12.75" hidden="false" customHeight="false" outlineLevel="0" collapsed="false">
      <c r="A952" s="46" t="n">
        <v>36860</v>
      </c>
      <c r="B952" s="2" t="n">
        <f aca="false">B951+1</f>
        <v>12</v>
      </c>
      <c r="C952" s="3" t="n">
        <f aca="false">F952/2</f>
        <v>0</v>
      </c>
      <c r="E952" s="76" t="n">
        <f aca="false">E951+1</f>
        <v>11</v>
      </c>
      <c r="I952" s="1" t="n">
        <v>6</v>
      </c>
      <c r="J952" s="8" t="n">
        <f aca="false">IF(G952&gt;0,(H952-G952-I952)*F952,(H952+(-G952)-I952)*F952)</f>
        <v>-0</v>
      </c>
      <c r="L952" s="10" t="s">
        <v>37</v>
      </c>
      <c r="M952" s="10" t="s">
        <v>38</v>
      </c>
      <c r="U952" s="43"/>
      <c r="V952" s="45"/>
    </row>
    <row r="953" customFormat="false" ht="12.75" hidden="false" customHeight="false" outlineLevel="0" collapsed="false">
      <c r="A953" s="46" t="n">
        <v>36860</v>
      </c>
      <c r="B953" s="2" t="n">
        <f aca="false">B952+1</f>
        <v>13</v>
      </c>
      <c r="C953" s="3" t="n">
        <f aca="false">F953/2</f>
        <v>0</v>
      </c>
      <c r="E953" s="76" t="n">
        <f aca="false">E952+1</f>
        <v>12</v>
      </c>
      <c r="I953" s="1" t="n">
        <v>6</v>
      </c>
      <c r="J953" s="8" t="n">
        <f aca="false">IF(G953&gt;0,(H953-G953-I953)*F953,(H953+(-G953)-I953)*F953)</f>
        <v>-0</v>
      </c>
      <c r="K953" s="106" t="s">
        <v>39</v>
      </c>
      <c r="L953" s="10" t="s">
        <v>40</v>
      </c>
      <c r="M953" s="10" t="s">
        <v>41</v>
      </c>
      <c r="U953" s="43"/>
      <c r="V953" s="45"/>
    </row>
    <row r="954" customFormat="false" ht="12.75" hidden="false" customHeight="false" outlineLevel="0" collapsed="false">
      <c r="A954" s="46" t="n">
        <v>36860</v>
      </c>
      <c r="B954" s="2" t="n">
        <f aca="false">B953+1</f>
        <v>14</v>
      </c>
      <c r="C954" s="3" t="n">
        <f aca="false">F954/2</f>
        <v>25</v>
      </c>
      <c r="E954" s="76" t="n">
        <f aca="false">E953+1</f>
        <v>13</v>
      </c>
      <c r="F954" s="6" t="n">
        <v>50</v>
      </c>
      <c r="I954" s="1" t="n">
        <v>6</v>
      </c>
      <c r="J954" s="8" t="n">
        <f aca="false">IF(G954&gt;0,(H954-G954-I954)*F954,(H954+(-G954)-I954)*F954)</f>
        <v>-300</v>
      </c>
      <c r="K954" s="9" t="n">
        <v>50</v>
      </c>
      <c r="L954" s="10" t="n">
        <v>49</v>
      </c>
      <c r="M954" s="10" t="n">
        <v>60</v>
      </c>
      <c r="N954" s="10" t="n">
        <f aca="false">(M954-L954)*K954</f>
        <v>550</v>
      </c>
      <c r="U954" s="43"/>
      <c r="V954" s="45"/>
    </row>
    <row r="955" customFormat="false" ht="12.75" hidden="false" customHeight="false" outlineLevel="0" collapsed="false">
      <c r="A955" s="46" t="n">
        <v>36860</v>
      </c>
      <c r="B955" s="2" t="n">
        <f aca="false">B954+1</f>
        <v>15</v>
      </c>
      <c r="C955" s="3" t="n">
        <f aca="false">F955/2</f>
        <v>25</v>
      </c>
      <c r="E955" s="76" t="n">
        <f aca="false">E954+1</f>
        <v>14</v>
      </c>
      <c r="F955" s="6" t="n">
        <v>50</v>
      </c>
      <c r="I955" s="1" t="n">
        <v>6</v>
      </c>
      <c r="J955" s="8" t="n">
        <f aca="false">IF(G955&gt;0,(H955-G955-I955)*F955,(H955+(-G955)-I955)*F955)</f>
        <v>-300</v>
      </c>
      <c r="K955" s="9" t="n">
        <v>50</v>
      </c>
      <c r="L955" s="10" t="n">
        <v>49</v>
      </c>
      <c r="M955" s="10" t="n">
        <v>60</v>
      </c>
      <c r="N955" s="10" t="n">
        <f aca="false">(M955-L955)*K955</f>
        <v>550</v>
      </c>
      <c r="U955" s="43"/>
      <c r="V955" s="45"/>
    </row>
    <row r="956" customFormat="false" ht="12.75" hidden="false" customHeight="false" outlineLevel="0" collapsed="false">
      <c r="A956" s="46" t="n">
        <v>36860</v>
      </c>
      <c r="B956" s="2" t="n">
        <f aca="false">B955+1</f>
        <v>16</v>
      </c>
      <c r="C956" s="3" t="n">
        <f aca="false">F956/2</f>
        <v>25</v>
      </c>
      <c r="E956" s="76" t="n">
        <f aca="false">E955+1</f>
        <v>15</v>
      </c>
      <c r="F956" s="6" t="n">
        <v>50</v>
      </c>
      <c r="I956" s="1" t="n">
        <v>6</v>
      </c>
      <c r="J956" s="8" t="n">
        <f aca="false">IF(G956&gt;0,(H956-G956-I956)*F956,(H956+(-G956)-I956)*F956)</f>
        <v>-300</v>
      </c>
      <c r="K956" s="9" t="n">
        <v>50</v>
      </c>
      <c r="L956" s="10" t="n">
        <v>49</v>
      </c>
      <c r="M956" s="10" t="n">
        <v>60</v>
      </c>
      <c r="N956" s="10" t="n">
        <f aca="false">(M956-L956)*K956</f>
        <v>550</v>
      </c>
      <c r="U956" s="43"/>
      <c r="V956" s="45"/>
    </row>
    <row r="957" customFormat="false" ht="12.75" hidden="false" customHeight="false" outlineLevel="0" collapsed="false">
      <c r="A957" s="46" t="n">
        <v>36860</v>
      </c>
      <c r="B957" s="2" t="n">
        <f aca="false">B956+1</f>
        <v>17</v>
      </c>
      <c r="C957" s="3" t="n">
        <f aca="false">F957/2</f>
        <v>25</v>
      </c>
      <c r="E957" s="76" t="n">
        <f aca="false">E956+1</f>
        <v>16</v>
      </c>
      <c r="F957" s="6" t="n">
        <v>50</v>
      </c>
      <c r="I957" s="1" t="n">
        <v>6</v>
      </c>
      <c r="J957" s="93" t="n">
        <f aca="false">IF(G957&gt;0,(H957-G957-I957)*F957,(H957+(-G957)-I957)*F957)</f>
        <v>-300</v>
      </c>
      <c r="K957" s="9" t="n">
        <v>50</v>
      </c>
      <c r="L957" s="10" t="n">
        <v>49</v>
      </c>
      <c r="M957" s="10" t="n">
        <v>60</v>
      </c>
      <c r="N957" s="10" t="n">
        <f aca="false">(M957-L957)*K957</f>
        <v>550</v>
      </c>
      <c r="U957" s="43"/>
      <c r="V957" s="45"/>
    </row>
    <row r="958" customFormat="false" ht="12.75" hidden="false" customHeight="false" outlineLevel="0" collapsed="false">
      <c r="A958" s="46" t="n">
        <v>36860</v>
      </c>
      <c r="B958" s="2" t="n">
        <f aca="false">B957+1</f>
        <v>18</v>
      </c>
      <c r="C958" s="3" t="n">
        <f aca="false">F958/2</f>
        <v>25</v>
      </c>
      <c r="E958" s="76" t="n">
        <f aca="false">E957+1</f>
        <v>17</v>
      </c>
      <c r="F958" s="6" t="n">
        <v>50</v>
      </c>
      <c r="I958" s="1" t="n">
        <v>6</v>
      </c>
      <c r="J958" s="8" t="n">
        <f aca="false">IF(G958&gt;0,(H958-G958-I958)*F958,(H958+(-G958)-I958)*F958)</f>
        <v>-300</v>
      </c>
      <c r="K958" s="9" t="n">
        <v>50</v>
      </c>
      <c r="L958" s="10" t="n">
        <v>49</v>
      </c>
      <c r="M958" s="10" t="n">
        <v>60</v>
      </c>
      <c r="N958" s="10" t="n">
        <f aca="false">(M958-L958)*K958</f>
        <v>550</v>
      </c>
      <c r="U958" s="43"/>
      <c r="V958" s="45"/>
    </row>
    <row r="959" customFormat="false" ht="12.75" hidden="false" customHeight="false" outlineLevel="0" collapsed="false">
      <c r="A959" s="46" t="n">
        <v>36860</v>
      </c>
      <c r="B959" s="2" t="n">
        <f aca="false">B958+1</f>
        <v>19</v>
      </c>
      <c r="C959" s="3" t="n">
        <f aca="false">F959/2</f>
        <v>25</v>
      </c>
      <c r="E959" s="76" t="n">
        <f aca="false">E958+1</f>
        <v>18</v>
      </c>
      <c r="F959" s="6" t="n">
        <v>50</v>
      </c>
      <c r="I959" s="1" t="n">
        <v>6</v>
      </c>
      <c r="J959" s="8" t="n">
        <f aca="false">IF(G959&gt;0,(H959-G959-I959)*F959,(H959+(-G959)-I959)*F959)</f>
        <v>-300</v>
      </c>
      <c r="K959" s="9" t="n">
        <v>50</v>
      </c>
      <c r="L959" s="10" t="n">
        <v>49</v>
      </c>
      <c r="M959" s="10" t="n">
        <v>60</v>
      </c>
      <c r="N959" s="10" t="n">
        <f aca="false">(M959-L959)*K959</f>
        <v>550</v>
      </c>
      <c r="U959" s="43"/>
      <c r="V959" s="45"/>
    </row>
    <row r="960" customFormat="false" ht="12.75" hidden="false" customHeight="false" outlineLevel="0" collapsed="false">
      <c r="A960" s="46" t="n">
        <v>36860</v>
      </c>
      <c r="B960" s="2" t="n">
        <f aca="false">B959+1</f>
        <v>20</v>
      </c>
      <c r="C960" s="3" t="n">
        <f aca="false">F960/2</f>
        <v>25</v>
      </c>
      <c r="E960" s="76" t="n">
        <f aca="false">E959+1</f>
        <v>19</v>
      </c>
      <c r="F960" s="6" t="n">
        <v>50</v>
      </c>
      <c r="I960" s="1" t="n">
        <v>6</v>
      </c>
      <c r="J960" s="8" t="n">
        <f aca="false">IF(G960&gt;0,(H960-G960-I960)*F960,(H960+(-G960)-I960)*F960)</f>
        <v>-300</v>
      </c>
      <c r="K960" s="9" t="n">
        <v>50</v>
      </c>
      <c r="L960" s="10" t="n">
        <v>49</v>
      </c>
      <c r="M960" s="10" t="n">
        <v>60</v>
      </c>
      <c r="N960" s="10" t="n">
        <f aca="false">(M960-L960)*K960</f>
        <v>550</v>
      </c>
      <c r="U960" s="43"/>
      <c r="V960" s="45"/>
    </row>
    <row r="961" customFormat="false" ht="12.75" hidden="false" customHeight="false" outlineLevel="0" collapsed="false">
      <c r="A961" s="46" t="n">
        <v>36860</v>
      </c>
      <c r="B961" s="2" t="n">
        <f aca="false">B960+1</f>
        <v>21</v>
      </c>
      <c r="C961" s="3" t="n">
        <f aca="false">F961/2</f>
        <v>25</v>
      </c>
      <c r="E961" s="76" t="n">
        <f aca="false">E960+1</f>
        <v>20</v>
      </c>
      <c r="F961" s="6" t="n">
        <v>50</v>
      </c>
      <c r="I961" s="1" t="n">
        <v>6</v>
      </c>
      <c r="J961" s="8" t="n">
        <f aca="false">IF(G961&gt;0,(H961-G961-I961)*F961,(H961+(-G961)-I961)*F961)</f>
        <v>-300</v>
      </c>
      <c r="K961" s="9" t="n">
        <v>50</v>
      </c>
      <c r="L961" s="10" t="n">
        <v>49</v>
      </c>
      <c r="M961" s="10" t="n">
        <v>60</v>
      </c>
      <c r="N961" s="10" t="n">
        <f aca="false">(M961-L961)*K961</f>
        <v>550</v>
      </c>
      <c r="U961" s="43"/>
      <c r="V961" s="45"/>
    </row>
    <row r="962" customFormat="false" ht="12.75" hidden="false" customHeight="false" outlineLevel="0" collapsed="false">
      <c r="A962" s="46" t="n">
        <v>36860</v>
      </c>
      <c r="B962" s="2" t="n">
        <f aca="false">B961+1</f>
        <v>22</v>
      </c>
      <c r="C962" s="3" t="n">
        <f aca="false">F962/2</f>
        <v>25</v>
      </c>
      <c r="E962" s="76" t="n">
        <f aca="false">E961+1</f>
        <v>21</v>
      </c>
      <c r="F962" s="6" t="n">
        <v>50</v>
      </c>
      <c r="I962" s="1" t="n">
        <v>6</v>
      </c>
      <c r="J962" s="8" t="n">
        <f aca="false">IF(G962&gt;0,(H962-G962-I962)*F962,(H962+(-G962)-I962)*F962)</f>
        <v>-300</v>
      </c>
      <c r="K962" s="9" t="n">
        <v>50</v>
      </c>
      <c r="L962" s="10" t="n">
        <v>49</v>
      </c>
      <c r="M962" s="10" t="n">
        <v>60</v>
      </c>
      <c r="N962" s="10" t="n">
        <f aca="false">(M962-L962)*K962</f>
        <v>550</v>
      </c>
      <c r="U962" s="43"/>
      <c r="V962" s="45"/>
    </row>
    <row r="963" customFormat="false" ht="12.75" hidden="false" customHeight="false" outlineLevel="0" collapsed="false">
      <c r="A963" s="46" t="n">
        <v>36860</v>
      </c>
      <c r="B963" s="2" t="n">
        <f aca="false">B962+1</f>
        <v>23</v>
      </c>
      <c r="C963" s="3" t="n">
        <f aca="false">F963/2</f>
        <v>25</v>
      </c>
      <c r="E963" s="76" t="n">
        <f aca="false">E962+1</f>
        <v>22</v>
      </c>
      <c r="F963" s="6" t="n">
        <v>50</v>
      </c>
      <c r="I963" s="1" t="n">
        <v>6</v>
      </c>
      <c r="J963" s="8" t="n">
        <f aca="false">IF(G963&gt;0,(H963-G963-I963)*F963,(H963+(-G963)-I963)*F963)</f>
        <v>-300</v>
      </c>
      <c r="K963" s="9" t="n">
        <v>50</v>
      </c>
      <c r="L963" s="10" t="n">
        <v>49</v>
      </c>
      <c r="M963" s="10" t="n">
        <v>60</v>
      </c>
      <c r="N963" s="10" t="n">
        <f aca="false">(M963-L963)*K963</f>
        <v>550</v>
      </c>
      <c r="U963" s="43"/>
      <c r="V963" s="45"/>
    </row>
    <row r="964" customFormat="false" ht="12.75" hidden="false" customHeight="false" outlineLevel="0" collapsed="false">
      <c r="A964" s="46" t="n">
        <v>36860</v>
      </c>
      <c r="B964" s="2" t="n">
        <f aca="false">B963+1</f>
        <v>24</v>
      </c>
      <c r="C964" s="3" t="n">
        <f aca="false">F964/2</f>
        <v>0</v>
      </c>
      <c r="E964" s="76" t="n">
        <f aca="false">E963+1</f>
        <v>23</v>
      </c>
      <c r="I964" s="1" t="n">
        <v>6</v>
      </c>
      <c r="J964" s="8" t="n">
        <f aca="false">IF(G964&gt;0,(H964-G964-I964)*F964,(H964+(-G964)-I964)*F964)</f>
        <v>-0</v>
      </c>
      <c r="U964" s="43"/>
      <c r="V964" s="45"/>
    </row>
    <row r="965" customFormat="false" ht="13.5" hidden="false" customHeight="false" outlineLevel="0" collapsed="false">
      <c r="A965" s="62"/>
      <c r="B965" s="24"/>
      <c r="C965" s="25"/>
      <c r="D965" s="26"/>
      <c r="E965" s="63"/>
      <c r="F965" s="64"/>
      <c r="G965" s="65"/>
      <c r="H965" s="65"/>
      <c r="I965" s="64" t="s">
        <v>20</v>
      </c>
      <c r="J965" s="103" t="n">
        <f aca="false">SUM(J941:J964)</f>
        <v>-3000</v>
      </c>
      <c r="K965" s="67"/>
      <c r="L965" s="68"/>
      <c r="M965" s="68"/>
      <c r="N965" s="68" t="n">
        <f aca="false">SUM(N959:N964)</f>
        <v>2750</v>
      </c>
      <c r="U965" s="43"/>
      <c r="V965" s="45"/>
    </row>
    <row r="966" customFormat="false" ht="12.75" hidden="false" customHeight="false" outlineLevel="0" collapsed="false">
      <c r="U966" s="43"/>
      <c r="V966" s="45"/>
    </row>
    <row r="967" customFormat="false" ht="12.75" hidden="false" customHeight="false" outlineLevel="0" collapsed="false">
      <c r="U967" s="43"/>
      <c r="V967" s="45"/>
    </row>
    <row r="968" customFormat="false" ht="12.75" hidden="false" customHeight="false" outlineLevel="0" collapsed="false">
      <c r="U968" s="43"/>
      <c r="V968" s="45"/>
    </row>
    <row r="969" customFormat="false" ht="12.75" hidden="false" customHeight="false" outlineLevel="0" collapsed="false">
      <c r="U969" s="43"/>
      <c r="V969" s="45"/>
    </row>
    <row r="970" customFormat="false" ht="12.75" hidden="false" customHeight="false" outlineLevel="0" collapsed="false">
      <c r="U970" s="43"/>
      <c r="V970" s="45"/>
    </row>
    <row r="971" customFormat="false" ht="12.75" hidden="false" customHeight="false" outlineLevel="0" collapsed="false">
      <c r="U971" s="43"/>
      <c r="V971" s="45"/>
    </row>
    <row r="972" customFormat="false" ht="12.75" hidden="false" customHeight="false" outlineLevel="0" collapsed="false">
      <c r="U972" s="43"/>
      <c r="V972" s="45"/>
    </row>
    <row r="973" customFormat="false" ht="12.75" hidden="false" customHeight="false" outlineLevel="0" collapsed="false">
      <c r="U973" s="43"/>
      <c r="V973" s="45"/>
    </row>
    <row r="974" customFormat="false" ht="12.75" hidden="false" customHeight="false" outlineLevel="0" collapsed="false">
      <c r="U974" s="43"/>
      <c r="V974" s="45"/>
    </row>
    <row r="975" customFormat="false" ht="12.75" hidden="false" customHeight="false" outlineLevel="0" collapsed="false">
      <c r="U975" s="43"/>
      <c r="V975" s="45"/>
    </row>
    <row r="976" customFormat="false" ht="12.75" hidden="false" customHeight="false" outlineLevel="0" collapsed="false">
      <c r="U976" s="43"/>
      <c r="V976" s="45"/>
    </row>
    <row r="977" customFormat="false" ht="12.75" hidden="false" customHeight="false" outlineLevel="0" collapsed="false">
      <c r="U977" s="43"/>
      <c r="V977" s="45"/>
    </row>
    <row r="978" customFormat="false" ht="12.75" hidden="false" customHeight="false" outlineLevel="0" collapsed="false">
      <c r="U978" s="43"/>
      <c r="V978" s="45"/>
    </row>
    <row r="979" customFormat="false" ht="12.75" hidden="false" customHeight="false" outlineLevel="0" collapsed="false">
      <c r="U979" s="43"/>
      <c r="V979" s="45"/>
    </row>
    <row r="980" customFormat="false" ht="12.75" hidden="false" customHeight="false" outlineLevel="0" collapsed="false">
      <c r="U980" s="43"/>
      <c r="V980" s="45"/>
    </row>
    <row r="981" customFormat="false" ht="12.75" hidden="false" customHeight="false" outlineLevel="0" collapsed="false">
      <c r="U981" s="43"/>
      <c r="V981" s="45"/>
    </row>
    <row r="982" customFormat="false" ht="12.75" hidden="false" customHeight="false" outlineLevel="0" collapsed="false">
      <c r="U982" s="43"/>
      <c r="V982" s="45"/>
    </row>
    <row r="983" customFormat="false" ht="12.75" hidden="false" customHeight="false" outlineLevel="0" collapsed="false">
      <c r="U983" s="43"/>
      <c r="V983" s="45"/>
    </row>
    <row r="984" customFormat="false" ht="12.75" hidden="false" customHeight="false" outlineLevel="0" collapsed="false">
      <c r="U984" s="43"/>
      <c r="V984" s="45"/>
    </row>
    <row r="985" customFormat="false" ht="12.75" hidden="false" customHeight="false" outlineLevel="0" collapsed="false">
      <c r="U985" s="43"/>
      <c r="V985" s="45"/>
    </row>
    <row r="986" customFormat="false" ht="12.75" hidden="false" customHeight="false" outlineLevel="0" collapsed="false">
      <c r="U986" s="43"/>
      <c r="V986" s="45"/>
    </row>
    <row r="987" customFormat="false" ht="12.75" hidden="false" customHeight="false" outlineLevel="0" collapsed="false">
      <c r="U987" s="43"/>
      <c r="V987" s="45"/>
    </row>
    <row r="988" customFormat="false" ht="12.75" hidden="false" customHeight="false" outlineLevel="0" collapsed="false">
      <c r="U988" s="43"/>
      <c r="V988" s="45"/>
    </row>
    <row r="989" customFormat="false" ht="12.75" hidden="false" customHeight="false" outlineLevel="0" collapsed="false">
      <c r="U989" s="43"/>
      <c r="V989" s="45"/>
    </row>
    <row r="990" customFormat="false" ht="12.75" hidden="false" customHeight="false" outlineLevel="0" collapsed="false">
      <c r="U990" s="43"/>
      <c r="V990" s="45"/>
    </row>
    <row r="991" customFormat="false" ht="12.75" hidden="false" customHeight="false" outlineLevel="0" collapsed="false">
      <c r="U991" s="43"/>
      <c r="V991" s="45"/>
    </row>
    <row r="992" customFormat="false" ht="12.75" hidden="false" customHeight="false" outlineLevel="0" collapsed="false">
      <c r="U992" s="43"/>
      <c r="V992" s="45"/>
    </row>
    <row r="993" customFormat="false" ht="12.75" hidden="false" customHeight="false" outlineLevel="0" collapsed="false">
      <c r="U993" s="43"/>
      <c r="V993" s="45"/>
    </row>
    <row r="994" customFormat="false" ht="12.75" hidden="false" customHeight="false" outlineLevel="0" collapsed="false">
      <c r="U994" s="43"/>
      <c r="V994" s="45"/>
    </row>
    <row r="995" customFormat="false" ht="12.75" hidden="false" customHeight="false" outlineLevel="0" collapsed="false">
      <c r="U995" s="43"/>
      <c r="V995" s="45"/>
    </row>
    <row r="996" customFormat="false" ht="12.75" hidden="false" customHeight="false" outlineLevel="0" collapsed="false">
      <c r="U996" s="43"/>
      <c r="V996" s="45"/>
    </row>
    <row r="997" customFormat="false" ht="12.75" hidden="false" customHeight="false" outlineLevel="0" collapsed="false">
      <c r="U997" s="43"/>
      <c r="V997" s="45"/>
    </row>
    <row r="998" customFormat="false" ht="12.75" hidden="false" customHeight="false" outlineLevel="0" collapsed="false">
      <c r="U998" s="43"/>
      <c r="V998" s="45"/>
    </row>
    <row r="999" customFormat="false" ht="12.75" hidden="false" customHeight="false" outlineLevel="0" collapsed="false">
      <c r="U999" s="43"/>
      <c r="V999" s="45"/>
    </row>
    <row r="1000" customFormat="false" ht="12.75" hidden="false" customHeight="false" outlineLevel="0" collapsed="false">
      <c r="U1000" s="43"/>
      <c r="V1000" s="45"/>
    </row>
    <row r="1001" customFormat="false" ht="12.75" hidden="false" customHeight="false" outlineLevel="0" collapsed="false">
      <c r="U1001" s="43"/>
      <c r="V1001" s="45"/>
    </row>
    <row r="1002" customFormat="false" ht="12.75" hidden="false" customHeight="false" outlineLevel="0" collapsed="false">
      <c r="U1002" s="43"/>
      <c r="V1002" s="45"/>
    </row>
    <row r="1003" customFormat="false" ht="12.75" hidden="false" customHeight="false" outlineLevel="0" collapsed="false">
      <c r="U1003" s="43"/>
      <c r="V1003" s="45"/>
    </row>
    <row r="1004" customFormat="false" ht="12.75" hidden="false" customHeight="false" outlineLevel="0" collapsed="false">
      <c r="U1004" s="43"/>
      <c r="V1004" s="45"/>
    </row>
    <row r="1005" customFormat="false" ht="12.75" hidden="false" customHeight="false" outlineLevel="0" collapsed="false">
      <c r="U1005" s="43"/>
      <c r="V1005" s="45"/>
    </row>
    <row r="1006" customFormat="false" ht="12.75" hidden="false" customHeight="false" outlineLevel="0" collapsed="false">
      <c r="U1006" s="43"/>
      <c r="V1006" s="45"/>
    </row>
    <row r="1007" customFormat="false" ht="12.75" hidden="false" customHeight="false" outlineLevel="0" collapsed="false">
      <c r="U1007" s="43"/>
      <c r="V1007" s="45"/>
    </row>
    <row r="1008" customFormat="false" ht="12.75" hidden="false" customHeight="false" outlineLevel="0" collapsed="false">
      <c r="U1008" s="43"/>
      <c r="V1008" s="45"/>
    </row>
    <row r="1009" customFormat="false" ht="12.75" hidden="false" customHeight="false" outlineLevel="0" collapsed="false">
      <c r="U1009" s="43"/>
      <c r="V1009" s="45"/>
    </row>
    <row r="1010" customFormat="false" ht="12.75" hidden="false" customHeight="false" outlineLevel="0" collapsed="false">
      <c r="U1010" s="43"/>
      <c r="V1010" s="45"/>
    </row>
    <row r="1011" customFormat="false" ht="12.75" hidden="false" customHeight="false" outlineLevel="0" collapsed="false">
      <c r="U1011" s="43"/>
      <c r="V1011" s="45"/>
    </row>
    <row r="1012" customFormat="false" ht="12.75" hidden="false" customHeight="false" outlineLevel="0" collapsed="false">
      <c r="U1012" s="43"/>
      <c r="V1012" s="45"/>
    </row>
    <row r="1013" customFormat="false" ht="12.75" hidden="false" customHeight="false" outlineLevel="0" collapsed="false">
      <c r="U1013" s="43"/>
      <c r="V1013" s="45"/>
    </row>
    <row r="1014" customFormat="false" ht="12.75" hidden="false" customHeight="false" outlineLevel="0" collapsed="false">
      <c r="U1014" s="43"/>
      <c r="V1014" s="45"/>
    </row>
    <row r="1015" customFormat="false" ht="12.75" hidden="false" customHeight="false" outlineLevel="0" collapsed="false">
      <c r="U1015" s="43"/>
      <c r="V1015" s="45"/>
    </row>
    <row r="1016" customFormat="false" ht="12.75" hidden="false" customHeight="false" outlineLevel="0" collapsed="false">
      <c r="U1016" s="43"/>
      <c r="V1016" s="45"/>
    </row>
    <row r="1017" customFormat="false" ht="12.75" hidden="false" customHeight="false" outlineLevel="0" collapsed="false">
      <c r="U1017" s="43"/>
      <c r="V1017" s="45"/>
    </row>
    <row r="1018" customFormat="false" ht="12.75" hidden="false" customHeight="false" outlineLevel="0" collapsed="false">
      <c r="U1018" s="43"/>
      <c r="V1018" s="45"/>
    </row>
    <row r="1019" customFormat="false" ht="12.75" hidden="false" customHeight="false" outlineLevel="0" collapsed="false">
      <c r="U1019" s="43"/>
      <c r="V1019" s="45"/>
    </row>
    <row r="1020" customFormat="false" ht="12.75" hidden="false" customHeight="false" outlineLevel="0" collapsed="false">
      <c r="U1020" s="43"/>
      <c r="V1020" s="45"/>
    </row>
    <row r="1021" customFormat="false" ht="12.75" hidden="false" customHeight="false" outlineLevel="0" collapsed="false">
      <c r="U1021" s="43"/>
      <c r="V1021" s="45"/>
    </row>
    <row r="1022" customFormat="false" ht="12.75" hidden="false" customHeight="false" outlineLevel="0" collapsed="false">
      <c r="U1022" s="43"/>
      <c r="V1022" s="45"/>
    </row>
    <row r="1023" customFormat="false" ht="12.75" hidden="false" customHeight="false" outlineLevel="0" collapsed="false">
      <c r="U1023" s="43"/>
      <c r="V1023" s="45"/>
    </row>
    <row r="1024" customFormat="false" ht="12.75" hidden="false" customHeight="false" outlineLevel="0" collapsed="false">
      <c r="U1024" s="43"/>
      <c r="V1024" s="45"/>
    </row>
    <row r="1025" customFormat="false" ht="12.75" hidden="false" customHeight="false" outlineLevel="0" collapsed="false">
      <c r="U1025" s="43"/>
      <c r="V1025" s="45"/>
    </row>
    <row r="1026" customFormat="false" ht="12.75" hidden="false" customHeight="false" outlineLevel="0" collapsed="false">
      <c r="U1026" s="43"/>
      <c r="V1026" s="45"/>
    </row>
    <row r="1027" customFormat="false" ht="12.75" hidden="false" customHeight="false" outlineLevel="0" collapsed="false">
      <c r="U1027" s="43"/>
      <c r="V1027" s="45"/>
    </row>
    <row r="1028" customFormat="false" ht="12.75" hidden="false" customHeight="false" outlineLevel="0" collapsed="false">
      <c r="U1028" s="43"/>
      <c r="V1028" s="45"/>
    </row>
    <row r="1029" customFormat="false" ht="12.75" hidden="false" customHeight="false" outlineLevel="0" collapsed="false">
      <c r="U1029" s="43"/>
      <c r="V1029" s="45"/>
    </row>
    <row r="1030" customFormat="false" ht="12.75" hidden="false" customHeight="false" outlineLevel="0" collapsed="false">
      <c r="U1030" s="43"/>
      <c r="V1030" s="45"/>
    </row>
    <row r="1031" customFormat="false" ht="12.75" hidden="false" customHeight="false" outlineLevel="0" collapsed="false">
      <c r="U1031" s="43"/>
      <c r="V1031" s="45"/>
    </row>
    <row r="1032" customFormat="false" ht="12.75" hidden="false" customHeight="false" outlineLevel="0" collapsed="false">
      <c r="U1032" s="43"/>
      <c r="V1032" s="45"/>
    </row>
    <row r="1033" customFormat="false" ht="12.75" hidden="false" customHeight="false" outlineLevel="0" collapsed="false">
      <c r="U1033" s="43"/>
      <c r="V1033" s="45"/>
    </row>
    <row r="1034" customFormat="false" ht="12.75" hidden="false" customHeight="false" outlineLevel="0" collapsed="false">
      <c r="U1034" s="43"/>
      <c r="V1034" s="45"/>
    </row>
    <row r="1035" customFormat="false" ht="12.75" hidden="false" customHeight="false" outlineLevel="0" collapsed="false">
      <c r="U1035" s="43"/>
      <c r="V1035" s="45"/>
    </row>
    <row r="1036" customFormat="false" ht="12.75" hidden="false" customHeight="false" outlineLevel="0" collapsed="false">
      <c r="U1036" s="43"/>
      <c r="V1036" s="45"/>
    </row>
    <row r="1037" customFormat="false" ht="12.75" hidden="false" customHeight="false" outlineLevel="0" collapsed="false">
      <c r="U1037" s="43"/>
      <c r="V1037" s="45"/>
    </row>
    <row r="1038" customFormat="false" ht="12.75" hidden="false" customHeight="false" outlineLevel="0" collapsed="false">
      <c r="U1038" s="43"/>
      <c r="V1038" s="45"/>
    </row>
    <row r="1039" customFormat="false" ht="12.75" hidden="false" customHeight="false" outlineLevel="0" collapsed="false">
      <c r="U1039" s="43"/>
      <c r="V1039" s="45"/>
    </row>
    <row r="1040" customFormat="false" ht="12.75" hidden="false" customHeight="false" outlineLevel="0" collapsed="false">
      <c r="U1040" s="43"/>
      <c r="V1040" s="45"/>
    </row>
    <row r="1041" customFormat="false" ht="12.75" hidden="false" customHeight="false" outlineLevel="0" collapsed="false">
      <c r="U1041" s="43"/>
      <c r="V1041" s="45"/>
    </row>
    <row r="1042" customFormat="false" ht="12.75" hidden="false" customHeight="false" outlineLevel="0" collapsed="false">
      <c r="U1042" s="43"/>
      <c r="V1042" s="45"/>
    </row>
    <row r="1043" customFormat="false" ht="12.75" hidden="false" customHeight="false" outlineLevel="0" collapsed="false">
      <c r="U1043" s="43"/>
      <c r="V1043" s="45"/>
    </row>
    <row r="1044" customFormat="false" ht="12.75" hidden="false" customHeight="false" outlineLevel="0" collapsed="false">
      <c r="U1044" s="43"/>
      <c r="V1044" s="45"/>
    </row>
    <row r="1045" customFormat="false" ht="12.75" hidden="false" customHeight="false" outlineLevel="0" collapsed="false">
      <c r="U1045" s="43"/>
      <c r="V1045" s="45"/>
    </row>
    <row r="1046" customFormat="false" ht="12.75" hidden="false" customHeight="false" outlineLevel="0" collapsed="false">
      <c r="U1046" s="43"/>
      <c r="V1046" s="45"/>
    </row>
    <row r="1047" customFormat="false" ht="12.75" hidden="false" customHeight="false" outlineLevel="0" collapsed="false">
      <c r="U1047" s="43"/>
      <c r="V1047" s="45"/>
    </row>
    <row r="1048" customFormat="false" ht="12.75" hidden="false" customHeight="false" outlineLevel="0" collapsed="false">
      <c r="U1048" s="43"/>
      <c r="V1048" s="45"/>
    </row>
    <row r="1049" customFormat="false" ht="12.75" hidden="false" customHeight="false" outlineLevel="0" collapsed="false">
      <c r="U1049" s="43"/>
      <c r="V1049" s="45"/>
    </row>
    <row r="1050" customFormat="false" ht="12.75" hidden="false" customHeight="false" outlineLevel="0" collapsed="false">
      <c r="U1050" s="43"/>
      <c r="V1050" s="45"/>
    </row>
    <row r="1051" customFormat="false" ht="12.75" hidden="false" customHeight="false" outlineLevel="0" collapsed="false">
      <c r="U1051" s="43"/>
      <c r="V1051" s="45"/>
    </row>
    <row r="1052" customFormat="false" ht="12.75" hidden="false" customHeight="false" outlineLevel="0" collapsed="false">
      <c r="U1052" s="43"/>
      <c r="V1052" s="45"/>
    </row>
    <row r="1053" customFormat="false" ht="12.75" hidden="false" customHeight="false" outlineLevel="0" collapsed="false">
      <c r="U1053" s="43"/>
      <c r="V1053" s="45"/>
    </row>
    <row r="1054" customFormat="false" ht="12.75" hidden="false" customHeight="false" outlineLevel="0" collapsed="false">
      <c r="U1054" s="43"/>
      <c r="V1054" s="45"/>
    </row>
    <row r="1055" customFormat="false" ht="12.75" hidden="false" customHeight="false" outlineLevel="0" collapsed="false">
      <c r="U1055" s="43"/>
      <c r="V1055" s="45"/>
    </row>
    <row r="1056" customFormat="false" ht="12.75" hidden="false" customHeight="false" outlineLevel="0" collapsed="false">
      <c r="U1056" s="43"/>
      <c r="V1056" s="45"/>
    </row>
    <row r="1057" customFormat="false" ht="12.75" hidden="false" customHeight="false" outlineLevel="0" collapsed="false">
      <c r="U1057" s="43"/>
      <c r="V1057" s="45"/>
    </row>
    <row r="1058" customFormat="false" ht="12.75" hidden="false" customHeight="false" outlineLevel="0" collapsed="false">
      <c r="U1058" s="43"/>
      <c r="V1058" s="45"/>
    </row>
    <row r="1059" customFormat="false" ht="12.75" hidden="false" customHeight="false" outlineLevel="0" collapsed="false">
      <c r="U1059" s="43"/>
      <c r="V1059" s="45"/>
    </row>
    <row r="1060" customFormat="false" ht="12.75" hidden="false" customHeight="false" outlineLevel="0" collapsed="false">
      <c r="U1060" s="43"/>
      <c r="V1060" s="45"/>
    </row>
    <row r="1061" customFormat="false" ht="12.75" hidden="false" customHeight="false" outlineLevel="0" collapsed="false">
      <c r="U1061" s="43"/>
      <c r="V1061" s="45"/>
    </row>
    <row r="1062" customFormat="false" ht="12.75" hidden="false" customHeight="false" outlineLevel="0" collapsed="false">
      <c r="U1062" s="43"/>
      <c r="V1062" s="45"/>
    </row>
    <row r="1063" customFormat="false" ht="12.75" hidden="false" customHeight="false" outlineLevel="0" collapsed="false">
      <c r="U1063" s="43"/>
      <c r="V1063" s="45"/>
    </row>
    <row r="1064" customFormat="false" ht="12.75" hidden="false" customHeight="false" outlineLevel="0" collapsed="false">
      <c r="U1064" s="43"/>
      <c r="V1064" s="45"/>
    </row>
    <row r="1065" customFormat="false" ht="12.75" hidden="false" customHeight="false" outlineLevel="0" collapsed="false">
      <c r="U1065" s="43"/>
      <c r="V1065" s="45"/>
    </row>
    <row r="1066" customFormat="false" ht="12.75" hidden="false" customHeight="false" outlineLevel="0" collapsed="false">
      <c r="U1066" s="43"/>
      <c r="V1066" s="45"/>
    </row>
    <row r="1067" customFormat="false" ht="12.75" hidden="false" customHeight="false" outlineLevel="0" collapsed="false">
      <c r="U1067" s="43"/>
      <c r="V1067" s="45"/>
    </row>
    <row r="1068" customFormat="false" ht="12.75" hidden="false" customHeight="false" outlineLevel="0" collapsed="false">
      <c r="U1068" s="43"/>
      <c r="V1068" s="45"/>
    </row>
    <row r="1069" customFormat="false" ht="12.75" hidden="false" customHeight="false" outlineLevel="0" collapsed="false">
      <c r="U1069" s="43"/>
      <c r="V1069" s="45"/>
    </row>
    <row r="1070" customFormat="false" ht="12.75" hidden="false" customHeight="false" outlineLevel="0" collapsed="false">
      <c r="U1070" s="43"/>
      <c r="V1070" s="45"/>
    </row>
    <row r="1071" customFormat="false" ht="12.75" hidden="false" customHeight="false" outlineLevel="0" collapsed="false">
      <c r="U1071" s="43"/>
      <c r="V1071" s="45"/>
    </row>
    <row r="1072" customFormat="false" ht="12.75" hidden="false" customHeight="false" outlineLevel="0" collapsed="false">
      <c r="U1072" s="43"/>
      <c r="V1072" s="45"/>
    </row>
    <row r="1073" customFormat="false" ht="12.75" hidden="false" customHeight="false" outlineLevel="0" collapsed="false">
      <c r="U1073" s="43"/>
      <c r="V1073" s="45"/>
    </row>
    <row r="1074" customFormat="false" ht="12.75" hidden="false" customHeight="false" outlineLevel="0" collapsed="false">
      <c r="U1074" s="43"/>
      <c r="V1074" s="45"/>
    </row>
    <row r="1075" customFormat="false" ht="12.75" hidden="false" customHeight="false" outlineLevel="0" collapsed="false">
      <c r="U1075" s="43"/>
      <c r="V1075" s="45"/>
    </row>
    <row r="1076" customFormat="false" ht="12.75" hidden="false" customHeight="false" outlineLevel="0" collapsed="false">
      <c r="U1076" s="43"/>
      <c r="V1076" s="45"/>
    </row>
    <row r="1077" customFormat="false" ht="12.75" hidden="false" customHeight="false" outlineLevel="0" collapsed="false">
      <c r="U1077" s="43"/>
      <c r="V1077" s="45"/>
    </row>
    <row r="1078" customFormat="false" ht="12.75" hidden="false" customHeight="false" outlineLevel="0" collapsed="false">
      <c r="U1078" s="43"/>
      <c r="V1078" s="45"/>
    </row>
    <row r="1079" customFormat="false" ht="12.75" hidden="false" customHeight="false" outlineLevel="0" collapsed="false">
      <c r="U1079" s="43"/>
      <c r="V1079" s="45"/>
    </row>
    <row r="1080" customFormat="false" ht="12.75" hidden="false" customHeight="false" outlineLevel="0" collapsed="false">
      <c r="U1080" s="43"/>
      <c r="V1080" s="45"/>
    </row>
    <row r="1081" customFormat="false" ht="12.75" hidden="false" customHeight="false" outlineLevel="0" collapsed="false">
      <c r="U1081" s="43"/>
      <c r="V1081" s="45"/>
    </row>
    <row r="1082" customFormat="false" ht="12.75" hidden="false" customHeight="false" outlineLevel="0" collapsed="false">
      <c r="U1082" s="43"/>
      <c r="V1082" s="45"/>
    </row>
    <row r="1083" customFormat="false" ht="12.75" hidden="false" customHeight="false" outlineLevel="0" collapsed="false">
      <c r="U1083" s="43"/>
      <c r="V1083" s="45"/>
    </row>
    <row r="1084" customFormat="false" ht="12.75" hidden="false" customHeight="false" outlineLevel="0" collapsed="false">
      <c r="U1084" s="43"/>
      <c r="V1084" s="45"/>
    </row>
    <row r="1085" customFormat="false" ht="12.75" hidden="false" customHeight="false" outlineLevel="0" collapsed="false">
      <c r="U1085" s="43"/>
      <c r="V1085" s="45"/>
    </row>
    <row r="1086" customFormat="false" ht="12.75" hidden="false" customHeight="false" outlineLevel="0" collapsed="false">
      <c r="U1086" s="43"/>
      <c r="V1086" s="45"/>
    </row>
    <row r="1087" customFormat="false" ht="12.75" hidden="false" customHeight="false" outlineLevel="0" collapsed="false">
      <c r="U1087" s="43"/>
      <c r="V1087" s="45"/>
    </row>
    <row r="1088" customFormat="false" ht="12.75" hidden="false" customHeight="false" outlineLevel="0" collapsed="false">
      <c r="U1088" s="43"/>
      <c r="V1088" s="45"/>
    </row>
    <row r="1089" customFormat="false" ht="12.75" hidden="false" customHeight="false" outlineLevel="0" collapsed="false">
      <c r="U1089" s="43"/>
      <c r="V1089" s="45"/>
    </row>
    <row r="1090" customFormat="false" ht="12.75" hidden="false" customHeight="false" outlineLevel="0" collapsed="false">
      <c r="U1090" s="43"/>
      <c r="V1090" s="45"/>
    </row>
    <row r="1091" customFormat="false" ht="12.75" hidden="false" customHeight="false" outlineLevel="0" collapsed="false">
      <c r="U1091" s="43"/>
      <c r="V1091" s="45"/>
    </row>
    <row r="1092" customFormat="false" ht="12.75" hidden="false" customHeight="false" outlineLevel="0" collapsed="false">
      <c r="U1092" s="43"/>
      <c r="V1092" s="45"/>
    </row>
    <row r="1093" customFormat="false" ht="12.75" hidden="false" customHeight="false" outlineLevel="0" collapsed="false">
      <c r="U1093" s="43"/>
      <c r="V1093" s="45"/>
    </row>
    <row r="1094" customFormat="false" ht="12.75" hidden="false" customHeight="false" outlineLevel="0" collapsed="false">
      <c r="U1094" s="43"/>
      <c r="V1094" s="45"/>
    </row>
    <row r="1095" customFormat="false" ht="12.75" hidden="false" customHeight="false" outlineLevel="0" collapsed="false">
      <c r="U1095" s="43"/>
      <c r="V1095" s="45"/>
    </row>
    <row r="1096" customFormat="false" ht="12.75" hidden="false" customHeight="false" outlineLevel="0" collapsed="false">
      <c r="U1096" s="43"/>
      <c r="V1096" s="45"/>
    </row>
    <row r="1097" customFormat="false" ht="12.75" hidden="false" customHeight="false" outlineLevel="0" collapsed="false">
      <c r="U1097" s="43"/>
      <c r="V1097" s="45"/>
    </row>
    <row r="1098" customFormat="false" ht="12.75" hidden="false" customHeight="false" outlineLevel="0" collapsed="false">
      <c r="U1098" s="43"/>
      <c r="V1098" s="45"/>
    </row>
    <row r="1099" customFormat="false" ht="12.75" hidden="false" customHeight="false" outlineLevel="0" collapsed="false">
      <c r="U1099" s="43"/>
      <c r="V1099" s="45"/>
    </row>
    <row r="1100" customFormat="false" ht="12.75" hidden="false" customHeight="false" outlineLevel="0" collapsed="false">
      <c r="U1100" s="43"/>
      <c r="V1100" s="45"/>
    </row>
    <row r="1101" customFormat="false" ht="12.75" hidden="false" customHeight="false" outlineLevel="0" collapsed="false">
      <c r="U1101" s="43"/>
      <c r="V1101" s="45"/>
    </row>
    <row r="1102" customFormat="false" ht="12.75" hidden="false" customHeight="false" outlineLevel="0" collapsed="false">
      <c r="U1102" s="43"/>
      <c r="V1102" s="45"/>
    </row>
    <row r="1103" customFormat="false" ht="12.75" hidden="false" customHeight="false" outlineLevel="0" collapsed="false">
      <c r="U1103" s="43"/>
      <c r="V1103" s="45"/>
    </row>
    <row r="1104" customFormat="false" ht="12.75" hidden="false" customHeight="false" outlineLevel="0" collapsed="false">
      <c r="U1104" s="43"/>
      <c r="V1104" s="45"/>
    </row>
    <row r="1105" customFormat="false" ht="12.75" hidden="false" customHeight="false" outlineLevel="0" collapsed="false">
      <c r="U1105" s="43"/>
      <c r="V1105" s="45"/>
    </row>
    <row r="1106" customFormat="false" ht="12.75" hidden="false" customHeight="false" outlineLevel="0" collapsed="false">
      <c r="U1106" s="43"/>
      <c r="V1106" s="45"/>
    </row>
    <row r="1107" customFormat="false" ht="12.75" hidden="false" customHeight="false" outlineLevel="0" collapsed="false">
      <c r="U1107" s="43"/>
      <c r="V1107" s="45"/>
    </row>
    <row r="1108" customFormat="false" ht="12.75" hidden="false" customHeight="false" outlineLevel="0" collapsed="false">
      <c r="U1108" s="43"/>
      <c r="V1108" s="45"/>
    </row>
    <row r="1109" customFormat="false" ht="12.75" hidden="false" customHeight="false" outlineLevel="0" collapsed="false">
      <c r="U1109" s="43"/>
      <c r="V1109" s="45"/>
    </row>
    <row r="1110" customFormat="false" ht="12.75" hidden="false" customHeight="false" outlineLevel="0" collapsed="false">
      <c r="U1110" s="43"/>
      <c r="V1110" s="45"/>
    </row>
    <row r="1111" customFormat="false" ht="12.75" hidden="false" customHeight="false" outlineLevel="0" collapsed="false">
      <c r="U1111" s="43"/>
      <c r="V1111" s="45"/>
    </row>
    <row r="1112" customFormat="false" ht="12.75" hidden="false" customHeight="false" outlineLevel="0" collapsed="false">
      <c r="U1112" s="43"/>
      <c r="V1112" s="45"/>
    </row>
    <row r="1113" customFormat="false" ht="12.75" hidden="false" customHeight="false" outlineLevel="0" collapsed="false">
      <c r="U1113" s="43"/>
      <c r="V1113" s="45"/>
    </row>
    <row r="1114" customFormat="false" ht="12.75" hidden="false" customHeight="false" outlineLevel="0" collapsed="false">
      <c r="U1114" s="43"/>
      <c r="V1114" s="45"/>
    </row>
    <row r="1115" customFormat="false" ht="12.75" hidden="false" customHeight="false" outlineLevel="0" collapsed="false">
      <c r="U1115" s="43"/>
      <c r="V1115" s="45"/>
    </row>
    <row r="1116" customFormat="false" ht="12.75" hidden="false" customHeight="false" outlineLevel="0" collapsed="false">
      <c r="U1116" s="43"/>
      <c r="V1116" s="45"/>
    </row>
    <row r="1117" customFormat="false" ht="12.75" hidden="false" customHeight="false" outlineLevel="0" collapsed="false">
      <c r="U1117" s="43"/>
      <c r="V1117" s="45"/>
    </row>
    <row r="1118" customFormat="false" ht="12.75" hidden="false" customHeight="false" outlineLevel="0" collapsed="false">
      <c r="U1118" s="43"/>
      <c r="V1118" s="45"/>
    </row>
    <row r="1119" customFormat="false" ht="12.75" hidden="false" customHeight="false" outlineLevel="0" collapsed="false">
      <c r="U1119" s="43"/>
      <c r="V1119" s="45"/>
    </row>
    <row r="1120" customFormat="false" ht="12.75" hidden="false" customHeight="false" outlineLevel="0" collapsed="false">
      <c r="U1120" s="43"/>
      <c r="V1120" s="45"/>
    </row>
    <row r="1121" customFormat="false" ht="12.75" hidden="false" customHeight="false" outlineLevel="0" collapsed="false">
      <c r="U1121" s="43"/>
      <c r="V1121" s="45"/>
    </row>
    <row r="1122" customFormat="false" ht="12.75" hidden="false" customHeight="false" outlineLevel="0" collapsed="false">
      <c r="U1122" s="43"/>
      <c r="V1122" s="45"/>
    </row>
    <row r="1123" customFormat="false" ht="12.75" hidden="false" customHeight="false" outlineLevel="0" collapsed="false">
      <c r="U1123" s="43"/>
      <c r="V1123" s="45"/>
    </row>
    <row r="1124" customFormat="false" ht="12.75" hidden="false" customHeight="false" outlineLevel="0" collapsed="false">
      <c r="U1124" s="43"/>
      <c r="V1124" s="45"/>
    </row>
    <row r="1125" customFormat="false" ht="12.75" hidden="false" customHeight="false" outlineLevel="0" collapsed="false">
      <c r="U1125" s="43"/>
      <c r="V1125" s="45"/>
    </row>
    <row r="1126" customFormat="false" ht="12.75" hidden="false" customHeight="false" outlineLevel="0" collapsed="false">
      <c r="U1126" s="43"/>
      <c r="V1126" s="45"/>
    </row>
    <row r="1127" customFormat="false" ht="12.75" hidden="false" customHeight="false" outlineLevel="0" collapsed="false">
      <c r="U1127" s="43"/>
      <c r="V1127" s="45"/>
    </row>
    <row r="1128" customFormat="false" ht="12.75" hidden="false" customHeight="false" outlineLevel="0" collapsed="false">
      <c r="U1128" s="43"/>
      <c r="V1128" s="45"/>
    </row>
    <row r="1129" customFormat="false" ht="12.75" hidden="false" customHeight="false" outlineLevel="0" collapsed="false">
      <c r="U1129" s="43"/>
      <c r="V1129" s="45"/>
    </row>
    <row r="1130" customFormat="false" ht="12.75" hidden="false" customHeight="false" outlineLevel="0" collapsed="false">
      <c r="U1130" s="43"/>
      <c r="V1130" s="45"/>
    </row>
    <row r="1131" customFormat="false" ht="12.75" hidden="false" customHeight="false" outlineLevel="0" collapsed="false">
      <c r="U1131" s="43"/>
      <c r="V1131" s="45"/>
    </row>
    <row r="1132" customFormat="false" ht="12.75" hidden="false" customHeight="false" outlineLevel="0" collapsed="false">
      <c r="U1132" s="43"/>
      <c r="V1132" s="45"/>
    </row>
    <row r="1133" customFormat="false" ht="12.75" hidden="false" customHeight="false" outlineLevel="0" collapsed="false">
      <c r="U1133" s="43"/>
      <c r="V1133" s="45"/>
    </row>
    <row r="1134" customFormat="false" ht="12.75" hidden="false" customHeight="false" outlineLevel="0" collapsed="false">
      <c r="U1134" s="43"/>
      <c r="V1134" s="45"/>
    </row>
    <row r="1135" customFormat="false" ht="12.75" hidden="false" customHeight="false" outlineLevel="0" collapsed="false">
      <c r="U1135" s="43"/>
      <c r="V1135" s="45"/>
    </row>
    <row r="1136" customFormat="false" ht="12.75" hidden="false" customHeight="false" outlineLevel="0" collapsed="false">
      <c r="U1136" s="43"/>
      <c r="V1136" s="45"/>
    </row>
    <row r="1137" customFormat="false" ht="12.75" hidden="false" customHeight="false" outlineLevel="0" collapsed="false">
      <c r="U1137" s="43"/>
      <c r="V1137" s="45"/>
    </row>
    <row r="1138" customFormat="false" ht="12.75" hidden="false" customHeight="false" outlineLevel="0" collapsed="false">
      <c r="U1138" s="43"/>
      <c r="V1138" s="45"/>
    </row>
    <row r="1139" customFormat="false" ht="12.75" hidden="false" customHeight="false" outlineLevel="0" collapsed="false">
      <c r="U1139" s="43"/>
      <c r="V1139" s="45"/>
    </row>
    <row r="1140" customFormat="false" ht="12.75" hidden="false" customHeight="false" outlineLevel="0" collapsed="false">
      <c r="U1140" s="43"/>
      <c r="V1140" s="45"/>
    </row>
    <row r="1141" customFormat="false" ht="12.75" hidden="false" customHeight="false" outlineLevel="0" collapsed="false">
      <c r="U1141" s="43"/>
      <c r="V1141" s="45"/>
    </row>
    <row r="1142" customFormat="false" ht="12.75" hidden="false" customHeight="false" outlineLevel="0" collapsed="false">
      <c r="U1142" s="43"/>
      <c r="V1142" s="45"/>
    </row>
    <row r="1143" customFormat="false" ht="12.75" hidden="false" customHeight="false" outlineLevel="0" collapsed="false">
      <c r="U1143" s="43"/>
      <c r="V1143" s="45"/>
    </row>
    <row r="1144" customFormat="false" ht="12.75" hidden="false" customHeight="false" outlineLevel="0" collapsed="false">
      <c r="U1144" s="43"/>
      <c r="V1144" s="45"/>
    </row>
    <row r="1145" customFormat="false" ht="12.75" hidden="false" customHeight="false" outlineLevel="0" collapsed="false">
      <c r="U1145" s="43"/>
      <c r="V1145" s="45"/>
    </row>
    <row r="1146" customFormat="false" ht="12.75" hidden="false" customHeight="false" outlineLevel="0" collapsed="false">
      <c r="U1146" s="43"/>
      <c r="V1146" s="45"/>
    </row>
    <row r="1147" customFormat="false" ht="12.75" hidden="false" customHeight="false" outlineLevel="0" collapsed="false">
      <c r="U1147" s="43"/>
      <c r="V1147" s="45"/>
    </row>
    <row r="1148" customFormat="false" ht="12.75" hidden="false" customHeight="false" outlineLevel="0" collapsed="false">
      <c r="U1148" s="43"/>
      <c r="V1148" s="45"/>
    </row>
    <row r="1149" customFormat="false" ht="12.75" hidden="false" customHeight="false" outlineLevel="0" collapsed="false">
      <c r="U1149" s="43"/>
      <c r="V1149" s="45"/>
    </row>
    <row r="1150" customFormat="false" ht="12.75" hidden="false" customHeight="false" outlineLevel="0" collapsed="false">
      <c r="U1150" s="43"/>
      <c r="V1150" s="45"/>
    </row>
    <row r="1151" customFormat="false" ht="12.75" hidden="false" customHeight="false" outlineLevel="0" collapsed="false">
      <c r="U1151" s="43"/>
      <c r="V1151" s="45"/>
    </row>
    <row r="1152" customFormat="false" ht="12.75" hidden="false" customHeight="false" outlineLevel="0" collapsed="false">
      <c r="U1152" s="43"/>
      <c r="V1152" s="45"/>
    </row>
    <row r="1153" customFormat="false" ht="12.75" hidden="false" customHeight="false" outlineLevel="0" collapsed="false">
      <c r="U1153" s="43"/>
      <c r="V1153" s="45"/>
    </row>
    <row r="1154" customFormat="false" ht="12.75" hidden="false" customHeight="false" outlineLevel="0" collapsed="false">
      <c r="U1154" s="43"/>
      <c r="V1154" s="45"/>
    </row>
    <row r="1155" customFormat="false" ht="12.75" hidden="false" customHeight="false" outlineLevel="0" collapsed="false">
      <c r="U1155" s="43"/>
      <c r="V1155" s="45"/>
    </row>
    <row r="1156" customFormat="false" ht="12.75" hidden="false" customHeight="false" outlineLevel="0" collapsed="false">
      <c r="U1156" s="43"/>
      <c r="V1156" s="45"/>
    </row>
    <row r="1157" customFormat="false" ht="12.75" hidden="false" customHeight="false" outlineLevel="0" collapsed="false">
      <c r="U1157" s="43"/>
      <c r="V1157" s="45"/>
    </row>
    <row r="1158" customFormat="false" ht="12.75" hidden="false" customHeight="false" outlineLevel="0" collapsed="false">
      <c r="U1158" s="43"/>
      <c r="V1158" s="45"/>
    </row>
    <row r="1159" customFormat="false" ht="12.75" hidden="false" customHeight="false" outlineLevel="0" collapsed="false">
      <c r="U1159" s="43"/>
      <c r="V1159" s="45"/>
    </row>
    <row r="1160" customFormat="false" ht="12.75" hidden="false" customHeight="false" outlineLevel="0" collapsed="false">
      <c r="U1160" s="43"/>
      <c r="V1160" s="45"/>
    </row>
    <row r="1161" customFormat="false" ht="12.75" hidden="false" customHeight="false" outlineLevel="0" collapsed="false">
      <c r="U1161" s="43"/>
      <c r="V1161" s="45"/>
    </row>
    <row r="1162" customFormat="false" ht="12.75" hidden="false" customHeight="false" outlineLevel="0" collapsed="false">
      <c r="U1162" s="43"/>
      <c r="V1162" s="45"/>
    </row>
    <row r="1163" customFormat="false" ht="12.75" hidden="false" customHeight="false" outlineLevel="0" collapsed="false">
      <c r="U1163" s="43"/>
      <c r="V1163" s="45"/>
    </row>
    <row r="1164" customFormat="false" ht="12.75" hidden="false" customHeight="false" outlineLevel="0" collapsed="false">
      <c r="U1164" s="43"/>
      <c r="V1164" s="45"/>
    </row>
    <row r="1165" customFormat="false" ht="12.75" hidden="false" customHeight="false" outlineLevel="0" collapsed="false">
      <c r="U1165" s="43"/>
      <c r="V1165" s="45"/>
    </row>
    <row r="1166" customFormat="false" ht="12.75" hidden="false" customHeight="false" outlineLevel="0" collapsed="false">
      <c r="U1166" s="43"/>
      <c r="V1166" s="45"/>
    </row>
    <row r="1167" customFormat="false" ht="12.75" hidden="false" customHeight="false" outlineLevel="0" collapsed="false">
      <c r="U1167" s="43"/>
      <c r="V1167" s="45"/>
    </row>
    <row r="1168" customFormat="false" ht="12.75" hidden="false" customHeight="false" outlineLevel="0" collapsed="false">
      <c r="U1168" s="43"/>
      <c r="V1168" s="45"/>
    </row>
    <row r="1169" customFormat="false" ht="12.75" hidden="false" customHeight="false" outlineLevel="0" collapsed="false">
      <c r="U1169" s="43"/>
      <c r="V1169" s="45"/>
    </row>
    <row r="1170" customFormat="false" ht="12.75" hidden="false" customHeight="false" outlineLevel="0" collapsed="false">
      <c r="U1170" s="43"/>
      <c r="V117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2000-10-27T10:20:45Z</dcterms:created>
  <dc:creator>lcampbel</dc:creator>
  <dc:description>- Oracle 8i ODBC QueryFix Applied</dc:description>
  <dc:language>en-US</dc:language>
  <cp:lastModifiedBy>lcampbel</cp:lastModifiedBy>
  <cp:lastPrinted>2000-11-19T23:22:36Z</cp:lastPrinted>
  <cp:revision>0</cp:revision>
  <dc:subject/>
  <dc:title/>
</cp:coreProperties>
</file>