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MMEL" sheetId="1" state="visible" r:id="rId3"/>
  </sheets>
  <definedNames>
    <definedName function="false" hidden="false" localSheetId="0" name="_xlnm.Print_Area" vbProcedure="false">BAMMEL!$A$1:$I$33</definedName>
    <definedName function="false" hidden="false" localSheetId="0" name="_xlnm.Print_Titles" vbProcedure="false">BAMMEL!$A:$B,BAMMEL!$1:$8</definedName>
    <definedName function="false" hidden="false" name="BAMMEL1" vbProcedure="false">BAMMEL!$A$1:$I$33</definedName>
    <definedName function="false" hidden="false" name="bammel2" vbProcedure="false">BAMMEL!$K$6:$AQ$28</definedName>
    <definedName function="false" hidden="false" name="BTU" vbProcedure="false">BAMMEL!$K$16:$AH$16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<sst xmlns="http://schemas.openxmlformats.org/spreadsheetml/2006/main" count="144" uniqueCount="38">
  <si>
    <t xml:space="preserve">Houston Pipe Line Company</t>
  </si>
  <si>
    <t xml:space="preserve">ACTUAL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</si>
  <si>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</si>
  <si>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</si>
  <si>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Prepared by:  Aimee Lannou   x3-0506</t>
  </si>
  <si>
    <t xml:space="preserve">REPORT</t>
  </si>
  <si>
    <t xml:space="preserve"> Bammel Inventory Report</t>
  </si>
  <si>
    <t xml:space="preserve">  Through 7/31/00</t>
  </si>
  <si>
    <t xml:space="preserve">MMBtu</t>
  </si>
  <si>
    <t xml:space="preserve">Mcf</t>
  </si>
  <si>
    <t xml:space="preserve">Month</t>
  </si>
  <si>
    <t xml:space="preserve">MMbtu/d</t>
  </si>
  <si>
    <t xml:space="preserve">Daily Activity   (MMBtu/D)</t>
  </si>
  <si>
    <t xml:space="preserve">Today</t>
  </si>
  <si>
    <t xml:space="preserve">Yesterday</t>
  </si>
  <si>
    <t xml:space="preserve">To Date</t>
  </si>
  <si>
    <t xml:space="preserve">TOTALS</t>
  </si>
  <si>
    <t xml:space="preserve">HPLC</t>
  </si>
  <si>
    <t xml:space="preserve">ECT/ECT</t>
  </si>
  <si>
    <t xml:space="preserve">SEMPRA ENERGY (AIG)</t>
  </si>
  <si>
    <t xml:space="preserve">TEXAS GENERAL LAND OFFICE</t>
  </si>
  <si>
    <t xml:space="preserve">CILCO </t>
  </si>
  <si>
    <t xml:space="preserve">CANNON INTERESTS</t>
  </si>
  <si>
    <t xml:space="preserve">TOTAL</t>
  </si>
  <si>
    <t xml:space="preserve">    </t>
  </si>
  <si>
    <t xml:space="preserve">Btu Factor</t>
  </si>
  <si>
    <t xml:space="preserve">Current Gas In Place</t>
  </si>
  <si>
    <t xml:space="preserve">Mcf/d</t>
  </si>
  <si>
    <t xml:space="preserve">May Sch 6 + Jun/Jul Est</t>
  </si>
  <si>
    <t xml:space="preserve">May Sch 6 + Jun Est</t>
  </si>
  <si>
    <t xml:space="preserve">Total Working Gas In Place</t>
  </si>
  <si>
    <t xml:space="preserve">Working Gas Btu:  1.016</t>
  </si>
  <si>
    <t xml:space="preserve">Total Cushion Gas In Place</t>
  </si>
  <si>
    <t xml:space="preserve">Cushion Gas Btu:  1.050</t>
  </si>
  <si>
    <t xml:space="preserve">Total Gas In Place</t>
  </si>
  <si>
    <t xml:space="preserve">``</t>
  </si>
  <si>
    <t xml:space="preserve">O:\Logistics\Bammel\Bammelmmyy.xls</t>
  </si>
  <si>
    <t xml:space="preserve">,</t>
  </si>
</sst>
</file>

<file path=xl/styles.xml><?xml version="1.0" encoding="utf-8"?>
<styleSheet xmlns="http://schemas.openxmlformats.org/spreadsheetml/2006/main">
  <numFmts count="12">
    <numFmt numFmtId="164" formatCode="0_)"/>
    <numFmt numFmtId="165" formatCode="[$-409]#,##0.00_);[RED]\(#,##0.00\)"/>
    <numFmt numFmtId="166" formatCode="0.0000_)"/>
    <numFmt numFmtId="167" formatCode="0.000_)"/>
    <numFmt numFmtId="168" formatCode="m/d/yy\ h:mm\ AM/PM"/>
    <numFmt numFmtId="169" formatCode="#,##0.000_);[RED]\(#,##0.000\)"/>
    <numFmt numFmtId="170" formatCode="[$-409]m/d/yyyy"/>
    <numFmt numFmtId="171" formatCode="[$-409]#,##0_);[RED]\(#,##0\)"/>
    <numFmt numFmtId="172" formatCode="0.000"/>
    <numFmt numFmtId="173" formatCode="0.0000"/>
    <numFmt numFmtId="174" formatCode="0.00"/>
    <numFmt numFmtId="175" formatCode="General"/>
  </numFmts>
  <fonts count="1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2"/>
    </font>
    <font>
      <b val="true"/>
      <u val="single"/>
      <sz val="12"/>
      <color rgb="FF0000FF"/>
      <name val="Arial"/>
      <family val="2"/>
    </font>
    <font>
      <u val="single"/>
      <sz val="12"/>
      <color rgb="FF0000FF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2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1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5.75" customHeight="true" zeroHeight="false" outlineLevelRow="0" outlineLevelCol="0"/>
  <cols>
    <col collapsed="false" customWidth="true" hidden="false" outlineLevel="0" max="1" min="1" style="1" width="27.99"/>
    <col collapsed="false" customWidth="true" hidden="false" outlineLevel="0" max="2" min="2" style="1" width="1.77"/>
    <col collapsed="false" customWidth="true" hidden="false" outlineLevel="0" max="6" min="3" style="1" width="15.77"/>
    <col collapsed="false" customWidth="true" hidden="false" outlineLevel="0" max="7" min="7" style="1" width="1.77"/>
    <col collapsed="false" customWidth="true" hidden="false" outlineLevel="0" max="8" min="8" style="1" width="15.77"/>
    <col collapsed="false" customWidth="true" hidden="false" outlineLevel="0" max="9" min="9" style="1" width="16.76"/>
    <col collapsed="false" customWidth="true" hidden="false" outlineLevel="0" max="10" min="10" style="1" width="30.77"/>
    <col collapsed="false" customWidth="true" hidden="false" outlineLevel="0" max="15" min="11" style="1" width="15.77"/>
    <col collapsed="false" customWidth="true" hidden="false" outlineLevel="0" max="16" min="16" style="2" width="15.77"/>
    <col collapsed="false" customWidth="true" hidden="false" outlineLevel="0" max="41" min="17" style="1" width="15.77"/>
    <col collapsed="false" customWidth="true" hidden="false" outlineLevel="0" max="42" min="42" style="1" width="2.77"/>
    <col collapsed="false" customWidth="true" hidden="false" outlineLevel="0" max="43" min="43" style="1" width="15.77"/>
    <col collapsed="false" customWidth="false" hidden="false" outlineLevel="0" max="257" min="44" style="1" width="9.77"/>
  </cols>
  <sheetData>
    <row r="1" customFormat="false" ht="18" hidden="false" customHeight="false" outlineLevel="0" collapsed="false">
      <c r="A1" s="3"/>
      <c r="B1" s="4" t="s">
        <v>0</v>
      </c>
      <c r="C1" s="4"/>
      <c r="D1" s="4"/>
      <c r="E1" s="4"/>
      <c r="F1" s="4"/>
      <c r="G1" s="4"/>
      <c r="H1" s="4"/>
      <c r="I1" s="5" t="s">
        <v>1</v>
      </c>
      <c r="AI1" s="1" t="s">
        <v>2</v>
      </c>
    </row>
    <row r="2" customFormat="false" ht="20.25" hidden="false" customHeight="false" outlineLevel="0" collapsed="false">
      <c r="A2" s="6" t="s">
        <v>3</v>
      </c>
      <c r="B2" s="4" t="s">
        <v>4</v>
      </c>
      <c r="C2" s="4"/>
      <c r="D2" s="4"/>
      <c r="E2" s="4"/>
      <c r="F2" s="4"/>
      <c r="G2" s="4"/>
      <c r="H2" s="4"/>
      <c r="I2" s="5" t="s">
        <v>5</v>
      </c>
    </row>
    <row r="3" customFormat="false" ht="15.75" hidden="false" customHeight="false" outlineLevel="0" collapsed="false">
      <c r="A3" s="7" t="s">
        <v>3</v>
      </c>
      <c r="B3" s="8" t="s">
        <v>6</v>
      </c>
      <c r="C3" s="8"/>
      <c r="D3" s="8"/>
      <c r="E3" s="8"/>
      <c r="F3" s="8"/>
      <c r="G3" s="8"/>
      <c r="H3" s="8"/>
      <c r="I3" s="9" t="n">
        <f aca="true">NOW()</f>
        <v>45926.9708735941</v>
      </c>
    </row>
    <row r="4" customFormat="false" ht="15.75" hidden="false" customHeight="false" outlineLevel="0" collapsed="false">
      <c r="A4" s="7" t="n">
        <f aca="false">IF(C15/D15&lt;1,1,IF(C15/D15&gt;1.05,1,C15/D15))</f>
        <v>1.01303317535545</v>
      </c>
      <c r="B4" s="4" t="s">
        <v>7</v>
      </c>
      <c r="C4" s="4"/>
      <c r="D4" s="4"/>
      <c r="E4" s="4"/>
      <c r="F4" s="4"/>
      <c r="G4" s="4"/>
      <c r="H4" s="4"/>
      <c r="K4" s="10" t="s">
        <v>3</v>
      </c>
      <c r="L4" s="10" t="s">
        <v>3</v>
      </c>
      <c r="M4" s="10" t="s">
        <v>3</v>
      </c>
      <c r="N4" s="10" t="s">
        <v>3</v>
      </c>
      <c r="O4" s="10" t="s">
        <v>3</v>
      </c>
      <c r="P4" s="11" t="s">
        <v>3</v>
      </c>
      <c r="Q4" s="11" t="s">
        <v>3</v>
      </c>
      <c r="V4" s="1" t="s">
        <v>3</v>
      </c>
    </row>
    <row r="5" customFormat="false" ht="15.75" hidden="false" customHeight="false" outlineLevel="0" collapsed="false">
      <c r="A5" s="12"/>
      <c r="B5" s="13"/>
      <c r="C5" s="14"/>
      <c r="D5" s="14"/>
      <c r="E5" s="15"/>
      <c r="F5" s="14"/>
      <c r="G5" s="14"/>
      <c r="H5" s="16" t="s">
        <v>8</v>
      </c>
      <c r="I5" s="16" t="s">
        <v>9</v>
      </c>
      <c r="P5" s="17"/>
      <c r="Q5" s="18"/>
      <c r="R5" s="18"/>
      <c r="AP5" s="19"/>
    </row>
    <row r="6" customFormat="false" ht="15.75" hidden="false" customHeight="false" outlineLevel="0" collapsed="false">
      <c r="B6" s="20"/>
      <c r="C6" s="16" t="s">
        <v>8</v>
      </c>
      <c r="D6" s="16" t="s">
        <v>9</v>
      </c>
      <c r="E6" s="16" t="s">
        <v>8</v>
      </c>
      <c r="F6" s="16" t="s">
        <v>9</v>
      </c>
      <c r="G6" s="21"/>
      <c r="H6" s="22" t="s">
        <v>10</v>
      </c>
      <c r="I6" s="22" t="s">
        <v>10</v>
      </c>
      <c r="K6" s="11" t="s">
        <v>11</v>
      </c>
      <c r="L6" s="11" t="s">
        <v>11</v>
      </c>
      <c r="M6" s="11" t="s">
        <v>11</v>
      </c>
      <c r="N6" s="11" t="s">
        <v>11</v>
      </c>
      <c r="O6" s="11" t="s">
        <v>11</v>
      </c>
      <c r="P6" s="23" t="s">
        <v>11</v>
      </c>
      <c r="Q6" s="23" t="s">
        <v>11</v>
      </c>
      <c r="R6" s="23" t="s">
        <v>11</v>
      </c>
      <c r="S6" s="11" t="s">
        <v>11</v>
      </c>
      <c r="T6" s="11" t="s">
        <v>11</v>
      </c>
      <c r="U6" s="11" t="s">
        <v>11</v>
      </c>
      <c r="V6" s="11" t="s">
        <v>11</v>
      </c>
      <c r="W6" s="11" t="s">
        <v>11</v>
      </c>
      <c r="X6" s="11" t="s">
        <v>11</v>
      </c>
      <c r="Y6" s="11" t="s">
        <v>11</v>
      </c>
      <c r="Z6" s="11" t="s">
        <v>11</v>
      </c>
      <c r="AA6" s="11" t="s">
        <v>11</v>
      </c>
      <c r="AB6" s="11" t="s">
        <v>11</v>
      </c>
      <c r="AC6" s="11" t="s">
        <v>11</v>
      </c>
      <c r="AD6" s="11" t="s">
        <v>11</v>
      </c>
      <c r="AE6" s="11" t="s">
        <v>11</v>
      </c>
      <c r="AF6" s="11" t="s">
        <v>11</v>
      </c>
      <c r="AG6" s="11" t="s">
        <v>11</v>
      </c>
      <c r="AH6" s="11" t="s">
        <v>11</v>
      </c>
      <c r="AI6" s="11" t="s">
        <v>11</v>
      </c>
      <c r="AJ6" s="11" t="s">
        <v>11</v>
      </c>
      <c r="AK6" s="11" t="s">
        <v>11</v>
      </c>
      <c r="AL6" s="11" t="s">
        <v>11</v>
      </c>
      <c r="AM6" s="11" t="s">
        <v>11</v>
      </c>
      <c r="AN6" s="11" t="s">
        <v>11</v>
      </c>
      <c r="AO6" s="11" t="s">
        <v>11</v>
      </c>
      <c r="AP6" s="24"/>
      <c r="AQ6" s="11" t="s">
        <v>11</v>
      </c>
    </row>
    <row r="7" customFormat="false" ht="15.75" hidden="false" customHeight="false" outlineLevel="0" collapsed="false">
      <c r="A7" s="25" t="s">
        <v>12</v>
      </c>
      <c r="B7" s="20"/>
      <c r="C7" s="26" t="s">
        <v>13</v>
      </c>
      <c r="D7" s="26" t="s">
        <v>13</v>
      </c>
      <c r="E7" s="26" t="s">
        <v>14</v>
      </c>
      <c r="F7" s="26" t="s">
        <v>14</v>
      </c>
      <c r="G7" s="27"/>
      <c r="H7" s="26" t="s">
        <v>15</v>
      </c>
      <c r="I7" s="26" t="s">
        <v>15</v>
      </c>
      <c r="K7" s="10" t="n">
        <v>1</v>
      </c>
      <c r="L7" s="10" t="n">
        <v>2</v>
      </c>
      <c r="M7" s="10" t="n">
        <v>3</v>
      </c>
      <c r="N7" s="10" t="n">
        <v>4</v>
      </c>
      <c r="O7" s="10" t="n">
        <v>5</v>
      </c>
      <c r="P7" s="28" t="n">
        <v>6</v>
      </c>
      <c r="Q7" s="28" t="n">
        <v>7</v>
      </c>
      <c r="R7" s="28" t="n">
        <v>8</v>
      </c>
      <c r="S7" s="10" t="n">
        <v>9</v>
      </c>
      <c r="T7" s="10" t="n">
        <v>10</v>
      </c>
      <c r="U7" s="10" t="n">
        <v>11</v>
      </c>
      <c r="V7" s="10" t="n">
        <v>12</v>
      </c>
      <c r="W7" s="10" t="n">
        <v>13</v>
      </c>
      <c r="X7" s="10" t="n">
        <v>14</v>
      </c>
      <c r="Y7" s="10" t="n">
        <v>15</v>
      </c>
      <c r="Z7" s="10" t="n">
        <v>16</v>
      </c>
      <c r="AA7" s="0" t="n">
        <v>17</v>
      </c>
      <c r="AB7" s="10" t="n">
        <v>18</v>
      </c>
      <c r="AC7" s="10" t="n">
        <v>19</v>
      </c>
      <c r="AD7" s="10" t="n">
        <v>20</v>
      </c>
      <c r="AE7" s="10" t="n">
        <v>21</v>
      </c>
      <c r="AF7" s="10" t="n">
        <v>22</v>
      </c>
      <c r="AG7" s="10" t="n">
        <v>23</v>
      </c>
      <c r="AH7" s="10" t="n">
        <v>24</v>
      </c>
      <c r="AI7" s="10" t="n">
        <v>25</v>
      </c>
      <c r="AJ7" s="10" t="n">
        <v>26</v>
      </c>
      <c r="AK7" s="10" t="n">
        <v>27</v>
      </c>
      <c r="AL7" s="10" t="n">
        <v>28</v>
      </c>
      <c r="AM7" s="10" t="n">
        <v>29</v>
      </c>
      <c r="AN7" s="10" t="n">
        <v>30</v>
      </c>
      <c r="AO7" s="10" t="n">
        <v>31</v>
      </c>
      <c r="AP7" s="19"/>
      <c r="AQ7" s="29" t="s">
        <v>16</v>
      </c>
    </row>
    <row r="8" customFormat="false" ht="15" hidden="false" customHeight="false" outlineLevel="0" collapsed="false">
      <c r="C8" s="30"/>
      <c r="E8" s="30"/>
      <c r="F8" s="30"/>
      <c r="G8" s="30"/>
      <c r="H8" s="30"/>
      <c r="K8" s="31"/>
      <c r="L8" s="31"/>
      <c r="M8" s="31"/>
      <c r="N8" s="31"/>
      <c r="O8" s="31"/>
      <c r="P8" s="31"/>
      <c r="Q8" s="31"/>
      <c r="R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3"/>
      <c r="AQ8" s="32"/>
    </row>
    <row r="9" customFormat="false" ht="15" hidden="false" customHeight="false" outlineLevel="0" collapsed="false">
      <c r="A9" s="1" t="s">
        <v>17</v>
      </c>
      <c r="B9" s="34"/>
      <c r="C9" s="35" t="n">
        <f aca="false">C15-SUM(C10:C14)</f>
        <v>59475</v>
      </c>
      <c r="D9" s="35" t="n">
        <f aca="false">D15-SUM(D10:D14)</f>
        <v>58709.8245614035</v>
      </c>
      <c r="E9" s="35" t="n">
        <v>67689</v>
      </c>
      <c r="F9" s="35" t="n">
        <v>66831.2191576593</v>
      </c>
      <c r="G9" s="36"/>
      <c r="H9" s="35" t="n">
        <f aca="false">AQ9</f>
        <v>-1915646</v>
      </c>
      <c r="I9" s="34" t="n">
        <f aca="false">AQ21</f>
        <v>-1871413.70031595</v>
      </c>
      <c r="K9" s="35" t="n">
        <v>-13270</v>
      </c>
      <c r="L9" s="35" t="n">
        <v>-53498</v>
      </c>
      <c r="M9" s="35" t="n">
        <v>-67145</v>
      </c>
      <c r="N9" s="35" t="n">
        <v>-12265</v>
      </c>
      <c r="O9" s="35" t="n">
        <v>-13109</v>
      </c>
      <c r="P9" s="35" t="n">
        <v>-12739</v>
      </c>
      <c r="Q9" s="35" t="n">
        <v>-13378</v>
      </c>
      <c r="R9" s="35" t="n">
        <v>-12365</v>
      </c>
      <c r="S9" s="35" t="n">
        <v>-7639</v>
      </c>
      <c r="T9" s="35" t="n">
        <v>-95025</v>
      </c>
      <c r="U9" s="35" t="n">
        <v>-155643</v>
      </c>
      <c r="V9" s="35" t="n">
        <v>-49427</v>
      </c>
      <c r="W9" s="35" t="n">
        <v>-57028</v>
      </c>
      <c r="X9" s="35" t="n">
        <v>-53246</v>
      </c>
      <c r="Y9" s="35" t="n">
        <v>-90554</v>
      </c>
      <c r="Z9" s="35" t="n">
        <v>-50552</v>
      </c>
      <c r="AA9" s="35" t="n">
        <v>-61395</v>
      </c>
      <c r="AB9" s="35" t="n">
        <v>-53317</v>
      </c>
      <c r="AC9" s="35" t="n">
        <v>-149075</v>
      </c>
      <c r="AD9" s="35" t="n">
        <v>-215756</v>
      </c>
      <c r="AE9" s="35" t="n">
        <v>-178125</v>
      </c>
      <c r="AF9" s="35" t="n">
        <v>-41864</v>
      </c>
      <c r="AG9" s="35" t="n">
        <v>-46792</v>
      </c>
      <c r="AH9" s="35" t="n">
        <v>-16242</v>
      </c>
      <c r="AI9" s="35" t="n">
        <v>-117447</v>
      </c>
      <c r="AJ9" s="35" t="n">
        <v>-213139</v>
      </c>
      <c r="AK9" s="35" t="n">
        <v>-187313</v>
      </c>
      <c r="AL9" s="35" t="n">
        <v>-114996</v>
      </c>
      <c r="AM9" s="35" t="n">
        <v>109534</v>
      </c>
      <c r="AN9" s="35" t="n">
        <v>67689</v>
      </c>
      <c r="AO9" s="35" t="n">
        <v>59475</v>
      </c>
      <c r="AP9" s="37"/>
      <c r="AQ9" s="34" t="n">
        <f aca="false">SUM(K9:AO9)</f>
        <v>-1915646</v>
      </c>
      <c r="AR9" s="34"/>
    </row>
    <row r="10" customFormat="false" ht="15" hidden="false" customHeight="false" outlineLevel="0" collapsed="false">
      <c r="A10" s="25" t="s">
        <v>18</v>
      </c>
      <c r="B10" s="34"/>
      <c r="C10" s="35" t="n">
        <v>0</v>
      </c>
      <c r="D10" s="38" t="n">
        <f aca="false">IF(C10=0,0,(C10/($C$15/$D$15)))</f>
        <v>0</v>
      </c>
      <c r="E10" s="35" t="n">
        <v>0</v>
      </c>
      <c r="F10" s="38" t="n">
        <v>0</v>
      </c>
      <c r="G10" s="34" t="s">
        <v>3</v>
      </c>
      <c r="H10" s="35" t="n">
        <f aca="false">AQ10</f>
        <v>0</v>
      </c>
      <c r="I10" s="34" t="n">
        <f aca="false">AQ22</f>
        <v>0</v>
      </c>
      <c r="J10" s="34"/>
      <c r="K10" s="35" t="n">
        <v>0</v>
      </c>
      <c r="L10" s="35" t="n">
        <v>0</v>
      </c>
      <c r="M10" s="35" t="n">
        <v>0</v>
      </c>
      <c r="N10" s="35" t="n">
        <v>0</v>
      </c>
      <c r="O10" s="35" t="n">
        <v>0</v>
      </c>
      <c r="P10" s="39" t="n">
        <v>0</v>
      </c>
      <c r="Q10" s="39" t="n">
        <v>0</v>
      </c>
      <c r="R10" s="39" t="n">
        <v>0</v>
      </c>
      <c r="S10" s="35" t="n">
        <v>0</v>
      </c>
      <c r="T10" s="35" t="n">
        <v>0</v>
      </c>
      <c r="U10" s="35" t="n">
        <v>0</v>
      </c>
      <c r="V10" s="35" t="n">
        <v>0</v>
      </c>
      <c r="W10" s="35" t="n">
        <v>0</v>
      </c>
      <c r="X10" s="35" t="n">
        <v>0</v>
      </c>
      <c r="Y10" s="35" t="n">
        <v>0</v>
      </c>
      <c r="Z10" s="35" t="n">
        <v>0</v>
      </c>
      <c r="AA10" s="35" t="n">
        <v>0</v>
      </c>
      <c r="AB10" s="35" t="n">
        <v>0</v>
      </c>
      <c r="AC10" s="35" t="n">
        <v>0</v>
      </c>
      <c r="AD10" s="35" t="n">
        <v>0</v>
      </c>
      <c r="AE10" s="35" t="n">
        <v>0</v>
      </c>
      <c r="AF10" s="35" t="n">
        <v>0</v>
      </c>
      <c r="AG10" s="35" t="n">
        <v>0</v>
      </c>
      <c r="AH10" s="35" t="n">
        <v>0</v>
      </c>
      <c r="AI10" s="35" t="n">
        <v>0</v>
      </c>
      <c r="AJ10" s="35" t="n">
        <v>0</v>
      </c>
      <c r="AK10" s="35" t="n">
        <v>0</v>
      </c>
      <c r="AL10" s="35" t="n">
        <v>0</v>
      </c>
      <c r="AM10" s="35" t="n">
        <v>0</v>
      </c>
      <c r="AN10" s="35" t="n">
        <v>0</v>
      </c>
      <c r="AO10" s="35" t="n">
        <v>0</v>
      </c>
      <c r="AP10" s="40"/>
      <c r="AQ10" s="34" t="n">
        <f aca="false">SUM(K10:AO10)</f>
        <v>0</v>
      </c>
      <c r="AR10" s="34"/>
    </row>
    <row r="11" customFormat="false" ht="15" hidden="false" customHeight="false" outlineLevel="0" collapsed="false">
      <c r="A11" s="25" t="s">
        <v>19</v>
      </c>
      <c r="B11" s="34"/>
      <c r="C11" s="41" t="n">
        <v>0</v>
      </c>
      <c r="D11" s="38" t="n">
        <f aca="false">IF(C11=0,0,(C11/($C$15/$D$15)))</f>
        <v>0</v>
      </c>
      <c r="E11" s="41" t="n">
        <v>0</v>
      </c>
      <c r="F11" s="38" t="n">
        <v>0</v>
      </c>
      <c r="G11" s="34"/>
      <c r="H11" s="35" t="n">
        <f aca="false">AQ11</f>
        <v>0</v>
      </c>
      <c r="I11" s="34" t="n">
        <f aca="false">AQ23</f>
        <v>0</v>
      </c>
      <c r="J11" s="34"/>
      <c r="K11" s="41" t="n">
        <v>0</v>
      </c>
      <c r="L11" s="41" t="n">
        <v>0</v>
      </c>
      <c r="M11" s="41" t="n">
        <v>0</v>
      </c>
      <c r="N11" s="41" t="n">
        <v>0</v>
      </c>
      <c r="O11" s="41" t="n">
        <v>0</v>
      </c>
      <c r="P11" s="42" t="n">
        <v>0</v>
      </c>
      <c r="Q11" s="42" t="n">
        <v>0</v>
      </c>
      <c r="R11" s="42" t="n">
        <v>0</v>
      </c>
      <c r="S11" s="41" t="n">
        <v>0</v>
      </c>
      <c r="T11" s="41" t="n">
        <v>0</v>
      </c>
      <c r="U11" s="41" t="n">
        <v>0</v>
      </c>
      <c r="V11" s="41" t="n">
        <v>0</v>
      </c>
      <c r="W11" s="41" t="n">
        <v>0</v>
      </c>
      <c r="X11" s="41" t="n">
        <v>0</v>
      </c>
      <c r="Y11" s="41" t="n">
        <v>0</v>
      </c>
      <c r="Z11" s="41" t="n">
        <v>0</v>
      </c>
      <c r="AA11" s="41" t="n">
        <v>0</v>
      </c>
      <c r="AB11" s="41" t="n">
        <v>0</v>
      </c>
      <c r="AC11" s="41" t="n">
        <v>0</v>
      </c>
      <c r="AD11" s="41" t="n">
        <v>0</v>
      </c>
      <c r="AE11" s="41" t="n">
        <v>0</v>
      </c>
      <c r="AF11" s="41" t="n">
        <v>0</v>
      </c>
      <c r="AG11" s="41" t="n">
        <v>0</v>
      </c>
      <c r="AH11" s="41" t="n">
        <v>0</v>
      </c>
      <c r="AI11" s="41" t="n">
        <v>0</v>
      </c>
      <c r="AJ11" s="41" t="n">
        <v>0</v>
      </c>
      <c r="AK11" s="41" t="n">
        <v>0</v>
      </c>
      <c r="AL11" s="41" t="n">
        <v>0</v>
      </c>
      <c r="AM11" s="41" t="n">
        <v>0</v>
      </c>
      <c r="AN11" s="41" t="n">
        <v>0</v>
      </c>
      <c r="AO11" s="41" t="n">
        <v>0</v>
      </c>
      <c r="AP11" s="40"/>
      <c r="AQ11" s="34" t="n">
        <f aca="false">SUM(K11:AO11)</f>
        <v>0</v>
      </c>
      <c r="AR11" s="34"/>
    </row>
    <row r="12" customFormat="false" ht="16.5" hidden="false" customHeight="true" outlineLevel="0" collapsed="false">
      <c r="A12" s="25" t="s">
        <v>20</v>
      </c>
      <c r="B12" s="34"/>
      <c r="C12" s="41" t="n">
        <v>-3412</v>
      </c>
      <c r="D12" s="38" t="n">
        <f aca="false">IF(C12=0,0,(C12/($C$15/$D$15)))</f>
        <v>-3368.10292397661</v>
      </c>
      <c r="E12" s="41" t="n">
        <v>460</v>
      </c>
      <c r="F12" s="38" t="n">
        <v>454.170704435334</v>
      </c>
      <c r="G12" s="34"/>
      <c r="H12" s="35" t="n">
        <f aca="false">AQ12</f>
        <v>-2492</v>
      </c>
      <c r="I12" s="34" t="n">
        <f aca="false">AQ24</f>
        <v>-2459.93221954127</v>
      </c>
      <c r="J12" s="34"/>
      <c r="K12" s="41" t="n">
        <v>0</v>
      </c>
      <c r="L12" s="41" t="n">
        <v>0</v>
      </c>
      <c r="M12" s="41" t="n">
        <v>0</v>
      </c>
      <c r="N12" s="41" t="n">
        <v>0</v>
      </c>
      <c r="O12" s="41" t="n">
        <v>0</v>
      </c>
      <c r="P12" s="42" t="n">
        <v>0</v>
      </c>
      <c r="Q12" s="42" t="n">
        <v>0</v>
      </c>
      <c r="R12" s="42" t="n">
        <v>0</v>
      </c>
      <c r="S12" s="41" t="n">
        <v>0</v>
      </c>
      <c r="T12" s="41" t="n">
        <v>0</v>
      </c>
      <c r="U12" s="41" t="n">
        <v>0</v>
      </c>
      <c r="V12" s="41" t="n">
        <v>0</v>
      </c>
      <c r="W12" s="41" t="n">
        <v>0</v>
      </c>
      <c r="X12" s="41" t="n">
        <v>0</v>
      </c>
      <c r="Y12" s="41" t="n">
        <v>0</v>
      </c>
      <c r="Z12" s="41" t="n">
        <v>0</v>
      </c>
      <c r="AA12" s="41" t="n">
        <v>0</v>
      </c>
      <c r="AB12" s="41" t="n">
        <v>0</v>
      </c>
      <c r="AC12" s="41" t="n">
        <v>0</v>
      </c>
      <c r="AD12" s="41" t="n">
        <v>0</v>
      </c>
      <c r="AE12" s="41" t="n">
        <v>0</v>
      </c>
      <c r="AF12" s="41" t="n">
        <v>0</v>
      </c>
      <c r="AG12" s="41" t="n">
        <v>0</v>
      </c>
      <c r="AH12" s="41" t="n">
        <v>0</v>
      </c>
      <c r="AI12" s="41" t="n">
        <v>0</v>
      </c>
      <c r="AJ12" s="41" t="n">
        <v>0</v>
      </c>
      <c r="AK12" s="41" t="n">
        <v>0</v>
      </c>
      <c r="AL12" s="41" t="n">
        <v>0</v>
      </c>
      <c r="AM12" s="41" t="n">
        <v>460</v>
      </c>
      <c r="AN12" s="41" t="n">
        <v>460</v>
      </c>
      <c r="AO12" s="41" t="n">
        <v>-3412</v>
      </c>
      <c r="AP12" s="40"/>
      <c r="AQ12" s="34" t="n">
        <f aca="false">SUM(K12:AO12)</f>
        <v>-2492</v>
      </c>
      <c r="AR12" s="34"/>
    </row>
    <row r="13" customFormat="false" ht="15" hidden="false" customHeight="false" outlineLevel="0" collapsed="false">
      <c r="A13" s="43" t="s">
        <v>21</v>
      </c>
      <c r="B13" s="44"/>
      <c r="C13" s="42" t="n">
        <v>0</v>
      </c>
      <c r="D13" s="38" t="n">
        <f aca="false">IF(C13=0,0,(C13/($C$15/$D$15)))</f>
        <v>0</v>
      </c>
      <c r="E13" s="42" t="n">
        <v>0</v>
      </c>
      <c r="F13" s="38" t="n">
        <v>0</v>
      </c>
      <c r="G13" s="34"/>
      <c r="H13" s="35" t="n">
        <f aca="false">AQ13</f>
        <v>0</v>
      </c>
      <c r="I13" s="34" t="n">
        <f aca="false">AQ25</f>
        <v>0</v>
      </c>
      <c r="J13" s="34"/>
      <c r="K13" s="42" t="n">
        <v>0</v>
      </c>
      <c r="L13" s="42" t="n">
        <v>0</v>
      </c>
      <c r="M13" s="42" t="n">
        <v>0</v>
      </c>
      <c r="N13" s="42" t="n">
        <v>0</v>
      </c>
      <c r="O13" s="42" t="n">
        <v>0</v>
      </c>
      <c r="P13" s="42" t="n">
        <v>0</v>
      </c>
      <c r="Q13" s="42" t="n">
        <v>0</v>
      </c>
      <c r="R13" s="42" t="n">
        <v>0</v>
      </c>
      <c r="S13" s="42" t="n">
        <v>0</v>
      </c>
      <c r="T13" s="42" t="n">
        <v>0</v>
      </c>
      <c r="U13" s="42" t="n">
        <v>0</v>
      </c>
      <c r="V13" s="42" t="n">
        <v>0</v>
      </c>
      <c r="W13" s="42" t="n">
        <v>0</v>
      </c>
      <c r="X13" s="42" t="n">
        <v>0</v>
      </c>
      <c r="Y13" s="42" t="n">
        <v>0</v>
      </c>
      <c r="Z13" s="42" t="n">
        <v>0</v>
      </c>
      <c r="AA13" s="42" t="n">
        <v>0</v>
      </c>
      <c r="AB13" s="42" t="n">
        <v>0</v>
      </c>
      <c r="AC13" s="42" t="n">
        <v>0</v>
      </c>
      <c r="AD13" s="42" t="n">
        <v>0</v>
      </c>
      <c r="AE13" s="42" t="n">
        <v>0</v>
      </c>
      <c r="AF13" s="42" t="n">
        <v>0</v>
      </c>
      <c r="AG13" s="42" t="n">
        <v>0</v>
      </c>
      <c r="AH13" s="42" t="n">
        <v>0</v>
      </c>
      <c r="AI13" s="42" t="n">
        <v>0</v>
      </c>
      <c r="AJ13" s="42" t="n">
        <v>0</v>
      </c>
      <c r="AK13" s="42" t="n">
        <v>0</v>
      </c>
      <c r="AL13" s="42" t="n">
        <v>0</v>
      </c>
      <c r="AM13" s="42" t="n">
        <v>0</v>
      </c>
      <c r="AN13" s="42" t="n">
        <v>0</v>
      </c>
      <c r="AO13" s="42" t="n">
        <v>0</v>
      </c>
      <c r="AP13" s="40"/>
      <c r="AQ13" s="34" t="n">
        <f aca="false">SUM(K13:AO13)</f>
        <v>0</v>
      </c>
      <c r="AR13" s="34"/>
    </row>
    <row r="14" customFormat="false" ht="15" hidden="false" customHeight="false" outlineLevel="0" collapsed="false">
      <c r="A14" s="25" t="s">
        <v>22</v>
      </c>
      <c r="B14" s="34"/>
      <c r="C14" s="45" t="n">
        <v>12337</v>
      </c>
      <c r="D14" s="46" t="n">
        <f aca="false">IF(C14=0,0,(C14/($C$15/$D$15)))</f>
        <v>12178.2783625731</v>
      </c>
      <c r="E14" s="45" t="n">
        <v>12341</v>
      </c>
      <c r="F14" s="46" t="n">
        <v>12184.6101379053</v>
      </c>
      <c r="G14" s="47"/>
      <c r="H14" s="48" t="n">
        <f aca="false">AQ14</f>
        <v>381679</v>
      </c>
      <c r="I14" s="47" t="n">
        <f aca="false">AQ26</f>
        <v>375127.929740002</v>
      </c>
      <c r="J14" s="34"/>
      <c r="K14" s="45" t="n">
        <v>12330</v>
      </c>
      <c r="L14" s="45" t="n">
        <v>12308</v>
      </c>
      <c r="M14" s="45" t="n">
        <v>12305</v>
      </c>
      <c r="N14" s="45" t="n">
        <v>12315</v>
      </c>
      <c r="O14" s="45" t="n">
        <v>12320</v>
      </c>
      <c r="P14" s="49" t="n">
        <v>12309</v>
      </c>
      <c r="Q14" s="49" t="n">
        <v>12228</v>
      </c>
      <c r="R14" s="49" t="n">
        <v>12275</v>
      </c>
      <c r="S14" s="45" t="n">
        <v>12309</v>
      </c>
      <c r="T14" s="45" t="n">
        <v>12235</v>
      </c>
      <c r="U14" s="45" t="n">
        <v>12363</v>
      </c>
      <c r="V14" s="45" t="n">
        <v>12327</v>
      </c>
      <c r="W14" s="45" t="n">
        <v>12288</v>
      </c>
      <c r="X14" s="45" t="n">
        <v>12346</v>
      </c>
      <c r="Y14" s="45" t="n">
        <v>12334</v>
      </c>
      <c r="Z14" s="45" t="n">
        <v>12342</v>
      </c>
      <c r="AA14" s="45" t="n">
        <v>12335</v>
      </c>
      <c r="AB14" s="45" t="n">
        <v>12337</v>
      </c>
      <c r="AC14" s="45" t="n">
        <v>12335</v>
      </c>
      <c r="AD14" s="45" t="n">
        <v>12336</v>
      </c>
      <c r="AE14" s="45" t="n">
        <v>12225</v>
      </c>
      <c r="AF14" s="45" t="n">
        <v>12364</v>
      </c>
      <c r="AG14" s="45" t="n">
        <v>12352</v>
      </c>
      <c r="AH14" s="45" t="n">
        <v>12322</v>
      </c>
      <c r="AI14" s="45" t="n">
        <v>12197</v>
      </c>
      <c r="AJ14" s="45" t="n">
        <v>12239</v>
      </c>
      <c r="AK14" s="45" t="n">
        <v>12333</v>
      </c>
      <c r="AL14" s="45" t="n">
        <v>12346</v>
      </c>
      <c r="AM14" s="45" t="n">
        <v>12346</v>
      </c>
      <c r="AN14" s="45" t="n">
        <v>12341</v>
      </c>
      <c r="AO14" s="45" t="n">
        <v>12337</v>
      </c>
      <c r="AP14" s="50"/>
      <c r="AQ14" s="47" t="n">
        <f aca="false">SUM(K14:AO14)</f>
        <v>381679</v>
      </c>
      <c r="AR14" s="34"/>
    </row>
    <row r="15" customFormat="false" ht="15" hidden="false" customHeight="false" outlineLevel="0" collapsed="false">
      <c r="A15" s="51" t="s">
        <v>23</v>
      </c>
      <c r="B15" s="34" t="s">
        <v>24</v>
      </c>
      <c r="C15" s="42" t="n">
        <v>68400</v>
      </c>
      <c r="D15" s="44" t="n">
        <v>67520</v>
      </c>
      <c r="E15" s="42" t="n">
        <v>80490</v>
      </c>
      <c r="F15" s="44" t="n">
        <v>79470</v>
      </c>
      <c r="H15" s="35" t="n">
        <f aca="false">SUM(H9:H14)</f>
        <v>-1536459</v>
      </c>
      <c r="I15" s="35" t="n">
        <f aca="false">SUM(I9:I14)</f>
        <v>-1498745.70279549</v>
      </c>
      <c r="J15" s="35"/>
      <c r="K15" s="42" t="n">
        <v>-940</v>
      </c>
      <c r="L15" s="42" t="n">
        <v>-41190</v>
      </c>
      <c r="M15" s="42" t="n">
        <v>-54840</v>
      </c>
      <c r="N15" s="42" t="n">
        <v>50</v>
      </c>
      <c r="O15" s="42" t="n">
        <v>-789</v>
      </c>
      <c r="P15" s="42" t="n">
        <v>-430</v>
      </c>
      <c r="Q15" s="42" t="n">
        <v>-1150</v>
      </c>
      <c r="R15" s="42" t="n">
        <v>-90</v>
      </c>
      <c r="S15" s="42" t="n">
        <v>4670</v>
      </c>
      <c r="T15" s="42" t="n">
        <v>-82790</v>
      </c>
      <c r="U15" s="42" t="n">
        <v>-143280</v>
      </c>
      <c r="V15" s="42" t="n">
        <v>-37100</v>
      </c>
      <c r="W15" s="42" t="n">
        <v>-44740</v>
      </c>
      <c r="X15" s="42" t="n">
        <v>-40900</v>
      </c>
      <c r="Y15" s="42" t="n">
        <v>-78220</v>
      </c>
      <c r="Z15" s="42" t="n">
        <v>-38210</v>
      </c>
      <c r="AA15" s="42" t="n">
        <v>-49060</v>
      </c>
      <c r="AB15" s="42" t="n">
        <v>-40980</v>
      </c>
      <c r="AC15" s="42" t="n">
        <v>-136740</v>
      </c>
      <c r="AD15" s="42" t="n">
        <v>-203420</v>
      </c>
      <c r="AE15" s="42" t="n">
        <v>-165900</v>
      </c>
      <c r="AF15" s="42" t="n">
        <v>-29500</v>
      </c>
      <c r="AG15" s="42" t="n">
        <v>-34440</v>
      </c>
      <c r="AH15" s="42" t="n">
        <v>-3920</v>
      </c>
      <c r="AI15" s="42" t="n">
        <v>-105250</v>
      </c>
      <c r="AJ15" s="42" t="n">
        <v>-200900</v>
      </c>
      <c r="AK15" s="42" t="n">
        <v>-174980</v>
      </c>
      <c r="AL15" s="42" t="n">
        <v>-102650</v>
      </c>
      <c r="AM15" s="42" t="n">
        <v>122340</v>
      </c>
      <c r="AN15" s="42" t="n">
        <v>80490</v>
      </c>
      <c r="AO15" s="42" t="n">
        <v>68400</v>
      </c>
      <c r="AP15" s="52"/>
      <c r="AQ15" s="35" t="n">
        <f aca="false">SUM(AQ9:AQ14)</f>
        <v>-1536459</v>
      </c>
      <c r="AR15" s="36"/>
      <c r="AS15" s="30"/>
      <c r="AT15" s="30"/>
      <c r="AU15" s="30"/>
      <c r="AV15" s="30"/>
      <c r="AW15" s="30"/>
      <c r="AX15" s="30"/>
      <c r="AY15" s="30"/>
      <c r="AZ15" s="30"/>
    </row>
    <row r="16" customFormat="false" ht="15" hidden="false" customHeight="false" outlineLevel="0" collapsed="false">
      <c r="B16" s="34"/>
      <c r="C16" s="34"/>
      <c r="D16" s="34"/>
      <c r="E16" s="34"/>
      <c r="F16" s="34"/>
      <c r="H16" s="34"/>
      <c r="I16" s="34" t="s">
        <v>3</v>
      </c>
      <c r="J16" s="53" t="s">
        <v>25</v>
      </c>
      <c r="K16" s="54" t="n">
        <v>1</v>
      </c>
      <c r="L16" s="54" t="n">
        <v>1.024</v>
      </c>
      <c r="M16" s="54" t="n">
        <v>1.023</v>
      </c>
      <c r="N16" s="54" t="n">
        <v>1</v>
      </c>
      <c r="O16" s="54" t="n">
        <v>1</v>
      </c>
      <c r="P16" s="54" t="n">
        <v>1</v>
      </c>
      <c r="Q16" s="54" t="n">
        <v>1</v>
      </c>
      <c r="R16" s="54" t="n">
        <v>1</v>
      </c>
      <c r="S16" s="54" t="n">
        <v>1</v>
      </c>
      <c r="T16" s="54" t="n">
        <v>1.023</v>
      </c>
      <c r="U16" s="54" t="n">
        <v>1.022</v>
      </c>
      <c r="V16" s="54" t="n">
        <v>1.029</v>
      </c>
      <c r="W16" s="54" t="n">
        <v>1.028</v>
      </c>
      <c r="X16" s="54" t="n">
        <v>1.028</v>
      </c>
      <c r="Y16" s="54" t="n">
        <v>1.024</v>
      </c>
      <c r="Z16" s="54" t="n">
        <v>1.031</v>
      </c>
      <c r="AA16" s="54" t="n">
        <v>1.027</v>
      </c>
      <c r="AB16" s="54" t="n">
        <v>1.029</v>
      </c>
      <c r="AC16" s="54" t="n">
        <v>1.022</v>
      </c>
      <c r="AD16" s="54" t="n">
        <v>1.021</v>
      </c>
      <c r="AE16" s="54" t="n">
        <v>1.021</v>
      </c>
      <c r="AF16" s="54" t="n">
        <v>1.029</v>
      </c>
      <c r="AG16" s="54" t="n">
        <v>1.027</v>
      </c>
      <c r="AH16" s="54" t="n">
        <v>1</v>
      </c>
      <c r="AI16" s="54" t="n">
        <v>1.023</v>
      </c>
      <c r="AJ16" s="54" t="n">
        <v>1.021</v>
      </c>
      <c r="AK16" s="54" t="n">
        <v>1.021</v>
      </c>
      <c r="AL16" s="54" t="n">
        <v>1.021</v>
      </c>
      <c r="AM16" s="54" t="n">
        <v>1.015</v>
      </c>
      <c r="AN16" s="54" t="n">
        <v>1.013</v>
      </c>
      <c r="AO16" s="54" t="n">
        <v>1.013</v>
      </c>
      <c r="AP16" s="55" t="s">
        <v>3</v>
      </c>
      <c r="AQ16" s="56"/>
      <c r="AR16" s="57" t="s">
        <v>3</v>
      </c>
      <c r="AS16" s="58"/>
      <c r="AT16" s="56"/>
      <c r="AU16" s="56"/>
      <c r="AV16" s="56"/>
      <c r="AW16" s="56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</row>
    <row r="17" customFormat="false" ht="15.75" hidden="false" customHeight="false" outlineLevel="0" collapsed="false">
      <c r="B17" s="34"/>
      <c r="C17" s="60" t="s">
        <v>8</v>
      </c>
      <c r="D17" s="60" t="s">
        <v>9</v>
      </c>
      <c r="E17" s="60" t="s">
        <v>8</v>
      </c>
      <c r="F17" s="60" t="s">
        <v>9</v>
      </c>
      <c r="G17" s="34"/>
      <c r="H17" s="61"/>
      <c r="I17" s="34"/>
      <c r="J17" s="34"/>
      <c r="K17" s="34"/>
      <c r="L17" s="34"/>
      <c r="M17" s="34"/>
      <c r="N17" s="34"/>
      <c r="O17" s="34"/>
      <c r="P17" s="44"/>
      <c r="Q17" s="44"/>
      <c r="R17" s="4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40"/>
      <c r="AQ17" s="34"/>
      <c r="AR17" s="34"/>
    </row>
    <row r="18" customFormat="false" ht="15.75" hidden="false" customHeight="false" outlineLevel="0" collapsed="false">
      <c r="B18" s="34"/>
      <c r="C18" s="62" t="s">
        <v>26</v>
      </c>
      <c r="D18" s="62"/>
      <c r="E18" s="63"/>
      <c r="F18" s="64"/>
      <c r="G18" s="34"/>
      <c r="H18" s="65"/>
      <c r="I18" s="34"/>
      <c r="J18" s="34"/>
      <c r="K18" s="63" t="s">
        <v>27</v>
      </c>
      <c r="L18" s="63" t="s">
        <v>27</v>
      </c>
      <c r="M18" s="63" t="s">
        <v>27</v>
      </c>
      <c r="N18" s="63" t="s">
        <v>27</v>
      </c>
      <c r="O18" s="63" t="s">
        <v>27</v>
      </c>
      <c r="P18" s="66" t="s">
        <v>27</v>
      </c>
      <c r="Q18" s="66" t="s">
        <v>27</v>
      </c>
      <c r="R18" s="66" t="s">
        <v>27</v>
      </c>
      <c r="S18" s="63" t="s">
        <v>27</v>
      </c>
      <c r="T18" s="63" t="s">
        <v>27</v>
      </c>
      <c r="U18" s="63" t="s">
        <v>27</v>
      </c>
      <c r="V18" s="63" t="s">
        <v>27</v>
      </c>
      <c r="W18" s="63" t="s">
        <v>27</v>
      </c>
      <c r="X18" s="63" t="s">
        <v>27</v>
      </c>
      <c r="Y18" s="63" t="s">
        <v>27</v>
      </c>
      <c r="Z18" s="63" t="s">
        <v>27</v>
      </c>
      <c r="AA18" s="63" t="s">
        <v>27</v>
      </c>
      <c r="AB18" s="63" t="s">
        <v>27</v>
      </c>
      <c r="AC18" s="63" t="s">
        <v>27</v>
      </c>
      <c r="AD18" s="63" t="s">
        <v>27</v>
      </c>
      <c r="AE18" s="63" t="s">
        <v>27</v>
      </c>
      <c r="AF18" s="63" t="s">
        <v>27</v>
      </c>
      <c r="AG18" s="63" t="s">
        <v>27</v>
      </c>
      <c r="AH18" s="63" t="s">
        <v>27</v>
      </c>
      <c r="AI18" s="63" t="s">
        <v>27</v>
      </c>
      <c r="AJ18" s="63" t="s">
        <v>27</v>
      </c>
      <c r="AK18" s="63" t="s">
        <v>27</v>
      </c>
      <c r="AL18" s="63" t="s">
        <v>27</v>
      </c>
      <c r="AM18" s="63"/>
      <c r="AN18" s="63" t="s">
        <v>27</v>
      </c>
      <c r="AO18" s="63" t="s">
        <v>27</v>
      </c>
      <c r="AP18" s="67"/>
      <c r="AQ18" s="63" t="s">
        <v>27</v>
      </c>
      <c r="AR18" s="34"/>
    </row>
    <row r="19" customFormat="false" ht="15.75" hidden="false" customHeight="false" outlineLevel="0" collapsed="false">
      <c r="B19" s="34"/>
      <c r="C19" s="68" t="s">
        <v>28</v>
      </c>
      <c r="D19" s="68"/>
      <c r="E19" s="68" t="s">
        <v>29</v>
      </c>
      <c r="F19" s="68"/>
      <c r="G19" s="34"/>
      <c r="H19" s="65"/>
      <c r="K19" s="35" t="n">
        <v>1</v>
      </c>
      <c r="L19" s="35" t="n">
        <v>2</v>
      </c>
      <c r="M19" s="35" t="n">
        <v>3</v>
      </c>
      <c r="N19" s="35" t="n">
        <v>4</v>
      </c>
      <c r="O19" s="35" t="n">
        <v>5</v>
      </c>
      <c r="P19" s="39" t="n">
        <v>6</v>
      </c>
      <c r="Q19" s="39" t="n">
        <v>7</v>
      </c>
      <c r="R19" s="39" t="n">
        <v>8</v>
      </c>
      <c r="S19" s="35" t="n">
        <v>9</v>
      </c>
      <c r="T19" s="35" t="n">
        <v>10</v>
      </c>
      <c r="U19" s="35" t="n">
        <v>11</v>
      </c>
      <c r="V19" s="35" t="n">
        <v>12</v>
      </c>
      <c r="W19" s="35" t="n">
        <v>13</v>
      </c>
      <c r="X19" s="35" t="n">
        <v>14</v>
      </c>
      <c r="Y19" s="35" t="n">
        <v>15</v>
      </c>
      <c r="Z19" s="35" t="n">
        <v>16</v>
      </c>
      <c r="AA19" s="35" t="n">
        <v>17</v>
      </c>
      <c r="AB19" s="35" t="n">
        <v>18</v>
      </c>
      <c r="AC19" s="35" t="n">
        <v>19</v>
      </c>
      <c r="AD19" s="35" t="n">
        <v>20</v>
      </c>
      <c r="AE19" s="35" t="n">
        <v>21</v>
      </c>
      <c r="AF19" s="35" t="n">
        <v>22</v>
      </c>
      <c r="AG19" s="35" t="n">
        <v>23</v>
      </c>
      <c r="AH19" s="35" t="n">
        <v>24</v>
      </c>
      <c r="AI19" s="35" t="n">
        <v>25</v>
      </c>
      <c r="AJ19" s="35" t="n">
        <v>26</v>
      </c>
      <c r="AK19" s="35" t="n">
        <v>27</v>
      </c>
      <c r="AL19" s="35" t="n">
        <v>28</v>
      </c>
      <c r="AM19" s="35" t="n">
        <v>29</v>
      </c>
      <c r="AN19" s="35" t="n">
        <v>30</v>
      </c>
      <c r="AO19" s="35" t="n">
        <v>31</v>
      </c>
      <c r="AP19" s="40"/>
      <c r="AQ19" s="69" t="s">
        <v>16</v>
      </c>
      <c r="AR19" s="65"/>
    </row>
    <row r="20" customFormat="false" ht="16.5" hidden="false" customHeight="true" outlineLevel="0" collapsed="false">
      <c r="B20" s="34"/>
      <c r="C20" s="70"/>
      <c r="D20" s="70"/>
      <c r="E20" s="71"/>
      <c r="F20" s="71"/>
      <c r="G20" s="72" t="s">
        <v>3</v>
      </c>
      <c r="H20" s="73" t="s">
        <v>3</v>
      </c>
      <c r="I20" s="34"/>
      <c r="J20" s="34"/>
      <c r="K20" s="74"/>
      <c r="L20" s="74"/>
      <c r="M20" s="74"/>
      <c r="N20" s="74"/>
      <c r="O20" s="74"/>
      <c r="P20" s="75"/>
      <c r="Q20" s="75"/>
      <c r="R20" s="75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6"/>
      <c r="AQ20" s="74"/>
      <c r="AR20" s="34"/>
    </row>
    <row r="21" customFormat="false" ht="15" hidden="false" customHeight="false" outlineLevel="0" collapsed="false">
      <c r="A21" s="1" t="s">
        <v>17</v>
      </c>
      <c r="B21" s="34"/>
      <c r="C21" s="44" t="n">
        <f aca="false">E21+H9</f>
        <v>20006351</v>
      </c>
      <c r="D21" s="44" t="n">
        <f aca="false">F21+I9</f>
        <v>20472010.7665491</v>
      </c>
      <c r="E21" s="44" t="n">
        <v>21921997</v>
      </c>
      <c r="F21" s="44" t="n">
        <v>22343424.4668651</v>
      </c>
      <c r="G21" s="44"/>
      <c r="H21" s="34"/>
      <c r="I21" s="34"/>
      <c r="J21" s="34"/>
      <c r="K21" s="35" t="n">
        <v>-13150</v>
      </c>
      <c r="L21" s="35" t="n">
        <v>-52238.1539208546</v>
      </c>
      <c r="M21" s="35" t="n">
        <v>-65639.0125820569</v>
      </c>
      <c r="N21" s="35" t="n">
        <v>-12165</v>
      </c>
      <c r="O21" s="35" t="n">
        <v>-13116</v>
      </c>
      <c r="P21" s="35" t="n">
        <v>-12589</v>
      </c>
      <c r="Q21" s="35" t="n">
        <v>-13218</v>
      </c>
      <c r="R21" s="35" t="n">
        <v>-12225</v>
      </c>
      <c r="S21" s="35" t="n">
        <f aca="false">S27-SUM(S22:S26)</f>
        <v>-7595</v>
      </c>
      <c r="T21" s="35" t="n">
        <v>-93195</v>
      </c>
      <c r="U21" s="35" t="n">
        <v>-152525</v>
      </c>
      <c r="V21" s="35" t="n">
        <v>-48325</v>
      </c>
      <c r="W21" s="35" t="n">
        <v>-55784</v>
      </c>
      <c r="X21" s="35" t="n">
        <v>-51777</v>
      </c>
      <c r="Y21" s="35" t="n">
        <v>-88355</v>
      </c>
      <c r="Z21" s="35" t="n">
        <v>-49256</v>
      </c>
      <c r="AA21" s="35" t="n">
        <v>-59736</v>
      </c>
      <c r="AB21" s="35" t="n">
        <v>-51807.7828208882</v>
      </c>
      <c r="AC21" s="35" t="n">
        <v>-145935.201842914</v>
      </c>
      <c r="AD21" s="35" t="n">
        <v>-211280.086520499</v>
      </c>
      <c r="AE21" s="35" t="n">
        <v>-174495.931283906</v>
      </c>
      <c r="AF21" s="35" t="n">
        <v>-40686.1315254237</v>
      </c>
      <c r="AG21" s="35" t="n">
        <v>-45627</v>
      </c>
      <c r="AH21" s="35" t="n">
        <v>-14460.3520408163</v>
      </c>
      <c r="AI21" s="35" t="n">
        <v>-114858.144513064</v>
      </c>
      <c r="AJ21" s="35" t="n">
        <v>-208725.569238427</v>
      </c>
      <c r="AK21" s="35" t="n">
        <v>-183448.558749571</v>
      </c>
      <c r="AL21" s="35" t="n">
        <v>-112609.81899659</v>
      </c>
      <c r="AM21" s="35" t="n">
        <v>107868</v>
      </c>
      <c r="AN21" s="35" t="n">
        <v>66831.2191576593</v>
      </c>
      <c r="AO21" s="35" t="n">
        <v>58709.8245614035</v>
      </c>
      <c r="AP21" s="77"/>
      <c r="AQ21" s="35" t="n">
        <f aca="false">SUM(K21:AO21)</f>
        <v>-1871413.70031595</v>
      </c>
      <c r="AR21" s="36"/>
    </row>
    <row r="22" customFormat="false" ht="15" hidden="false" customHeight="false" outlineLevel="0" collapsed="false">
      <c r="A22" s="25" t="s">
        <v>18</v>
      </c>
      <c r="B22" s="34"/>
      <c r="C22" s="44" t="n">
        <f aca="false">E22+H10</f>
        <v>22188857</v>
      </c>
      <c r="D22" s="44" t="n">
        <f aca="false">F22+I10</f>
        <v>21008908</v>
      </c>
      <c r="E22" s="44" t="n">
        <v>22188857</v>
      </c>
      <c r="F22" s="44" t="n">
        <v>21008908</v>
      </c>
      <c r="G22" s="44"/>
      <c r="H22" s="34"/>
      <c r="I22" s="34" t="s">
        <v>3</v>
      </c>
      <c r="J22" s="34"/>
      <c r="K22" s="38" t="n">
        <v>0</v>
      </c>
      <c r="L22" s="38" t="n">
        <v>0</v>
      </c>
      <c r="M22" s="38" t="n">
        <v>0</v>
      </c>
      <c r="N22" s="38" t="n">
        <v>0</v>
      </c>
      <c r="O22" s="38" t="n">
        <v>0</v>
      </c>
      <c r="P22" s="78" t="n">
        <v>0</v>
      </c>
      <c r="Q22" s="78" t="n">
        <v>0</v>
      </c>
      <c r="R22" s="78" t="n">
        <v>0</v>
      </c>
      <c r="S22" s="38" t="n">
        <f aca="false">IF(R22=0,0,(R22/($C$15/$D$15)))</f>
        <v>0</v>
      </c>
      <c r="T22" s="38" t="n">
        <v>0</v>
      </c>
      <c r="U22" s="38" t="n">
        <v>0</v>
      </c>
      <c r="V22" s="38" t="n">
        <v>0</v>
      </c>
      <c r="W22" s="38" t="n">
        <v>0</v>
      </c>
      <c r="X22" s="38" t="n">
        <v>0</v>
      </c>
      <c r="Y22" s="38" t="n">
        <v>0</v>
      </c>
      <c r="Z22" s="38" t="n">
        <v>0</v>
      </c>
      <c r="AA22" s="38" t="n">
        <v>0</v>
      </c>
      <c r="AB22" s="38" t="n">
        <v>0</v>
      </c>
      <c r="AC22" s="38" t="n">
        <v>0</v>
      </c>
      <c r="AD22" s="38" t="n">
        <v>0</v>
      </c>
      <c r="AE22" s="38" t="n">
        <v>0</v>
      </c>
      <c r="AF22" s="38" t="n">
        <v>0</v>
      </c>
      <c r="AG22" s="38" t="n">
        <v>0</v>
      </c>
      <c r="AH22" s="38" t="n">
        <v>0</v>
      </c>
      <c r="AI22" s="38" t="n">
        <v>0</v>
      </c>
      <c r="AJ22" s="38" t="n">
        <v>0</v>
      </c>
      <c r="AK22" s="38" t="n">
        <v>0</v>
      </c>
      <c r="AL22" s="38" t="n">
        <v>0</v>
      </c>
      <c r="AM22" s="38" t="n">
        <v>0</v>
      </c>
      <c r="AN22" s="38" t="n">
        <v>0</v>
      </c>
      <c r="AO22" s="38" t="n">
        <v>0</v>
      </c>
      <c r="AP22" s="79"/>
      <c r="AQ22" s="35" t="n">
        <f aca="false">SUM(K22:AO22)</f>
        <v>0</v>
      </c>
      <c r="AR22" s="34"/>
    </row>
    <row r="23" customFormat="false" ht="15" hidden="false" customHeight="false" outlineLevel="0" collapsed="false">
      <c r="A23" s="25" t="s">
        <v>19</v>
      </c>
      <c r="B23" s="34"/>
      <c r="C23" s="44" t="n">
        <f aca="false">E23+H11</f>
        <v>0</v>
      </c>
      <c r="D23" s="44" t="n">
        <f aca="false">F23+I11</f>
        <v>0</v>
      </c>
      <c r="E23" s="44" t="n">
        <v>0</v>
      </c>
      <c r="F23" s="44" t="n">
        <v>0</v>
      </c>
      <c r="G23" s="44"/>
      <c r="H23" s="34"/>
      <c r="I23" s="34" t="s">
        <v>3</v>
      </c>
      <c r="J23" s="34"/>
      <c r="K23" s="38" t="n">
        <v>0</v>
      </c>
      <c r="L23" s="38" t="n">
        <v>0</v>
      </c>
      <c r="M23" s="38" t="n">
        <v>0</v>
      </c>
      <c r="N23" s="38" t="n">
        <v>0</v>
      </c>
      <c r="O23" s="38" t="n">
        <v>0</v>
      </c>
      <c r="P23" s="78" t="n">
        <v>0</v>
      </c>
      <c r="Q23" s="78" t="n">
        <v>0</v>
      </c>
      <c r="R23" s="78" t="n">
        <v>0</v>
      </c>
      <c r="S23" s="38" t="n">
        <f aca="false">IF(R23=0,0,(R23/($C$15/$D$15)))</f>
        <v>0</v>
      </c>
      <c r="T23" s="38" t="n">
        <v>0</v>
      </c>
      <c r="U23" s="38" t="n">
        <v>0</v>
      </c>
      <c r="V23" s="38" t="n">
        <v>0</v>
      </c>
      <c r="W23" s="38" t="n">
        <v>0</v>
      </c>
      <c r="X23" s="38" t="n">
        <v>0</v>
      </c>
      <c r="Y23" s="38" t="n">
        <v>0</v>
      </c>
      <c r="Z23" s="38" t="n">
        <v>0</v>
      </c>
      <c r="AA23" s="38" t="n">
        <v>0</v>
      </c>
      <c r="AB23" s="38" t="n">
        <v>0</v>
      </c>
      <c r="AC23" s="38" t="n">
        <v>0</v>
      </c>
      <c r="AD23" s="38" t="n">
        <v>0</v>
      </c>
      <c r="AE23" s="38" t="n">
        <v>0</v>
      </c>
      <c r="AF23" s="38" t="n">
        <v>0</v>
      </c>
      <c r="AG23" s="38" t="n">
        <v>0</v>
      </c>
      <c r="AH23" s="38" t="n">
        <v>0</v>
      </c>
      <c r="AI23" s="38" t="n">
        <v>0</v>
      </c>
      <c r="AJ23" s="38" t="n">
        <v>0</v>
      </c>
      <c r="AK23" s="38" t="n">
        <v>0</v>
      </c>
      <c r="AL23" s="38" t="n">
        <v>0</v>
      </c>
      <c r="AM23" s="38" t="n">
        <v>0</v>
      </c>
      <c r="AN23" s="38" t="n">
        <v>0</v>
      </c>
      <c r="AO23" s="38" t="n">
        <v>0</v>
      </c>
      <c r="AP23" s="79"/>
      <c r="AQ23" s="35" t="n">
        <f aca="false">SUM(K23:AO23)</f>
        <v>0</v>
      </c>
      <c r="AR23" s="80" t="s">
        <v>3</v>
      </c>
    </row>
    <row r="24" customFormat="false" ht="15" hidden="false" customHeight="false" outlineLevel="0" collapsed="false">
      <c r="A24" s="25" t="s">
        <v>20</v>
      </c>
      <c r="B24" s="34"/>
      <c r="C24" s="44" t="n">
        <f aca="false">E24+H12</f>
        <v>830565</v>
      </c>
      <c r="D24" s="44" t="n">
        <f aca="false">F24+I12</f>
        <v>839207.067780459</v>
      </c>
      <c r="E24" s="44" t="n">
        <v>833057</v>
      </c>
      <c r="F24" s="44" t="n">
        <v>841667</v>
      </c>
      <c r="G24" s="44"/>
      <c r="H24" s="34"/>
      <c r="I24" s="34"/>
      <c r="J24" s="34"/>
      <c r="K24" s="38" t="n">
        <v>0</v>
      </c>
      <c r="L24" s="38" t="n">
        <v>0</v>
      </c>
      <c r="M24" s="38" t="n">
        <v>0</v>
      </c>
      <c r="N24" s="38" t="n">
        <v>0</v>
      </c>
      <c r="O24" s="38" t="n">
        <v>0</v>
      </c>
      <c r="P24" s="78" t="n">
        <v>0</v>
      </c>
      <c r="Q24" s="78" t="n">
        <v>0</v>
      </c>
      <c r="R24" s="78" t="n">
        <v>0</v>
      </c>
      <c r="S24" s="38" t="n">
        <f aca="false">IF(R24=0,0,(R24/($C$15/$D$15)))</f>
        <v>0</v>
      </c>
      <c r="T24" s="38" t="n">
        <v>0</v>
      </c>
      <c r="U24" s="38" t="n">
        <v>0</v>
      </c>
      <c r="V24" s="38" t="n">
        <v>0</v>
      </c>
      <c r="W24" s="38" t="n">
        <v>0</v>
      </c>
      <c r="X24" s="38" t="n">
        <v>0</v>
      </c>
      <c r="Y24" s="38" t="n">
        <v>0</v>
      </c>
      <c r="Z24" s="38" t="n">
        <v>0</v>
      </c>
      <c r="AA24" s="38" t="n">
        <v>0</v>
      </c>
      <c r="AB24" s="38" t="n">
        <v>0</v>
      </c>
      <c r="AC24" s="38" t="n">
        <v>0</v>
      </c>
      <c r="AD24" s="38" t="n">
        <v>0</v>
      </c>
      <c r="AE24" s="38" t="n">
        <v>0</v>
      </c>
      <c r="AF24" s="38" t="n">
        <v>0</v>
      </c>
      <c r="AG24" s="38" t="n">
        <v>0</v>
      </c>
      <c r="AH24" s="38" t="n">
        <v>0</v>
      </c>
      <c r="AI24" s="38" t="n">
        <v>0</v>
      </c>
      <c r="AJ24" s="38" t="n">
        <v>0</v>
      </c>
      <c r="AK24" s="38" t="n">
        <v>0</v>
      </c>
      <c r="AL24" s="38" t="n">
        <v>0</v>
      </c>
      <c r="AM24" s="38" t="n">
        <v>454</v>
      </c>
      <c r="AN24" s="38" t="n">
        <v>454.170704435334</v>
      </c>
      <c r="AO24" s="38" t="n">
        <v>-3368.10292397661</v>
      </c>
      <c r="AP24" s="79"/>
      <c r="AQ24" s="35" t="n">
        <f aca="false">SUM(K24:AO24)</f>
        <v>-2459.93221954127</v>
      </c>
      <c r="AR24" s="34"/>
    </row>
    <row r="25" customFormat="false" ht="15" hidden="false" customHeight="false" outlineLevel="0" collapsed="false">
      <c r="A25" s="25" t="s">
        <v>21</v>
      </c>
      <c r="B25" s="34"/>
      <c r="C25" s="44" t="n">
        <f aca="false">E25+H13</f>
        <v>0</v>
      </c>
      <c r="D25" s="44" t="n">
        <f aca="false">F25+I13</f>
        <v>0</v>
      </c>
      <c r="E25" s="44" t="n">
        <v>0</v>
      </c>
      <c r="F25" s="44" t="n">
        <v>0</v>
      </c>
      <c r="G25" s="44"/>
      <c r="H25" s="34"/>
      <c r="I25" s="34"/>
      <c r="J25" s="34"/>
      <c r="K25" s="38" t="n">
        <v>0</v>
      </c>
      <c r="L25" s="38" t="n">
        <v>0</v>
      </c>
      <c r="M25" s="38" t="n">
        <v>0</v>
      </c>
      <c r="N25" s="38" t="n">
        <v>0</v>
      </c>
      <c r="O25" s="38" t="n">
        <v>0</v>
      </c>
      <c r="P25" s="78" t="n">
        <v>0</v>
      </c>
      <c r="Q25" s="78" t="n">
        <v>0</v>
      </c>
      <c r="R25" s="78" t="n">
        <v>0</v>
      </c>
      <c r="S25" s="38" t="n">
        <f aca="false">IF(R25=0,0,(R25/($C$15/$D$15)))</f>
        <v>0</v>
      </c>
      <c r="T25" s="38" t="n">
        <v>0</v>
      </c>
      <c r="U25" s="38" t="n">
        <v>0</v>
      </c>
      <c r="V25" s="38" t="n">
        <v>0</v>
      </c>
      <c r="W25" s="38" t="n">
        <v>0</v>
      </c>
      <c r="X25" s="38" t="n">
        <v>0</v>
      </c>
      <c r="Y25" s="38" t="n">
        <v>0</v>
      </c>
      <c r="Z25" s="38" t="n">
        <v>0</v>
      </c>
      <c r="AA25" s="38" t="n">
        <v>0</v>
      </c>
      <c r="AB25" s="38" t="n">
        <v>0</v>
      </c>
      <c r="AC25" s="38" t="n">
        <v>0</v>
      </c>
      <c r="AD25" s="38" t="n">
        <v>0</v>
      </c>
      <c r="AE25" s="38" t="n">
        <v>0</v>
      </c>
      <c r="AF25" s="38" t="n">
        <v>0</v>
      </c>
      <c r="AG25" s="38" t="n">
        <v>0</v>
      </c>
      <c r="AH25" s="38" t="n">
        <v>0</v>
      </c>
      <c r="AI25" s="38" t="n">
        <v>0</v>
      </c>
      <c r="AJ25" s="38" t="n">
        <v>0</v>
      </c>
      <c r="AK25" s="38" t="n">
        <v>0</v>
      </c>
      <c r="AL25" s="38" t="n">
        <v>0</v>
      </c>
      <c r="AM25" s="38" t="n">
        <v>0</v>
      </c>
      <c r="AN25" s="38" t="n">
        <v>0</v>
      </c>
      <c r="AO25" s="38" t="n">
        <v>0</v>
      </c>
      <c r="AP25" s="79"/>
      <c r="AQ25" s="35" t="n">
        <f aca="false">SUM(K25:AO25)</f>
        <v>0</v>
      </c>
      <c r="AR25" s="34"/>
    </row>
    <row r="26" customFormat="false" ht="15" hidden="false" customHeight="false" outlineLevel="0" collapsed="false">
      <c r="A26" s="25" t="s">
        <v>22</v>
      </c>
      <c r="B26" s="34"/>
      <c r="C26" s="81" t="n">
        <f aca="false">E26+H14</f>
        <v>3332709</v>
      </c>
      <c r="D26" s="81" t="n">
        <f aca="false">F26+I14</f>
        <v>3516729.46287494</v>
      </c>
      <c r="E26" s="81" t="n">
        <v>2951030</v>
      </c>
      <c r="F26" s="81" t="n">
        <v>3141601.53313494</v>
      </c>
      <c r="G26" s="44"/>
      <c r="H26" s="34"/>
      <c r="I26" s="34"/>
      <c r="J26" s="34"/>
      <c r="K26" s="46" t="n">
        <v>12330</v>
      </c>
      <c r="L26" s="46" t="n">
        <v>12018.1539208546</v>
      </c>
      <c r="M26" s="46" t="n">
        <v>12029.0125820569</v>
      </c>
      <c r="N26" s="46" t="n">
        <v>12315</v>
      </c>
      <c r="O26" s="46" t="n">
        <v>12320</v>
      </c>
      <c r="P26" s="82" t="n">
        <v>12309</v>
      </c>
      <c r="Q26" s="82" t="n">
        <v>12228</v>
      </c>
      <c r="R26" s="82" t="n">
        <v>12275</v>
      </c>
      <c r="S26" s="46" t="n">
        <v>12275</v>
      </c>
      <c r="T26" s="46" t="n">
        <v>12275</v>
      </c>
      <c r="U26" s="46" t="n">
        <v>12275</v>
      </c>
      <c r="V26" s="46" t="n">
        <v>12275</v>
      </c>
      <c r="W26" s="46" t="n">
        <v>12244</v>
      </c>
      <c r="X26" s="46" t="n">
        <v>11997</v>
      </c>
      <c r="Y26" s="46" t="n">
        <v>11985</v>
      </c>
      <c r="Z26" s="46" t="n">
        <v>12186</v>
      </c>
      <c r="AA26" s="46" t="n">
        <v>11986</v>
      </c>
      <c r="AB26" s="46" t="n">
        <v>11987.7828208882</v>
      </c>
      <c r="AC26" s="46" t="n">
        <v>12075.2018429136</v>
      </c>
      <c r="AD26" s="46" t="n">
        <v>12080.0865204995</v>
      </c>
      <c r="AE26" s="46" t="n">
        <v>11975.931283906</v>
      </c>
      <c r="AF26" s="46" t="n">
        <v>12016.1315254237</v>
      </c>
      <c r="AG26" s="46" t="n">
        <v>12097</v>
      </c>
      <c r="AH26" s="46" t="n">
        <v>10970.3520408163</v>
      </c>
      <c r="AI26" s="46" t="n">
        <v>11928.1445130641</v>
      </c>
      <c r="AJ26" s="46" t="n">
        <v>11985.5692384271</v>
      </c>
      <c r="AK26" s="46" t="n">
        <v>12078.5587495714</v>
      </c>
      <c r="AL26" s="46" t="n">
        <v>12089.8189965904</v>
      </c>
      <c r="AM26" s="46" t="n">
        <v>12158.297204512</v>
      </c>
      <c r="AN26" s="46" t="n">
        <v>12184.6101379053</v>
      </c>
      <c r="AO26" s="46" t="n">
        <v>12178.2783625731</v>
      </c>
      <c r="AP26" s="83"/>
      <c r="AQ26" s="48" t="n">
        <f aca="false">SUM(K26:AO26)</f>
        <v>375127.929740002</v>
      </c>
      <c r="AR26" s="34"/>
    </row>
    <row r="27" customFormat="false" ht="15.75" hidden="false" customHeight="false" outlineLevel="0" collapsed="false">
      <c r="A27" s="84" t="s">
        <v>30</v>
      </c>
      <c r="B27" s="34"/>
      <c r="C27" s="44" t="n">
        <f aca="false">SUM(C21:C26)</f>
        <v>46358482</v>
      </c>
      <c r="D27" s="44" t="n">
        <f aca="false">SUM(D21:D26)</f>
        <v>45836855.2972045</v>
      </c>
      <c r="E27" s="44" t="n">
        <f aca="false">SUM(E21:E26)</f>
        <v>47894941</v>
      </c>
      <c r="F27" s="44" t="n">
        <f aca="false">SUM(F21:F26)+1</f>
        <v>47335602</v>
      </c>
      <c r="G27" s="34"/>
      <c r="H27" s="2" t="s">
        <v>31</v>
      </c>
      <c r="I27" s="2"/>
      <c r="J27" s="35"/>
      <c r="K27" s="44" t="n">
        <v>-820</v>
      </c>
      <c r="L27" s="44" t="n">
        <v>-40220</v>
      </c>
      <c r="M27" s="44" t="n">
        <v>-53610</v>
      </c>
      <c r="N27" s="44" t="n">
        <v>150</v>
      </c>
      <c r="O27" s="44" t="n">
        <v>-796</v>
      </c>
      <c r="P27" s="44" t="n">
        <v>-280</v>
      </c>
      <c r="Q27" s="44" t="n">
        <v>-990</v>
      </c>
      <c r="R27" s="44" t="n">
        <v>50</v>
      </c>
      <c r="S27" s="44" t="n">
        <v>4680</v>
      </c>
      <c r="T27" s="44" t="n">
        <v>-80920</v>
      </c>
      <c r="U27" s="44" t="n">
        <v>-140250</v>
      </c>
      <c r="V27" s="44" t="n">
        <v>-36050</v>
      </c>
      <c r="W27" s="44" t="n">
        <v>-43540</v>
      </c>
      <c r="X27" s="44" t="n">
        <v>-39780</v>
      </c>
      <c r="Y27" s="44" t="n">
        <v>-76370</v>
      </c>
      <c r="Z27" s="44" t="n">
        <v>-37070</v>
      </c>
      <c r="AA27" s="44" t="n">
        <v>-47750</v>
      </c>
      <c r="AB27" s="44" t="n">
        <v>-39820</v>
      </c>
      <c r="AC27" s="44" t="n">
        <v>-133860</v>
      </c>
      <c r="AD27" s="44" t="n">
        <v>-199200</v>
      </c>
      <c r="AE27" s="44" t="n">
        <v>-162520</v>
      </c>
      <c r="AF27" s="44" t="n">
        <v>-28670</v>
      </c>
      <c r="AG27" s="44" t="n">
        <v>-33530</v>
      </c>
      <c r="AH27" s="44" t="n">
        <v>-3490</v>
      </c>
      <c r="AI27" s="44" t="n">
        <v>-102930</v>
      </c>
      <c r="AJ27" s="44" t="n">
        <v>-196740</v>
      </c>
      <c r="AK27" s="44" t="n">
        <v>-171370</v>
      </c>
      <c r="AL27" s="44" t="n">
        <v>-100520</v>
      </c>
      <c r="AM27" s="44" t="n">
        <v>120480</v>
      </c>
      <c r="AN27" s="44" t="n">
        <v>79470</v>
      </c>
      <c r="AO27" s="44" t="n">
        <v>67520</v>
      </c>
      <c r="AP27" s="40"/>
      <c r="AQ27" s="35" t="n">
        <f aca="false">SUM(AQ21:AQ26)</f>
        <v>-1498745.70279549</v>
      </c>
      <c r="AR27" s="34"/>
    </row>
    <row r="28" customFormat="false" ht="15.75" hidden="false" customHeight="false" outlineLevel="0" collapsed="false">
      <c r="A28" s="29" t="s">
        <v>32</v>
      </c>
      <c r="B28" s="34"/>
      <c r="C28" s="44" t="n">
        <v>68749965</v>
      </c>
      <c r="D28" s="44" t="n">
        <f aca="false">C28/1.05</f>
        <v>65476157.1428571</v>
      </c>
      <c r="E28" s="44" t="n">
        <v>68749965</v>
      </c>
      <c r="F28" s="44" t="n">
        <f aca="false">E28/1.05</f>
        <v>65476157.1428571</v>
      </c>
      <c r="G28" s="34"/>
      <c r="H28" s="2" t="s">
        <v>33</v>
      </c>
      <c r="I28" s="2"/>
      <c r="J28" s="80"/>
      <c r="K28" s="80"/>
      <c r="L28" s="85"/>
      <c r="M28" s="85"/>
      <c r="N28" s="85"/>
      <c r="O28" s="85"/>
      <c r="P28" s="85"/>
      <c r="Q28" s="85"/>
      <c r="R28" s="85"/>
      <c r="S28" s="85"/>
      <c r="T28" s="85"/>
      <c r="U28" s="85"/>
      <c r="W28" s="85"/>
      <c r="X28" s="85"/>
      <c r="Y28" s="85"/>
      <c r="Z28" s="85"/>
      <c r="AA28" s="85"/>
      <c r="AB28" s="85"/>
      <c r="AC28" s="85"/>
      <c r="AD28" s="85"/>
      <c r="AE28" s="85"/>
      <c r="AF28" s="34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35"/>
    </row>
    <row r="29" customFormat="false" ht="15.75" hidden="false" customHeight="false" outlineLevel="0" collapsed="false">
      <c r="A29" s="84" t="s">
        <v>34</v>
      </c>
      <c r="B29" s="34"/>
      <c r="C29" s="86" t="n">
        <f aca="false">C27+C28</f>
        <v>115108447</v>
      </c>
      <c r="D29" s="86" t="n">
        <f aca="false">D27+D28</f>
        <v>111313012.440062</v>
      </c>
      <c r="E29" s="86" t="n">
        <f aca="false">E27+E28</f>
        <v>116644906</v>
      </c>
      <c r="F29" s="86" t="n">
        <f aca="false">F27+F28</f>
        <v>112811759.142857</v>
      </c>
      <c r="G29" s="34"/>
      <c r="J29" s="34"/>
      <c r="P29" s="1"/>
      <c r="V29" s="85"/>
      <c r="AA29" s="35" t="n">
        <f aca="false">AA35-SUM(AA30:AA34)</f>
        <v>-50552</v>
      </c>
      <c r="AB29" s="35" t="n">
        <f aca="false">AB35-SUM(AB30:AB34)</f>
        <v>-49253.2140350877</v>
      </c>
      <c r="AM29" s="35" t="n">
        <f aca="false">AM35-SUM(AM30:AM34)</f>
        <v>67678</v>
      </c>
      <c r="AN29" s="35" t="n">
        <f aca="false">AN35-SUM(AN30:AN34)</f>
        <v>66822.832748538</v>
      </c>
    </row>
    <row r="30" customFormat="false" ht="16.5" hidden="false" customHeight="false" outlineLevel="0" collapsed="false">
      <c r="A30" s="84" t="s">
        <v>3</v>
      </c>
      <c r="B30" s="34"/>
      <c r="C30" s="87" t="s">
        <v>3</v>
      </c>
      <c r="D30" s="69" t="s">
        <v>3</v>
      </c>
      <c r="E30" s="87" t="s">
        <v>3</v>
      </c>
      <c r="F30" s="69" t="s">
        <v>3</v>
      </c>
      <c r="G30" s="88"/>
      <c r="J30" s="34"/>
      <c r="P30" s="1"/>
      <c r="AA30" s="35" t="n">
        <v>0</v>
      </c>
      <c r="AB30" s="38" t="n">
        <f aca="false">IF(AA30=0,0,(AA30/($C$15/$D$15)))</f>
        <v>0</v>
      </c>
      <c r="AM30" s="35" t="n">
        <v>0</v>
      </c>
      <c r="AN30" s="38" t="n">
        <f aca="false">IF(AM30=0,0,(AM30/($C$15/$D$15)))</f>
        <v>0</v>
      </c>
    </row>
    <row r="31" customFormat="false" ht="15" hidden="false" customHeight="false" outlineLevel="0" collapsed="false">
      <c r="A31" s="89" t="s">
        <v>3</v>
      </c>
      <c r="B31" s="90"/>
      <c r="C31" s="91" t="s">
        <v>3</v>
      </c>
      <c r="D31" s="92"/>
      <c r="E31" s="91"/>
      <c r="F31" s="92"/>
      <c r="G31" s="92"/>
      <c r="H31" s="93" t="s">
        <v>3</v>
      </c>
      <c r="I31" s="34"/>
      <c r="J31" s="34"/>
      <c r="P31" s="1"/>
      <c r="AA31" s="41" t="n">
        <v>0</v>
      </c>
      <c r="AB31" s="38" t="n">
        <f aca="false">IF(AA31=0,0,(AA31/($C$15/$D$15)))</f>
        <v>0</v>
      </c>
      <c r="AM31" s="41" t="n">
        <v>0</v>
      </c>
      <c r="AN31" s="38" t="n">
        <f aca="false">IF(AM31=0,0,(AM31/($C$15/$D$15)))</f>
        <v>0</v>
      </c>
    </row>
    <row r="32" customFormat="false" ht="15.75" hidden="false" customHeight="true" outlineLevel="0" collapsed="false">
      <c r="A32" s="94"/>
      <c r="B32" s="90"/>
      <c r="C32" s="91"/>
      <c r="D32" s="92"/>
      <c r="E32" s="91"/>
      <c r="F32" s="92"/>
      <c r="G32" s="92"/>
      <c r="H32" s="93"/>
      <c r="I32" s="34"/>
      <c r="J32" s="34"/>
      <c r="M32" s="1" t="s">
        <v>35</v>
      </c>
      <c r="P32" s="1"/>
      <c r="AA32" s="41" t="n">
        <v>0</v>
      </c>
      <c r="AB32" s="38" t="n">
        <f aca="false">IF(AA32=0,0,(AA32/($C$15/$D$15)))</f>
        <v>0</v>
      </c>
      <c r="AM32" s="41" t="n">
        <v>460</v>
      </c>
      <c r="AN32" s="38" t="n">
        <f aca="false">IF(AM32=0,0,(AM32/($C$15/$D$15)))</f>
        <v>454.081871345029</v>
      </c>
    </row>
    <row r="33" customFormat="false" ht="15.75" hidden="false" customHeight="false" outlineLevel="0" collapsed="false">
      <c r="A33" s="95" t="s">
        <v>36</v>
      </c>
      <c r="B33" s="96"/>
      <c r="C33" s="96"/>
      <c r="D33" s="96"/>
      <c r="E33" s="97"/>
      <c r="F33" s="97"/>
      <c r="G33" s="97"/>
      <c r="H33" s="97"/>
      <c r="I33" s="97"/>
      <c r="J33" s="97"/>
      <c r="P33" s="1"/>
      <c r="AA33" s="42" t="n">
        <v>0</v>
      </c>
      <c r="AB33" s="38" t="n">
        <f aca="false">IF(AA33=0,0,(AA33/($C$15/$D$15)))</f>
        <v>0</v>
      </c>
      <c r="AM33" s="42" t="n">
        <v>0</v>
      </c>
      <c r="AN33" s="38" t="n">
        <f aca="false">IF(AM33=0,0,(AM33/($C$15/$D$15)))</f>
        <v>0</v>
      </c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</row>
    <row r="34" customFormat="false" ht="15" hidden="false" customHeight="false" outlineLevel="0" collapsed="false">
      <c r="A34" s="99"/>
      <c r="B34" s="96"/>
      <c r="C34" s="96"/>
      <c r="D34" s="96"/>
      <c r="E34" s="97"/>
      <c r="F34" s="97"/>
      <c r="G34" s="97"/>
      <c r="H34" s="97"/>
      <c r="I34" s="97"/>
      <c r="J34" s="97"/>
      <c r="P34" s="1"/>
      <c r="AA34" s="45" t="n">
        <v>12342</v>
      </c>
      <c r="AB34" s="46" t="n">
        <f aca="false">IF(AA34=0,0,(AA34/($C$15/$D$15)))</f>
        <v>12183.2140350877</v>
      </c>
      <c r="AM34" s="45" t="n">
        <v>12352</v>
      </c>
      <c r="AN34" s="46" t="n">
        <f aca="false">IF(AM34=0,0,(AM34/($C$15/$D$15)))</f>
        <v>12193.085380117</v>
      </c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</row>
    <row r="35" customFormat="false" ht="15" hidden="false" customHeight="false" outlineLevel="0" collapsed="false">
      <c r="A35" s="100"/>
      <c r="B35" s="101"/>
      <c r="C35" s="101"/>
      <c r="D35" s="101"/>
      <c r="E35" s="34"/>
      <c r="F35" s="34"/>
      <c r="G35" s="34"/>
      <c r="H35" s="34"/>
      <c r="I35" s="34"/>
      <c r="J35" s="34"/>
      <c r="P35" s="1"/>
      <c r="AA35" s="42" t="n">
        <v>-38210</v>
      </c>
      <c r="AB35" s="44" t="n">
        <v>-37070</v>
      </c>
      <c r="AM35" s="42" t="n">
        <v>80490</v>
      </c>
      <c r="AN35" s="44" t="n">
        <v>79470</v>
      </c>
    </row>
    <row r="36" customFormat="false" ht="15" hidden="false" customHeight="false" outlineLevel="0" collapsed="false">
      <c r="A36" s="100"/>
      <c r="B36" s="101"/>
      <c r="C36" s="101"/>
      <c r="D36" s="101"/>
      <c r="E36" s="34"/>
      <c r="F36" s="34"/>
      <c r="G36" s="34"/>
      <c r="H36" s="34"/>
      <c r="I36" s="34"/>
      <c r="J36" s="34"/>
      <c r="P36" s="1"/>
      <c r="AA36" s="34"/>
      <c r="AB36" s="34"/>
    </row>
    <row r="37" customFormat="false" ht="15.75" hidden="false" customHeight="false" outlineLevel="0" collapsed="false">
      <c r="A37" s="100"/>
      <c r="B37" s="101"/>
      <c r="C37" s="101"/>
      <c r="D37" s="101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6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42"/>
      <c r="AB37" s="4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</row>
    <row r="38" customFormat="false" ht="15.75" hidden="false" customHeight="false" outlineLevel="0" collapsed="false">
      <c r="A38" s="100"/>
      <c r="B38" s="101"/>
      <c r="C38" s="101"/>
      <c r="D38" s="101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6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</row>
    <row r="39" customFormat="false" ht="15.75" hidden="false" customHeight="false" outlineLevel="0" collapsed="false">
      <c r="A39" s="100"/>
      <c r="B39" s="101"/>
      <c r="C39" s="101"/>
      <c r="D39" s="101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6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</row>
    <row r="40" customFormat="false" ht="15.75" hidden="false" customHeight="false" outlineLevel="0" collapsed="false">
      <c r="A40" s="100"/>
      <c r="B40" s="101"/>
      <c r="C40" s="101"/>
      <c r="D40" s="101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6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</row>
    <row r="41" customFormat="false" ht="15.75" hidden="false" customHeight="false" outlineLevel="0" collapsed="false">
      <c r="A41" s="100"/>
      <c r="B41" s="101"/>
      <c r="C41" s="101"/>
      <c r="D41" s="101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6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</row>
    <row r="42" customFormat="false" ht="15.75" hidden="false" customHeight="false" outlineLevel="0" collapsed="false">
      <c r="A42" s="100"/>
      <c r="B42" s="101"/>
      <c r="C42" s="101"/>
      <c r="D42" s="101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6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</row>
    <row r="43" customFormat="false" ht="15.75" hidden="false" customHeight="false" outlineLevel="0" collapsed="false">
      <c r="A43" s="100" t="s">
        <v>37</v>
      </c>
      <c r="B43" s="101"/>
      <c r="C43" s="101"/>
      <c r="D43" s="101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6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customFormat="false" ht="15.75" hidden="false" customHeight="false" outlineLevel="0" collapsed="false">
      <c r="A44" s="100"/>
      <c r="B44" s="101"/>
      <c r="C44" s="101"/>
      <c r="D44" s="101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6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customFormat="false" ht="15.75" hidden="false" customHeight="false" outlineLevel="0" collapsed="false">
      <c r="A45" s="100"/>
      <c r="B45" s="101"/>
      <c r="C45" s="101"/>
      <c r="D45" s="101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6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customFormat="false" ht="15.75" hidden="false" customHeight="false" outlineLevel="0" collapsed="false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6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customFormat="false" ht="15.75" hidden="false" customHeight="false" outlineLevel="0" collapsed="false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6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9" customFormat="false" ht="15" hidden="false" customHeight="false" outlineLevel="0" collapsed="false">
      <c r="A49" s="100"/>
      <c r="B49" s="100"/>
      <c r="C49" s="100"/>
      <c r="D49" s="100"/>
      <c r="E49" s="100"/>
      <c r="F49" s="100"/>
      <c r="G49" s="100"/>
      <c r="H49" s="100"/>
      <c r="I49" s="100"/>
      <c r="J49" s="102"/>
      <c r="K49" s="102"/>
      <c r="L49" s="102"/>
      <c r="M49" s="102"/>
      <c r="N49" s="102"/>
      <c r="O49" s="102"/>
      <c r="P49" s="103"/>
    </row>
    <row r="50" customFormat="false" ht="15" hidden="false" customHeight="false" outlineLevel="0" collapsed="false">
      <c r="A50" s="100"/>
      <c r="B50" s="100"/>
      <c r="C50" s="100"/>
      <c r="D50" s="100"/>
      <c r="E50" s="100"/>
      <c r="F50" s="100"/>
      <c r="G50" s="100"/>
      <c r="H50" s="100"/>
      <c r="I50" s="100"/>
      <c r="J50" s="102"/>
      <c r="K50" s="102"/>
      <c r="L50" s="102"/>
      <c r="M50" s="102"/>
      <c r="N50" s="102"/>
      <c r="O50" s="102"/>
      <c r="P50" s="103"/>
    </row>
    <row r="51" customFormat="false" ht="15" hidden="false" customHeight="false" outlineLevel="0" collapsed="false">
      <c r="P51" s="1"/>
    </row>
    <row r="52" customFormat="false" ht="15" hidden="false" customHeight="false" outlineLevel="0" collapsed="false">
      <c r="P52" s="1"/>
    </row>
    <row r="53" customFormat="false" ht="15" hidden="false" customHeight="false" outlineLevel="0" collapsed="false">
      <c r="P53" s="1"/>
    </row>
    <row r="54" customFormat="false" ht="15" hidden="false" customHeight="false" outlineLevel="0" collapsed="false">
      <c r="P54" s="1"/>
    </row>
    <row r="55" customFormat="false" ht="15" hidden="false" customHeight="false" outlineLevel="0" collapsed="false">
      <c r="P55" s="1"/>
    </row>
    <row r="56" customFormat="false" ht="15" hidden="false" customHeight="false" outlineLevel="0" collapsed="false">
      <c r="P56" s="1"/>
    </row>
    <row r="57" customFormat="false" ht="15" hidden="false" customHeight="false" outlineLevel="0" collapsed="false">
      <c r="P57" s="1"/>
    </row>
    <row r="58" customFormat="false" ht="15" hidden="false" customHeight="false" outlineLevel="0" collapsed="false">
      <c r="P58" s="1"/>
    </row>
    <row r="59" customFormat="false" ht="15" hidden="false" customHeight="false" outlineLevel="0" collapsed="false">
      <c r="P59" s="1"/>
    </row>
    <row r="60" customFormat="false" ht="15" hidden="false" customHeight="false" outlineLevel="0" collapsed="false">
      <c r="P60" s="1"/>
    </row>
    <row r="61" customFormat="false" ht="15" hidden="false" customHeight="false" outlineLevel="0" collapsed="false">
      <c r="P61" s="1"/>
    </row>
    <row r="62" customFormat="false" ht="15" hidden="false" customHeight="false" outlineLevel="0" collapsed="false">
      <c r="P62" s="1"/>
    </row>
    <row r="63" customFormat="false" ht="15" hidden="false" customHeight="false" outlineLevel="0" collapsed="false">
      <c r="P63" s="1"/>
    </row>
    <row r="64" customFormat="false" ht="15" hidden="false" customHeight="false" outlineLevel="0" collapsed="false">
      <c r="P64" s="1"/>
    </row>
    <row r="65" customFormat="false" ht="15" hidden="false" customHeight="false" outlineLevel="0" collapsed="false">
      <c r="P65" s="1"/>
    </row>
    <row r="66" customFormat="false" ht="15" hidden="false" customHeight="false" outlineLevel="0" collapsed="false">
      <c r="P66" s="1"/>
    </row>
    <row r="67" customFormat="false" ht="15" hidden="false" customHeight="false" outlineLevel="0" collapsed="false">
      <c r="P67" s="1"/>
    </row>
    <row r="68" customFormat="false" ht="15" hidden="false" customHeight="false" outlineLevel="0" collapsed="false">
      <c r="P68" s="1"/>
    </row>
    <row r="69" customFormat="false" ht="15" hidden="false" customHeight="false" outlineLevel="0" collapsed="false">
      <c r="P69" s="1"/>
    </row>
    <row r="70" customFormat="false" ht="15" hidden="false" customHeight="false" outlineLevel="0" collapsed="false">
      <c r="P70" s="1"/>
    </row>
    <row r="71" customFormat="false" ht="15" hidden="false" customHeight="false" outlineLevel="0" collapsed="false">
      <c r="P71" s="1"/>
    </row>
    <row r="72" customFormat="false" ht="15" hidden="false" customHeight="false" outlineLevel="0" collapsed="false">
      <c r="P72" s="1"/>
    </row>
    <row r="73" customFormat="false" ht="15" hidden="false" customHeight="false" outlineLevel="0" collapsed="false">
      <c r="P73" s="1"/>
    </row>
    <row r="74" customFormat="false" ht="15" hidden="false" customHeight="false" outlineLevel="0" collapsed="false">
      <c r="P74" s="1"/>
    </row>
    <row r="75" customFormat="false" ht="15" hidden="false" customHeight="false" outlineLevel="0" collapsed="false">
      <c r="P75" s="1"/>
    </row>
    <row r="76" customFormat="false" ht="15" hidden="false" customHeight="false" outlineLevel="0" collapsed="false">
      <c r="P76" s="1"/>
    </row>
    <row r="77" customFormat="false" ht="15" hidden="false" customHeight="false" outlineLevel="0" collapsed="false">
      <c r="P77" s="1"/>
    </row>
    <row r="78" customFormat="false" ht="15" hidden="false" customHeight="false" outlineLevel="0" collapsed="false">
      <c r="P78" s="1"/>
    </row>
    <row r="79" customFormat="false" ht="15" hidden="false" customHeight="false" outlineLevel="0" collapsed="false">
      <c r="P79" s="1"/>
    </row>
    <row r="80" customFormat="false" ht="15" hidden="false" customHeight="false" outlineLevel="0" collapsed="false">
      <c r="P80" s="1"/>
    </row>
    <row r="81" customFormat="false" ht="15" hidden="false" customHeight="false" outlineLevel="0" collapsed="false">
      <c r="P81" s="1"/>
    </row>
    <row r="82" customFormat="false" ht="15" hidden="false" customHeight="false" outlineLevel="0" collapsed="false">
      <c r="P82" s="1"/>
    </row>
    <row r="83" customFormat="false" ht="15" hidden="false" customHeight="false" outlineLevel="0" collapsed="false">
      <c r="P83" s="1"/>
    </row>
    <row r="84" customFormat="false" ht="15" hidden="false" customHeight="false" outlineLevel="0" collapsed="false">
      <c r="P84" s="1"/>
    </row>
    <row r="85" customFormat="false" ht="15" hidden="false" customHeight="false" outlineLevel="0" collapsed="false">
      <c r="P85" s="1"/>
    </row>
    <row r="86" customFormat="false" ht="15" hidden="false" customHeight="false" outlineLevel="0" collapsed="false">
      <c r="P86" s="1"/>
    </row>
    <row r="87" customFormat="false" ht="15" hidden="false" customHeight="false" outlineLevel="0" collapsed="false">
      <c r="P87" s="1"/>
    </row>
    <row r="88" customFormat="false" ht="15" hidden="false" customHeight="false" outlineLevel="0" collapsed="false">
      <c r="P88" s="1"/>
    </row>
    <row r="89" customFormat="false" ht="15" hidden="false" customHeight="false" outlineLevel="0" collapsed="false">
      <c r="P89" s="1"/>
    </row>
    <row r="90" customFormat="false" ht="15" hidden="false" customHeight="false" outlineLevel="0" collapsed="false">
      <c r="P90" s="1"/>
    </row>
    <row r="91" customFormat="false" ht="15" hidden="false" customHeight="false" outlineLevel="0" collapsed="false">
      <c r="P91" s="1"/>
    </row>
    <row r="92" customFormat="false" ht="15" hidden="false" customHeight="false" outlineLevel="0" collapsed="false">
      <c r="P92" s="1"/>
    </row>
    <row r="93" customFormat="false" ht="15" hidden="false" customHeight="false" outlineLevel="0" collapsed="false">
      <c r="P93" s="1"/>
    </row>
    <row r="94" customFormat="false" ht="15" hidden="false" customHeight="false" outlineLevel="0" collapsed="false">
      <c r="P94" s="1"/>
    </row>
    <row r="95" customFormat="false" ht="15" hidden="false" customHeight="false" outlineLevel="0" collapsed="false">
      <c r="P95" s="1"/>
    </row>
    <row r="96" customFormat="false" ht="15" hidden="false" customHeight="false" outlineLevel="0" collapsed="false">
      <c r="P96" s="1"/>
    </row>
    <row r="97" customFormat="false" ht="15" hidden="false" customHeight="false" outlineLevel="0" collapsed="false">
      <c r="P97" s="1"/>
    </row>
    <row r="98" customFormat="false" ht="15" hidden="false" customHeight="false" outlineLevel="0" collapsed="false">
      <c r="P98" s="1"/>
    </row>
    <row r="99" customFormat="false" ht="15" hidden="false" customHeight="false" outlineLevel="0" collapsed="false">
      <c r="P99" s="1"/>
    </row>
    <row r="100" customFormat="false" ht="15" hidden="false" customHeight="false" outlineLevel="0" collapsed="false">
      <c r="P100" s="1"/>
    </row>
    <row r="101" customFormat="false" ht="15" hidden="false" customHeight="false" outlineLevel="0" collapsed="false">
      <c r="P101" s="1"/>
    </row>
    <row r="102" customFormat="false" ht="15" hidden="false" customHeight="false" outlineLevel="0" collapsed="false">
      <c r="P102" s="1"/>
    </row>
    <row r="103" customFormat="false" ht="15" hidden="false" customHeight="false" outlineLevel="0" collapsed="false">
      <c r="P103" s="1"/>
    </row>
    <row r="104" customFormat="false" ht="15" hidden="false" customHeight="false" outlineLevel="0" collapsed="false">
      <c r="P104" s="1"/>
    </row>
    <row r="105" customFormat="false" ht="15" hidden="false" customHeight="false" outlineLevel="0" collapsed="false">
      <c r="P105" s="1"/>
    </row>
    <row r="106" customFormat="false" ht="15" hidden="false" customHeight="false" outlineLevel="0" collapsed="false">
      <c r="P106" s="1"/>
    </row>
    <row r="107" customFormat="false" ht="15" hidden="false" customHeight="false" outlineLevel="0" collapsed="false">
      <c r="P107" s="1"/>
    </row>
    <row r="108" customFormat="false" ht="15" hidden="false" customHeight="false" outlineLevel="0" collapsed="false">
      <c r="P108" s="1"/>
    </row>
    <row r="109" customFormat="false" ht="15" hidden="false" customHeight="false" outlineLevel="0" collapsed="false">
      <c r="P109" s="1"/>
    </row>
    <row r="110" customFormat="false" ht="15" hidden="false" customHeight="false" outlineLevel="0" collapsed="false">
      <c r="P110" s="1"/>
    </row>
    <row r="111" customFormat="false" ht="15" hidden="false" customHeight="false" outlineLevel="0" collapsed="false">
      <c r="P111" s="1"/>
    </row>
    <row r="112" customFormat="false" ht="15" hidden="false" customHeight="false" outlineLevel="0" collapsed="false">
      <c r="P112" s="1"/>
    </row>
    <row r="113" customFormat="false" ht="15" hidden="false" customHeight="false" outlineLevel="0" collapsed="false">
      <c r="P113" s="1"/>
    </row>
    <row r="114" customFormat="false" ht="15" hidden="false" customHeight="false" outlineLevel="0" collapsed="false">
      <c r="P114" s="1"/>
    </row>
    <row r="115" customFormat="false" ht="15" hidden="false" customHeight="false" outlineLevel="0" collapsed="false">
      <c r="P115" s="1"/>
    </row>
    <row r="116" customFormat="false" ht="15" hidden="false" customHeight="false" outlineLevel="0" collapsed="false">
      <c r="P116" s="1"/>
    </row>
    <row r="117" customFormat="false" ht="15" hidden="false" customHeight="false" outlineLevel="0" collapsed="false">
      <c r="P117" s="1"/>
    </row>
  </sheetData>
  <mergeCells count="7">
    <mergeCell ref="B1:H1"/>
    <mergeCell ref="B2:H2"/>
    <mergeCell ref="B3:H3"/>
    <mergeCell ref="B4:H4"/>
    <mergeCell ref="C18:D18"/>
    <mergeCell ref="C19:D19"/>
    <mergeCell ref="E19:F19"/>
  </mergeCells>
  <printOptions headings="false" gridLines="false" gridLinesSet="true" horizontalCentered="false" verticalCentered="false"/>
  <pageMargins left="0.3" right="0.279861111111111" top="0.25" bottom="0.25" header="0.511811023622047" footer="0.511811023622047"/>
  <pageSetup paperSize="1" scale="5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1998-06-05T16:35:17Z</dcterms:created>
  <dc:creator/>
  <dc:description/>
  <dc:language>en-US</dc:language>
  <cp:lastModifiedBy>alannou</cp:lastModifiedBy>
  <cp:lastPrinted>2000-08-01T12:42:36Z</cp:lastPrinted>
  <cp:revision>0</cp:revision>
  <dc:subject/>
  <dc:title/>
</cp:coreProperties>
</file>