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J" sheetId="1" state="visible" r:id="rId3"/>
    <sheet name="Volume" sheetId="2" state="visible" r:id="rId4"/>
    <sheet name="MMcfd" sheetId="3" state="visible" r:id="rId5"/>
    <sheet name="TCPL GJ" sheetId="4" state="visible" r:id="rId6"/>
    <sheet name="TCPL MM" sheetId="5" state="visible" r:id="rId7"/>
    <sheet name="Chart1" sheetId="6" state="visible" r:id="rId8"/>
    <sheet name="Chart2" sheetId="7" state="visible" r:id="rId9"/>
    <sheet name="Chart2 (2)" sheetId="8" state="visible" r:id="rId10"/>
    <sheet name="Chart3" sheetId="9" state="visible" r:id="rId11"/>
    <sheet name="TCPL Sum" sheetId="10" state="visible" r:id="rId12"/>
  </sheets>
  <definedNames>
    <definedName function="false" hidden="false" localSheetId="3" name="_xlnm.Print_Area" vbProcedure="false">'TCPL GJ'!$A$1:$O$55</definedName>
    <definedName function="false" hidden="false" localSheetId="4" name="_xlnm.Print_Area" vbProcedure="false">'TCPL MM'!$A$1:$M$54</definedName>
    <definedName function="false" hidden="false" localSheetId="0" name="TABLE" vbProcedure="false">GJ!$A$3:$M$28</definedName>
    <definedName function="false" hidden="false" localSheetId="0" name="TABLE_2" vbProcedure="false">GJ!$L$3:$W$15</definedName>
    <definedName function="false" hidden="false" localSheetId="0" name="TABLE_3" vbProcedure="false">GJ!$A$29:$K$32</definedName>
    <definedName function="false" hidden="false" localSheetId="0" name="TABLE_4" vbProcedure="false">GJ!$L$16:$W$19</definedName>
    <definedName function="false" hidden="false" localSheetId="9" name="TABLE" vbProcedure="false">'TCPL Sum'!$G$4:$G$15</definedName>
    <definedName function="false" hidden="false" localSheetId="9" name="TABLE_2" vbProcedure="false">'TCPL Sum'!$G$16:$G$27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<sst xmlns="http://schemas.openxmlformats.org/spreadsheetml/2006/main" count="165" uniqueCount="78">
  <si>
    <t xml:space="preserve">North System</t>
  </si>
  <si>
    <t xml:space="preserve">South System</t>
  </si>
  <si>
    <t xml:space="preserve">Date</t>
  </si>
  <si>
    <t xml:space="preserve">Deliveries (end users)</t>
  </si>
  <si>
    <t xml:space="preserve">Receipts (Producers)</t>
  </si>
  <si>
    <t xml:space="preserve">Total Receipts</t>
  </si>
  <si>
    <t xml:space="preserve">Total Deliveries</t>
  </si>
  <si>
    <t xml:space="preserve">Net</t>
  </si>
  <si>
    <t xml:space="preserve">Days</t>
  </si>
  <si>
    <t xml:space="preserve">Firm</t>
  </si>
  <si>
    <t xml:space="preserve">Overruns</t>
  </si>
  <si>
    <t xml:space="preserve">Total</t>
  </si>
  <si>
    <t xml:space="preserve">IT</t>
  </si>
  <si>
    <t xml:space="preserve">Del-Rec</t>
  </si>
  <si>
    <t xml:space="preserve">Receipts</t>
  </si>
  <si>
    <t xml:space="preserve">North</t>
  </si>
  <si>
    <t xml:space="preserve">South</t>
  </si>
  <si>
    <t xml:space="preserve">Month</t>
  </si>
  <si>
    <t xml:space="preserve">Deliveries</t>
  </si>
  <si>
    <t xml:space="preserve">Imbalance</t>
  </si>
  <si>
    <t xml:space="preserve">YOY Growth</t>
  </si>
  <si>
    <t xml:space="preserve">Atco Deliveries (MMcf/d)</t>
  </si>
  <si>
    <t xml:space="preserve">Atco Receipts (MMcf/d)</t>
  </si>
  <si>
    <t xml:space="preserve">Atco Receipts (w/o Carbon)</t>
  </si>
  <si>
    <t xml:space="preserve">Net w/o Carbon</t>
  </si>
  <si>
    <t xml:space="preserve">1999 Gas Delivered to TCT</t>
  </si>
  <si>
    <t xml:space="preserve">Deliveries to TCT</t>
  </si>
  <si>
    <t xml:space="preserve">Point Name</t>
  </si>
  <si>
    <t xml:space="preserve">TCT #</t>
  </si>
  <si>
    <t xml:space="preserve">TIS #</t>
  </si>
  <si>
    <t xml:space="preserve">Number Days</t>
  </si>
  <si>
    <t xml:space="preserve">Atusis Creek</t>
  </si>
  <si>
    <t xml:space="preserve">Carrot Creek</t>
  </si>
  <si>
    <t xml:space="preserve">Deep Valley</t>
  </si>
  <si>
    <t xml:space="preserve">Gilt Edge</t>
  </si>
  <si>
    <t xml:space="preserve">Monarch</t>
  </si>
  <si>
    <t xml:space="preserve">Pembina</t>
  </si>
  <si>
    <t xml:space="preserve">Priddis</t>
  </si>
  <si>
    <t xml:space="preserve">Running Lake</t>
  </si>
  <si>
    <t xml:space="preserve">Silverwood</t>
  </si>
  <si>
    <t xml:space="preserve">Viking</t>
  </si>
  <si>
    <t xml:space="preserve">TOTALS</t>
  </si>
  <si>
    <t xml:space="preserve">Receipts from TCT</t>
  </si>
  <si>
    <t xml:space="preserve">Bittern Lake</t>
  </si>
  <si>
    <t xml:space="preserve">Blue Ridge</t>
  </si>
  <si>
    <t xml:space="preserve">Brownvale</t>
  </si>
  <si>
    <t xml:space="preserve">Carbon</t>
  </si>
  <si>
    <t xml:space="preserve">-</t>
  </si>
  <si>
    <t xml:space="preserve">Carseland</t>
  </si>
  <si>
    <t xml:space="preserve">Deep Valley Creek</t>
  </si>
  <si>
    <t xml:space="preserve">Delburne Sales</t>
  </si>
  <si>
    <t xml:space="preserve">East Calgary B</t>
  </si>
  <si>
    <t xml:space="preserve">Falher</t>
  </si>
  <si>
    <t xml:space="preserve">Forestburg</t>
  </si>
  <si>
    <t xml:space="preserve">Grand Centre</t>
  </si>
  <si>
    <t xml:space="preserve">Grande Prairie</t>
  </si>
  <si>
    <t xml:space="preserve">Hermit Lake</t>
  </si>
  <si>
    <t xml:space="preserve">Inland</t>
  </si>
  <si>
    <t xml:space="preserve">Jumping Pound</t>
  </si>
  <si>
    <t xml:space="preserve">Noel Lake</t>
  </si>
  <si>
    <t xml:space="preserve">Penhold</t>
  </si>
  <si>
    <t xml:space="preserve">Ranfurly</t>
  </si>
  <si>
    <t xml:space="preserve">Redwater 'B'</t>
  </si>
  <si>
    <t xml:space="preserve">Redwater Sales</t>
  </si>
  <si>
    <t xml:space="preserve">Rimwest Sales</t>
  </si>
  <si>
    <t xml:space="preserve">Sawridge</t>
  </si>
  <si>
    <t xml:space="preserve">Sheerness</t>
  </si>
  <si>
    <t xml:space="preserve">Sylvan Lake</t>
  </si>
  <si>
    <t xml:space="preserve">Usona</t>
  </si>
  <si>
    <t xml:space="preserve">Wood River</t>
  </si>
  <si>
    <t xml:space="preserve">Totals</t>
  </si>
  <si>
    <t xml:space="preserve">Average</t>
  </si>
  <si>
    <t xml:space="preserve">Atco Receipts w/o Carbon (MMcf/d)</t>
  </si>
  <si>
    <t xml:space="preserve">Net (MMcf/d)</t>
  </si>
  <si>
    <t xml:space="preserve">Nova Intra</t>
  </si>
  <si>
    <t xml:space="preserve">Intra w/o Atco</t>
  </si>
  <si>
    <t xml:space="preserve">Calgary Avg T</t>
  </si>
  <si>
    <t xml:space="preserve">Calgary HDD (F)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</si>
</sst>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#,##0_);[RED]\(#,##0\)"/>
    <numFmt numFmtId="167" formatCode="0"/>
    <numFmt numFmtId="168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5.25"/>
      <color rgb="FF000000"/>
      <name val="Arial"/>
      <family val="2"/>
    </font>
    <font>
      <sz val="10"/>
      <color rgb="FF000000"/>
      <name val="Arial"/>
      <family val="2"/>
    </font>
    <font>
      <b val="true"/>
      <sz val="15"/>
      <color rgb="FF000000"/>
      <name val="Arial"/>
      <family val="2"/>
    </font>
    <font>
      <sz val="1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25" strike="noStrike" u="none">
                <a:solidFill>
                  <a:srgbClr val="000000"/>
                </a:solidFill>
                <a:uFillTx/>
                <a:latin typeface="Arial"/>
              </a:rPr>
              <a:t>Atco Pipeline Field Receipts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6646727970717"/>
          <c:y val="0.0781107566089335"/>
          <c:w val="0.906972591732881"/>
          <c:h val="0.883033272561531"/>
        </c:manualLayout>
      </c:layout>
      <c:lineChart>
        <c:grouping val="standard"/>
        <c:varyColors val="0"/>
        <c:ser>
          <c:idx val="0"/>
          <c:order val="0"/>
          <c:tx>
            <c:strRef>
              <c:f>MMcfd!$F$4</c:f>
              <c:strCache>
                <c:ptCount val="1"/>
                <c:pt idx="0">
                  <c:v>Receipts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MMcfd!$A$18:$A$45</c:f>
              <c:strCache>
                <c:ptCount val="28"/>
                <c:pt idx="0">
                  <c:v>Feb-99</c:v>
                </c:pt>
                <c:pt idx="1">
                  <c:v>Mar-99</c:v>
                </c:pt>
                <c:pt idx="2">
                  <c:v>Apr-99</c:v>
                </c:pt>
                <c:pt idx="3">
                  <c:v>May-99</c:v>
                </c:pt>
                <c:pt idx="4">
                  <c:v>Jun-99</c:v>
                </c:pt>
                <c:pt idx="5">
                  <c:v>Jul-99</c:v>
                </c:pt>
                <c:pt idx="6">
                  <c:v>Aug-99</c:v>
                </c:pt>
                <c:pt idx="7">
                  <c:v>Sep-99</c:v>
                </c:pt>
                <c:pt idx="8">
                  <c:v>Oct-99</c:v>
                </c:pt>
                <c:pt idx="9">
                  <c:v>Nov-99</c:v>
                </c:pt>
                <c:pt idx="10">
                  <c:v>Dec-99</c:v>
                </c:pt>
                <c:pt idx="11">
                  <c:v>Jan-00</c:v>
                </c:pt>
                <c:pt idx="12">
                  <c:v>Feb-00</c:v>
                </c:pt>
                <c:pt idx="13">
                  <c:v>Mar-00</c:v>
                </c:pt>
                <c:pt idx="14">
                  <c:v>Apr-00</c:v>
                </c:pt>
                <c:pt idx="15">
                  <c:v>May-00</c:v>
                </c:pt>
                <c:pt idx="16">
                  <c:v>Jun-00</c:v>
                </c:pt>
                <c:pt idx="17">
                  <c:v>Jul-00</c:v>
                </c:pt>
                <c:pt idx="18">
                  <c:v>Aug-00</c:v>
                </c:pt>
                <c:pt idx="19">
                  <c:v>Sep-00</c:v>
                </c:pt>
                <c:pt idx="20">
                  <c:v>Oct-00</c:v>
                </c:pt>
                <c:pt idx="21">
                  <c:v>Nov-00</c:v>
                </c:pt>
                <c:pt idx="22">
                  <c:v>Dec-00</c:v>
                </c:pt>
                <c:pt idx="23">
                  <c:v>Jan-01</c:v>
                </c:pt>
                <c:pt idx="24">
                  <c:v>Feb-01</c:v>
                </c:pt>
                <c:pt idx="25">
                  <c:v>Mar-01</c:v>
                </c:pt>
                <c:pt idx="26">
                  <c:v/>
                </c:pt>
                <c:pt idx="27">
                  <c:v/>
                </c:pt>
              </c:strCache>
            </c:strRef>
          </c:cat>
          <c:val>
            <c:numRef>
              <c:f>MMcfd!$F$18:$F$45</c:f>
              <c:numCache>
                <c:formatCode>[$-409]#,##0_);[RED]\(#,##0\)</c:formatCode>
                <c:ptCount val="28"/>
                <c:pt idx="0">
                  <c:v>897.699634186669</c:v>
                </c:pt>
                <c:pt idx="1">
                  <c:v>913.851670766649</c:v>
                </c:pt>
                <c:pt idx="2">
                  <c:v>918.106290601026</c:v>
                </c:pt>
                <c:pt idx="3">
                  <c:v>901.90823773262</c:v>
                </c:pt>
                <c:pt idx="4">
                  <c:v>905.514190037746</c:v>
                </c:pt>
                <c:pt idx="5">
                  <c:v>908.008110862722</c:v>
                </c:pt>
                <c:pt idx="6">
                  <c:v>905.193420890804</c:v>
                </c:pt>
                <c:pt idx="7">
                  <c:v>879.931889621675</c:v>
                </c:pt>
                <c:pt idx="8">
                  <c:v>926.894415537571</c:v>
                </c:pt>
                <c:pt idx="9">
                  <c:v>975.501290857056</c:v>
                </c:pt>
                <c:pt idx="10">
                  <c:v>996.361933321656</c:v>
                </c:pt>
                <c:pt idx="11">
                  <c:v>966.946976771867</c:v>
                </c:pt>
                <c:pt idx="12">
                  <c:v>1042.86613382185</c:v>
                </c:pt>
                <c:pt idx="13">
                  <c:v>1040.28439415447</c:v>
                </c:pt>
                <c:pt idx="14">
                  <c:v>1052.20080454931</c:v>
                </c:pt>
                <c:pt idx="15">
                  <c:v>1043.34200921194</c:v>
                </c:pt>
                <c:pt idx="16">
                  <c:v>1059.27770096862</c:v>
                </c:pt>
                <c:pt idx="17">
                  <c:v>1110.8202976764</c:v>
                </c:pt>
                <c:pt idx="18">
                  <c:v>1099.46206572128</c:v>
                </c:pt>
                <c:pt idx="19">
                  <c:v>1110.67041310055</c:v>
                </c:pt>
                <c:pt idx="20">
                  <c:v>1127.72330985417</c:v>
                </c:pt>
                <c:pt idx="21">
                  <c:v>1161.12701755493</c:v>
                </c:pt>
                <c:pt idx="22">
                  <c:v>1303.71986882336</c:v>
                </c:pt>
                <c:pt idx="23">
                  <c:v>1381.54594810468</c:v>
                </c:pt>
                <c:pt idx="24">
                  <c:v>1337.29261326641</c:v>
                </c:pt>
                <c:pt idx="25">
                  <c:v>1339.94426995638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189061"/>
        <c:axId val="28818658"/>
      </c:lineChart>
      <c:lineChart>
        <c:grouping val="standard"/>
        <c:varyColors val="0"/>
        <c:ser>
          <c:idx val="1"/>
          <c:order val="1"/>
          <c:tx>
            <c:strRef>
              <c:f>MMcfd!$I$4</c:f>
              <c:strCache>
                <c:ptCount val="1"/>
                <c:pt idx="0">
                  <c:v>YOY Growth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MMcfd!$A$18:$A$45</c:f>
              <c:strCache>
                <c:ptCount val="28"/>
                <c:pt idx="0">
                  <c:v>Feb-99</c:v>
                </c:pt>
                <c:pt idx="1">
                  <c:v>Mar-99</c:v>
                </c:pt>
                <c:pt idx="2">
                  <c:v>Apr-99</c:v>
                </c:pt>
                <c:pt idx="3">
                  <c:v>May-99</c:v>
                </c:pt>
                <c:pt idx="4">
                  <c:v>Jun-99</c:v>
                </c:pt>
                <c:pt idx="5">
                  <c:v>Jul-99</c:v>
                </c:pt>
                <c:pt idx="6">
                  <c:v>Aug-99</c:v>
                </c:pt>
                <c:pt idx="7">
                  <c:v>Sep-99</c:v>
                </c:pt>
                <c:pt idx="8">
                  <c:v>Oct-99</c:v>
                </c:pt>
                <c:pt idx="9">
                  <c:v>Nov-99</c:v>
                </c:pt>
                <c:pt idx="10">
                  <c:v>Dec-99</c:v>
                </c:pt>
                <c:pt idx="11">
                  <c:v>Jan-00</c:v>
                </c:pt>
                <c:pt idx="12">
                  <c:v>Feb-00</c:v>
                </c:pt>
                <c:pt idx="13">
                  <c:v>Mar-00</c:v>
                </c:pt>
                <c:pt idx="14">
                  <c:v>Apr-00</c:v>
                </c:pt>
                <c:pt idx="15">
                  <c:v>May-00</c:v>
                </c:pt>
                <c:pt idx="16">
                  <c:v>Jun-00</c:v>
                </c:pt>
                <c:pt idx="17">
                  <c:v>Jul-00</c:v>
                </c:pt>
                <c:pt idx="18">
                  <c:v>Aug-00</c:v>
                </c:pt>
                <c:pt idx="19">
                  <c:v>Sep-00</c:v>
                </c:pt>
                <c:pt idx="20">
                  <c:v>Oct-00</c:v>
                </c:pt>
                <c:pt idx="21">
                  <c:v>Nov-00</c:v>
                </c:pt>
                <c:pt idx="22">
                  <c:v>Dec-00</c:v>
                </c:pt>
                <c:pt idx="23">
                  <c:v>Jan-01</c:v>
                </c:pt>
                <c:pt idx="24">
                  <c:v>Feb-01</c:v>
                </c:pt>
                <c:pt idx="25">
                  <c:v>Mar-01</c:v>
                </c:pt>
                <c:pt idx="26">
                  <c:v/>
                </c:pt>
                <c:pt idx="27">
                  <c:v/>
                </c:pt>
              </c:strCache>
            </c:strRef>
          </c:cat>
          <c:val>
            <c:numRef>
              <c:f>MMcfd!$I$18:$I$45</c:f>
              <c:numCache>
                <c:formatCode>0</c:formatCode>
                <c:ptCount val="28"/>
                <c:pt idx="12">
                  <c:v>145.166499635176</c:v>
                </c:pt>
                <c:pt idx="13">
                  <c:v>126.43272338782</c:v>
                </c:pt>
                <c:pt idx="14">
                  <c:v>134.09451394828</c:v>
                </c:pt>
                <c:pt idx="15">
                  <c:v>141.433771479318</c:v>
                </c:pt>
                <c:pt idx="16">
                  <c:v>153.763510930876</c:v>
                </c:pt>
                <c:pt idx="17">
                  <c:v>202.81218681368</c:v>
                </c:pt>
                <c:pt idx="18">
                  <c:v>194.268644830476</c:v>
                </c:pt>
                <c:pt idx="19">
                  <c:v>230.738523478875</c:v>
                </c:pt>
                <c:pt idx="20">
                  <c:v>200.828894316599</c:v>
                </c:pt>
                <c:pt idx="21">
                  <c:v>185.625726697873</c:v>
                </c:pt>
                <c:pt idx="22">
                  <c:v>307.357935501705</c:v>
                </c:pt>
                <c:pt idx="23">
                  <c:v>414.598971332817</c:v>
                </c:pt>
                <c:pt idx="24">
                  <c:v>294.426479444564</c:v>
                </c:pt>
                <c:pt idx="25">
                  <c:v>299.659875801915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928583"/>
        <c:axId val="21750283"/>
      </c:lineChart>
      <c:catAx>
        <c:axId val="66189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18658"/>
        <c:crossesAt val="0"/>
        <c:auto val="1"/>
        <c:lblAlgn val="ctr"/>
        <c:lblOffset val="100"/>
        <c:noMultiLvlLbl val="0"/>
      </c:catAx>
      <c:valAx>
        <c:axId val="288186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Field Receipts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89061"/>
        <c:crossesAt val="1"/>
        <c:crossBetween val="midCat"/>
      </c:valAx>
      <c:catAx>
        <c:axId val="8292858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50283"/>
        <c:auto val="1"/>
        <c:lblAlgn val="ctr"/>
        <c:lblOffset val="100"/>
        <c:noMultiLvlLbl val="0"/>
      </c:catAx>
      <c:valAx>
        <c:axId val="21750283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YOY Receipt Growth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28583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6102133738059"/>
          <c:y val="0.7707953509571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Atco Receipts from Nova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827645616592671"/>
          <c:w val="0.940074729224803"/>
          <c:h val="0.86356106288516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'TCPL Sum'!$A$4:$A$27</c:f>
              <c:strCache>
                <c:ptCount val="24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</c:strCache>
            </c:strRef>
          </c:cat>
          <c:val>
            <c:numRef>
              <c:f>'TCPL Sum'!$D$4:$D$27</c:f>
              <c:numCache>
                <c:formatCode>0</c:formatCode>
                <c:ptCount val="24"/>
                <c:pt idx="0">
                  <c:v>723.707330496477</c:v>
                </c:pt>
                <c:pt idx="1">
                  <c:v>507.199825498612</c:v>
                </c:pt>
                <c:pt idx="2">
                  <c:v>401.206347800897</c:v>
                </c:pt>
                <c:pt idx="3">
                  <c:v>403.360810603896</c:v>
                </c:pt>
                <c:pt idx="4">
                  <c:v>396.701056741085</c:v>
                </c:pt>
                <c:pt idx="5">
                  <c:v>232.230542901138</c:v>
                </c:pt>
                <c:pt idx="6">
                  <c:v>271.530241331958</c:v>
                </c:pt>
                <c:pt idx="7">
                  <c:v>166.034086109104</c:v>
                </c:pt>
                <c:pt idx="8">
                  <c:v>237.718610313911</c:v>
                </c:pt>
                <c:pt idx="9">
                  <c:v>344.318532919554</c:v>
                </c:pt>
                <c:pt idx="10">
                  <c:v>399.856635428439</c:v>
                </c:pt>
                <c:pt idx="11">
                  <c:v>440.344820103555</c:v>
                </c:pt>
                <c:pt idx="12">
                  <c:v>672.666892047836</c:v>
                </c:pt>
                <c:pt idx="13">
                  <c:v>520.275700381839</c:v>
                </c:pt>
                <c:pt idx="14">
                  <c:v>358.226206096698</c:v>
                </c:pt>
                <c:pt idx="15">
                  <c:v>349.117802709767</c:v>
                </c:pt>
                <c:pt idx="16">
                  <c:v>185.238858907329</c:v>
                </c:pt>
                <c:pt idx="17">
                  <c:v>151.140481379946</c:v>
                </c:pt>
                <c:pt idx="18">
                  <c:v>133.390618824455</c:v>
                </c:pt>
                <c:pt idx="19">
                  <c:v>192.715135879389</c:v>
                </c:pt>
                <c:pt idx="20">
                  <c:v>184.560977768663</c:v>
                </c:pt>
                <c:pt idx="21">
                  <c:v>280.947526085459</c:v>
                </c:pt>
                <c:pt idx="22">
                  <c:v>475.265886756386</c:v>
                </c:pt>
                <c:pt idx="23">
                  <c:v>474.955647392142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196306"/>
        <c:axId val="25600791"/>
      </c:lineChart>
      <c:catAx>
        <c:axId val="4319630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00791"/>
        <c:crossesAt val="0"/>
        <c:auto val="1"/>
        <c:lblAlgn val="ctr"/>
        <c:lblOffset val="100"/>
        <c:noMultiLvlLbl val="0"/>
      </c:catAx>
      <c:valAx>
        <c:axId val="256007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Receipts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963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Nova Intraprovincial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'TCPL Sum'!$E$3</c:f>
              <c:strCache>
                <c:ptCount val="1"/>
                <c:pt idx="0">
                  <c:v>Nova Intra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'TCPL Sum'!$A$4:$A$27</c:f>
              <c:strCache>
                <c:ptCount val="24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</c:strCache>
            </c:strRef>
          </c:cat>
          <c:val>
            <c:numRef>
              <c:f>'TCPL Sum'!$E$4:$E$27</c:f>
              <c:numCache>
                <c:formatCode>0</c:formatCode>
                <c:ptCount val="24"/>
                <c:pt idx="0">
                  <c:v>1897.43301746314</c:v>
                </c:pt>
                <c:pt idx="1">
                  <c:v>1729.87820321342</c:v>
                </c:pt>
                <c:pt idx="2">
                  <c:v>1609.1626926612</c:v>
                </c:pt>
                <c:pt idx="3">
                  <c:v>1564.71958938957</c:v>
                </c:pt>
                <c:pt idx="4">
                  <c:v>1541.69419018683</c:v>
                </c:pt>
                <c:pt idx="5">
                  <c:v>1311</c:v>
                </c:pt>
                <c:pt idx="6">
                  <c:v>1401.64782199842</c:v>
                </c:pt>
                <c:pt idx="7">
                  <c:v>1273.44156777237</c:v>
                </c:pt>
                <c:pt idx="8">
                  <c:v>1330.27994443135</c:v>
                </c:pt>
                <c:pt idx="9">
                  <c:v>1444.90650348544</c:v>
                </c:pt>
                <c:pt idx="10">
                  <c:v>1562.38928242401</c:v>
                </c:pt>
                <c:pt idx="11">
                  <c:v>1630.79640069899</c:v>
                </c:pt>
                <c:pt idx="12">
                  <c:v>1870.48982563138</c:v>
                </c:pt>
                <c:pt idx="13">
                  <c:v>1745.32693979634</c:v>
                </c:pt>
                <c:pt idx="14">
                  <c:v>1592.38717434879</c:v>
                </c:pt>
                <c:pt idx="15">
                  <c:v>1572.05930580974</c:v>
                </c:pt>
                <c:pt idx="16">
                  <c:v>1308.14967238295</c:v>
                </c:pt>
                <c:pt idx="17">
                  <c:v>1243.65083889947</c:v>
                </c:pt>
                <c:pt idx="18">
                  <c:v>1390.58064516129</c:v>
                </c:pt>
                <c:pt idx="19">
                  <c:v>1488.32258064516</c:v>
                </c:pt>
                <c:pt idx="20">
                  <c:v>1468.83333333333</c:v>
                </c:pt>
                <c:pt idx="21">
                  <c:v>1629.65564271145</c:v>
                </c:pt>
                <c:pt idx="22">
                  <c:v>1801.18085406119</c:v>
                </c:pt>
                <c:pt idx="23">
                  <c:v>1849.83543055699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'TCPL Sum'!$F$3</c:f>
              <c:strCache>
                <c:ptCount val="1"/>
                <c:pt idx="0">
                  <c:v>Intra w/o Atco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'TCPL Sum'!$A$4:$A$27</c:f>
              <c:strCache>
                <c:ptCount val="24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</c:strCache>
            </c:strRef>
          </c:cat>
          <c:val>
            <c:numRef>
              <c:f>'TCPL Sum'!$F$4:$F$27</c:f>
              <c:numCache>
                <c:formatCode>0</c:formatCode>
                <c:ptCount val="24"/>
                <c:pt idx="0">
                  <c:v>1173.72568696666</c:v>
                </c:pt>
                <c:pt idx="1">
                  <c:v>1222.67837771481</c:v>
                </c:pt>
                <c:pt idx="2">
                  <c:v>1207.9563448603</c:v>
                </c:pt>
                <c:pt idx="3">
                  <c:v>1161.35877878567</c:v>
                </c:pt>
                <c:pt idx="4">
                  <c:v>1144.99313344574</c:v>
                </c:pt>
                <c:pt idx="5">
                  <c:v>1078.76945709886</c:v>
                </c:pt>
                <c:pt idx="6">
                  <c:v>1130.11758066647</c:v>
                </c:pt>
                <c:pt idx="7">
                  <c:v>1107.40748166327</c:v>
                </c:pt>
                <c:pt idx="8">
                  <c:v>1092.56133411744</c:v>
                </c:pt>
                <c:pt idx="9">
                  <c:v>1100.58797056589</c:v>
                </c:pt>
                <c:pt idx="10">
                  <c:v>1162.53264699557</c:v>
                </c:pt>
                <c:pt idx="11">
                  <c:v>1190.45158059544</c:v>
                </c:pt>
                <c:pt idx="12">
                  <c:v>1197.82293358355</c:v>
                </c:pt>
                <c:pt idx="13">
                  <c:v>1225.05123941451</c:v>
                </c:pt>
                <c:pt idx="14">
                  <c:v>1234.1609682521</c:v>
                </c:pt>
                <c:pt idx="15">
                  <c:v>1222.94150309998</c:v>
                </c:pt>
                <c:pt idx="16">
                  <c:v>1123</c:v>
                </c:pt>
                <c:pt idx="17">
                  <c:v>1092.51035751953</c:v>
                </c:pt>
                <c:pt idx="18">
                  <c:v>1257.19002633684</c:v>
                </c:pt>
                <c:pt idx="19">
                  <c:v>1295.60744476577</c:v>
                </c:pt>
                <c:pt idx="20">
                  <c:v>1284.27235556467</c:v>
                </c:pt>
                <c:pt idx="21">
                  <c:v>1348.70811662599</c:v>
                </c:pt>
                <c:pt idx="22">
                  <c:v>1325.9149673048</c:v>
                </c:pt>
                <c:pt idx="23">
                  <c:v>1374.87978316485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'TCPL Sum'!$D$3</c:f>
              <c:strCache>
                <c:ptCount val="1"/>
                <c:pt idx="0">
                  <c:v>Net (MMcf/d)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'TCPL Sum'!$A$4:$A$27</c:f>
              <c:strCache>
                <c:ptCount val="24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</c:strCache>
            </c:strRef>
          </c:cat>
          <c:val>
            <c:numRef>
              <c:f>'TCPL Sum'!$D$4:$D$27</c:f>
              <c:numCache>
                <c:formatCode>0</c:formatCode>
                <c:ptCount val="24"/>
                <c:pt idx="0">
                  <c:v>723.707330496477</c:v>
                </c:pt>
                <c:pt idx="1">
                  <c:v>507.199825498612</c:v>
                </c:pt>
                <c:pt idx="2">
                  <c:v>401.206347800897</c:v>
                </c:pt>
                <c:pt idx="3">
                  <c:v>403.360810603896</c:v>
                </c:pt>
                <c:pt idx="4">
                  <c:v>396.701056741085</c:v>
                </c:pt>
                <c:pt idx="5">
                  <c:v>232.230542901138</c:v>
                </c:pt>
                <c:pt idx="6">
                  <c:v>271.530241331958</c:v>
                </c:pt>
                <c:pt idx="7">
                  <c:v>166.034086109104</c:v>
                </c:pt>
                <c:pt idx="8">
                  <c:v>237.718610313911</c:v>
                </c:pt>
                <c:pt idx="9">
                  <c:v>344.318532919554</c:v>
                </c:pt>
                <c:pt idx="10">
                  <c:v>399.856635428439</c:v>
                </c:pt>
                <c:pt idx="11">
                  <c:v>440.344820103555</c:v>
                </c:pt>
                <c:pt idx="12">
                  <c:v>672.666892047836</c:v>
                </c:pt>
                <c:pt idx="13">
                  <c:v>520.275700381839</c:v>
                </c:pt>
                <c:pt idx="14">
                  <c:v>358.226206096698</c:v>
                </c:pt>
                <c:pt idx="15">
                  <c:v>349.117802709767</c:v>
                </c:pt>
                <c:pt idx="16">
                  <c:v>185.238858907329</c:v>
                </c:pt>
                <c:pt idx="17">
                  <c:v>151.140481379946</c:v>
                </c:pt>
                <c:pt idx="18">
                  <c:v>133.390618824455</c:v>
                </c:pt>
                <c:pt idx="19">
                  <c:v>192.715135879389</c:v>
                </c:pt>
                <c:pt idx="20">
                  <c:v>184.560977768663</c:v>
                </c:pt>
                <c:pt idx="21">
                  <c:v>280.947526085459</c:v>
                </c:pt>
                <c:pt idx="22">
                  <c:v>475.265886756386</c:v>
                </c:pt>
                <c:pt idx="23">
                  <c:v>474.955647392142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170261"/>
        <c:axId val="50778234"/>
      </c:lineChart>
      <c:catAx>
        <c:axId val="81702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78234"/>
        <c:crossesAt val="0"/>
        <c:auto val="1"/>
        <c:lblAlgn val="ctr"/>
        <c:lblOffset val="100"/>
        <c:noMultiLvlLbl val="0"/>
      </c:catAx>
      <c:valAx>
        <c:axId val="507782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Intraprovincial Deliveries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02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Nova Intraprovincial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'TCPL Sum'!$F$3</c:f>
              <c:strCache>
                <c:ptCount val="1"/>
                <c:pt idx="0">
                  <c:v>Intra w/o Atco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cat>
            <c:strRef>
              <c:f>'TCPL Sum'!$A$14:$A$27</c:f>
              <c:strCache>
                <c:ptCount val="14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  <c:pt idx="11">
                  <c:v>Oct-00</c:v>
                </c:pt>
                <c:pt idx="12">
                  <c:v>Nov-00</c:v>
                </c:pt>
                <c:pt idx="13">
                  <c:v>Dec-00</c:v>
                </c:pt>
              </c:strCache>
            </c:strRef>
          </c:cat>
          <c:val>
            <c:numRef>
              <c:f>'TCPL Sum'!$F$14:$F$27</c:f>
              <c:numCache>
                <c:formatCode>0</c:formatCode>
                <c:ptCount val="14"/>
                <c:pt idx="0">
                  <c:v>1162.53264699557</c:v>
                </c:pt>
                <c:pt idx="1">
                  <c:v>1190.45158059544</c:v>
                </c:pt>
                <c:pt idx="2">
                  <c:v>1197.82293358355</c:v>
                </c:pt>
                <c:pt idx="3">
                  <c:v>1225.05123941451</c:v>
                </c:pt>
                <c:pt idx="4">
                  <c:v>1234.1609682521</c:v>
                </c:pt>
                <c:pt idx="5">
                  <c:v>1222.94150309998</c:v>
                </c:pt>
                <c:pt idx="6">
                  <c:v>1123</c:v>
                </c:pt>
                <c:pt idx="7">
                  <c:v>1092.51035751953</c:v>
                </c:pt>
                <c:pt idx="8">
                  <c:v>1257.19002633684</c:v>
                </c:pt>
                <c:pt idx="9">
                  <c:v>1295.60744476577</c:v>
                </c:pt>
                <c:pt idx="10">
                  <c:v>1284.27235556467</c:v>
                </c:pt>
                <c:pt idx="11">
                  <c:v>1348.70811662599</c:v>
                </c:pt>
                <c:pt idx="12">
                  <c:v>1325.9149673048</c:v>
                </c:pt>
                <c:pt idx="13">
                  <c:v>1374.87978316485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360565"/>
        <c:axId val="54279327"/>
      </c:lineChart>
      <c:catAx>
        <c:axId val="233605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79327"/>
        <c:crossesAt val="0"/>
        <c:auto val="1"/>
        <c:lblAlgn val="ctr"/>
        <c:lblOffset val="100"/>
        <c:noMultiLvlLbl val="0"/>
      </c:catAx>
      <c:valAx>
        <c:axId val="542793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Intraprovincial Deliveries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605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Atco Net Nova Receipts vs. Calgary HDD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0811079451328606"/>
          <c:w val="0.940074729224803"/>
          <c:h val="0.86521767941157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'TCPL Sum'!$D$4:$D$27</c:f>
              <c:numCache>
                <c:formatCode>0</c:formatCode>
                <c:ptCount val="24"/>
                <c:pt idx="0">
                  <c:v>723.707330496477</c:v>
                </c:pt>
                <c:pt idx="1">
                  <c:v>507.199825498612</c:v>
                </c:pt>
                <c:pt idx="2">
                  <c:v>401.206347800897</c:v>
                </c:pt>
                <c:pt idx="3">
                  <c:v>403.360810603896</c:v>
                </c:pt>
                <c:pt idx="4">
                  <c:v>396.701056741085</c:v>
                </c:pt>
                <c:pt idx="5">
                  <c:v>232.230542901138</c:v>
                </c:pt>
                <c:pt idx="6">
                  <c:v>271.530241331958</c:v>
                </c:pt>
                <c:pt idx="7">
                  <c:v>166.034086109104</c:v>
                </c:pt>
                <c:pt idx="8">
                  <c:v>237.718610313911</c:v>
                </c:pt>
                <c:pt idx="9">
                  <c:v>344.318532919554</c:v>
                </c:pt>
                <c:pt idx="10">
                  <c:v>399.856635428439</c:v>
                </c:pt>
                <c:pt idx="11">
                  <c:v>440.344820103555</c:v>
                </c:pt>
                <c:pt idx="12">
                  <c:v>672.666892047836</c:v>
                </c:pt>
                <c:pt idx="13">
                  <c:v>520.275700381839</c:v>
                </c:pt>
                <c:pt idx="14">
                  <c:v>358.226206096698</c:v>
                </c:pt>
                <c:pt idx="15">
                  <c:v>349.117802709767</c:v>
                </c:pt>
                <c:pt idx="16">
                  <c:v>185.238858907329</c:v>
                </c:pt>
                <c:pt idx="17">
                  <c:v>151.140481379946</c:v>
                </c:pt>
                <c:pt idx="18">
                  <c:v>133.390618824455</c:v>
                </c:pt>
                <c:pt idx="19">
                  <c:v>192.715135879389</c:v>
                </c:pt>
                <c:pt idx="20">
                  <c:v>184.560977768663</c:v>
                </c:pt>
                <c:pt idx="21">
                  <c:v>280.947526085459</c:v>
                </c:pt>
                <c:pt idx="22">
                  <c:v>475.265886756386</c:v>
                </c:pt>
                <c:pt idx="23">
                  <c:v>474.955647392142</c:v>
                </c:pt>
              </c:numCache>
            </c:numRef>
          </c:xVal>
          <c:yVal>
            <c:numRef>
              <c:f>'TCPL Sum'!$H$4:$H$27</c:f>
              <c:numCache>
                <c:formatCode>General</c:formatCode>
                <c:ptCount val="24"/>
                <c:pt idx="0">
                  <c:v>47.4</c:v>
                </c:pt>
                <c:pt idx="1">
                  <c:v>36.6</c:v>
                </c:pt>
                <c:pt idx="2">
                  <c:v>34.8</c:v>
                </c:pt>
                <c:pt idx="3">
                  <c:v>24</c:v>
                </c:pt>
                <c:pt idx="4">
                  <c:v>16.8</c:v>
                </c:pt>
                <c:pt idx="5">
                  <c:v>11.4</c:v>
                </c:pt>
                <c:pt idx="6">
                  <c:v>7.8</c:v>
                </c:pt>
                <c:pt idx="7">
                  <c:v>4.2</c:v>
                </c:pt>
                <c:pt idx="8">
                  <c:v>15</c:v>
                </c:pt>
                <c:pt idx="9">
                  <c:v>24</c:v>
                </c:pt>
                <c:pt idx="10">
                  <c:v>31.2</c:v>
                </c:pt>
                <c:pt idx="11">
                  <c:v>34.8</c:v>
                </c:pt>
                <c:pt idx="12">
                  <c:v>51</c:v>
                </c:pt>
                <c:pt idx="13">
                  <c:v>45.6</c:v>
                </c:pt>
                <c:pt idx="14">
                  <c:v>34.8</c:v>
                </c:pt>
                <c:pt idx="15">
                  <c:v>25.8</c:v>
                </c:pt>
                <c:pt idx="16">
                  <c:v>16.8</c:v>
                </c:pt>
                <c:pt idx="17">
                  <c:v>11.4</c:v>
                </c:pt>
                <c:pt idx="18">
                  <c:v>2.4</c:v>
                </c:pt>
                <c:pt idx="19">
                  <c:v>4.2</c:v>
                </c:pt>
                <c:pt idx="20">
                  <c:v>13.2</c:v>
                </c:pt>
                <c:pt idx="21">
                  <c:v>24</c:v>
                </c:pt>
                <c:pt idx="22">
                  <c:v>38.4</c:v>
                </c:pt>
                <c:pt idx="23">
                  <c:v>51</c:v>
                </c:pt>
              </c:numCache>
            </c:numRef>
          </c:yVal>
          <c:smooth val="0"/>
        </c:ser>
        <c:axId val="56804181"/>
        <c:axId val="56356285"/>
      </c:scatterChart>
      <c:valAx>
        <c:axId val="568041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Receipts (MMcf/d)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56285"/>
        <c:crossesAt val="0"/>
        <c:crossBetween val="midCat"/>
      </c:valAx>
      <c:valAx>
        <c:axId val="563562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Calgary Average HDD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04181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296640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80643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11.56"/>
    <col collapsed="false" customWidth="true" hidden="false" outlineLevel="0" max="6" min="4" style="1" width="12.28"/>
    <col collapsed="false" customWidth="true" hidden="false" outlineLevel="0" max="7" min="7" style="1" width="12.14"/>
    <col collapsed="false" customWidth="true" hidden="false" outlineLevel="0" max="8" min="8" style="1" width="10.56"/>
    <col collapsed="false" customWidth="true" hidden="false" outlineLevel="0" max="9" min="9" style="2" width="12.28"/>
    <col collapsed="false" customWidth="true" hidden="false" outlineLevel="0" max="10" min="10" style="2" width="12.85"/>
    <col collapsed="false" customWidth="false" hidden="false" outlineLevel="0" max="12" min="11" style="2" width="9.14"/>
    <col collapsed="false" customWidth="true" hidden="false" outlineLevel="0" max="13" min="13" style="2" width="11.99"/>
    <col collapsed="false" customWidth="true" hidden="false" outlineLevel="0" max="15" min="14" style="2" width="11.28"/>
    <col collapsed="false" customWidth="true" hidden="false" outlineLevel="0" max="16" min="16" style="2" width="12.14"/>
    <col collapsed="false" customWidth="true" hidden="false" outlineLevel="0" max="17" min="17" style="2" width="12.99"/>
    <col collapsed="false" customWidth="true" hidden="false" outlineLevel="0" max="18" min="18" style="2" width="10.56"/>
    <col collapsed="false" customWidth="true" hidden="false" outlineLevel="0" max="19" min="19" style="2" width="11.42"/>
    <col collapsed="false" customWidth="true" hidden="false" outlineLevel="0" max="20" min="20" style="2" width="12.85"/>
    <col collapsed="false" customWidth="false" hidden="false" outlineLevel="0" max="21" min="21" style="2" width="9.14"/>
    <col collapsed="false" customWidth="true" hidden="false" outlineLevel="0" max="22" min="22" style="2" width="11.85"/>
    <col collapsed="false" customWidth="true" hidden="false" outlineLevel="0" max="23" min="23" style="2" width="11.56"/>
    <col collapsed="false" customWidth="true" hidden="false" outlineLevel="0" max="24" min="24" style="2" width="12.85"/>
    <col collapsed="false" customWidth="false" hidden="false" outlineLevel="0" max="257" min="25" style="2" width="9.14"/>
  </cols>
  <sheetData>
    <row r="1" customFormat="false" ht="12.75" hidden="false" customHeight="false" outlineLevel="0" collapsed="false">
      <c r="A1" s="3" t="s">
        <v>0</v>
      </c>
      <c r="B1" s="3"/>
      <c r="C1" s="4"/>
      <c r="D1" s="4"/>
      <c r="E1" s="4"/>
      <c r="F1" s="4"/>
      <c r="G1" s="4"/>
      <c r="H1" s="4"/>
      <c r="I1" s="5"/>
      <c r="J1" s="5"/>
      <c r="L1" s="6" t="s">
        <v>1</v>
      </c>
      <c r="M1" s="6"/>
      <c r="N1" s="6"/>
      <c r="O1" s="6"/>
      <c r="P1" s="6"/>
      <c r="Q1" s="6"/>
      <c r="R1" s="6"/>
      <c r="S1" s="6"/>
      <c r="T1" s="6"/>
    </row>
    <row r="3" customFormat="false" ht="12.75" hidden="false" customHeight="true" outlineLevel="0" collapsed="false">
      <c r="A3" s="7" t="s">
        <v>2</v>
      </c>
      <c r="B3" s="7"/>
      <c r="C3" s="8" t="s">
        <v>3</v>
      </c>
      <c r="F3" s="9" t="s">
        <v>4</v>
      </c>
      <c r="G3" s="10"/>
      <c r="H3" s="10"/>
      <c r="I3" s="10"/>
      <c r="J3" s="7"/>
      <c r="L3" s="11" t="s">
        <v>2</v>
      </c>
      <c r="M3" s="8" t="s">
        <v>3</v>
      </c>
      <c r="N3" s="1"/>
      <c r="O3" s="1"/>
      <c r="P3" s="9" t="s">
        <v>4</v>
      </c>
      <c r="Q3" s="10"/>
      <c r="R3" s="10"/>
      <c r="S3" s="10"/>
      <c r="T3" s="7"/>
      <c r="V3" s="2" t="s">
        <v>5</v>
      </c>
      <c r="W3" s="2" t="s">
        <v>6</v>
      </c>
      <c r="X3" s="2" t="s">
        <v>7</v>
      </c>
    </row>
    <row r="4" customFormat="false" ht="12.75" hidden="false" customHeight="true" outlineLevel="0" collapsed="false">
      <c r="A4" s="12"/>
      <c r="B4" s="12" t="s">
        <v>8</v>
      </c>
      <c r="C4" s="7" t="s">
        <v>9</v>
      </c>
      <c r="D4" s="7" t="s">
        <v>10</v>
      </c>
      <c r="E4" s="7" t="s">
        <v>11</v>
      </c>
      <c r="F4" s="10" t="s">
        <v>9</v>
      </c>
      <c r="G4" s="10" t="s">
        <v>10</v>
      </c>
      <c r="H4" s="10" t="s">
        <v>12</v>
      </c>
      <c r="I4" s="13" t="s">
        <v>11</v>
      </c>
      <c r="J4" s="14" t="s">
        <v>13</v>
      </c>
      <c r="L4" s="15"/>
      <c r="M4" s="7" t="s">
        <v>9</v>
      </c>
      <c r="N4" s="7" t="s">
        <v>10</v>
      </c>
      <c r="O4" s="7" t="s">
        <v>11</v>
      </c>
      <c r="P4" s="10" t="s">
        <v>9</v>
      </c>
      <c r="Q4" s="10" t="s">
        <v>10</v>
      </c>
      <c r="R4" s="10" t="s">
        <v>12</v>
      </c>
      <c r="S4" s="10" t="s">
        <v>11</v>
      </c>
      <c r="T4" s="14" t="s">
        <v>13</v>
      </c>
      <c r="W4" s="11"/>
    </row>
    <row r="5" customFormat="false" ht="12.75" hidden="false" customHeight="true" outlineLevel="0" collapsed="false">
      <c r="A5" s="16" t="n">
        <v>35796</v>
      </c>
      <c r="B5" s="7" t="n">
        <f aca="false">A6-A5</f>
        <v>31</v>
      </c>
      <c r="C5" s="17" t="n">
        <v>24782107</v>
      </c>
      <c r="D5" s="17" t="n">
        <v>566872</v>
      </c>
      <c r="E5" s="17" t="n">
        <f aca="false">C5+D5</f>
        <v>25348979</v>
      </c>
      <c r="F5" s="17" t="n">
        <v>13213912</v>
      </c>
      <c r="G5" s="17" t="n">
        <v>1444139</v>
      </c>
      <c r="H5" s="17" t="n">
        <v>670785</v>
      </c>
      <c r="I5" s="18" t="n">
        <f aca="false">SUM(F5:H5)</f>
        <v>15328836</v>
      </c>
      <c r="J5" s="18" t="n">
        <f aca="false">E5-I5</f>
        <v>10020143</v>
      </c>
      <c r="M5" s="19"/>
      <c r="N5" s="19"/>
      <c r="O5" s="19"/>
      <c r="P5" s="19"/>
      <c r="Q5" s="19"/>
      <c r="R5" s="19"/>
      <c r="S5" s="19"/>
      <c r="T5" s="18" t="n">
        <f aca="false">O5-S5</f>
        <v>0</v>
      </c>
      <c r="V5" s="2" t="n">
        <f aca="false">I5+S5</f>
        <v>15328836</v>
      </c>
      <c r="W5" s="2" t="n">
        <f aca="false">O5+E5</f>
        <v>25348979</v>
      </c>
    </row>
    <row r="6" customFormat="false" ht="12.75" hidden="false" customHeight="true" outlineLevel="0" collapsed="false">
      <c r="A6" s="16" t="n">
        <v>35827</v>
      </c>
      <c r="B6" s="7" t="n">
        <f aca="false">A7-A6</f>
        <v>28</v>
      </c>
      <c r="C6" s="17" t="n">
        <v>21102380</v>
      </c>
      <c r="D6" s="17" t="n">
        <v>248482</v>
      </c>
      <c r="E6" s="17" t="n">
        <f aca="false">C6+D6</f>
        <v>21350862</v>
      </c>
      <c r="F6" s="17" t="n">
        <v>12650647</v>
      </c>
      <c r="G6" s="17" t="n">
        <v>1118411</v>
      </c>
      <c r="H6" s="17" t="n">
        <v>561779</v>
      </c>
      <c r="I6" s="18" t="n">
        <f aca="false">SUM(F6:H6)</f>
        <v>14330837</v>
      </c>
      <c r="J6" s="18" t="n">
        <f aca="false">E6-I6</f>
        <v>7020025</v>
      </c>
      <c r="M6" s="19"/>
      <c r="N6" s="19"/>
      <c r="O6" s="19"/>
      <c r="P6" s="19"/>
      <c r="Q6" s="19"/>
      <c r="R6" s="19"/>
      <c r="S6" s="19"/>
      <c r="T6" s="18" t="n">
        <f aca="false">O6-S6</f>
        <v>0</v>
      </c>
      <c r="V6" s="2" t="n">
        <f aca="false">I6+S6</f>
        <v>14330837</v>
      </c>
      <c r="W6" s="2" t="n">
        <f aca="false">O6+E6</f>
        <v>21350862</v>
      </c>
    </row>
    <row r="7" customFormat="false" ht="12.75" hidden="false" customHeight="true" outlineLevel="0" collapsed="false">
      <c r="A7" s="16" t="n">
        <v>35855</v>
      </c>
      <c r="B7" s="7" t="n">
        <f aca="false">A8-A7</f>
        <v>31</v>
      </c>
      <c r="C7" s="17" t="n">
        <v>23635423</v>
      </c>
      <c r="D7" s="17" t="n">
        <v>337505</v>
      </c>
      <c r="E7" s="17" t="n">
        <f aca="false">C7+D7</f>
        <v>23972928</v>
      </c>
      <c r="F7" s="17" t="n">
        <v>13824804</v>
      </c>
      <c r="G7" s="17" t="n">
        <v>1608490</v>
      </c>
      <c r="H7" s="17" t="n">
        <v>595990</v>
      </c>
      <c r="I7" s="18" t="n">
        <f aca="false">SUM(F7:H7)</f>
        <v>16029284</v>
      </c>
      <c r="J7" s="18" t="n">
        <f aca="false">E7-I7</f>
        <v>7943644</v>
      </c>
      <c r="M7" s="19"/>
      <c r="N7" s="19"/>
      <c r="O7" s="19"/>
      <c r="P7" s="19"/>
      <c r="Q7" s="19"/>
      <c r="R7" s="19"/>
      <c r="S7" s="19"/>
      <c r="T7" s="18" t="n">
        <f aca="false">O7-S7</f>
        <v>0</v>
      </c>
      <c r="V7" s="2" t="n">
        <f aca="false">I7+S7</f>
        <v>16029284</v>
      </c>
      <c r="W7" s="2" t="n">
        <f aca="false">O7+E7</f>
        <v>23972928</v>
      </c>
    </row>
    <row r="8" customFormat="false" ht="12.75" hidden="false" customHeight="true" outlineLevel="0" collapsed="false">
      <c r="A8" s="16" t="n">
        <v>35886</v>
      </c>
      <c r="B8" s="7" t="n">
        <f aca="false">A9-A8</f>
        <v>30</v>
      </c>
      <c r="C8" s="17" t="n">
        <v>22486332</v>
      </c>
      <c r="D8" s="17" t="n">
        <v>259002</v>
      </c>
      <c r="E8" s="17" t="n">
        <f aca="false">C8+D8</f>
        <v>22745334</v>
      </c>
      <c r="F8" s="17" t="n">
        <v>13753612</v>
      </c>
      <c r="G8" s="17" t="n">
        <v>1596850</v>
      </c>
      <c r="H8" s="17" t="n">
        <v>710828</v>
      </c>
      <c r="I8" s="18" t="n">
        <f aca="false">SUM(F8:H8)</f>
        <v>16061290</v>
      </c>
      <c r="J8" s="18" t="n">
        <f aca="false">E8-I8</f>
        <v>6684044</v>
      </c>
      <c r="M8" s="19"/>
      <c r="N8" s="19"/>
      <c r="O8" s="19"/>
      <c r="P8" s="19"/>
      <c r="Q8" s="19"/>
      <c r="R8" s="19"/>
      <c r="S8" s="19"/>
      <c r="T8" s="18" t="n">
        <f aca="false">O8-S8</f>
        <v>0</v>
      </c>
      <c r="V8" s="2" t="n">
        <f aca="false">I8+S8</f>
        <v>16061290</v>
      </c>
      <c r="W8" s="2" t="n">
        <f aca="false">O8+E8</f>
        <v>22745334</v>
      </c>
    </row>
    <row r="9" customFormat="false" ht="12.75" hidden="false" customHeight="true" outlineLevel="0" collapsed="false">
      <c r="A9" s="16" t="n">
        <v>35916</v>
      </c>
      <c r="B9" s="7" t="n">
        <f aca="false">A10-A9</f>
        <v>31</v>
      </c>
      <c r="C9" s="17" t="n">
        <v>22173506</v>
      </c>
      <c r="D9" s="17" t="n">
        <v>155755</v>
      </c>
      <c r="E9" s="17" t="n">
        <f aca="false">C9+D9</f>
        <v>22329261</v>
      </c>
      <c r="F9" s="17" t="n">
        <v>14482401</v>
      </c>
      <c r="G9" s="17" t="n">
        <v>1506600</v>
      </c>
      <c r="H9" s="17" t="n">
        <v>814183</v>
      </c>
      <c r="I9" s="18" t="n">
        <f aca="false">SUM(F9:H9)</f>
        <v>16803184</v>
      </c>
      <c r="J9" s="18" t="n">
        <f aca="false">E9-I9</f>
        <v>5526077</v>
      </c>
      <c r="M9" s="19"/>
      <c r="N9" s="19"/>
      <c r="O9" s="19"/>
      <c r="P9" s="19"/>
      <c r="Q9" s="19"/>
      <c r="R9" s="19"/>
      <c r="S9" s="19"/>
      <c r="T9" s="18" t="n">
        <f aca="false">O9-S9</f>
        <v>0</v>
      </c>
      <c r="V9" s="2" t="n">
        <f aca="false">I9+S9</f>
        <v>16803184</v>
      </c>
      <c r="W9" s="2" t="n">
        <f aca="false">O9+E9</f>
        <v>22329261</v>
      </c>
    </row>
    <row r="10" customFormat="false" ht="12.75" hidden="false" customHeight="true" outlineLevel="0" collapsed="false">
      <c r="A10" s="16" t="n">
        <v>35947</v>
      </c>
      <c r="B10" s="7" t="n">
        <f aca="false">A11-A10</f>
        <v>30</v>
      </c>
      <c r="C10" s="17" t="n">
        <v>21815300</v>
      </c>
      <c r="D10" s="17" t="n">
        <v>257993</v>
      </c>
      <c r="E10" s="17" t="n">
        <f aca="false">C10+D10</f>
        <v>22073293</v>
      </c>
      <c r="F10" s="17" t="n">
        <v>13853936</v>
      </c>
      <c r="G10" s="17" t="n">
        <v>1234866</v>
      </c>
      <c r="H10" s="17" t="n">
        <v>1170802</v>
      </c>
      <c r="I10" s="18" t="n">
        <f aca="false">SUM(F10:H10)</f>
        <v>16259604</v>
      </c>
      <c r="J10" s="18" t="n">
        <f aca="false">E10-I10</f>
        <v>5813689</v>
      </c>
      <c r="M10" s="19"/>
      <c r="N10" s="19"/>
      <c r="O10" s="19"/>
      <c r="P10" s="19"/>
      <c r="Q10" s="19"/>
      <c r="R10" s="19"/>
      <c r="S10" s="19"/>
      <c r="T10" s="18" t="n">
        <f aca="false">O10-S10</f>
        <v>0</v>
      </c>
      <c r="V10" s="2" t="n">
        <f aca="false">I10+S10</f>
        <v>16259604</v>
      </c>
      <c r="W10" s="2" t="n">
        <f aca="false">O10+E10</f>
        <v>22073293</v>
      </c>
    </row>
    <row r="11" customFormat="false" ht="12.75" hidden="false" customHeight="true" outlineLevel="0" collapsed="false">
      <c r="A11" s="16" t="n">
        <v>35977</v>
      </c>
      <c r="B11" s="7" t="n">
        <f aca="false">A12-A11</f>
        <v>31</v>
      </c>
      <c r="C11" s="17" t="n">
        <v>22132621</v>
      </c>
      <c r="D11" s="17" t="n">
        <v>202556</v>
      </c>
      <c r="E11" s="17" t="n">
        <f aca="false">C11+D11</f>
        <v>22335177</v>
      </c>
      <c r="F11" s="17" t="n">
        <v>15260299</v>
      </c>
      <c r="G11" s="17" t="n">
        <v>1516861</v>
      </c>
      <c r="H11" s="17" t="n">
        <v>589339</v>
      </c>
      <c r="I11" s="18" t="n">
        <f aca="false">SUM(F11:H11)</f>
        <v>17366499</v>
      </c>
      <c r="J11" s="18" t="n">
        <f aca="false">E11-I11</f>
        <v>4968678</v>
      </c>
      <c r="M11" s="19"/>
      <c r="N11" s="19"/>
      <c r="O11" s="19"/>
      <c r="P11" s="19"/>
      <c r="Q11" s="19"/>
      <c r="R11" s="19"/>
      <c r="S11" s="19"/>
      <c r="T11" s="18" t="n">
        <f aca="false">O11-S11</f>
        <v>0</v>
      </c>
      <c r="V11" s="2" t="n">
        <f aca="false">I11+S11</f>
        <v>17366499</v>
      </c>
      <c r="W11" s="2" t="n">
        <f aca="false">O11+E11</f>
        <v>22335177</v>
      </c>
    </row>
    <row r="12" customFormat="false" ht="12.75" hidden="false" customHeight="true" outlineLevel="0" collapsed="false">
      <c r="A12" s="16" t="n">
        <v>36008</v>
      </c>
      <c r="B12" s="7" t="n">
        <f aca="false">A13-A12</f>
        <v>31</v>
      </c>
      <c r="C12" s="17" t="n">
        <v>23245455</v>
      </c>
      <c r="D12" s="17" t="n">
        <v>140766</v>
      </c>
      <c r="E12" s="17" t="n">
        <f aca="false">C12+D12</f>
        <v>23386221</v>
      </c>
      <c r="F12" s="17" t="n">
        <v>15584813</v>
      </c>
      <c r="G12" s="17" t="n">
        <v>1534315</v>
      </c>
      <c r="H12" s="17" t="n">
        <v>648275</v>
      </c>
      <c r="I12" s="18" t="n">
        <f aca="false">SUM(F12:H12)</f>
        <v>17767403</v>
      </c>
      <c r="J12" s="18" t="n">
        <f aca="false">E12-I12</f>
        <v>5618818</v>
      </c>
      <c r="M12" s="19"/>
      <c r="N12" s="19"/>
      <c r="O12" s="19"/>
      <c r="P12" s="19"/>
      <c r="Q12" s="19"/>
      <c r="R12" s="19"/>
      <c r="S12" s="19"/>
      <c r="T12" s="18" t="n">
        <f aca="false">O12-S12</f>
        <v>0</v>
      </c>
      <c r="V12" s="2" t="n">
        <f aca="false">I12+S12</f>
        <v>17767403</v>
      </c>
      <c r="W12" s="2" t="n">
        <f aca="false">O12+E12</f>
        <v>23386221</v>
      </c>
    </row>
    <row r="13" customFormat="false" ht="12.75" hidden="false" customHeight="true" outlineLevel="0" collapsed="false">
      <c r="A13" s="16" t="n">
        <v>36039</v>
      </c>
      <c r="B13" s="7" t="n">
        <f aca="false">A14-A13</f>
        <v>30</v>
      </c>
      <c r="C13" s="17" t="n">
        <v>22222749</v>
      </c>
      <c r="D13" s="17" t="n">
        <v>380492</v>
      </c>
      <c r="E13" s="17" t="n">
        <f aca="false">C13+D13</f>
        <v>22603241</v>
      </c>
      <c r="F13" s="17" t="n">
        <v>14934227</v>
      </c>
      <c r="G13" s="17" t="n">
        <v>1413098</v>
      </c>
      <c r="H13" s="17" t="n">
        <v>562022</v>
      </c>
      <c r="I13" s="18" t="n">
        <f aca="false">SUM(F13:H13)</f>
        <v>16909347</v>
      </c>
      <c r="J13" s="18" t="n">
        <f aca="false">E13-I13</f>
        <v>5693894</v>
      </c>
      <c r="M13" s="19"/>
      <c r="N13" s="19"/>
      <c r="O13" s="19"/>
      <c r="P13" s="19"/>
      <c r="Q13" s="19"/>
      <c r="R13" s="19"/>
      <c r="S13" s="19"/>
      <c r="T13" s="18" t="n">
        <f aca="false">O13-S13</f>
        <v>0</v>
      </c>
      <c r="V13" s="2" t="n">
        <f aca="false">I13+S13</f>
        <v>16909347</v>
      </c>
      <c r="W13" s="2" t="n">
        <f aca="false">O13+E13</f>
        <v>22603241</v>
      </c>
    </row>
    <row r="14" customFormat="false" ht="12.75" hidden="false" customHeight="true" outlineLevel="0" collapsed="false">
      <c r="A14" s="16" t="n">
        <v>36069</v>
      </c>
      <c r="B14" s="7" t="n">
        <f aca="false">A15-A14</f>
        <v>31</v>
      </c>
      <c r="C14" s="17" t="n">
        <v>24771251</v>
      </c>
      <c r="D14" s="17" t="n">
        <v>328842</v>
      </c>
      <c r="E14" s="17" t="n">
        <f aca="false">C14+D14</f>
        <v>25100093</v>
      </c>
      <c r="F14" s="17" t="n">
        <v>15425192</v>
      </c>
      <c r="G14" s="17" t="n">
        <v>1442843</v>
      </c>
      <c r="H14" s="17" t="n">
        <v>587944</v>
      </c>
      <c r="I14" s="18" t="n">
        <f aca="false">SUM(F14:H14)</f>
        <v>17455979</v>
      </c>
      <c r="J14" s="18" t="n">
        <f aca="false">E14-I14</f>
        <v>7644114</v>
      </c>
      <c r="M14" s="19"/>
      <c r="N14" s="19"/>
      <c r="O14" s="19"/>
      <c r="P14" s="19"/>
      <c r="Q14" s="19"/>
      <c r="R14" s="19"/>
      <c r="S14" s="19"/>
      <c r="T14" s="18" t="n">
        <f aca="false">O14-S14</f>
        <v>0</v>
      </c>
      <c r="V14" s="2" t="n">
        <f aca="false">I14+S14</f>
        <v>17455979</v>
      </c>
      <c r="W14" s="2" t="n">
        <f aca="false">O14+E14</f>
        <v>25100093</v>
      </c>
    </row>
    <row r="15" customFormat="false" ht="12.75" hidden="false" customHeight="true" outlineLevel="0" collapsed="false">
      <c r="A15" s="16" t="n">
        <v>36100</v>
      </c>
      <c r="B15" s="7" t="n">
        <f aca="false">A16-A15</f>
        <v>30</v>
      </c>
      <c r="C15" s="17" t="n">
        <v>22254278</v>
      </c>
      <c r="D15" s="17" t="n">
        <v>96240</v>
      </c>
      <c r="E15" s="17" t="n">
        <f aca="false">C15+D15</f>
        <v>22350518</v>
      </c>
      <c r="F15" s="17" t="n">
        <v>14827676</v>
      </c>
      <c r="G15" s="17" t="n">
        <v>1378405</v>
      </c>
      <c r="H15" s="17" t="n">
        <v>609422</v>
      </c>
      <c r="I15" s="18" t="n">
        <f aca="false">SUM(F15:H15)</f>
        <v>16815503</v>
      </c>
      <c r="J15" s="18" t="n">
        <f aca="false">E15-I15</f>
        <v>5535015</v>
      </c>
      <c r="M15" s="19"/>
      <c r="N15" s="19"/>
      <c r="O15" s="19"/>
      <c r="P15" s="19"/>
      <c r="Q15" s="19"/>
      <c r="R15" s="19"/>
      <c r="S15" s="19"/>
      <c r="T15" s="18" t="n">
        <f aca="false">O15-S15</f>
        <v>0</v>
      </c>
      <c r="V15" s="2" t="n">
        <f aca="false">I15+S15</f>
        <v>16815503</v>
      </c>
      <c r="W15" s="2" t="n">
        <f aca="false">O15+E15</f>
        <v>22350518</v>
      </c>
    </row>
    <row r="16" customFormat="false" ht="12.75" hidden="false" customHeight="true" outlineLevel="0" collapsed="false">
      <c r="A16" s="16" t="n">
        <v>36130</v>
      </c>
      <c r="B16" s="7" t="n">
        <f aca="false">A17-A16</f>
        <v>31</v>
      </c>
      <c r="C16" s="17" t="n">
        <v>22858538</v>
      </c>
      <c r="D16" s="17" t="n">
        <v>116315</v>
      </c>
      <c r="E16" s="17" t="n">
        <f aca="false">C16+D16</f>
        <v>22974853</v>
      </c>
      <c r="F16" s="17" t="n">
        <v>15660386</v>
      </c>
      <c r="G16" s="17" t="n">
        <v>1680145</v>
      </c>
      <c r="H16" s="17" t="n">
        <v>483037</v>
      </c>
      <c r="I16" s="18" t="n">
        <f aca="false">SUM(F16:H16)</f>
        <v>17823568</v>
      </c>
      <c r="J16" s="18" t="n">
        <f aca="false">E16-I16</f>
        <v>5151285</v>
      </c>
      <c r="M16" s="19"/>
      <c r="N16" s="19"/>
      <c r="O16" s="19"/>
      <c r="P16" s="19"/>
      <c r="Q16" s="19"/>
      <c r="R16" s="19"/>
      <c r="S16" s="19"/>
      <c r="T16" s="18" t="n">
        <f aca="false">O16-S16</f>
        <v>0</v>
      </c>
      <c r="V16" s="2" t="n">
        <f aca="false">I16+S16</f>
        <v>17823568</v>
      </c>
      <c r="W16" s="2" t="n">
        <f aca="false">O16+E16</f>
        <v>22974853</v>
      </c>
    </row>
    <row r="17" customFormat="false" ht="12.75" hidden="false" customHeight="true" outlineLevel="0" collapsed="false">
      <c r="A17" s="16" t="n">
        <v>36161</v>
      </c>
      <c r="B17" s="7" t="n">
        <f aca="false">A18-A17</f>
        <v>31</v>
      </c>
      <c r="C17" s="17" t="n">
        <v>25673372</v>
      </c>
      <c r="D17" s="17" t="n">
        <v>305951</v>
      </c>
      <c r="E17" s="17" t="n">
        <f aca="false">C17+D17</f>
        <v>25979323</v>
      </c>
      <c r="F17" s="17" t="n">
        <v>15544535</v>
      </c>
      <c r="G17" s="17" t="n">
        <v>1565147</v>
      </c>
      <c r="H17" s="17" t="n">
        <v>471504</v>
      </c>
      <c r="I17" s="18" t="n">
        <f aca="false">SUM(F17:H17)</f>
        <v>17581186</v>
      </c>
      <c r="J17" s="18" t="n">
        <f aca="false">E17-I17</f>
        <v>8398137</v>
      </c>
      <c r="M17" s="19"/>
      <c r="N17" s="19"/>
      <c r="O17" s="19"/>
      <c r="P17" s="19"/>
      <c r="Q17" s="19"/>
      <c r="R17" s="19"/>
      <c r="S17" s="19"/>
      <c r="T17" s="18" t="n">
        <f aca="false">O17-S17</f>
        <v>0</v>
      </c>
      <c r="V17" s="2" t="n">
        <f aca="false">I17+S17</f>
        <v>17581186</v>
      </c>
      <c r="W17" s="2" t="n">
        <f aca="false">O17+E17</f>
        <v>25979323</v>
      </c>
    </row>
    <row r="18" customFormat="false" ht="12.75" hidden="false" customHeight="true" outlineLevel="0" collapsed="false">
      <c r="A18" s="16" t="n">
        <v>36192</v>
      </c>
      <c r="B18" s="7" t="n">
        <f aca="false">A19-A18</f>
        <v>28</v>
      </c>
      <c r="C18" s="17" t="n">
        <v>22543468</v>
      </c>
      <c r="D18" s="17" t="n">
        <v>172982</v>
      </c>
      <c r="E18" s="17" t="n">
        <f aca="false">C18+D18</f>
        <v>22716450</v>
      </c>
      <c r="F18" s="17" t="n">
        <v>14053538</v>
      </c>
      <c r="G18" s="17" t="n">
        <v>1593505</v>
      </c>
      <c r="H18" s="17" t="n">
        <v>461517</v>
      </c>
      <c r="I18" s="18" t="n">
        <f aca="false">SUM(F18:H18)</f>
        <v>16108560</v>
      </c>
      <c r="J18" s="18" t="n">
        <f aca="false">E18-I18</f>
        <v>6607890</v>
      </c>
      <c r="L18" s="16" t="n">
        <v>36192</v>
      </c>
      <c r="M18" s="17" t="n">
        <v>2726484</v>
      </c>
      <c r="N18" s="17" t="n">
        <v>0</v>
      </c>
      <c r="O18" s="17" t="n">
        <f aca="false">M18+N18</f>
        <v>2726484</v>
      </c>
      <c r="P18" s="17" t="n">
        <v>9749132</v>
      </c>
      <c r="Q18" s="17" t="n">
        <v>802126</v>
      </c>
      <c r="R18" s="17" t="n">
        <v>109012</v>
      </c>
      <c r="S18" s="17" t="n">
        <f aca="false">SUM(P18:R18)</f>
        <v>10660270</v>
      </c>
      <c r="T18" s="18" t="n">
        <f aca="false">O18-S18</f>
        <v>-7933786</v>
      </c>
      <c r="V18" s="2" t="n">
        <f aca="false">I18+S18</f>
        <v>26768830</v>
      </c>
      <c r="W18" s="2" t="n">
        <f aca="false">O18+E18</f>
        <v>25442934</v>
      </c>
      <c r="X18" s="1" t="n">
        <f aca="false">W18-V18</f>
        <v>-1325896</v>
      </c>
    </row>
    <row r="19" customFormat="false" ht="12.75" hidden="false" customHeight="true" outlineLevel="0" collapsed="false">
      <c r="A19" s="16" t="n">
        <v>36220</v>
      </c>
      <c r="B19" s="7" t="n">
        <f aca="false">A20-A19</f>
        <v>31</v>
      </c>
      <c r="C19" s="17" t="n">
        <v>24459917</v>
      </c>
      <c r="D19" s="17" t="n">
        <v>109236</v>
      </c>
      <c r="E19" s="17" t="n">
        <f aca="false">C19+D19</f>
        <v>24569153</v>
      </c>
      <c r="F19" s="17" t="n">
        <v>16198928</v>
      </c>
      <c r="G19" s="17" t="n">
        <v>1778058</v>
      </c>
      <c r="H19" s="17" t="n">
        <v>151327</v>
      </c>
      <c r="I19" s="18" t="n">
        <f aca="false">SUM(F19:H19)</f>
        <v>18128313</v>
      </c>
      <c r="J19" s="18" t="n">
        <f aca="false">E19-I19</f>
        <v>6440840</v>
      </c>
      <c r="L19" s="16" t="n">
        <v>36220</v>
      </c>
      <c r="M19" s="17" t="n">
        <v>2923676</v>
      </c>
      <c r="N19" s="17" t="n">
        <v>0</v>
      </c>
      <c r="O19" s="17" t="n">
        <f aca="false">M19+N19</f>
        <v>2923676</v>
      </c>
      <c r="P19" s="17" t="n">
        <v>11371411</v>
      </c>
      <c r="Q19" s="17" t="n">
        <v>566830</v>
      </c>
      <c r="R19" s="17" t="n">
        <v>103613</v>
      </c>
      <c r="S19" s="17" t="n">
        <f aca="false">SUM(P19:R19)</f>
        <v>12041854</v>
      </c>
      <c r="T19" s="18" t="n">
        <f aca="false">O19-S19</f>
        <v>-9118178</v>
      </c>
      <c r="V19" s="2" t="n">
        <f aca="false">I19+S19</f>
        <v>30170167</v>
      </c>
      <c r="W19" s="2" t="n">
        <f aca="false">O19+E19</f>
        <v>27492829</v>
      </c>
      <c r="X19" s="1" t="n">
        <f aca="false">W19-V19</f>
        <v>-2677338</v>
      </c>
    </row>
    <row r="20" customFormat="false" ht="12.75" hidden="false" customHeight="true" outlineLevel="0" collapsed="false">
      <c r="A20" s="16" t="n">
        <v>36251</v>
      </c>
      <c r="B20" s="7" t="n">
        <f aca="false">A21-A20</f>
        <v>30</v>
      </c>
      <c r="C20" s="17" t="n">
        <v>22284523</v>
      </c>
      <c r="D20" s="17" t="n">
        <v>87672</v>
      </c>
      <c r="E20" s="17" t="n">
        <f aca="false">C20+D20</f>
        <v>22372195</v>
      </c>
      <c r="F20" s="17" t="n">
        <v>16200679</v>
      </c>
      <c r="G20" s="17" t="n">
        <v>1400750</v>
      </c>
      <c r="H20" s="17" t="n">
        <v>148833</v>
      </c>
      <c r="I20" s="18" t="n">
        <f aca="false">SUM(F20:H20)</f>
        <v>17750262</v>
      </c>
      <c r="J20" s="18" t="n">
        <f aca="false">E20-I20</f>
        <v>4621933</v>
      </c>
      <c r="L20" s="16" t="n">
        <v>36251</v>
      </c>
      <c r="M20" s="17" t="n">
        <v>2705003</v>
      </c>
      <c r="N20" s="17" t="n">
        <v>0</v>
      </c>
      <c r="O20" s="17" t="n">
        <f aca="false">M20+N20</f>
        <v>2705003</v>
      </c>
      <c r="P20" s="17" t="n">
        <v>10003417</v>
      </c>
      <c r="Q20" s="17" t="n">
        <v>1516180</v>
      </c>
      <c r="R20" s="17" t="n">
        <v>63009</v>
      </c>
      <c r="S20" s="17" t="n">
        <f aca="false">SUM(P20:R20)</f>
        <v>11582606</v>
      </c>
      <c r="T20" s="18" t="n">
        <f aca="false">O20-S20</f>
        <v>-8877603</v>
      </c>
      <c r="V20" s="2" t="n">
        <f aca="false">I20+S20</f>
        <v>29332868</v>
      </c>
      <c r="W20" s="2" t="n">
        <f aca="false">O20+E20</f>
        <v>25077198</v>
      </c>
      <c r="X20" s="1" t="n">
        <f aca="false">W20-V20</f>
        <v>-4255670</v>
      </c>
    </row>
    <row r="21" customFormat="false" ht="12.75" hidden="false" customHeight="true" outlineLevel="0" collapsed="false">
      <c r="A21" s="16" t="n">
        <v>36281</v>
      </c>
      <c r="B21" s="7" t="n">
        <f aca="false">A22-A21</f>
        <v>31</v>
      </c>
      <c r="C21" s="17" t="n">
        <v>23517920</v>
      </c>
      <c r="D21" s="17" t="n">
        <v>51158</v>
      </c>
      <c r="E21" s="17" t="n">
        <f aca="false">C21+D21</f>
        <v>23569078</v>
      </c>
      <c r="F21" s="17" t="n">
        <v>16236040</v>
      </c>
      <c r="G21" s="17" t="n">
        <v>1224556</v>
      </c>
      <c r="H21" s="17" t="n">
        <v>154125</v>
      </c>
      <c r="I21" s="18" t="n">
        <f aca="false">SUM(F21:H21)</f>
        <v>17614721</v>
      </c>
      <c r="J21" s="18" t="n">
        <f aca="false">E21-I21</f>
        <v>5954357</v>
      </c>
      <c r="L21" s="16" t="n">
        <v>36281</v>
      </c>
      <c r="M21" s="17" t="n">
        <v>2731359</v>
      </c>
      <c r="N21" s="17" t="n">
        <v>0</v>
      </c>
      <c r="O21" s="17" t="n">
        <f aca="false">M21+N21</f>
        <v>2731359</v>
      </c>
      <c r="P21" s="17" t="n">
        <v>10583182</v>
      </c>
      <c r="Q21" s="17" t="n">
        <v>1538035</v>
      </c>
      <c r="R21" s="17" t="n">
        <v>39925</v>
      </c>
      <c r="S21" s="17" t="n">
        <f aca="false">SUM(P21:R21)</f>
        <v>12161142</v>
      </c>
      <c r="T21" s="18" t="n">
        <f aca="false">O21-S21</f>
        <v>-9429783</v>
      </c>
      <c r="V21" s="2" t="n">
        <f aca="false">I21+S21</f>
        <v>29775863</v>
      </c>
      <c r="W21" s="2" t="n">
        <f aca="false">O21+E21</f>
        <v>26300437</v>
      </c>
      <c r="X21" s="1" t="n">
        <f aca="false">W21-V21</f>
        <v>-3475426</v>
      </c>
    </row>
    <row r="22" customFormat="false" ht="12.75" hidden="false" customHeight="true" outlineLevel="0" collapsed="false">
      <c r="A22" s="16" t="n">
        <v>36312</v>
      </c>
      <c r="B22" s="7" t="n">
        <f aca="false">A23-A22</f>
        <v>30</v>
      </c>
      <c r="C22" s="17" t="n">
        <v>20926329</v>
      </c>
      <c r="D22" s="17" t="n">
        <v>142337</v>
      </c>
      <c r="E22" s="17" t="n">
        <f aca="false">C22+D22</f>
        <v>21068666</v>
      </c>
      <c r="F22" s="17" t="n">
        <v>15667656</v>
      </c>
      <c r="G22" s="17" t="n">
        <v>1224665</v>
      </c>
      <c r="H22" s="17" t="n">
        <v>158619</v>
      </c>
      <c r="I22" s="18" t="n">
        <f aca="false">SUM(F22:H22)</f>
        <v>17050940</v>
      </c>
      <c r="J22" s="18" t="n">
        <f aca="false">E22-I22</f>
        <v>4017726</v>
      </c>
      <c r="L22" s="16" t="n">
        <v>36312</v>
      </c>
      <c r="M22" s="17" t="n">
        <v>2673045</v>
      </c>
      <c r="N22" s="17" t="n">
        <v>18574</v>
      </c>
      <c r="O22" s="17" t="n">
        <f aca="false">M22+N22</f>
        <v>2691619</v>
      </c>
      <c r="P22" s="17" t="n">
        <v>10484170</v>
      </c>
      <c r="Q22" s="17" t="n">
        <v>1291688</v>
      </c>
      <c r="R22" s="17" t="n">
        <v>103761</v>
      </c>
      <c r="S22" s="17" t="n">
        <f aca="false">SUM(P22:R22)</f>
        <v>11879619</v>
      </c>
      <c r="T22" s="18" t="n">
        <f aca="false">O22-S22</f>
        <v>-9188000</v>
      </c>
      <c r="V22" s="2" t="n">
        <f aca="false">I22+S22</f>
        <v>28930559</v>
      </c>
      <c r="W22" s="2" t="n">
        <f aca="false">O22+E22</f>
        <v>23760285</v>
      </c>
      <c r="X22" s="1" t="n">
        <f aca="false">W22-V22</f>
        <v>-5170274</v>
      </c>
    </row>
    <row r="23" customFormat="false" ht="12.75" hidden="false" customHeight="true" outlineLevel="0" collapsed="false">
      <c r="A23" s="16" t="n">
        <v>36342</v>
      </c>
      <c r="B23" s="7" t="n">
        <f aca="false">A24-A23</f>
        <v>31</v>
      </c>
      <c r="C23" s="17" t="n">
        <v>22284525</v>
      </c>
      <c r="D23" s="17" t="n">
        <v>168942</v>
      </c>
      <c r="E23" s="17" t="n">
        <f aca="false">C23+D23</f>
        <v>22453467</v>
      </c>
      <c r="F23" s="17" t="n">
        <v>16290725</v>
      </c>
      <c r="G23" s="17" t="n">
        <v>1321898</v>
      </c>
      <c r="H23" s="17" t="n">
        <v>220137</v>
      </c>
      <c r="I23" s="18" t="n">
        <f aca="false">SUM(F23:H23)</f>
        <v>17832760</v>
      </c>
      <c r="J23" s="18" t="n">
        <f aca="false">E23-I23</f>
        <v>4620707</v>
      </c>
      <c r="L23" s="16" t="n">
        <v>36342</v>
      </c>
      <c r="M23" s="17" t="n">
        <v>2684851</v>
      </c>
      <c r="N23" s="17" t="n">
        <v>19329</v>
      </c>
      <c r="O23" s="17" t="n">
        <f aca="false">M23+N23</f>
        <v>2704180</v>
      </c>
      <c r="P23" s="17" t="n">
        <v>10927357</v>
      </c>
      <c r="Q23" s="17" t="n">
        <v>1067911</v>
      </c>
      <c r="R23" s="17" t="n">
        <v>149218</v>
      </c>
      <c r="S23" s="17" t="n">
        <f aca="false">SUM(P23:R23)</f>
        <v>12144486</v>
      </c>
      <c r="T23" s="18" t="n">
        <f aca="false">O23-S23</f>
        <v>-9440306</v>
      </c>
      <c r="V23" s="2" t="n">
        <f aca="false">I23+S23</f>
        <v>29977246</v>
      </c>
      <c r="W23" s="2" t="n">
        <f aca="false">O23+E23</f>
        <v>25157647</v>
      </c>
      <c r="X23" s="1" t="n">
        <f aca="false">W23-V23</f>
        <v>-4819599</v>
      </c>
    </row>
    <row r="24" customFormat="false" ht="12.75" hidden="false" customHeight="true" outlineLevel="0" collapsed="false">
      <c r="A24" s="16" t="n">
        <v>36373</v>
      </c>
      <c r="B24" s="7" t="n">
        <f aca="false">A25-A24</f>
        <v>31</v>
      </c>
      <c r="C24" s="17" t="n">
        <v>20317968</v>
      </c>
      <c r="D24" s="17" t="n">
        <v>114948</v>
      </c>
      <c r="E24" s="17" t="n">
        <f aca="false">C24+D24</f>
        <v>20432916</v>
      </c>
      <c r="F24" s="17" t="n">
        <v>16151589</v>
      </c>
      <c r="G24" s="17" t="n">
        <v>1482186</v>
      </c>
      <c r="H24" s="17" t="n">
        <v>270355</v>
      </c>
      <c r="I24" s="18" t="n">
        <f aca="false">SUM(F24:H24)</f>
        <v>17904130</v>
      </c>
      <c r="J24" s="18" t="n">
        <f aca="false">E24-I24</f>
        <v>2528786</v>
      </c>
      <c r="L24" s="16" t="n">
        <v>36373</v>
      </c>
      <c r="M24" s="17" t="n">
        <v>2755664</v>
      </c>
      <c r="N24" s="17" t="n">
        <v>21054</v>
      </c>
      <c r="O24" s="17" t="n">
        <f aca="false">M24+N24</f>
        <v>2776718</v>
      </c>
      <c r="P24" s="17" t="n">
        <v>10649960</v>
      </c>
      <c r="Q24" s="17" t="n">
        <v>1151842</v>
      </c>
      <c r="R24" s="17" t="n">
        <v>178389</v>
      </c>
      <c r="S24" s="17" t="n">
        <f aca="false">SUM(P24:R24)</f>
        <v>11980191</v>
      </c>
      <c r="T24" s="18" t="n">
        <f aca="false">O24-S24</f>
        <v>-9203473</v>
      </c>
      <c r="V24" s="2" t="n">
        <f aca="false">I24+S24</f>
        <v>29884321</v>
      </c>
      <c r="W24" s="2" t="n">
        <f aca="false">O24+E24</f>
        <v>23209634</v>
      </c>
      <c r="X24" s="1" t="n">
        <f aca="false">W24-V24</f>
        <v>-6674687</v>
      </c>
    </row>
    <row r="25" customFormat="false" ht="12.75" hidden="false" customHeight="true" outlineLevel="0" collapsed="false">
      <c r="A25" s="16" t="n">
        <v>36404</v>
      </c>
      <c r="B25" s="7" t="n">
        <f aca="false">A26-A25</f>
        <v>30</v>
      </c>
      <c r="C25" s="17" t="n">
        <v>19873236</v>
      </c>
      <c r="D25" s="17" t="n">
        <v>104650</v>
      </c>
      <c r="E25" s="17" t="n">
        <f aca="false">C25+D25</f>
        <v>19977886</v>
      </c>
      <c r="F25" s="17" t="n">
        <v>15273250</v>
      </c>
      <c r="G25" s="17" t="n">
        <v>1458009</v>
      </c>
      <c r="H25" s="17" t="n">
        <v>217332</v>
      </c>
      <c r="I25" s="18" t="n">
        <f aca="false">SUM(F25:H25)</f>
        <v>16948591</v>
      </c>
      <c r="J25" s="18" t="n">
        <f aca="false">E25-I25</f>
        <v>3029295</v>
      </c>
      <c r="L25" s="16" t="n">
        <v>36404</v>
      </c>
      <c r="M25" s="17" t="n">
        <v>894707</v>
      </c>
      <c r="N25" s="17" t="n">
        <v>21539</v>
      </c>
      <c r="O25" s="17" t="n">
        <f aca="false">M25+N25</f>
        <v>916246</v>
      </c>
      <c r="P25" s="17" t="n">
        <v>10493751</v>
      </c>
      <c r="Q25" s="17" t="n">
        <v>569510</v>
      </c>
      <c r="R25" s="17" t="n">
        <v>101370</v>
      </c>
      <c r="S25" s="17" t="n">
        <f aca="false">SUM(P25:R25)</f>
        <v>11164631</v>
      </c>
      <c r="T25" s="18" t="n">
        <f aca="false">O25-S25</f>
        <v>-10248385</v>
      </c>
      <c r="V25" s="2" t="n">
        <f aca="false">I25+S25</f>
        <v>28113222</v>
      </c>
      <c r="W25" s="2" t="n">
        <f aca="false">O25+E25</f>
        <v>20894132</v>
      </c>
      <c r="X25" s="1" t="n">
        <f aca="false">W25-V25</f>
        <v>-7219090</v>
      </c>
    </row>
    <row r="26" customFormat="false" ht="12.75" hidden="false" customHeight="true" outlineLevel="0" collapsed="false">
      <c r="A26" s="16" t="n">
        <v>36434</v>
      </c>
      <c r="B26" s="7" t="n">
        <f aca="false">A27-A26</f>
        <v>31</v>
      </c>
      <c r="C26" s="17" t="n">
        <v>23255375</v>
      </c>
      <c r="D26" s="17" t="n">
        <v>116191</v>
      </c>
      <c r="E26" s="17" t="n">
        <f aca="false">C26+D26</f>
        <v>23371566</v>
      </c>
      <c r="F26" s="17" t="n">
        <v>16207447</v>
      </c>
      <c r="G26" s="17" t="n">
        <v>1622085</v>
      </c>
      <c r="H26" s="17" t="n">
        <v>271487</v>
      </c>
      <c r="I26" s="18" t="n">
        <f aca="false">SUM(F26:H26)</f>
        <v>18101019</v>
      </c>
      <c r="J26" s="18" t="n">
        <f aca="false">E26-I26</f>
        <v>5270547</v>
      </c>
      <c r="L26" s="16" t="n">
        <v>36434</v>
      </c>
      <c r="M26" s="17" t="n">
        <v>2718861</v>
      </c>
      <c r="N26" s="17" t="n">
        <v>8289</v>
      </c>
      <c r="O26" s="17" t="n">
        <f aca="false">M26+N26</f>
        <v>2727150</v>
      </c>
      <c r="P26" s="17" t="n">
        <v>10958208</v>
      </c>
      <c r="Q26" s="17" t="n">
        <v>1326143</v>
      </c>
      <c r="R26" s="17" t="n">
        <v>215394</v>
      </c>
      <c r="S26" s="17" t="n">
        <f aca="false">SUM(P26:R26)</f>
        <v>12499745</v>
      </c>
      <c r="T26" s="18" t="n">
        <f aca="false">O26-S26</f>
        <v>-9772595</v>
      </c>
      <c r="V26" s="2" t="n">
        <f aca="false">I26+S26</f>
        <v>30600764</v>
      </c>
      <c r="W26" s="2" t="n">
        <f aca="false">O26+E26</f>
        <v>26098716</v>
      </c>
      <c r="X26" s="1" t="n">
        <f aca="false">W26-V26</f>
        <v>-4502048</v>
      </c>
    </row>
    <row r="27" customFormat="false" ht="12.75" hidden="false" customHeight="true" outlineLevel="0" collapsed="false">
      <c r="A27" s="16" t="n">
        <v>36465</v>
      </c>
      <c r="B27" s="7" t="n">
        <f aca="false">A28-A27</f>
        <v>30</v>
      </c>
      <c r="C27" s="17" t="n">
        <v>22284394</v>
      </c>
      <c r="D27" s="17" t="n">
        <v>79320</v>
      </c>
      <c r="E27" s="17" t="n">
        <f aca="false">C27+D27</f>
        <v>22363714</v>
      </c>
      <c r="F27" s="17" t="n">
        <v>15695263</v>
      </c>
      <c r="G27" s="17" t="n">
        <v>2485705</v>
      </c>
      <c r="H27" s="17" t="n">
        <v>419806</v>
      </c>
      <c r="I27" s="18" t="n">
        <f aca="false">SUM(F27:H27)</f>
        <v>18600774</v>
      </c>
      <c r="J27" s="18" t="n">
        <f aca="false">E27-I27</f>
        <v>3762940</v>
      </c>
      <c r="L27" s="16" t="n">
        <v>36465</v>
      </c>
      <c r="M27" s="17" t="n">
        <v>3057754</v>
      </c>
      <c r="N27" s="17" t="n">
        <v>0</v>
      </c>
      <c r="O27" s="17" t="n">
        <f aca="false">M27+N27</f>
        <v>3057754</v>
      </c>
      <c r="P27" s="17" t="n">
        <v>10951769</v>
      </c>
      <c r="Q27" s="17" t="n">
        <v>901352</v>
      </c>
      <c r="R27" s="17" t="n">
        <v>712704</v>
      </c>
      <c r="S27" s="17" t="n">
        <f aca="false">SUM(P27:R27)</f>
        <v>12565825</v>
      </c>
      <c r="T27" s="18" t="n">
        <f aca="false">O27-S27</f>
        <v>-9508071</v>
      </c>
      <c r="V27" s="2" t="n">
        <f aca="false">I27+S27</f>
        <v>31166599</v>
      </c>
      <c r="W27" s="2" t="n">
        <f aca="false">O27+E27</f>
        <v>25421468</v>
      </c>
      <c r="X27" s="1" t="n">
        <f aca="false">W27-V27</f>
        <v>-5745131</v>
      </c>
    </row>
    <row r="28" customFormat="false" ht="12.75" hidden="false" customHeight="true" outlineLevel="0" collapsed="false">
      <c r="A28" s="16" t="n">
        <v>36495</v>
      </c>
      <c r="B28" s="7" t="n">
        <f aca="false">A29-A28</f>
        <v>31</v>
      </c>
      <c r="C28" s="17" t="n">
        <v>24860440</v>
      </c>
      <c r="D28" s="17" t="n">
        <v>63906</v>
      </c>
      <c r="E28" s="17" t="n">
        <f aca="false">C28+D28</f>
        <v>24924346</v>
      </c>
      <c r="F28" s="17" t="n">
        <v>16406983</v>
      </c>
      <c r="G28" s="17" t="n">
        <v>2413107</v>
      </c>
      <c r="H28" s="17" t="n">
        <v>483199</v>
      </c>
      <c r="I28" s="18" t="n">
        <f aca="false">SUM(F28:H28)</f>
        <v>19303289</v>
      </c>
      <c r="J28" s="18" t="n">
        <f aca="false">E28-I28</f>
        <v>5621057</v>
      </c>
      <c r="L28" s="16" t="n">
        <v>36495</v>
      </c>
      <c r="M28" s="17" t="n">
        <v>3166341</v>
      </c>
      <c r="N28" s="17" t="n">
        <v>0</v>
      </c>
      <c r="O28" s="17" t="n">
        <f aca="false">M28+N28</f>
        <v>3166341</v>
      </c>
      <c r="P28" s="17" t="n">
        <v>12116700</v>
      </c>
      <c r="Q28" s="17" t="n">
        <v>1312070</v>
      </c>
      <c r="R28" s="17" t="n">
        <v>162126</v>
      </c>
      <c r="S28" s="17" t="n">
        <f aca="false">SUM(P28:R28)</f>
        <v>13590896</v>
      </c>
      <c r="T28" s="18" t="n">
        <f aca="false">O28-S28</f>
        <v>-10424555</v>
      </c>
      <c r="V28" s="2" t="n">
        <f aca="false">I28+S28</f>
        <v>32894185</v>
      </c>
      <c r="W28" s="2" t="n">
        <f aca="false">O28+E28</f>
        <v>28090687</v>
      </c>
      <c r="X28" s="1" t="n">
        <f aca="false">W28-V28</f>
        <v>-4803498</v>
      </c>
    </row>
    <row r="29" customFormat="false" ht="12.75" hidden="false" customHeight="true" outlineLevel="0" collapsed="false">
      <c r="A29" s="16" t="n">
        <v>36526</v>
      </c>
      <c r="B29" s="7" t="n">
        <f aca="false">A30-A29</f>
        <v>31</v>
      </c>
      <c r="C29" s="17" t="n">
        <v>25887603</v>
      </c>
      <c r="D29" s="17" t="n">
        <v>85144</v>
      </c>
      <c r="E29" s="17" t="n">
        <f aca="false">C29+D29</f>
        <v>25972747</v>
      </c>
      <c r="F29" s="17" t="n">
        <v>16337471</v>
      </c>
      <c r="G29" s="17" t="n">
        <v>2216695</v>
      </c>
      <c r="H29" s="17" t="n">
        <v>499624</v>
      </c>
      <c r="I29" s="18" t="n">
        <f aca="false">SUM(F29:H29)</f>
        <v>19053790</v>
      </c>
      <c r="J29" s="18" t="n">
        <f aca="false">E29-I29</f>
        <v>6918957</v>
      </c>
      <c r="L29" s="16" t="n">
        <v>36526</v>
      </c>
      <c r="M29" s="17" t="n">
        <v>3596476</v>
      </c>
      <c r="N29" s="17" t="n">
        <v>0</v>
      </c>
      <c r="O29" s="17" t="n">
        <f aca="false">M29+N29</f>
        <v>3596476</v>
      </c>
      <c r="P29" s="17" t="n">
        <v>11498424</v>
      </c>
      <c r="Q29" s="17" t="n">
        <v>1144916</v>
      </c>
      <c r="R29" s="17" t="n">
        <v>225941</v>
      </c>
      <c r="S29" s="17" t="n">
        <f aca="false">SUM(P29:R29)</f>
        <v>12869281</v>
      </c>
      <c r="T29" s="18" t="n">
        <f aca="false">O29-S29</f>
        <v>-9272805</v>
      </c>
      <c r="V29" s="2" t="n">
        <f aca="false">I29+S29</f>
        <v>31923071</v>
      </c>
      <c r="W29" s="2" t="n">
        <f aca="false">O29+E29</f>
        <v>29569223</v>
      </c>
      <c r="X29" s="1" t="n">
        <f aca="false">W29-V29</f>
        <v>-2353848</v>
      </c>
    </row>
    <row r="30" customFormat="false" ht="12.75" hidden="false" customHeight="true" outlineLevel="0" collapsed="false">
      <c r="A30" s="16" t="n">
        <v>36557</v>
      </c>
      <c r="B30" s="7" t="n">
        <f aca="false">A31-A30</f>
        <v>29</v>
      </c>
      <c r="C30" s="17" t="n">
        <v>24789552</v>
      </c>
      <c r="D30" s="17" t="n">
        <v>95680</v>
      </c>
      <c r="E30" s="17" t="n">
        <f aca="false">C30+D30</f>
        <v>24885232</v>
      </c>
      <c r="F30" s="17" t="n">
        <v>15971801</v>
      </c>
      <c r="G30" s="17" t="n">
        <v>2558461</v>
      </c>
      <c r="H30" s="17" t="n">
        <v>856577</v>
      </c>
      <c r="I30" s="18" t="n">
        <f aca="false">SUM(F30:H30)</f>
        <v>19386839</v>
      </c>
      <c r="J30" s="18" t="n">
        <f aca="false">E30-I30</f>
        <v>5498393</v>
      </c>
      <c r="L30" s="16" t="n">
        <v>36557</v>
      </c>
      <c r="M30" s="17" t="n">
        <v>2105364</v>
      </c>
      <c r="N30" s="17" t="n">
        <v>0</v>
      </c>
      <c r="O30" s="17" t="n">
        <f aca="false">M30+N30</f>
        <v>2105364</v>
      </c>
      <c r="P30" s="17" t="n">
        <v>11108877</v>
      </c>
      <c r="Q30" s="17" t="n">
        <v>1559036</v>
      </c>
      <c r="R30" s="17" t="n">
        <v>153479</v>
      </c>
      <c r="S30" s="17" t="n">
        <f aca="false">SUM(P30:R30)</f>
        <v>12821392</v>
      </c>
      <c r="T30" s="18" t="n">
        <f aca="false">O30-S30</f>
        <v>-10716028</v>
      </c>
      <c r="V30" s="2" t="n">
        <f aca="false">I30+S30</f>
        <v>32208231</v>
      </c>
      <c r="W30" s="2" t="n">
        <f aca="false">O30+E30</f>
        <v>26990596</v>
      </c>
      <c r="X30" s="1" t="n">
        <f aca="false">W30-V30</f>
        <v>-5217635</v>
      </c>
    </row>
    <row r="31" customFormat="false" ht="12.75" hidden="false" customHeight="true" outlineLevel="0" collapsed="false">
      <c r="A31" s="16" t="n">
        <v>36586</v>
      </c>
      <c r="B31" s="7" t="n">
        <f aca="false">A32-A31</f>
        <v>31</v>
      </c>
      <c r="C31" s="17" t="n">
        <v>25360745</v>
      </c>
      <c r="D31" s="17" t="n">
        <v>75622</v>
      </c>
      <c r="E31" s="17" t="n">
        <f aca="false">C31+D31</f>
        <v>25436367</v>
      </c>
      <c r="F31" s="17" t="n">
        <v>17511727</v>
      </c>
      <c r="G31" s="17" t="n">
        <v>2659720</v>
      </c>
      <c r="H31" s="17" t="n">
        <v>444755</v>
      </c>
      <c r="I31" s="18" t="n">
        <f aca="false">SUM(F31:H31)</f>
        <v>20616202</v>
      </c>
      <c r="J31" s="18" t="n">
        <f aca="false">E31-I31</f>
        <v>4820165</v>
      </c>
      <c r="L31" s="16" t="n">
        <v>36586</v>
      </c>
      <c r="M31" s="17" t="n">
        <v>3835887</v>
      </c>
      <c r="N31" s="17" t="n">
        <v>0</v>
      </c>
      <c r="O31" s="17" t="n">
        <f aca="false">M31+N31</f>
        <v>3835887</v>
      </c>
      <c r="P31" s="17" t="n">
        <v>12118155</v>
      </c>
      <c r="Q31" s="17" t="n">
        <v>1057869</v>
      </c>
      <c r="R31" s="17" t="n">
        <v>552028</v>
      </c>
      <c r="S31" s="17" t="n">
        <f aca="false">SUM(P31:R31)</f>
        <v>13728052</v>
      </c>
      <c r="T31" s="18" t="n">
        <f aca="false">O31-S31</f>
        <v>-9892165</v>
      </c>
      <c r="V31" s="2" t="n">
        <f aca="false">I31+S31</f>
        <v>34344254</v>
      </c>
      <c r="W31" s="2" t="n">
        <f aca="false">O31+E31</f>
        <v>29272254</v>
      </c>
      <c r="X31" s="1" t="n">
        <f aca="false">W31-V31</f>
        <v>-5072000</v>
      </c>
    </row>
    <row r="32" customFormat="false" ht="12.75" hidden="false" customHeight="true" outlineLevel="0" collapsed="false">
      <c r="A32" s="16" t="n">
        <v>36617</v>
      </c>
      <c r="B32" s="7" t="n">
        <f aca="false">A33-A32</f>
        <v>30</v>
      </c>
      <c r="C32" s="17" t="n">
        <v>25560926</v>
      </c>
      <c r="D32" s="17" t="n">
        <v>75415</v>
      </c>
      <c r="E32" s="17" t="n">
        <f aca="false">C32+D32</f>
        <v>25636341</v>
      </c>
      <c r="F32" s="17" t="n">
        <v>17561778</v>
      </c>
      <c r="G32" s="17" t="n">
        <v>2399797</v>
      </c>
      <c r="H32" s="17" t="n">
        <v>689405</v>
      </c>
      <c r="I32" s="18" t="n">
        <f aca="false">SUM(F32:H32)</f>
        <v>20650980</v>
      </c>
      <c r="J32" s="18" t="n">
        <f aca="false">E32-I32</f>
        <v>4985361</v>
      </c>
      <c r="L32" s="16" t="n">
        <v>36617</v>
      </c>
      <c r="M32" s="17" t="n">
        <v>3352471</v>
      </c>
      <c r="N32" s="17" t="n">
        <v>0</v>
      </c>
      <c r="O32" s="17" t="n">
        <f aca="false">M32+N32</f>
        <v>3352471</v>
      </c>
      <c r="P32" s="17" t="n">
        <v>11341976</v>
      </c>
      <c r="Q32" s="17" t="n">
        <v>797198</v>
      </c>
      <c r="R32" s="17" t="n">
        <v>826942</v>
      </c>
      <c r="S32" s="17" t="n">
        <f aca="false">SUM(P32:R32)</f>
        <v>12966116</v>
      </c>
      <c r="T32" s="18" t="n">
        <f aca="false">O32-S32</f>
        <v>-9613645</v>
      </c>
      <c r="V32" s="2" t="n">
        <f aca="false">I32+S32</f>
        <v>33617096</v>
      </c>
      <c r="W32" s="2" t="n">
        <f aca="false">O32+E32</f>
        <v>28988812</v>
      </c>
      <c r="X32" s="1" t="n">
        <f aca="false">W32-V32</f>
        <v>-4628284</v>
      </c>
    </row>
    <row r="33" customFormat="false" ht="12.75" hidden="false" customHeight="false" outlineLevel="0" collapsed="false">
      <c r="A33" s="16" t="n">
        <v>36647</v>
      </c>
      <c r="B33" s="7" t="n">
        <f aca="false">A34-A33</f>
        <v>31</v>
      </c>
      <c r="C33" s="17" t="n">
        <v>23071710</v>
      </c>
      <c r="D33" s="17" t="n">
        <v>49878</v>
      </c>
      <c r="E33" s="17" t="n">
        <f aca="false">C33+D33</f>
        <v>23121588</v>
      </c>
      <c r="F33" s="17" t="n">
        <v>18966175</v>
      </c>
      <c r="G33" s="17" t="n">
        <v>2078285</v>
      </c>
      <c r="H33" s="17" t="n">
        <v>331224</v>
      </c>
      <c r="I33" s="18" t="n">
        <f aca="false">SUM(F33:H33)</f>
        <v>21375684</v>
      </c>
      <c r="J33" s="18" t="n">
        <f aca="false">E33-I33</f>
        <v>1745904</v>
      </c>
      <c r="L33" s="16" t="n">
        <v>36647</v>
      </c>
      <c r="M33" s="17" t="n">
        <v>3597238</v>
      </c>
      <c r="N33" s="17" t="n">
        <v>529</v>
      </c>
      <c r="O33" s="17" t="n">
        <f aca="false">M33+N33</f>
        <v>3597767</v>
      </c>
      <c r="P33" s="17" t="n">
        <v>11587970</v>
      </c>
      <c r="Q33" s="17" t="n">
        <v>989503</v>
      </c>
      <c r="R33" s="17" t="n">
        <v>492042</v>
      </c>
      <c r="S33" s="17" t="n">
        <f aca="false">SUM(P33:R33)</f>
        <v>13069515</v>
      </c>
      <c r="T33" s="18" t="n">
        <f aca="false">O33-S33</f>
        <v>-9471748</v>
      </c>
      <c r="V33" s="2" t="n">
        <f aca="false">I33+S33</f>
        <v>34445199</v>
      </c>
      <c r="W33" s="2" t="n">
        <f aca="false">O33+E33</f>
        <v>26719355</v>
      </c>
      <c r="X33" s="1" t="n">
        <f aca="false">W33-V33</f>
        <v>-7725844</v>
      </c>
    </row>
    <row r="34" customFormat="false" ht="12.75" hidden="false" customHeight="false" outlineLevel="0" collapsed="false">
      <c r="A34" s="16" t="n">
        <v>36678</v>
      </c>
      <c r="B34" s="7" t="n">
        <f aca="false">A35-A34</f>
        <v>30</v>
      </c>
      <c r="C34" s="17" t="n">
        <v>22757567</v>
      </c>
      <c r="D34" s="17" t="n">
        <v>66839</v>
      </c>
      <c r="E34" s="17" t="n">
        <f aca="false">C34+D34</f>
        <v>22824406</v>
      </c>
      <c r="F34" s="17" t="n">
        <v>18821780</v>
      </c>
      <c r="G34" s="17" t="n">
        <v>1931295</v>
      </c>
      <c r="H34" s="17" t="n">
        <v>400389</v>
      </c>
      <c r="I34" s="18" t="n">
        <f aca="false">SUM(F34:H34)</f>
        <v>21153464</v>
      </c>
      <c r="J34" s="18" t="n">
        <f aca="false">E34-I34</f>
        <v>1670942</v>
      </c>
      <c r="L34" s="16" t="n">
        <v>36678</v>
      </c>
      <c r="M34" s="17" t="n">
        <v>3531599</v>
      </c>
      <c r="N34" s="17" t="n">
        <v>2177</v>
      </c>
      <c r="O34" s="17" t="n">
        <f aca="false">M34+N34</f>
        <v>3533776</v>
      </c>
      <c r="P34" s="17" t="n">
        <v>11123627</v>
      </c>
      <c r="Q34" s="17" t="n">
        <v>1235085</v>
      </c>
      <c r="R34" s="17" t="n">
        <v>331022</v>
      </c>
      <c r="S34" s="17" t="n">
        <f aca="false">SUM(P34:R34)</f>
        <v>12689734</v>
      </c>
      <c r="T34" s="18" t="n">
        <f aca="false">O34-S34</f>
        <v>-9155958</v>
      </c>
      <c r="V34" s="2" t="n">
        <f aca="false">I34+S34</f>
        <v>33843198</v>
      </c>
      <c r="W34" s="2" t="n">
        <f aca="false">O34+E34</f>
        <v>26358182</v>
      </c>
      <c r="X34" s="1" t="n">
        <f aca="false">W34-V34</f>
        <v>-7485016</v>
      </c>
    </row>
    <row r="35" customFormat="false" ht="12.75" hidden="false" customHeight="false" outlineLevel="0" collapsed="false">
      <c r="A35" s="16" t="n">
        <v>36708</v>
      </c>
      <c r="B35" s="7" t="n">
        <f aca="false">A36-A35</f>
        <v>31</v>
      </c>
      <c r="C35" s="17" t="n">
        <v>26132891</v>
      </c>
      <c r="D35" s="17" t="n">
        <v>118869</v>
      </c>
      <c r="E35" s="17" t="n">
        <f aca="false">C35+D35</f>
        <v>26251760</v>
      </c>
      <c r="F35" s="17" t="n">
        <v>19634474</v>
      </c>
      <c r="G35" s="17" t="n">
        <v>2062352</v>
      </c>
      <c r="H35" s="17" t="n">
        <v>593282</v>
      </c>
      <c r="I35" s="18" t="n">
        <f aca="false">SUM(F35:H35)</f>
        <v>22290108</v>
      </c>
      <c r="J35" s="18" t="n">
        <f aca="false">E35-I35</f>
        <v>3961652</v>
      </c>
      <c r="L35" s="16" t="n">
        <v>36708</v>
      </c>
      <c r="M35" s="17" t="n">
        <v>3487702</v>
      </c>
      <c r="N35" s="17" t="n">
        <v>4646</v>
      </c>
      <c r="O35" s="17" t="n">
        <f aca="false">M35+N35</f>
        <v>3492348</v>
      </c>
      <c r="P35" s="17" t="n">
        <v>12353877</v>
      </c>
      <c r="Q35" s="17" t="n">
        <v>1319412</v>
      </c>
      <c r="R35" s="17" t="n">
        <v>709550</v>
      </c>
      <c r="S35" s="17" t="n">
        <f aca="false">SUM(P35:R35)</f>
        <v>14382839</v>
      </c>
      <c r="T35" s="18" t="n">
        <f aca="false">O35-S35</f>
        <v>-10890491</v>
      </c>
      <c r="V35" s="2" t="n">
        <f aca="false">I35+S35</f>
        <v>36672947</v>
      </c>
      <c r="W35" s="2" t="n">
        <f aca="false">O35+E35</f>
        <v>29744108</v>
      </c>
      <c r="X35" s="1" t="n">
        <f aca="false">W35-V35</f>
        <v>-6928839</v>
      </c>
    </row>
    <row r="36" customFormat="false" ht="12.75" hidden="false" customHeight="false" outlineLevel="0" collapsed="false">
      <c r="A36" s="16" t="n">
        <v>36739</v>
      </c>
      <c r="B36" s="7" t="n">
        <f aca="false">A37-A36</f>
        <v>31</v>
      </c>
      <c r="C36" s="17" t="n">
        <v>27991993</v>
      </c>
      <c r="D36" s="17" t="n">
        <v>145912</v>
      </c>
      <c r="E36" s="17" t="n">
        <f aca="false">C36+D36</f>
        <v>28137905</v>
      </c>
      <c r="F36" s="17" t="n">
        <v>19667667</v>
      </c>
      <c r="G36" s="17" t="n">
        <v>1920496</v>
      </c>
      <c r="H36" s="17" t="n">
        <v>579035</v>
      </c>
      <c r="I36" s="18" t="n">
        <f aca="false">SUM(F36:H36)</f>
        <v>22167198</v>
      </c>
      <c r="J36" s="18" t="n">
        <f aca="false">E36-I36</f>
        <v>5970707</v>
      </c>
      <c r="L36" s="16" t="n">
        <v>36739</v>
      </c>
      <c r="M36" s="17" t="n">
        <v>3412271</v>
      </c>
      <c r="N36" s="17" t="n">
        <v>2669</v>
      </c>
      <c r="O36" s="17" t="n">
        <f aca="false">M36+N36</f>
        <v>3414940</v>
      </c>
      <c r="P36" s="17" t="n">
        <v>12287215</v>
      </c>
      <c r="Q36" s="17" t="n">
        <v>1186358</v>
      </c>
      <c r="R36" s="17" t="n">
        <v>657192</v>
      </c>
      <c r="S36" s="17" t="n">
        <f aca="false">SUM(P36:R36)</f>
        <v>14130765</v>
      </c>
      <c r="T36" s="18" t="n">
        <f aca="false">O36-S36</f>
        <v>-10715825</v>
      </c>
      <c r="V36" s="2" t="n">
        <f aca="false">I36+S36</f>
        <v>36297963</v>
      </c>
      <c r="W36" s="2" t="n">
        <f aca="false">O36+E36</f>
        <v>31552845</v>
      </c>
      <c r="X36" s="1" t="n">
        <f aca="false">W36-V36</f>
        <v>-4745118</v>
      </c>
    </row>
    <row r="37" customFormat="false" ht="12.75" hidden="false" customHeight="false" outlineLevel="0" collapsed="false">
      <c r="A37" s="16" t="n">
        <v>36770</v>
      </c>
      <c r="B37" s="7" t="n">
        <f aca="false">A38-A37</f>
        <v>30</v>
      </c>
      <c r="C37" s="17" t="n">
        <v>25494767</v>
      </c>
      <c r="D37" s="17" t="n">
        <v>137467</v>
      </c>
      <c r="E37" s="17" t="n">
        <f aca="false">C37+D37</f>
        <v>25632234</v>
      </c>
      <c r="F37" s="17" t="n">
        <v>19260200</v>
      </c>
      <c r="G37" s="17" t="n">
        <v>1955226</v>
      </c>
      <c r="H37" s="17" t="n">
        <v>580845</v>
      </c>
      <c r="I37" s="18" t="n">
        <f aca="false">SUM(F37:H37)</f>
        <v>21796271</v>
      </c>
      <c r="J37" s="18" t="n">
        <f aca="false">E37-I37</f>
        <v>3835963</v>
      </c>
      <c r="L37" s="16" t="n">
        <v>36770</v>
      </c>
      <c r="M37" s="17" t="n">
        <v>3568582</v>
      </c>
      <c r="N37" s="17" t="n">
        <v>3478</v>
      </c>
      <c r="O37" s="17" t="n">
        <f aca="false">M37+N37</f>
        <v>3572060</v>
      </c>
      <c r="P37" s="17" t="n">
        <v>11805544</v>
      </c>
      <c r="Q37" s="17" t="n">
        <v>1103931</v>
      </c>
      <c r="R37" s="17" t="n">
        <v>779414</v>
      </c>
      <c r="S37" s="17" t="n">
        <f aca="false">SUM(P37:R37)</f>
        <v>13688889</v>
      </c>
      <c r="T37" s="18" t="n">
        <f aca="false">O37-S37</f>
        <v>-10116829</v>
      </c>
      <c r="V37" s="2" t="n">
        <f aca="false">I37+S37</f>
        <v>35485160</v>
      </c>
      <c r="W37" s="2" t="n">
        <f aca="false">O37+E37</f>
        <v>29204294</v>
      </c>
      <c r="X37" s="1" t="n">
        <f aca="false">W37-V37</f>
        <v>-6280866</v>
      </c>
    </row>
    <row r="38" customFormat="false" ht="12.75" hidden="false" customHeight="false" outlineLevel="0" collapsed="false">
      <c r="A38" s="16" t="n">
        <v>36800</v>
      </c>
      <c r="B38" s="7" t="n">
        <f aca="false">A39-A38</f>
        <v>31</v>
      </c>
      <c r="C38" s="17" t="n">
        <v>26689632</v>
      </c>
      <c r="D38" s="17" t="n">
        <v>61044</v>
      </c>
      <c r="E38" s="17" t="n">
        <f aca="false">C38+D38</f>
        <v>26750676</v>
      </c>
      <c r="F38" s="17" t="n">
        <v>19772467</v>
      </c>
      <c r="G38" s="17" t="n">
        <v>1834840</v>
      </c>
      <c r="H38" s="17" t="n">
        <v>870357</v>
      </c>
      <c r="I38" s="18" t="n">
        <f aca="false">SUM(F38:H38)</f>
        <v>22477664</v>
      </c>
      <c r="J38" s="18" t="n">
        <f aca="false">E38-I38</f>
        <v>4273012</v>
      </c>
      <c r="L38" s="16" t="n">
        <v>36800</v>
      </c>
      <c r="M38" s="17" t="n">
        <v>3672825</v>
      </c>
      <c r="N38" s="17" t="n">
        <v>5977</v>
      </c>
      <c r="O38" s="17" t="n">
        <f aca="false">M38+N38</f>
        <v>3678802</v>
      </c>
      <c r="P38" s="17" t="n">
        <v>12710509</v>
      </c>
      <c r="Q38" s="17" t="n">
        <v>1097271</v>
      </c>
      <c r="R38" s="17" t="n">
        <v>945544</v>
      </c>
      <c r="S38" s="17" t="n">
        <f aca="false">SUM(P38:R38)</f>
        <v>14753324</v>
      </c>
      <c r="T38" s="18" t="n">
        <f aca="false">O38-S38</f>
        <v>-11074522</v>
      </c>
      <c r="V38" s="2" t="n">
        <f aca="false">I38+S38</f>
        <v>37230988</v>
      </c>
      <c r="W38" s="2" t="n">
        <f aca="false">O38+E38</f>
        <v>30429478</v>
      </c>
      <c r="X38" s="1" t="n">
        <f aca="false">W38-V38</f>
        <v>-6801510</v>
      </c>
    </row>
    <row r="39" customFormat="false" ht="12.75" hidden="false" customHeight="false" outlineLevel="0" collapsed="false">
      <c r="A39" s="16" t="n">
        <v>36831</v>
      </c>
      <c r="B39" s="7" t="n">
        <f aca="false">A40-A39</f>
        <v>30</v>
      </c>
      <c r="C39" s="17" t="n">
        <v>25591716</v>
      </c>
      <c r="D39" s="17" t="n">
        <v>258096</v>
      </c>
      <c r="E39" s="17" t="n">
        <f aca="false">C39+D39</f>
        <v>25849812</v>
      </c>
      <c r="F39" s="17" t="n">
        <v>19088571</v>
      </c>
      <c r="G39" s="17" t="n">
        <v>1976542</v>
      </c>
      <c r="H39" s="17" t="n">
        <v>355716</v>
      </c>
      <c r="I39" s="18" t="n">
        <f aca="false">SUM(F39:H39)</f>
        <v>21420829</v>
      </c>
      <c r="J39" s="18" t="n">
        <f aca="false">E39-I39</f>
        <v>4428983</v>
      </c>
      <c r="L39" s="16" t="n">
        <v>36831</v>
      </c>
      <c r="M39" s="17" t="n">
        <v>3878310</v>
      </c>
      <c r="N39" s="17" t="n">
        <v>8280</v>
      </c>
      <c r="O39" s="17" t="n">
        <f aca="false">M39+N39</f>
        <v>3886590</v>
      </c>
      <c r="P39" s="17" t="n">
        <v>13443371</v>
      </c>
      <c r="Q39" s="17" t="n">
        <v>857585</v>
      </c>
      <c r="R39" s="17" t="n">
        <v>1375429</v>
      </c>
      <c r="S39" s="17" t="n">
        <f aca="false">SUM(P39:R39)</f>
        <v>15676385</v>
      </c>
      <c r="T39" s="18" t="n">
        <f aca="false">O39-S39</f>
        <v>-11789795</v>
      </c>
      <c r="V39" s="2" t="n">
        <f aca="false">I39+S39</f>
        <v>37097214</v>
      </c>
      <c r="W39" s="2" t="n">
        <f aca="false">O39+E39</f>
        <v>29736402</v>
      </c>
      <c r="X39" s="1" t="n">
        <f aca="false">W39-V39</f>
        <v>-7360812</v>
      </c>
    </row>
    <row r="40" customFormat="false" ht="12.75" hidden="false" customHeight="false" outlineLevel="0" collapsed="false">
      <c r="A40" s="16" t="n">
        <v>36861</v>
      </c>
      <c r="B40" s="7" t="n">
        <f aca="false">A41-A40</f>
        <v>31</v>
      </c>
      <c r="C40" s="17" t="n">
        <v>24610105</v>
      </c>
      <c r="D40" s="17" t="n">
        <v>176842</v>
      </c>
      <c r="E40" s="17" t="n">
        <f aca="false">C40+D40</f>
        <v>24786947</v>
      </c>
      <c r="F40" s="17" t="n">
        <v>20023531</v>
      </c>
      <c r="G40" s="17" t="n">
        <v>3422582</v>
      </c>
      <c r="H40" s="17" t="n">
        <v>3518680</v>
      </c>
      <c r="I40" s="18" t="n">
        <f aca="false">SUM(F40:H40)</f>
        <v>26964793</v>
      </c>
      <c r="J40" s="18" t="n">
        <f aca="false">E40-I40</f>
        <v>-2177846</v>
      </c>
      <c r="L40" s="16" t="n">
        <v>36861</v>
      </c>
      <c r="M40" s="17" t="n">
        <v>3166214</v>
      </c>
      <c r="N40" s="17" t="n">
        <v>0</v>
      </c>
      <c r="O40" s="17" t="n">
        <f aca="false">M40+N40</f>
        <v>3166214</v>
      </c>
      <c r="P40" s="17" t="n">
        <v>13884468</v>
      </c>
      <c r="Q40" s="17" t="n">
        <v>1195395</v>
      </c>
      <c r="R40" s="17" t="n">
        <v>996734</v>
      </c>
      <c r="S40" s="17" t="n">
        <f aca="false">SUM(P40:R40)</f>
        <v>16076597</v>
      </c>
      <c r="T40" s="18" t="n">
        <f aca="false">O40-S40</f>
        <v>-12910383</v>
      </c>
      <c r="V40" s="2" t="n">
        <f aca="false">I40+S40</f>
        <v>43041390</v>
      </c>
      <c r="W40" s="2" t="n">
        <f aca="false">O40+E40</f>
        <v>27953161</v>
      </c>
      <c r="X40" s="1" t="n">
        <f aca="false">W40-V40</f>
        <v>-15088229</v>
      </c>
    </row>
    <row r="41" customFormat="false" ht="12.75" hidden="false" customHeight="false" outlineLevel="0" collapsed="false">
      <c r="A41" s="16" t="n">
        <v>36892</v>
      </c>
      <c r="B41" s="7" t="n">
        <f aca="false">A42-A41</f>
        <v>31</v>
      </c>
      <c r="C41" s="17" t="n">
        <v>23061112</v>
      </c>
      <c r="D41" s="17" t="n">
        <v>184087</v>
      </c>
      <c r="E41" s="17" t="n">
        <f aca="false">C41+D41</f>
        <v>23245199</v>
      </c>
      <c r="F41" s="17" t="n">
        <v>21628932</v>
      </c>
      <c r="G41" s="17" t="n">
        <v>3162122</v>
      </c>
      <c r="H41" s="17" t="n">
        <v>3345564</v>
      </c>
      <c r="I41" s="18" t="n">
        <f aca="false">SUM(F41:H41)</f>
        <v>28136618</v>
      </c>
      <c r="J41" s="18" t="n">
        <f aca="false">E41-I41</f>
        <v>-4891419</v>
      </c>
      <c r="K41" s="7"/>
      <c r="L41" s="16" t="n">
        <v>36892</v>
      </c>
      <c r="M41" s="17" t="n">
        <v>2837248</v>
      </c>
      <c r="N41" s="17" t="n">
        <v>0</v>
      </c>
      <c r="O41" s="17" t="n">
        <f aca="false">M41+N41</f>
        <v>2837248</v>
      </c>
      <c r="P41" s="17" t="n">
        <v>14368876</v>
      </c>
      <c r="Q41" s="17" t="n">
        <v>1723559</v>
      </c>
      <c r="R41" s="17" t="n">
        <v>1381710</v>
      </c>
      <c r="S41" s="17" t="n">
        <f aca="false">SUM(P41:R41)</f>
        <v>17474145</v>
      </c>
      <c r="T41" s="18" t="n">
        <f aca="false">O41-S41</f>
        <v>-14636897</v>
      </c>
    </row>
    <row r="42" customFormat="false" ht="12.75" hidden="false" customHeight="false" outlineLevel="0" collapsed="false">
      <c r="A42" s="16" t="n">
        <v>36923</v>
      </c>
      <c r="B42" s="7" t="n">
        <f aca="false">A43-A42</f>
        <v>28</v>
      </c>
      <c r="C42" s="17" t="n">
        <v>22923098</v>
      </c>
      <c r="D42" s="17" t="n">
        <v>24643</v>
      </c>
      <c r="E42" s="17" t="n">
        <f aca="false">C42+D42</f>
        <v>22947741</v>
      </c>
      <c r="F42" s="17" t="n">
        <v>19607566</v>
      </c>
      <c r="G42" s="17" t="n">
        <v>1607696</v>
      </c>
      <c r="H42" s="17" t="n">
        <v>2947197</v>
      </c>
      <c r="I42" s="18" t="n">
        <f aca="false">SUM(F42:H42)</f>
        <v>24162459</v>
      </c>
      <c r="J42" s="18" t="n">
        <f aca="false">E42-I42</f>
        <v>-1214718</v>
      </c>
      <c r="L42" s="16" t="n">
        <v>36923</v>
      </c>
      <c r="M42" s="17" t="n">
        <v>2572930</v>
      </c>
      <c r="N42" s="17" t="n">
        <v>0</v>
      </c>
      <c r="O42" s="17" t="n">
        <f aca="false">M42+N42</f>
        <v>2572930</v>
      </c>
      <c r="P42" s="17" t="n">
        <v>13250025</v>
      </c>
      <c r="Q42" s="17" t="n">
        <v>1372896</v>
      </c>
      <c r="R42" s="17" t="n">
        <v>1091832</v>
      </c>
      <c r="S42" s="17" t="n">
        <f aca="false">SUM(P42:R42)</f>
        <v>15714753</v>
      </c>
      <c r="T42" s="18" t="n">
        <f aca="false">O42-S42</f>
        <v>-13141823</v>
      </c>
    </row>
    <row r="43" customFormat="false" ht="12.75" hidden="false" customHeight="false" outlineLevel="0" collapsed="false">
      <c r="A43" s="16" t="n">
        <v>36951</v>
      </c>
      <c r="B43" s="7" t="n">
        <f aca="false">A44-A43</f>
        <v>31</v>
      </c>
      <c r="C43" s="17" t="n">
        <v>23276254</v>
      </c>
      <c r="D43" s="17" t="n">
        <v>685246</v>
      </c>
      <c r="E43" s="17" t="n">
        <f aca="false">C43+D43</f>
        <v>23961500</v>
      </c>
      <c r="F43" s="17" t="n">
        <v>21823945</v>
      </c>
      <c r="G43" s="17" t="n">
        <v>2237425</v>
      </c>
      <c r="H43" s="17" t="n">
        <v>3047109</v>
      </c>
      <c r="I43" s="18" t="n">
        <f aca="false">SUM(F43:H43)</f>
        <v>27108479</v>
      </c>
      <c r="J43" s="18" t="n">
        <f aca="false">E43-I43</f>
        <v>-3146979</v>
      </c>
      <c r="L43" s="16" t="n">
        <v>36951</v>
      </c>
      <c r="M43" s="17" t="n">
        <v>2378487</v>
      </c>
      <c r="N43" s="17" t="n">
        <v>0</v>
      </c>
      <c r="O43" s="17" t="n">
        <f aca="false">M43+N43</f>
        <v>2378487</v>
      </c>
      <c r="P43" s="17" t="n">
        <v>14423705</v>
      </c>
      <c r="Q43" s="17" t="n">
        <v>1326618</v>
      </c>
      <c r="R43" s="17" t="n">
        <v>1378511</v>
      </c>
      <c r="S43" s="17" t="n">
        <f aca="false">SUM(P43:R43)</f>
        <v>17128834</v>
      </c>
      <c r="T43" s="18" t="n">
        <f aca="false">O43-S43</f>
        <v>-14750347</v>
      </c>
    </row>
    <row r="44" customFormat="false" ht="12.75" hidden="false" customHeight="false" outlineLevel="0" collapsed="false">
      <c r="A44" s="16" t="n">
        <v>36982</v>
      </c>
      <c r="L44" s="16" t="n">
        <v>36982</v>
      </c>
      <c r="M44" s="19"/>
      <c r="N44" s="19"/>
      <c r="O44" s="19"/>
      <c r="P44" s="19"/>
      <c r="Q44" s="19"/>
      <c r="R44" s="19"/>
      <c r="S44" s="19"/>
      <c r="T44" s="19"/>
    </row>
    <row r="45" customFormat="false" ht="12.75" hidden="false" customHeight="false" outlineLevel="0" collapsed="false">
      <c r="M45" s="19"/>
      <c r="N45" s="19"/>
      <c r="O45" s="19"/>
      <c r="P45" s="19"/>
      <c r="Q45" s="19"/>
      <c r="R45" s="19"/>
      <c r="S45" s="19"/>
      <c r="T45" s="19"/>
    </row>
    <row r="46" customFormat="false" ht="12.75" hidden="false" customHeight="false" outlineLevel="0" collapsed="false">
      <c r="M46" s="19"/>
      <c r="N46" s="19"/>
      <c r="O46" s="19"/>
      <c r="P46" s="19"/>
      <c r="Q46" s="19"/>
      <c r="R46" s="19"/>
      <c r="S46" s="19"/>
      <c r="T46" s="19"/>
    </row>
    <row r="47" customFormat="false" ht="12.75" hidden="false" customHeight="false" outlineLevel="0" collapsed="false">
      <c r="M47" s="19"/>
      <c r="N47" s="19"/>
      <c r="O47" s="19"/>
      <c r="P47" s="19"/>
      <c r="Q47" s="19"/>
      <c r="R47" s="19"/>
      <c r="S47" s="19"/>
      <c r="T47" s="19"/>
    </row>
    <row r="48" customFormat="false" ht="12.75" hidden="false" customHeight="false" outlineLevel="0" collapsed="false">
      <c r="M48" s="19"/>
      <c r="N48" s="19"/>
      <c r="O48" s="19"/>
      <c r="P48" s="19"/>
      <c r="Q48" s="19"/>
      <c r="R48" s="19"/>
      <c r="S48" s="19"/>
      <c r="T48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5.41"/>
    <col collapsed="false" customWidth="true" hidden="false" outlineLevel="0" max="8" min="7" style="39" width="9.14"/>
  </cols>
  <sheetData>
    <row r="3" customFormat="false" ht="38.25" hidden="false" customHeight="false" outlineLevel="0" collapsed="false">
      <c r="A3" s="41"/>
      <c r="B3" s="42" t="s">
        <v>21</v>
      </c>
      <c r="C3" s="42" t="s">
        <v>72</v>
      </c>
      <c r="D3" s="42" t="s">
        <v>73</v>
      </c>
      <c r="E3" s="42" t="s">
        <v>74</v>
      </c>
      <c r="F3" s="42" t="s">
        <v>75</v>
      </c>
      <c r="G3" s="42" t="s">
        <v>76</v>
      </c>
      <c r="H3" s="42" t="s">
        <v>77</v>
      </c>
    </row>
    <row r="4" customFormat="false" ht="12.75" hidden="false" customHeight="false" outlineLevel="0" collapsed="false">
      <c r="A4" s="43" t="n">
        <v>36161</v>
      </c>
      <c r="B4" s="33" t="n">
        <v>0</v>
      </c>
      <c r="C4" s="33" t="n">
        <v>723.707330496477</v>
      </c>
      <c r="D4" s="33" t="n">
        <f aca="false">C4-B4</f>
        <v>723.707330496477</v>
      </c>
      <c r="E4" s="33" t="n">
        <v>1897.43301746314</v>
      </c>
      <c r="F4" s="33" t="n">
        <f aca="false">E4-D4</f>
        <v>1173.72568696666</v>
      </c>
      <c r="G4" s="42" t="n">
        <v>-8</v>
      </c>
      <c r="H4" s="39" t="n">
        <f aca="false">33-G4*9/5</f>
        <v>47.4</v>
      </c>
    </row>
    <row r="5" customFormat="false" ht="12.75" hidden="false" customHeight="false" outlineLevel="0" collapsed="false">
      <c r="A5" s="43" t="n">
        <v>36192</v>
      </c>
      <c r="B5" s="33" t="n">
        <v>0</v>
      </c>
      <c r="C5" s="33" t="n">
        <v>507.199825498612</v>
      </c>
      <c r="D5" s="33" t="n">
        <f aca="false">C5-B5</f>
        <v>507.199825498612</v>
      </c>
      <c r="E5" s="33" t="n">
        <v>1729.87820321342</v>
      </c>
      <c r="F5" s="33" t="n">
        <f aca="false">E5-D5</f>
        <v>1222.67837771481</v>
      </c>
      <c r="G5" s="42" t="n">
        <v>-2</v>
      </c>
      <c r="H5" s="39" t="n">
        <f aca="false">33-G5*9/5</f>
        <v>36.6</v>
      </c>
    </row>
    <row r="6" customFormat="false" ht="12.75" hidden="false" customHeight="false" outlineLevel="0" collapsed="false">
      <c r="A6" s="43" t="n">
        <v>36220</v>
      </c>
      <c r="B6" s="33" t="n">
        <v>6.1104443090122</v>
      </c>
      <c r="C6" s="33" t="n">
        <v>407.31679210991</v>
      </c>
      <c r="D6" s="33" t="n">
        <f aca="false">C6-B6</f>
        <v>401.206347800897</v>
      </c>
      <c r="E6" s="33" t="n">
        <v>1609.1626926612</v>
      </c>
      <c r="F6" s="33" t="n">
        <f aca="false">E6-D6</f>
        <v>1207.9563448603</v>
      </c>
      <c r="G6" s="42" t="n">
        <v>-1</v>
      </c>
      <c r="H6" s="39" t="n">
        <f aca="false">33-G6*9/5</f>
        <v>34.8</v>
      </c>
    </row>
    <row r="7" customFormat="false" ht="12.75" hidden="false" customHeight="false" outlineLevel="0" collapsed="false">
      <c r="A7" s="43" t="n">
        <v>36251</v>
      </c>
      <c r="B7" s="33" t="n">
        <v>24.6329530184621</v>
      </c>
      <c r="C7" s="33" t="n">
        <v>427.993763622358</v>
      </c>
      <c r="D7" s="33" t="n">
        <f aca="false">C7-B7</f>
        <v>403.360810603896</v>
      </c>
      <c r="E7" s="33" t="n">
        <v>1564.71958938957</v>
      </c>
      <c r="F7" s="33" t="n">
        <f aca="false">E7-D7</f>
        <v>1161.35877878567</v>
      </c>
      <c r="G7" s="42" t="n">
        <v>5</v>
      </c>
      <c r="H7" s="39" t="n">
        <f aca="false">33-G7*9/5</f>
        <v>24</v>
      </c>
    </row>
    <row r="8" customFormat="false" ht="12.75" hidden="false" customHeight="false" outlineLevel="0" collapsed="false">
      <c r="A8" s="43" t="n">
        <v>36281</v>
      </c>
      <c r="B8" s="33" t="n">
        <v>29.7606250131685</v>
      </c>
      <c r="C8" s="33" t="n">
        <v>426.461681754253</v>
      </c>
      <c r="D8" s="33" t="n">
        <f aca="false">C8-B8</f>
        <v>396.701056741085</v>
      </c>
      <c r="E8" s="33" t="n">
        <v>1541.69419018683</v>
      </c>
      <c r="F8" s="33" t="n">
        <f aca="false">E8-D8</f>
        <v>1144.99313344574</v>
      </c>
      <c r="G8" s="42" t="n">
        <v>9</v>
      </c>
      <c r="H8" s="39" t="n">
        <f aca="false">33-G8*9/5</f>
        <v>16.8</v>
      </c>
    </row>
    <row r="9" customFormat="false" ht="12.75" hidden="false" customHeight="false" outlineLevel="0" collapsed="false">
      <c r="A9" s="43" t="n">
        <v>36312</v>
      </c>
      <c r="B9" s="33" t="n">
        <v>39.4718622458146</v>
      </c>
      <c r="C9" s="33" t="n">
        <v>271.702405146952</v>
      </c>
      <c r="D9" s="33" t="n">
        <f aca="false">C9-B9</f>
        <v>232.230542901138</v>
      </c>
      <c r="E9" s="33" t="n">
        <v>1311</v>
      </c>
      <c r="F9" s="33" t="n">
        <f aca="false">E9-D9</f>
        <v>1078.76945709886</v>
      </c>
      <c r="G9" s="42" t="n">
        <v>12</v>
      </c>
      <c r="H9" s="39" t="n">
        <f aca="false">33-G9*9/5</f>
        <v>11.4</v>
      </c>
    </row>
    <row r="10" customFormat="false" ht="12.75" hidden="false" customHeight="false" outlineLevel="0" collapsed="false">
      <c r="A10" s="43" t="n">
        <v>36342</v>
      </c>
      <c r="B10" s="33" t="n">
        <v>41.0129937296371</v>
      </c>
      <c r="C10" s="33" t="n">
        <v>312.543235061595</v>
      </c>
      <c r="D10" s="33" t="n">
        <f aca="false">C10-B10</f>
        <v>271.530241331958</v>
      </c>
      <c r="E10" s="33" t="n">
        <v>1401.64782199842</v>
      </c>
      <c r="F10" s="33" t="n">
        <f aca="false">E10-D10</f>
        <v>1130.11758066647</v>
      </c>
      <c r="G10" s="42" t="n">
        <v>14</v>
      </c>
      <c r="H10" s="39" t="n">
        <f aca="false">33-G10*9/5</f>
        <v>7.8</v>
      </c>
    </row>
    <row r="11" customFormat="false" ht="12.75" hidden="false" customHeight="false" outlineLevel="0" collapsed="false">
      <c r="A11" s="43" t="n">
        <v>36373</v>
      </c>
      <c r="B11" s="33" t="n">
        <v>55.0109914211339</v>
      </c>
      <c r="C11" s="33" t="n">
        <v>221.045077530238</v>
      </c>
      <c r="D11" s="33" t="n">
        <f aca="false">C11-B11</f>
        <v>166.034086109104</v>
      </c>
      <c r="E11" s="33" t="n">
        <v>1273.44156777237</v>
      </c>
      <c r="F11" s="33" t="n">
        <f aca="false">E11-D11</f>
        <v>1107.40748166327</v>
      </c>
      <c r="G11" s="42" t="n">
        <v>16</v>
      </c>
      <c r="H11" s="39" t="n">
        <f aca="false">33-G11*9/5</f>
        <v>4.2</v>
      </c>
    </row>
    <row r="12" customFormat="false" ht="12.75" hidden="false" customHeight="false" outlineLevel="0" collapsed="false">
      <c r="A12" s="43" t="n">
        <v>36404</v>
      </c>
      <c r="B12" s="33" t="n">
        <v>58.2636886498603</v>
      </c>
      <c r="C12" s="33" t="n">
        <v>295.982298963771</v>
      </c>
      <c r="D12" s="33" t="n">
        <f aca="false">C12-B12</f>
        <v>237.718610313911</v>
      </c>
      <c r="E12" s="33" t="n">
        <v>1330.27994443135</v>
      </c>
      <c r="F12" s="33" t="n">
        <f aca="false">E12-D12</f>
        <v>1092.56133411744</v>
      </c>
      <c r="G12" s="42" t="n">
        <v>10</v>
      </c>
      <c r="H12" s="39" t="n">
        <f aca="false">33-G12*9/5</f>
        <v>15</v>
      </c>
    </row>
    <row r="13" customFormat="false" ht="12.75" hidden="false" customHeight="false" outlineLevel="0" collapsed="false">
      <c r="A13" s="43" t="n">
        <v>36434</v>
      </c>
      <c r="B13" s="33" t="n">
        <v>46.4492149115584</v>
      </c>
      <c r="C13" s="33" t="n">
        <v>390.767747831112</v>
      </c>
      <c r="D13" s="33" t="n">
        <f aca="false">C13-B13</f>
        <v>344.318532919554</v>
      </c>
      <c r="E13" s="33" t="n">
        <v>1444.90650348544</v>
      </c>
      <c r="F13" s="33" t="n">
        <f aca="false">E13-D13</f>
        <v>1100.58797056589</v>
      </c>
      <c r="G13" s="42" t="n">
        <v>5</v>
      </c>
      <c r="H13" s="39" t="n">
        <f aca="false">33-G13*9/5</f>
        <v>24</v>
      </c>
    </row>
    <row r="14" customFormat="false" ht="12.75" hidden="false" customHeight="false" outlineLevel="0" collapsed="false">
      <c r="A14" s="43" t="n">
        <v>36465</v>
      </c>
      <c r="B14" s="33" t="n">
        <v>31.0729656935379</v>
      </c>
      <c r="C14" s="33" t="n">
        <v>430.929601121977</v>
      </c>
      <c r="D14" s="33" t="n">
        <f aca="false">C14-B14</f>
        <v>399.856635428439</v>
      </c>
      <c r="E14" s="33" t="n">
        <v>1562.38928242401</v>
      </c>
      <c r="F14" s="33" t="n">
        <f aca="false">E14-D14</f>
        <v>1162.53264699557</v>
      </c>
      <c r="G14" s="42" t="n">
        <v>1</v>
      </c>
      <c r="H14" s="39" t="n">
        <f aca="false">33-G14*9/5</f>
        <v>31.2</v>
      </c>
    </row>
    <row r="15" customFormat="false" ht="12.75" hidden="false" customHeight="false" outlineLevel="0" collapsed="false">
      <c r="A15" s="43" t="n">
        <v>36495</v>
      </c>
      <c r="B15" s="33" t="n">
        <v>22.3787616934353</v>
      </c>
      <c r="C15" s="33" t="n">
        <v>462.72358179699</v>
      </c>
      <c r="D15" s="33" t="n">
        <f aca="false">C15-B15</f>
        <v>440.344820103555</v>
      </c>
      <c r="E15" s="33" t="n">
        <v>1630.79640069899</v>
      </c>
      <c r="F15" s="33" t="n">
        <f aca="false">E15-D15</f>
        <v>1190.45158059544</v>
      </c>
      <c r="G15" s="42" t="n">
        <v>-1</v>
      </c>
      <c r="H15" s="39" t="n">
        <f aca="false">33-G15*9/5</f>
        <v>34.8</v>
      </c>
    </row>
    <row r="16" customFormat="false" ht="12.75" hidden="false" customHeight="false" outlineLevel="0" collapsed="false">
      <c r="A16" s="43" t="n">
        <v>36526</v>
      </c>
      <c r="B16" s="33" t="n">
        <v>2.37491075532097</v>
      </c>
      <c r="C16" s="33" t="n">
        <v>675.041802803157</v>
      </c>
      <c r="D16" s="33" t="n">
        <f aca="false">C16-B16</f>
        <v>672.666892047836</v>
      </c>
      <c r="E16" s="33" t="n">
        <v>1870.48982563138</v>
      </c>
      <c r="F16" s="33" t="n">
        <f aca="false">E16-D16</f>
        <v>1197.82293358355</v>
      </c>
      <c r="G16" s="42" t="n">
        <v>-10</v>
      </c>
      <c r="H16" s="39" t="n">
        <f aca="false">33-G16*9/5</f>
        <v>51</v>
      </c>
    </row>
    <row r="17" customFormat="false" ht="12.75" hidden="false" customHeight="false" outlineLevel="0" collapsed="false">
      <c r="A17" s="43" t="n">
        <v>36557</v>
      </c>
      <c r="B17" s="33" t="n">
        <v>9.97677178700034</v>
      </c>
      <c r="C17" s="33" t="n">
        <v>530.252472168839</v>
      </c>
      <c r="D17" s="33" t="n">
        <f aca="false">C17-B17</f>
        <v>520.275700381839</v>
      </c>
      <c r="E17" s="33" t="n">
        <v>1745.32693979634</v>
      </c>
      <c r="F17" s="33" t="n">
        <f aca="false">E17-D17</f>
        <v>1225.05123941451</v>
      </c>
      <c r="G17" s="42" t="n">
        <v>-7</v>
      </c>
      <c r="H17" s="39" t="n">
        <f aca="false">33-G17*9/5</f>
        <v>45.6</v>
      </c>
    </row>
    <row r="18" customFormat="false" ht="12.75" hidden="false" customHeight="false" outlineLevel="0" collapsed="false">
      <c r="A18" s="43" t="n">
        <v>36586</v>
      </c>
      <c r="B18" s="33" t="n">
        <v>38.8956380868393</v>
      </c>
      <c r="C18" s="33" t="n">
        <v>397.121844183537</v>
      </c>
      <c r="D18" s="33" t="n">
        <f aca="false">C18-B18</f>
        <v>358.226206096698</v>
      </c>
      <c r="E18" s="33" t="n">
        <v>1592.38717434879</v>
      </c>
      <c r="F18" s="33" t="n">
        <f aca="false">E18-D18</f>
        <v>1234.1609682521</v>
      </c>
      <c r="G18" s="42" t="n">
        <v>-1</v>
      </c>
      <c r="H18" s="39" t="n">
        <f aca="false">33-G18*9/5</f>
        <v>34.8</v>
      </c>
    </row>
    <row r="19" customFormat="false" ht="12.75" hidden="false" customHeight="false" outlineLevel="0" collapsed="false">
      <c r="A19" s="43" t="n">
        <v>36617</v>
      </c>
      <c r="B19" s="33" t="n">
        <v>41.0146182785259</v>
      </c>
      <c r="C19" s="33" t="n">
        <v>390.132420988293</v>
      </c>
      <c r="D19" s="33" t="n">
        <f aca="false">C19-B19</f>
        <v>349.117802709767</v>
      </c>
      <c r="E19" s="33" t="n">
        <v>1572.05930580974</v>
      </c>
      <c r="F19" s="33" t="n">
        <f aca="false">E19-D19</f>
        <v>1222.94150309998</v>
      </c>
      <c r="G19" s="42" t="n">
        <v>4</v>
      </c>
      <c r="H19" s="39" t="n">
        <f aca="false">33-G19*9/5</f>
        <v>25.8</v>
      </c>
    </row>
    <row r="20" customFormat="false" ht="12.75" hidden="false" customHeight="false" outlineLevel="0" collapsed="false">
      <c r="A20" s="43" t="n">
        <v>36647</v>
      </c>
      <c r="B20" s="33" t="n">
        <v>43.6473375719581</v>
      </c>
      <c r="C20" s="33" t="n">
        <v>228.886196479287</v>
      </c>
      <c r="D20" s="33" t="n">
        <f aca="false">C20-B20</f>
        <v>185.238858907329</v>
      </c>
      <c r="E20" s="33" t="n">
        <v>1308.14967238295</v>
      </c>
      <c r="F20" s="33" t="n">
        <v>1123</v>
      </c>
      <c r="G20" s="42" t="n">
        <v>9</v>
      </c>
      <c r="H20" s="39" t="n">
        <f aca="false">33-G20*9/5</f>
        <v>16.8</v>
      </c>
    </row>
    <row r="21" customFormat="false" ht="12.75" hidden="false" customHeight="false" outlineLevel="0" collapsed="false">
      <c r="A21" s="43" t="n">
        <v>36678</v>
      </c>
      <c r="B21" s="33" t="n">
        <v>51.9983276011293</v>
      </c>
      <c r="C21" s="33" t="n">
        <v>203.138808981075</v>
      </c>
      <c r="D21" s="33" t="n">
        <f aca="false">C21-B21</f>
        <v>151.140481379946</v>
      </c>
      <c r="E21" s="33" t="n">
        <v>1243.65083889947</v>
      </c>
      <c r="F21" s="33" t="n">
        <f aca="false">E21-D21</f>
        <v>1092.51035751953</v>
      </c>
      <c r="G21" s="42" t="n">
        <v>12</v>
      </c>
      <c r="H21" s="39" t="n">
        <f aca="false">33-G21*9/5</f>
        <v>11.4</v>
      </c>
    </row>
    <row r="22" customFormat="false" ht="12.75" hidden="false" customHeight="false" outlineLevel="0" collapsed="false">
      <c r="A22" s="43" t="n">
        <v>36708</v>
      </c>
      <c r="B22" s="33" t="n">
        <v>106.645384732937</v>
      </c>
      <c r="C22" s="33" t="n">
        <v>240.036003557393</v>
      </c>
      <c r="D22" s="33" t="n">
        <f aca="false">C22-B22</f>
        <v>133.390618824455</v>
      </c>
      <c r="E22" s="33" t="n">
        <v>1390.58064516129</v>
      </c>
      <c r="F22" s="33" t="n">
        <f aca="false">E22-D22</f>
        <v>1257.19002633684</v>
      </c>
      <c r="G22" s="42" t="n">
        <v>17</v>
      </c>
      <c r="H22" s="39" t="n">
        <f aca="false">33-G22*9/5</f>
        <v>2.4</v>
      </c>
    </row>
    <row r="23" customFormat="false" ht="12.75" hidden="false" customHeight="false" outlineLevel="0" collapsed="false">
      <c r="A23" s="43" t="n">
        <v>36739</v>
      </c>
      <c r="B23" s="33" t="n">
        <v>97.1668234896515</v>
      </c>
      <c r="C23" s="33" t="n">
        <v>289.881959369041</v>
      </c>
      <c r="D23" s="33" t="n">
        <f aca="false">C23-B23</f>
        <v>192.715135879389</v>
      </c>
      <c r="E23" s="33" t="n">
        <v>1488.32258064516</v>
      </c>
      <c r="F23" s="33" t="n">
        <f aca="false">E23-D23</f>
        <v>1295.60744476577</v>
      </c>
      <c r="G23" s="42" t="n">
        <v>16</v>
      </c>
      <c r="H23" s="39" t="n">
        <f aca="false">33-G23*9/5</f>
        <v>4.2</v>
      </c>
    </row>
    <row r="24" customFormat="false" ht="12.75" hidden="false" customHeight="false" outlineLevel="0" collapsed="false">
      <c r="A24" s="43" t="n">
        <v>36770</v>
      </c>
      <c r="B24" s="33" t="n">
        <v>86.1579321447758</v>
      </c>
      <c r="C24" s="33" t="n">
        <v>270.718909913439</v>
      </c>
      <c r="D24" s="33" t="n">
        <f aca="false">C24-B24</f>
        <v>184.560977768663</v>
      </c>
      <c r="E24" s="33" t="n">
        <v>1468.83333333333</v>
      </c>
      <c r="F24" s="33" t="n">
        <f aca="false">E24-D24</f>
        <v>1284.27235556467</v>
      </c>
      <c r="G24" s="42" t="n">
        <v>11</v>
      </c>
      <c r="H24" s="39" t="n">
        <f aca="false">33-G24*9/5</f>
        <v>13.2</v>
      </c>
    </row>
    <row r="25" customFormat="false" ht="12.75" hidden="false" customHeight="false" outlineLevel="0" collapsed="false">
      <c r="A25" s="43" t="n">
        <v>36800</v>
      </c>
      <c r="B25" s="33" t="n">
        <v>79.5729590236995</v>
      </c>
      <c r="C25" s="33" t="n">
        <v>360.520485109159</v>
      </c>
      <c r="D25" s="33" t="n">
        <f aca="false">C25-B25</f>
        <v>280.947526085459</v>
      </c>
      <c r="E25" s="33" t="n">
        <v>1629.65564271145</v>
      </c>
      <c r="F25" s="33" t="n">
        <f aca="false">E25-D25</f>
        <v>1348.70811662599</v>
      </c>
      <c r="G25" s="42" t="n">
        <v>5</v>
      </c>
      <c r="H25" s="39" t="n">
        <f aca="false">33-G25*9/5</f>
        <v>24</v>
      </c>
    </row>
    <row r="26" customFormat="false" ht="12.75" hidden="false" customHeight="false" outlineLevel="0" collapsed="false">
      <c r="A26" s="43" t="n">
        <v>36831</v>
      </c>
      <c r="B26" s="33" t="n">
        <v>50.3143478877607</v>
      </c>
      <c r="C26" s="33" t="n">
        <v>525.580234644147</v>
      </c>
      <c r="D26" s="33" t="n">
        <f aca="false">C26-B26</f>
        <v>475.265886756386</v>
      </c>
      <c r="E26" s="33" t="n">
        <v>1801.18085406119</v>
      </c>
      <c r="F26" s="33" t="n">
        <f aca="false">E26-D26</f>
        <v>1325.9149673048</v>
      </c>
      <c r="G26" s="42" t="n">
        <v>-3</v>
      </c>
      <c r="H26" s="39" t="n">
        <f aca="false">33-G26*9/5</f>
        <v>38.4</v>
      </c>
    </row>
    <row r="27" customFormat="false" ht="12.75" hidden="false" customHeight="false" outlineLevel="0" collapsed="false">
      <c r="A27" s="43" t="n">
        <v>36861</v>
      </c>
      <c r="B27" s="33" t="n">
        <v>49.7830739565856</v>
      </c>
      <c r="C27" s="33" t="n">
        <v>524.738721348728</v>
      </c>
      <c r="D27" s="33" t="n">
        <f aca="false">C27-B27</f>
        <v>474.955647392142</v>
      </c>
      <c r="E27" s="33" t="n">
        <v>1849.83543055699</v>
      </c>
      <c r="F27" s="33" t="n">
        <f aca="false">E27-D27</f>
        <v>1374.87978316485</v>
      </c>
      <c r="G27" s="42" t="n">
        <v>-10</v>
      </c>
      <c r="H27" s="39" t="n">
        <f aca="false">33-G27*9/5</f>
        <v>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8" activePane="bottomLeft" state="frozen"/>
      <selection pane="topLeft" activeCell="A1" activeCellId="0" sqref="A1"/>
      <selection pane="bottomLeft" activeCell="I30" activeCellId="0" sqref="I30:I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2" style="0" width="11.42"/>
    <col collapsed="false" customWidth="true" hidden="false" outlineLevel="0" max="11" min="11" style="0" width="12.7"/>
    <col collapsed="false" customWidth="true" hidden="false" outlineLevel="0" max="13" min="13" style="0" width="11.7"/>
  </cols>
  <sheetData>
    <row r="1" customFormat="false" ht="12.75" hidden="false" customHeight="false" outlineLevel="0" collapsed="false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Format="false" ht="12.75" hidden="false" customHeight="false" outlineLevel="0" collapsed="false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customFormat="false" ht="12.75" hidden="false" customHeight="false" outlineLevel="0" collapsed="false">
      <c r="A3" s="1"/>
      <c r="B3" s="22" t="s">
        <v>15</v>
      </c>
      <c r="C3" s="22"/>
      <c r="D3" s="4" t="s">
        <v>16</v>
      </c>
      <c r="E3" s="4"/>
      <c r="F3" s="14" t="s">
        <v>11</v>
      </c>
      <c r="G3" s="14"/>
      <c r="H3" s="23"/>
      <c r="I3" s="21"/>
      <c r="J3" s="21"/>
      <c r="K3" s="21"/>
      <c r="L3" s="21"/>
      <c r="M3" s="21"/>
    </row>
    <row r="4" customFormat="false" ht="38.25" hidden="false" customHeight="false" outlineLevel="0" collapsed="false">
      <c r="A4" s="24" t="s">
        <v>17</v>
      </c>
      <c r="B4" s="25" t="s">
        <v>14</v>
      </c>
      <c r="C4" s="25" t="s">
        <v>18</v>
      </c>
      <c r="D4" s="26" t="s">
        <v>14</v>
      </c>
      <c r="E4" s="26" t="s">
        <v>18</v>
      </c>
      <c r="F4" s="27" t="s">
        <v>14</v>
      </c>
      <c r="G4" s="27" t="s">
        <v>18</v>
      </c>
      <c r="H4" s="27" t="s">
        <v>19</v>
      </c>
      <c r="I4" s="28" t="s">
        <v>20</v>
      </c>
      <c r="J4" s="28"/>
      <c r="K4" s="29" t="s">
        <v>21</v>
      </c>
      <c r="L4" s="29" t="s">
        <v>22</v>
      </c>
      <c r="M4" s="29" t="s">
        <v>23</v>
      </c>
    </row>
    <row r="5" customFormat="false" ht="12.75" hidden="false" customHeight="true" outlineLevel="0" collapsed="false">
      <c r="A5" s="16" t="n">
        <v>35796</v>
      </c>
      <c r="B5" s="30" t="n">
        <f aca="false">GJ!I5/GJ!B5/28.174/37.8</f>
        <v>464.309076894004</v>
      </c>
      <c r="C5" s="30" t="n">
        <f aca="false">GJ!E5/GJ!B5/28.174/37.8</f>
        <v>767.818315734835</v>
      </c>
      <c r="D5" s="30"/>
      <c r="E5" s="30"/>
      <c r="F5" s="31" t="n">
        <f aca="false">B5+D5</f>
        <v>464.309076894004</v>
      </c>
      <c r="G5" s="31" t="n">
        <f aca="false">C5+E5</f>
        <v>767.818315734835</v>
      </c>
      <c r="H5" s="30" t="n">
        <f aca="false">F5-G5</f>
        <v>-303.50923884083</v>
      </c>
      <c r="I5" s="21"/>
      <c r="J5" s="21"/>
      <c r="K5" s="21"/>
      <c r="L5" s="21"/>
      <c r="M5" s="21"/>
    </row>
    <row r="6" customFormat="false" ht="12.75" hidden="false" customHeight="false" outlineLevel="0" collapsed="false">
      <c r="A6" s="16" t="n">
        <v>35827</v>
      </c>
      <c r="B6" s="30" t="n">
        <f aca="false">GJ!I6/GJ!B6/28.174/37.8</f>
        <v>480.588323527356</v>
      </c>
      <c r="C6" s="30" t="n">
        <f aca="false">GJ!E6/GJ!B6/28.174/37.8</f>
        <v>716.006676682173</v>
      </c>
      <c r="D6" s="31"/>
      <c r="E6" s="31"/>
      <c r="F6" s="31" t="n">
        <f aca="false">B6+D6</f>
        <v>480.588323527356</v>
      </c>
      <c r="G6" s="31" t="n">
        <f aca="false">C6+E6</f>
        <v>716.006676682173</v>
      </c>
      <c r="H6" s="30" t="n">
        <f aca="false">F6-G6</f>
        <v>-235.418353154817</v>
      </c>
    </row>
    <row r="7" customFormat="false" ht="12.75" hidden="false" customHeight="false" outlineLevel="0" collapsed="false">
      <c r="A7" s="16" t="n">
        <v>35855</v>
      </c>
      <c r="B7" s="30" t="n">
        <f aca="false">GJ!I7/GJ!B7/28.174/37.8</f>
        <v>485.525584415662</v>
      </c>
      <c r="C7" s="30" t="n">
        <f aca="false">GJ!E7/GJ!B7/28.174/37.8</f>
        <v>726.137853528241</v>
      </c>
      <c r="D7" s="31"/>
      <c r="E7" s="31"/>
      <c r="F7" s="31" t="n">
        <f aca="false">B7+D7</f>
        <v>485.525584415662</v>
      </c>
      <c r="G7" s="31" t="n">
        <f aca="false">C7+E7</f>
        <v>726.137853528241</v>
      </c>
      <c r="H7" s="30" t="n">
        <f aca="false">F7-G7</f>
        <v>-240.61226911258</v>
      </c>
    </row>
    <row r="8" customFormat="false" ht="12.75" hidden="false" customHeight="false" outlineLevel="0" collapsed="false">
      <c r="A8" s="16" t="n">
        <v>35886</v>
      </c>
      <c r="B8" s="30" t="n">
        <f aca="false">GJ!I8/GJ!B8/28.174/37.8</f>
        <v>502.711544747938</v>
      </c>
      <c r="C8" s="30" t="n">
        <f aca="false">GJ!E8/GJ!B8/28.174/37.8</f>
        <v>711.919278647468</v>
      </c>
      <c r="D8" s="31"/>
      <c r="E8" s="31"/>
      <c r="F8" s="31" t="n">
        <f aca="false">B8+D8</f>
        <v>502.711544747938</v>
      </c>
      <c r="G8" s="31" t="n">
        <f aca="false">C8+E8</f>
        <v>711.919278647468</v>
      </c>
      <c r="H8" s="30" t="n">
        <f aca="false">F8-G8</f>
        <v>-209.20773389953</v>
      </c>
    </row>
    <row r="9" customFormat="false" ht="12.75" hidden="false" customHeight="false" outlineLevel="0" collapsed="false">
      <c r="A9" s="16" t="n">
        <v>35916</v>
      </c>
      <c r="B9" s="30" t="n">
        <f aca="false">GJ!I9/GJ!B9/28.174/37.8</f>
        <v>508.966946473959</v>
      </c>
      <c r="C9" s="30" t="n">
        <f aca="false">GJ!E9/GJ!B9/28.174/37.8</f>
        <v>676.351326521811</v>
      </c>
      <c r="D9" s="31"/>
      <c r="E9" s="31"/>
      <c r="F9" s="31" t="n">
        <f aca="false">B9+D9</f>
        <v>508.966946473959</v>
      </c>
      <c r="G9" s="31" t="n">
        <f aca="false">C9+E9</f>
        <v>676.351326521811</v>
      </c>
      <c r="H9" s="30" t="n">
        <f aca="false">F9-G9</f>
        <v>-167.384380047851</v>
      </c>
    </row>
    <row r="10" customFormat="false" ht="12.75" hidden="false" customHeight="false" outlineLevel="0" collapsed="false">
      <c r="A10" s="16" t="n">
        <v>35947</v>
      </c>
      <c r="B10" s="30" t="n">
        <f aca="false">GJ!I10/GJ!B10/28.174/37.8</f>
        <v>508.918688587887</v>
      </c>
      <c r="C10" s="30" t="n">
        <f aca="false">GJ!E10/GJ!B10/28.174/37.8</f>
        <v>690.884681224475</v>
      </c>
      <c r="D10" s="31"/>
      <c r="E10" s="31"/>
      <c r="F10" s="31" t="n">
        <f aca="false">B10+D10</f>
        <v>508.918688587887</v>
      </c>
      <c r="G10" s="31" t="n">
        <f aca="false">C10+E10</f>
        <v>690.884681224475</v>
      </c>
      <c r="H10" s="30" t="n">
        <f aca="false">F10-G10</f>
        <v>-181.965992636587</v>
      </c>
    </row>
    <row r="11" customFormat="false" ht="12.75" hidden="false" customHeight="false" outlineLevel="0" collapsed="false">
      <c r="A11" s="16" t="n">
        <v>35977</v>
      </c>
      <c r="B11" s="30" t="n">
        <f aca="false">GJ!I11/GJ!B11/28.174/37.8</f>
        <v>526.029707641901</v>
      </c>
      <c r="C11" s="30" t="n">
        <f aca="false">GJ!E11/GJ!B11/28.174/37.8</f>
        <v>676.530521634793</v>
      </c>
      <c r="D11" s="31"/>
      <c r="E11" s="31"/>
      <c r="F11" s="31" t="n">
        <f aca="false">B11+D11</f>
        <v>526.029707641901</v>
      </c>
      <c r="G11" s="31" t="n">
        <f aca="false">C11+E11</f>
        <v>676.530521634793</v>
      </c>
      <c r="H11" s="30" t="n">
        <f aca="false">F11-G11</f>
        <v>-150.500813992892</v>
      </c>
    </row>
    <row r="12" customFormat="false" ht="12.75" hidden="false" customHeight="false" outlineLevel="0" collapsed="false">
      <c r="A12" s="16" t="n">
        <v>36008</v>
      </c>
      <c r="B12" s="30" t="n">
        <f aca="false">GJ!I12/GJ!B12/28.174/37.8</f>
        <v>538.173054087979</v>
      </c>
      <c r="C12" s="30" t="n">
        <f aca="false">GJ!E12/GJ!B12/28.174/37.8</f>
        <v>708.36655076414</v>
      </c>
      <c r="D12" s="31"/>
      <c r="E12" s="31"/>
      <c r="F12" s="31" t="n">
        <f aca="false">B12+D12</f>
        <v>538.173054087979</v>
      </c>
      <c r="G12" s="31" t="n">
        <f aca="false">C12+E12</f>
        <v>708.36655076414</v>
      </c>
      <c r="H12" s="30" t="n">
        <f aca="false">F12-G12</f>
        <v>-170.193496676161</v>
      </c>
    </row>
    <row r="13" customFormat="false" ht="12.75" hidden="false" customHeight="false" outlineLevel="0" collapsed="false">
      <c r="A13" s="16" t="n">
        <v>36039</v>
      </c>
      <c r="B13" s="30" t="n">
        <f aca="false">GJ!I13/GJ!B13/28.174/37.8</f>
        <v>529.255368096143</v>
      </c>
      <c r="C13" s="30" t="n">
        <f aca="false">GJ!E13/GJ!B13/28.174/37.8</f>
        <v>707.471828191878</v>
      </c>
      <c r="D13" s="31"/>
      <c r="E13" s="31"/>
      <c r="F13" s="31" t="n">
        <f aca="false">B13+D13</f>
        <v>529.255368096143</v>
      </c>
      <c r="G13" s="31" t="n">
        <f aca="false">C13+E13</f>
        <v>707.471828191878</v>
      </c>
      <c r="H13" s="30" t="n">
        <f aca="false">F13-G13</f>
        <v>-178.216460095734</v>
      </c>
    </row>
    <row r="14" customFormat="false" ht="12.75" hidden="false" customHeight="false" outlineLevel="0" collapsed="false">
      <c r="A14" s="16" t="n">
        <v>36069</v>
      </c>
      <c r="B14" s="30" t="n">
        <f aca="false">GJ!I14/GJ!B14/28.174/37.8</f>
        <v>528.740048870712</v>
      </c>
      <c r="C14" s="30" t="n">
        <f aca="false">GJ!E14/GJ!B14/28.174/37.8</f>
        <v>760.279580966465</v>
      </c>
      <c r="D14" s="31"/>
      <c r="E14" s="31"/>
      <c r="F14" s="31" t="n">
        <f aca="false">B14+D14</f>
        <v>528.740048870712</v>
      </c>
      <c r="G14" s="31" t="n">
        <f aca="false">C14+E14</f>
        <v>760.279580966465</v>
      </c>
      <c r="H14" s="30" t="n">
        <f aca="false">F14-G14</f>
        <v>-231.539532095753</v>
      </c>
    </row>
    <row r="15" customFormat="false" ht="12.75" hidden="false" customHeight="false" outlineLevel="0" collapsed="false">
      <c r="A15" s="16" t="n">
        <v>36100</v>
      </c>
      <c r="B15" s="30" t="n">
        <f aca="false">GJ!I15/GJ!B15/28.174/37.8</f>
        <v>526.318090816091</v>
      </c>
      <c r="C15" s="30" t="n">
        <f aca="false">GJ!E15/GJ!B15/28.174/37.8</f>
        <v>699.561705796769</v>
      </c>
      <c r="D15" s="31"/>
      <c r="E15" s="31"/>
      <c r="F15" s="31" t="n">
        <f aca="false">B15+D15</f>
        <v>526.318090816091</v>
      </c>
      <c r="G15" s="31" t="n">
        <f aca="false">C15+E15</f>
        <v>699.561705796769</v>
      </c>
      <c r="H15" s="30" t="n">
        <f aca="false">F15-G15</f>
        <v>-173.243614980678</v>
      </c>
    </row>
    <row r="16" customFormat="false" ht="12.75" hidden="false" customHeight="false" outlineLevel="0" collapsed="false">
      <c r="A16" s="16" t="n">
        <v>36130</v>
      </c>
      <c r="B16" s="30" t="n">
        <f aca="false">GJ!I16/GJ!B16/28.174/37.8</f>
        <v>539.874286934606</v>
      </c>
      <c r="C16" s="30" t="n">
        <f aca="false">GJ!E16/GJ!B16/28.174/37.8</f>
        <v>695.906250690231</v>
      </c>
      <c r="D16" s="31"/>
      <c r="E16" s="31"/>
      <c r="F16" s="31" t="n">
        <f aca="false">B16+D16</f>
        <v>539.874286934606</v>
      </c>
      <c r="G16" s="31" t="n">
        <f aca="false">C16+E16</f>
        <v>695.906250690231</v>
      </c>
      <c r="H16" s="30" t="n">
        <f aca="false">F16-G16</f>
        <v>-156.031963755626</v>
      </c>
    </row>
    <row r="17" customFormat="false" ht="12.75" hidden="false" customHeight="false" outlineLevel="0" collapsed="false">
      <c r="A17" s="16" t="n">
        <v>36161</v>
      </c>
      <c r="B17" s="30" t="n">
        <f aca="false">GJ!I17/GJ!B17/28.174/37.8</f>
        <v>532.532557746837</v>
      </c>
      <c r="C17" s="30" t="n">
        <f aca="false">GJ!E17/GJ!B17/28.174/37.8</f>
        <v>786.9113793416</v>
      </c>
      <c r="D17" s="31"/>
      <c r="E17" s="31"/>
      <c r="F17" s="31" t="n">
        <f aca="false">B17+D17</f>
        <v>532.532557746837</v>
      </c>
      <c r="G17" s="31" t="n">
        <f aca="false">C17+E17</f>
        <v>786.9113793416</v>
      </c>
      <c r="H17" s="30" t="n">
        <f aca="false">F17-G17</f>
        <v>-254.378821594763</v>
      </c>
      <c r="K17" s="32" t="n">
        <v>0</v>
      </c>
      <c r="L17" s="32" t="n">
        <v>1765.22894635224</v>
      </c>
      <c r="M17" s="32" t="n">
        <v>723.707330496477</v>
      </c>
    </row>
    <row r="18" customFormat="false" ht="12.75" hidden="false" customHeight="false" outlineLevel="0" collapsed="false">
      <c r="A18" s="16" t="n">
        <v>36192</v>
      </c>
      <c r="B18" s="30" t="n">
        <f aca="false">GJ!I18/GJ!B18/28.174/37.8</f>
        <v>540.204723899924</v>
      </c>
      <c r="C18" s="30" t="n">
        <f aca="false">GJ!E18/GJ!B18/28.174/37.8</f>
        <v>761.802023286776</v>
      </c>
      <c r="D18" s="31" t="n">
        <f aca="false">GJ!S18/GJ!B18/37.8/28.174</f>
        <v>357.494910286745</v>
      </c>
      <c r="E18" s="31" t="n">
        <f aca="false">GJ!O18/GJ!B18/37.8/28.174</f>
        <v>91.4333457762557</v>
      </c>
      <c r="F18" s="31" t="n">
        <f aca="false">B18+D18</f>
        <v>897.699634186669</v>
      </c>
      <c r="G18" s="31" t="n">
        <f aca="false">C18+E18</f>
        <v>853.235369063032</v>
      </c>
      <c r="H18" s="30" t="n">
        <f aca="false">F18-G18</f>
        <v>44.4642651236369</v>
      </c>
      <c r="K18" s="33" t="n">
        <v>0</v>
      </c>
      <c r="L18" s="33" t="n">
        <v>1293.41176103515</v>
      </c>
      <c r="M18" s="33" t="n">
        <v>507.199825498612</v>
      </c>
    </row>
    <row r="19" customFormat="false" ht="12.75" hidden="false" customHeight="false" outlineLevel="0" collapsed="false">
      <c r="A19" s="16" t="n">
        <v>36220</v>
      </c>
      <c r="B19" s="30" t="n">
        <f aca="false">GJ!I19/GJ!B19/28.174/37.8</f>
        <v>549.104985836862</v>
      </c>
      <c r="C19" s="30" t="n">
        <f aca="false">GJ!E19/GJ!B19/28.174/37.8</f>
        <v>744.197455664445</v>
      </c>
      <c r="D19" s="31" t="n">
        <f aca="false">GJ!S19/GJ!B19/37.8/28.174</f>
        <v>364.746684929787</v>
      </c>
      <c r="E19" s="31" t="n">
        <f aca="false">GJ!O19/GJ!B19/37.8/28.174</f>
        <v>88.5578855887789</v>
      </c>
      <c r="F19" s="31" t="n">
        <f aca="false">B19+D19</f>
        <v>913.851670766649</v>
      </c>
      <c r="G19" s="31" t="n">
        <f aca="false">C19+E19</f>
        <v>832.755341253224</v>
      </c>
      <c r="H19" s="30" t="n">
        <f aca="false">F19-G19</f>
        <v>81.0963295134242</v>
      </c>
      <c r="K19" s="33" t="n">
        <v>6.1104443090122</v>
      </c>
      <c r="L19" s="33" t="n">
        <v>1074.1447889001</v>
      </c>
      <c r="M19" s="33" t="n">
        <v>407.31679210991</v>
      </c>
    </row>
    <row r="20" customFormat="false" ht="12.75" hidden="false" customHeight="false" outlineLevel="0" collapsed="false">
      <c r="A20" s="16" t="n">
        <v>36251</v>
      </c>
      <c r="B20" s="30" t="n">
        <f aca="false">GJ!I20/GJ!B20/28.174/37.8</f>
        <v>555.575649882458</v>
      </c>
      <c r="C20" s="30" t="n">
        <f aca="false">GJ!E20/GJ!B20/28.174/37.8</f>
        <v>700.240186675671</v>
      </c>
      <c r="D20" s="31" t="n">
        <f aca="false">GJ!S20/GJ!B20/37.8/28.174</f>
        <v>362.530640718568</v>
      </c>
      <c r="E20" s="31" t="n">
        <f aca="false">GJ!O20/GJ!B20/37.8/28.174</f>
        <v>84.6654432288942</v>
      </c>
      <c r="F20" s="31" t="n">
        <f aca="false">B20+D20</f>
        <v>918.106290601026</v>
      </c>
      <c r="G20" s="31" t="n">
        <f aca="false">C20+E20</f>
        <v>784.905629904565</v>
      </c>
      <c r="H20" s="30" t="n">
        <f aca="false">F20-G20</f>
        <v>133.200660696461</v>
      </c>
      <c r="K20" s="33" t="n">
        <v>24.6329530184621</v>
      </c>
      <c r="L20" s="33" t="n">
        <v>1040.08940285294</v>
      </c>
      <c r="M20" s="33" t="n">
        <v>427.993763622358</v>
      </c>
    </row>
    <row r="21" customFormat="false" ht="12.75" hidden="false" customHeight="false" outlineLevel="0" collapsed="false">
      <c r="A21" s="16" t="n">
        <v>36281</v>
      </c>
      <c r="B21" s="30" t="n">
        <f aca="false">GJ!I21/GJ!B21/28.174/37.8</f>
        <v>533.548329909422</v>
      </c>
      <c r="C21" s="30" t="n">
        <f aca="false">GJ!E21/GJ!B21/28.174/37.8</f>
        <v>713.905273004603</v>
      </c>
      <c r="D21" s="31" t="n">
        <f aca="false">GJ!S21/GJ!B21/37.8/28.174</f>
        <v>368.359907823197</v>
      </c>
      <c r="E21" s="31" t="n">
        <f aca="false">GJ!O21/GJ!B21/37.8/28.174</f>
        <v>82.7326207910458</v>
      </c>
      <c r="F21" s="31" t="n">
        <f aca="false">B21+D21</f>
        <v>901.90823773262</v>
      </c>
      <c r="G21" s="31" t="n">
        <f aca="false">C21+E21</f>
        <v>796.637893795649</v>
      </c>
      <c r="H21" s="30" t="n">
        <f aca="false">F21-G21</f>
        <v>105.270343936971</v>
      </c>
      <c r="K21" s="33" t="n">
        <v>29.7606250131685</v>
      </c>
      <c r="L21" s="33" t="n">
        <v>970.760749165456</v>
      </c>
      <c r="M21" s="33" t="n">
        <v>426.461681754253</v>
      </c>
    </row>
    <row r="22" customFormat="false" ht="12.75" hidden="false" customHeight="false" outlineLevel="0" collapsed="false">
      <c r="A22" s="16" t="n">
        <v>36312</v>
      </c>
      <c r="B22" s="30" t="n">
        <f aca="false">GJ!I22/GJ!B22/28.174/37.8</f>
        <v>533.687168764427</v>
      </c>
      <c r="C22" s="30" t="n">
        <f aca="false">GJ!E22/GJ!B22/28.174/37.8</f>
        <v>659.440283478995</v>
      </c>
      <c r="D22" s="31" t="n">
        <f aca="false">GJ!S22/GJ!B22/37.8/28.174</f>
        <v>371.827021273319</v>
      </c>
      <c r="E22" s="31" t="n">
        <f aca="false">GJ!O22/GJ!B22/37.8/28.174</f>
        <v>84.2465297222639</v>
      </c>
      <c r="F22" s="31" t="n">
        <f aca="false">B22+D22</f>
        <v>905.514190037746</v>
      </c>
      <c r="G22" s="31" t="n">
        <f aca="false">C22+E22</f>
        <v>743.686813201259</v>
      </c>
      <c r="H22" s="30" t="n">
        <f aca="false">F22-G22</f>
        <v>161.827376836487</v>
      </c>
      <c r="K22" s="33" t="n">
        <v>39.4718622458146</v>
      </c>
      <c r="L22" s="33" t="n">
        <v>712.347206431587</v>
      </c>
      <c r="M22" s="33" t="n">
        <v>271.702405146952</v>
      </c>
    </row>
    <row r="23" customFormat="false" ht="12.75" hidden="false" customHeight="false" outlineLevel="0" collapsed="false">
      <c r="A23" s="16" t="n">
        <v>36342</v>
      </c>
      <c r="B23" s="30" t="n">
        <f aca="false">GJ!I23/GJ!B23/28.174/37.8</f>
        <v>540.15271179575</v>
      </c>
      <c r="C23" s="30" t="n">
        <f aca="false">GJ!E23/GJ!B23/28.174/37.8</f>
        <v>680.113515197109</v>
      </c>
      <c r="D23" s="31" t="n">
        <f aca="false">GJ!S23/GJ!B23/37.8/28.174</f>
        <v>367.855399066971</v>
      </c>
      <c r="E23" s="31" t="n">
        <f aca="false">GJ!O23/GJ!B23/37.8/28.174</f>
        <v>81.9093713022455</v>
      </c>
      <c r="F23" s="31" t="n">
        <f aca="false">B23+D23</f>
        <v>908.008110862722</v>
      </c>
      <c r="G23" s="31" t="n">
        <f aca="false">C23+E23</f>
        <v>762.022886499354</v>
      </c>
      <c r="H23" s="30" t="n">
        <f aca="false">F23-G23</f>
        <v>145.985224363368</v>
      </c>
      <c r="K23" s="33" t="n">
        <v>41.0129937296371</v>
      </c>
      <c r="L23" s="33" t="n">
        <v>771.787475371425</v>
      </c>
      <c r="M23" s="33" t="n">
        <v>312.543235061595</v>
      </c>
    </row>
    <row r="24" customFormat="false" ht="12.75" hidden="false" customHeight="false" outlineLevel="0" collapsed="false">
      <c r="A24" s="16" t="n">
        <v>36373</v>
      </c>
      <c r="B24" s="30" t="n">
        <f aca="false">GJ!I24/GJ!B24/28.174/37.8</f>
        <v>542.314502737863</v>
      </c>
      <c r="C24" s="30" t="n">
        <f aca="false">GJ!E24/GJ!B24/28.174/37.8</f>
        <v>618.911205404816</v>
      </c>
      <c r="D24" s="31" t="n">
        <f aca="false">GJ!S24/GJ!B24/37.8/28.174</f>
        <v>362.878918152941</v>
      </c>
      <c r="E24" s="31" t="n">
        <f aca="false">GJ!O24/GJ!B24/37.8/28.174</f>
        <v>84.1065408603084</v>
      </c>
      <c r="F24" s="31" t="n">
        <f aca="false">B24+D24</f>
        <v>905.193420890804</v>
      </c>
      <c r="G24" s="31" t="n">
        <f aca="false">C24+E24</f>
        <v>703.017746265124</v>
      </c>
      <c r="H24" s="30" t="n">
        <f aca="false">F24-G24</f>
        <v>202.17567462568</v>
      </c>
      <c r="K24" s="33" t="n">
        <v>55.0109914211339</v>
      </c>
      <c r="L24" s="33" t="n">
        <v>621.267881633765</v>
      </c>
      <c r="M24" s="33" t="n">
        <v>221.045077530238</v>
      </c>
    </row>
    <row r="25" customFormat="false" ht="12.75" hidden="false" customHeight="false" outlineLevel="0" collapsed="false">
      <c r="A25" s="16" t="n">
        <v>36404</v>
      </c>
      <c r="B25" s="30" t="n">
        <f aca="false">GJ!I25/GJ!B25/28.174/37.8</f>
        <v>530.483688602285</v>
      </c>
      <c r="C25" s="30" t="n">
        <f aca="false">GJ!E25/GJ!B25/28.174/37.8</f>
        <v>625.299333481819</v>
      </c>
      <c r="D25" s="31" t="n">
        <f aca="false">GJ!S25/GJ!B25/37.8/28.174</f>
        <v>349.44820101939</v>
      </c>
      <c r="E25" s="31" t="n">
        <f aca="false">GJ!O25/GJ!B25/37.8/28.174</f>
        <v>28.6781100415421</v>
      </c>
      <c r="F25" s="31" t="n">
        <f aca="false">B25+D25</f>
        <v>879.931889621675</v>
      </c>
      <c r="G25" s="31" t="n">
        <f aca="false">C25+E25</f>
        <v>653.977443523361</v>
      </c>
      <c r="H25" s="30" t="n">
        <f aca="false">F25-G25</f>
        <v>225.954446098314</v>
      </c>
      <c r="K25" s="33" t="n">
        <v>58.2636886498603</v>
      </c>
      <c r="L25" s="33" t="n">
        <v>721.614947875567</v>
      </c>
      <c r="M25" s="33" t="n">
        <v>295.982298963771</v>
      </c>
    </row>
    <row r="26" customFormat="false" ht="12.75" hidden="false" customHeight="false" outlineLevel="0" collapsed="false">
      <c r="A26" s="16" t="n">
        <v>36434</v>
      </c>
      <c r="B26" s="30" t="n">
        <f aca="false">GJ!I26/GJ!B26/28.174/37.8</f>
        <v>548.278253008306</v>
      </c>
      <c r="C26" s="30" t="n">
        <f aca="false">GJ!E26/GJ!B26/28.174/37.8</f>
        <v>707.922652119658</v>
      </c>
      <c r="D26" s="31" t="n">
        <f aca="false">GJ!S26/GJ!B26/37.8/28.174</f>
        <v>378.616162529265</v>
      </c>
      <c r="E26" s="31" t="n">
        <f aca="false">GJ!O26/GJ!B26/37.8/28.174</f>
        <v>82.6051305559981</v>
      </c>
      <c r="F26" s="31" t="n">
        <f aca="false">B26+D26</f>
        <v>926.894415537571</v>
      </c>
      <c r="G26" s="31" t="n">
        <f aca="false">C26+E26</f>
        <v>790.527782675657</v>
      </c>
      <c r="H26" s="30" t="n">
        <f aca="false">F26-G26</f>
        <v>136.366632861914</v>
      </c>
      <c r="K26" s="33" t="n">
        <v>46.4492149115584</v>
      </c>
      <c r="L26" s="33" t="n">
        <v>919.018372321235</v>
      </c>
      <c r="M26" s="33" t="n">
        <v>390.767747831112</v>
      </c>
    </row>
    <row r="27" customFormat="false" ht="12.75" hidden="false" customHeight="false" outlineLevel="0" collapsed="false">
      <c r="A27" s="16" t="n">
        <v>36465</v>
      </c>
      <c r="B27" s="30" t="n">
        <f aca="false">GJ!I27/GJ!B27/28.174/37.8</f>
        <v>582.19631368634</v>
      </c>
      <c r="C27" s="30" t="n">
        <f aca="false">GJ!E27/GJ!B27/28.174/37.8</f>
        <v>699.974734983372</v>
      </c>
      <c r="D27" s="31" t="n">
        <f aca="false">GJ!S27/GJ!B27/37.8/28.174</f>
        <v>393.304977170716</v>
      </c>
      <c r="E27" s="31" t="n">
        <f aca="false">GJ!O27/GJ!B27/37.8/28.174</f>
        <v>95.7063994734661</v>
      </c>
      <c r="F27" s="31" t="n">
        <f aca="false">B27+D27</f>
        <v>975.501290857056</v>
      </c>
      <c r="G27" s="31" t="n">
        <f aca="false">C27+E27</f>
        <v>795.681134456838</v>
      </c>
      <c r="H27" s="30" t="n">
        <f aca="false">F27-G27</f>
        <v>179.820156400218</v>
      </c>
      <c r="K27" s="33" t="n">
        <v>31.0729656935379</v>
      </c>
      <c r="L27" s="33" t="n">
        <v>1148.9742691205</v>
      </c>
      <c r="M27" s="33" t="n">
        <v>430.929601121977</v>
      </c>
    </row>
    <row r="28" customFormat="false" ht="12.75" hidden="false" customHeight="false" outlineLevel="0" collapsed="false">
      <c r="A28" s="16" t="n">
        <v>36495</v>
      </c>
      <c r="B28" s="30" t="n">
        <f aca="false">GJ!I28/GJ!B28/28.174/37.8</f>
        <v>584.694904205915</v>
      </c>
      <c r="C28" s="30" t="n">
        <f aca="false">GJ!E28/GJ!B28/28.174/37.8</f>
        <v>754.956219992618</v>
      </c>
      <c r="D28" s="31" t="n">
        <f aca="false">GJ!S28/GJ!B28/37.8/28.174</f>
        <v>411.667029115741</v>
      </c>
      <c r="E28" s="31" t="n">
        <f aca="false">GJ!O28/GJ!B28/37.8/28.174</f>
        <v>95.9081868213371</v>
      </c>
      <c r="F28" s="31" t="n">
        <f aca="false">B28+D28</f>
        <v>996.361933321656</v>
      </c>
      <c r="G28" s="31" t="n">
        <f aca="false">C28+E28</f>
        <v>850.864406813955</v>
      </c>
      <c r="H28" s="30" t="n">
        <f aca="false">F28-G28</f>
        <v>145.497526507701</v>
      </c>
      <c r="K28" s="33" t="n">
        <v>22.3787616934353</v>
      </c>
      <c r="L28" s="33" t="n">
        <v>1168.66254765073</v>
      </c>
      <c r="M28" s="33" t="n">
        <v>462.72358179699</v>
      </c>
    </row>
    <row r="29" customFormat="false" ht="12.75" hidden="false" customHeight="false" outlineLevel="0" collapsed="false">
      <c r="A29" s="16" t="n">
        <v>36526</v>
      </c>
      <c r="B29" s="30" t="n">
        <f aca="false">GJ!I29/GJ!B29/28.174/37.8</f>
        <v>577.137601722154</v>
      </c>
      <c r="C29" s="30" t="n">
        <f aca="false">GJ!E29/GJ!B29/28.174/37.8</f>
        <v>786.712192887413</v>
      </c>
      <c r="D29" s="31" t="n">
        <f aca="false">GJ!S29/GJ!B29/37.8/28.174</f>
        <v>389.809375049713</v>
      </c>
      <c r="E29" s="31" t="n">
        <f aca="false">GJ!O29/GJ!B29/37.8/28.174</f>
        <v>108.936937653416</v>
      </c>
      <c r="F29" s="31" t="n">
        <f aca="false">B29+D29</f>
        <v>966.946976771867</v>
      </c>
      <c r="G29" s="31" t="n">
        <f aca="false">C29+E29</f>
        <v>895.649130540829</v>
      </c>
      <c r="H29" s="30" t="n">
        <f aca="false">F29-G29</f>
        <v>71.297846231038</v>
      </c>
      <c r="I29" s="34"/>
      <c r="J29" s="34"/>
      <c r="K29" s="33" t="n">
        <v>2.37491075532097</v>
      </c>
      <c r="L29" s="33" t="n">
        <v>675.041802803157</v>
      </c>
      <c r="M29" s="33" t="n">
        <v>675.041802803157</v>
      </c>
    </row>
    <row r="30" customFormat="false" ht="12.75" hidden="false" customHeight="false" outlineLevel="0" collapsed="false">
      <c r="A30" s="16" t="n">
        <v>36557</v>
      </c>
      <c r="B30" s="30" t="n">
        <f aca="false">GJ!I30/GJ!B30/28.174/37.8</f>
        <v>627.723945315611</v>
      </c>
      <c r="C30" s="30" t="n">
        <f aca="false">GJ!E30/GJ!B30/28.174/37.8</f>
        <v>805.75569906648</v>
      </c>
      <c r="D30" s="31" t="n">
        <f aca="false">GJ!S30/GJ!B30/37.8/28.174</f>
        <v>415.142188506234</v>
      </c>
      <c r="E30" s="31" t="n">
        <f aca="false">GJ!O30/GJ!B30/37.8/28.174</f>
        <v>68.1693078693982</v>
      </c>
      <c r="F30" s="31" t="n">
        <f aca="false">B30+D30</f>
        <v>1042.86613382185</v>
      </c>
      <c r="G30" s="31" t="n">
        <f aca="false">C30+E30</f>
        <v>873.925006935878</v>
      </c>
      <c r="H30" s="30" t="n">
        <f aca="false">F30-G30</f>
        <v>168.941126885967</v>
      </c>
      <c r="I30" s="33" t="n">
        <f aca="false">F30-F18</f>
        <v>145.166499635176</v>
      </c>
      <c r="J30" s="34"/>
      <c r="K30" s="33" t="n">
        <v>9.97677178700034</v>
      </c>
      <c r="L30" s="33" t="n">
        <v>530.252472168839</v>
      </c>
      <c r="M30" s="33" t="n">
        <v>530.252472168839</v>
      </c>
    </row>
    <row r="31" customFormat="false" ht="12.75" hidden="false" customHeight="false" outlineLevel="0" collapsed="false">
      <c r="A31" s="16" t="n">
        <v>36586</v>
      </c>
      <c r="B31" s="30" t="n">
        <f aca="false">GJ!I31/GJ!B31/28.174/37.8</f>
        <v>624.462922017061</v>
      </c>
      <c r="C31" s="30" t="n">
        <f aca="false">GJ!E31/GJ!B31/28.174/37.8</f>
        <v>770.465290470008</v>
      </c>
      <c r="D31" s="31" t="n">
        <f aca="false">GJ!S31/GJ!B31/37.8/28.174</f>
        <v>415.821472137407</v>
      </c>
      <c r="E31" s="31" t="n">
        <f aca="false">GJ!O31/GJ!B31/37.8/28.174</f>
        <v>116.188675515852</v>
      </c>
      <c r="F31" s="31" t="n">
        <f aca="false">B31+D31</f>
        <v>1040.28439415447</v>
      </c>
      <c r="G31" s="31" t="n">
        <f aca="false">C31+E31</f>
        <v>886.65396598586</v>
      </c>
      <c r="H31" s="30" t="n">
        <f aca="false">F31-G31</f>
        <v>153.630428168609</v>
      </c>
      <c r="I31" s="33" t="n">
        <f aca="false">F31-F19</f>
        <v>126.43272338782</v>
      </c>
      <c r="J31" s="34"/>
      <c r="K31" s="33" t="n">
        <v>38.8956380868393</v>
      </c>
      <c r="L31" s="33" t="n">
        <v>397.121844183537</v>
      </c>
      <c r="M31" s="33" t="n">
        <v>397.121844183537</v>
      </c>
    </row>
    <row r="32" customFormat="false" ht="12.75" hidden="false" customHeight="false" outlineLevel="0" collapsed="false">
      <c r="A32" s="16" t="n">
        <v>36617</v>
      </c>
      <c r="B32" s="30" t="n">
        <f aca="false">GJ!I32/GJ!B32/28.174/37.8</f>
        <v>646.36688935688</v>
      </c>
      <c r="C32" s="30" t="n">
        <f aca="false">GJ!E32/GJ!B32/28.174/37.8</f>
        <v>802.406567952816</v>
      </c>
      <c r="D32" s="31" t="n">
        <f aca="false">GJ!S32/GJ!B32/37.8/28.174</f>
        <v>405.833915192425</v>
      </c>
      <c r="E32" s="31" t="n">
        <f aca="false">GJ!O32/GJ!B32/37.8/28.174</f>
        <v>104.930916204904</v>
      </c>
      <c r="F32" s="31" t="n">
        <f aca="false">B32+D32</f>
        <v>1052.20080454931</v>
      </c>
      <c r="G32" s="31" t="n">
        <f aca="false">C32+E32</f>
        <v>907.33748415772</v>
      </c>
      <c r="H32" s="30" t="n">
        <f aca="false">F32-G32</f>
        <v>144.863320391585</v>
      </c>
      <c r="I32" s="33" t="n">
        <f aca="false">F32-F20</f>
        <v>134.09451394828</v>
      </c>
      <c r="J32" s="34"/>
      <c r="K32" s="33" t="n">
        <v>41.0146182785259</v>
      </c>
      <c r="L32" s="33" t="n">
        <v>390.132420988293</v>
      </c>
      <c r="M32" s="33" t="n">
        <v>390.132420988293</v>
      </c>
    </row>
    <row r="33" customFormat="false" ht="12.75" hidden="false" customHeight="false" outlineLevel="0" collapsed="false">
      <c r="A33" s="16" t="n">
        <v>36647</v>
      </c>
      <c r="B33" s="30" t="n">
        <f aca="false">GJ!I33/GJ!B33/28.174/37.8</f>
        <v>647.467564139765</v>
      </c>
      <c r="C33" s="30" t="n">
        <f aca="false">GJ!E33/GJ!B33/28.174/37.8</f>
        <v>700.350840768568</v>
      </c>
      <c r="D33" s="31" t="n">
        <f aca="false">GJ!S33/GJ!B33/37.8/28.174</f>
        <v>395.874445072173</v>
      </c>
      <c r="E33" s="31" t="n">
        <f aca="false">GJ!O33/GJ!B33/37.8/28.174</f>
        <v>108.976041928409</v>
      </c>
      <c r="F33" s="31" t="n">
        <f aca="false">B33+D33</f>
        <v>1043.34200921194</v>
      </c>
      <c r="G33" s="31" t="n">
        <f aca="false">C33+E33</f>
        <v>809.326882696977</v>
      </c>
      <c r="H33" s="30" t="n">
        <f aca="false">F33-G33</f>
        <v>234.015126514961</v>
      </c>
      <c r="I33" s="33" t="n">
        <f aca="false">F33-F21</f>
        <v>141.433771479318</v>
      </c>
      <c r="J33" s="34"/>
      <c r="K33" s="33" t="n">
        <v>43.6473375719581</v>
      </c>
      <c r="L33" s="33" t="n">
        <v>228.886196479287</v>
      </c>
      <c r="M33" s="33" t="n">
        <v>228.886196479287</v>
      </c>
    </row>
    <row r="34" customFormat="false" ht="12.75" hidden="false" customHeight="false" outlineLevel="0" collapsed="false">
      <c r="A34" s="16" t="n">
        <v>36678</v>
      </c>
      <c r="B34" s="30" t="n">
        <f aca="false">GJ!I34/GJ!B34/28.174/37.8</f>
        <v>662.094424807091</v>
      </c>
      <c r="C34" s="30" t="n">
        <f aca="false">GJ!E34/GJ!B34/28.174/37.8</f>
        <v>714.394198611326</v>
      </c>
      <c r="D34" s="31" t="n">
        <f aca="false">GJ!S34/GJ!B34/37.8/28.174</f>
        <v>397.18327616153</v>
      </c>
      <c r="E34" s="31" t="n">
        <f aca="false">GJ!O34/GJ!B34/37.8/28.174</f>
        <v>110.605685580248</v>
      </c>
      <c r="F34" s="31" t="n">
        <f aca="false">B34+D34</f>
        <v>1059.27770096862</v>
      </c>
      <c r="G34" s="31" t="n">
        <f aca="false">C34+E34</f>
        <v>824.999884191574</v>
      </c>
      <c r="H34" s="30" t="n">
        <f aca="false">F34-G34</f>
        <v>234.277816777048</v>
      </c>
      <c r="I34" s="33" t="n">
        <f aca="false">F34-F22</f>
        <v>153.763510930876</v>
      </c>
      <c r="J34" s="34"/>
      <c r="K34" s="33" t="n">
        <v>51.9983276011293</v>
      </c>
      <c r="L34" s="33" t="n">
        <v>203.138808981075</v>
      </c>
      <c r="M34" s="33" t="n">
        <v>203.138808981075</v>
      </c>
    </row>
    <row r="35" customFormat="false" ht="12.75" hidden="false" customHeight="false" outlineLevel="0" collapsed="false">
      <c r="A35" s="16" t="n">
        <v>36708</v>
      </c>
      <c r="B35" s="30" t="n">
        <f aca="false">GJ!I35/GJ!B35/28.174/37.8</f>
        <v>675.165385639696</v>
      </c>
      <c r="C35" s="30" t="n">
        <f aca="false">GJ!E35/GJ!B35/28.174/37.8</f>
        <v>795.163471801965</v>
      </c>
      <c r="D35" s="31" t="n">
        <f aca="false">GJ!S35/GJ!B35/37.8/28.174</f>
        <v>435.654912036705</v>
      </c>
      <c r="E35" s="31" t="n">
        <f aca="false">GJ!O35/GJ!B35/37.8/28.174</f>
        <v>105.7829098095</v>
      </c>
      <c r="F35" s="31" t="n">
        <f aca="false">B35+D35</f>
        <v>1110.8202976764</v>
      </c>
      <c r="G35" s="31" t="n">
        <f aca="false">C35+E35</f>
        <v>900.946381611465</v>
      </c>
      <c r="H35" s="30" t="n">
        <f aca="false">F35-G35</f>
        <v>209.873916064936</v>
      </c>
      <c r="I35" s="33" t="n">
        <f aca="false">F35-F23</f>
        <v>202.81218681368</v>
      </c>
      <c r="J35" s="34"/>
      <c r="K35" s="33" t="n">
        <v>106.645384732937</v>
      </c>
      <c r="L35" s="33" t="n">
        <v>240.036003557393</v>
      </c>
      <c r="M35" s="33" t="n">
        <v>240.036003557393</v>
      </c>
    </row>
    <row r="36" customFormat="false" ht="12.75" hidden="false" customHeight="false" outlineLevel="0" collapsed="false">
      <c r="A36" s="16" t="n">
        <v>36739</v>
      </c>
      <c r="B36" s="30" t="n">
        <f aca="false">GJ!I36/GJ!B36/28.174/37.8</f>
        <v>671.442452688946</v>
      </c>
      <c r="C36" s="30" t="n">
        <f aca="false">GJ!E36/GJ!B36/28.174/37.8</f>
        <v>852.294635827612</v>
      </c>
      <c r="D36" s="31" t="n">
        <f aca="false">GJ!S36/GJ!B36/37.8/28.174</f>
        <v>428.019613032334</v>
      </c>
      <c r="E36" s="31" t="n">
        <f aca="false">GJ!O36/GJ!B36/37.8/28.174</f>
        <v>103.438228385274</v>
      </c>
      <c r="F36" s="31" t="n">
        <f aca="false">B36+D36</f>
        <v>1099.46206572128</v>
      </c>
      <c r="G36" s="31" t="n">
        <f aca="false">C36+E36</f>
        <v>955.732864212886</v>
      </c>
      <c r="H36" s="30" t="n">
        <f aca="false">F36-G36</f>
        <v>143.729201508394</v>
      </c>
      <c r="I36" s="33" t="n">
        <f aca="false">F36-F24</f>
        <v>194.268644830476</v>
      </c>
      <c r="J36" s="34"/>
      <c r="K36" s="33" t="n">
        <v>97.1668234896515</v>
      </c>
      <c r="L36" s="33" t="n">
        <v>289.881959369041</v>
      </c>
      <c r="M36" s="33" t="n">
        <v>289.881959369041</v>
      </c>
    </row>
    <row r="37" customFormat="false" ht="12.75" hidden="false" customHeight="false" outlineLevel="0" collapsed="false">
      <c r="A37" s="16" t="n">
        <v>36770</v>
      </c>
      <c r="B37" s="30" t="n">
        <f aca="false">GJ!I37/GJ!B37/28.174/37.8</f>
        <v>682.214010465827</v>
      </c>
      <c r="C37" s="30" t="n">
        <f aca="false">GJ!E37/GJ!B37/28.174/37.8</f>
        <v>802.278020599878</v>
      </c>
      <c r="D37" s="31" t="n">
        <f aca="false">GJ!S37/GJ!B37/37.8/28.174</f>
        <v>428.456402634723</v>
      </c>
      <c r="E37" s="31" t="n">
        <f aca="false">GJ!O37/GJ!B37/37.8/28.174</f>
        <v>111.803958494761</v>
      </c>
      <c r="F37" s="31" t="n">
        <f aca="false">B37+D37</f>
        <v>1110.67041310055</v>
      </c>
      <c r="G37" s="31" t="n">
        <f aca="false">C37+E37</f>
        <v>914.081979094639</v>
      </c>
      <c r="H37" s="30" t="n">
        <f aca="false">F37-G37</f>
        <v>196.588434005911</v>
      </c>
      <c r="I37" s="33" t="n">
        <f aca="false">F37-F25</f>
        <v>230.738523478875</v>
      </c>
      <c r="J37" s="34"/>
      <c r="K37" s="33" t="n">
        <v>86.1579321447758</v>
      </c>
      <c r="L37" s="33" t="n">
        <v>270.718909913439</v>
      </c>
      <c r="M37" s="33" t="n">
        <v>270.718909913439</v>
      </c>
    </row>
    <row r="38" customFormat="false" ht="12.75" hidden="false" customHeight="false" outlineLevel="0" collapsed="false">
      <c r="A38" s="16" t="n">
        <v>36800</v>
      </c>
      <c r="B38" s="30" t="n">
        <f aca="false">GJ!I38/GJ!B38/28.174/37.8</f>
        <v>680.846440171556</v>
      </c>
      <c r="C38" s="30" t="n">
        <f aca="false">GJ!E38/GJ!B38/28.174/37.8</f>
        <v>810.275592996793</v>
      </c>
      <c r="D38" s="31" t="n">
        <f aca="false">GJ!S38/GJ!B38/37.8/28.174</f>
        <v>446.876869682614</v>
      </c>
      <c r="E38" s="31" t="n">
        <f aca="false">GJ!O38/GJ!B38/37.8/28.174</f>
        <v>111.43058485953</v>
      </c>
      <c r="F38" s="31" t="n">
        <f aca="false">B38+D38</f>
        <v>1127.72330985417</v>
      </c>
      <c r="G38" s="31" t="n">
        <f aca="false">C38+E38</f>
        <v>921.706177856323</v>
      </c>
      <c r="H38" s="30" t="n">
        <f aca="false">F38-G38</f>
        <v>206.017131997846</v>
      </c>
      <c r="I38" s="33" t="n">
        <f aca="false">F38-F26</f>
        <v>200.828894316599</v>
      </c>
      <c r="J38" s="34"/>
      <c r="K38" s="33" t="n">
        <v>79.5729590236995</v>
      </c>
      <c r="L38" s="33" t="n">
        <v>360.520485109159</v>
      </c>
      <c r="M38" s="33" t="n">
        <v>360.520485109159</v>
      </c>
    </row>
    <row r="39" customFormat="false" ht="12.75" hidden="false" customHeight="false" outlineLevel="0" collapsed="false">
      <c r="A39" s="16" t="n">
        <v>36831</v>
      </c>
      <c r="B39" s="30" t="n">
        <f aca="false">GJ!I39/GJ!B39/28.174/37.8</f>
        <v>670.462835573694</v>
      </c>
      <c r="C39" s="30" t="n">
        <f aca="false">GJ!E39/GJ!B39/28.174/37.8</f>
        <v>809.088119445186</v>
      </c>
      <c r="D39" s="31" t="n">
        <f aca="false">GJ!S39/GJ!B39/37.8/28.174</f>
        <v>490.664181981236</v>
      </c>
      <c r="E39" s="31" t="n">
        <f aca="false">GJ!O39/GJ!B39/37.8/28.174</f>
        <v>121.648613698021</v>
      </c>
      <c r="F39" s="31" t="n">
        <f aca="false">B39+D39</f>
        <v>1161.12701755493</v>
      </c>
      <c r="G39" s="31" t="n">
        <f aca="false">C39+E39</f>
        <v>930.736733143207</v>
      </c>
      <c r="H39" s="30" t="n">
        <f aca="false">F39-G39</f>
        <v>230.390284411723</v>
      </c>
      <c r="I39" s="33" t="n">
        <f aca="false">F39-F27</f>
        <v>185.625726697873</v>
      </c>
      <c r="J39" s="34"/>
      <c r="K39" s="33" t="n">
        <v>50.3143478877607</v>
      </c>
      <c r="L39" s="33" t="n">
        <v>525.580234644147</v>
      </c>
      <c r="M39" s="33" t="n">
        <v>525.580234644147</v>
      </c>
    </row>
    <row r="40" customFormat="false" ht="12.75" hidden="false" customHeight="false" outlineLevel="0" collapsed="false">
      <c r="A40" s="16" t="n">
        <v>36861</v>
      </c>
      <c r="B40" s="30" t="n">
        <f aca="false">GJ!I40/GJ!B40/28.174/37.8</f>
        <v>816.761177852507</v>
      </c>
      <c r="C40" s="30" t="n">
        <f aca="false">GJ!E40/GJ!B40/28.174/37.8</f>
        <v>750.794416522599</v>
      </c>
      <c r="D40" s="31" t="n">
        <f aca="false">GJ!S40/GJ!B40/37.8/28.174</f>
        <v>486.958690970855</v>
      </c>
      <c r="E40" s="31" t="n">
        <f aca="false">GJ!O40/GJ!B40/37.8/28.174</f>
        <v>95.9043400026507</v>
      </c>
      <c r="F40" s="31" t="n">
        <f aca="false">B40+D40</f>
        <v>1303.71986882336</v>
      </c>
      <c r="G40" s="31" t="n">
        <f aca="false">C40+E40</f>
        <v>846.69875652525</v>
      </c>
      <c r="H40" s="30" t="n">
        <f aca="false">F40-G40</f>
        <v>457.021112298112</v>
      </c>
      <c r="I40" s="33" t="n">
        <f aca="false">F40-F28</f>
        <v>307.357935501705</v>
      </c>
      <c r="J40" s="34"/>
      <c r="K40" s="33" t="n">
        <v>49.7830739565856</v>
      </c>
      <c r="L40" s="33" t="n">
        <v>524.738721348728</v>
      </c>
      <c r="M40" s="33" t="n">
        <v>524.738721348728</v>
      </c>
    </row>
    <row r="41" customFormat="false" ht="12.75" hidden="false" customHeight="false" outlineLevel="0" collapsed="false">
      <c r="A41" s="16" t="n">
        <v>36892</v>
      </c>
      <c r="B41" s="30" t="n">
        <f aca="false">GJ!I41/GJ!B41/28.174/37.8</f>
        <v>852.255652712262</v>
      </c>
      <c r="C41" s="30" t="n">
        <f aca="false">GJ!E41/GJ!B41/28.174/37.8</f>
        <v>704.09500694687</v>
      </c>
      <c r="D41" s="31" t="n">
        <f aca="false">GJ!S41/GJ!B41/37.8/28.174</f>
        <v>529.290295392421</v>
      </c>
      <c r="E41" s="31" t="n">
        <f aca="false">GJ!O41/GJ!B41/37.8/28.174</f>
        <v>85.9399891680855</v>
      </c>
      <c r="F41" s="31" t="n">
        <f aca="false">B41+D41</f>
        <v>1381.54594810468</v>
      </c>
      <c r="G41" s="31" t="n">
        <f aca="false">C41+E41</f>
        <v>790.034996114955</v>
      </c>
      <c r="H41" s="30" t="n">
        <f aca="false">F41-G41</f>
        <v>591.510951989728</v>
      </c>
      <c r="I41" s="33" t="n">
        <f aca="false">F41-F29</f>
        <v>414.598971332817</v>
      </c>
    </row>
    <row r="42" customFormat="false" ht="12.75" hidden="false" customHeight="false" outlineLevel="0" collapsed="false">
      <c r="A42" s="16" t="n">
        <v>36923</v>
      </c>
      <c r="B42" s="30" t="n">
        <f aca="false">GJ!I42/GJ!B42/28.174/37.8</f>
        <v>810.294308916392</v>
      </c>
      <c r="C42" s="30" t="n">
        <f aca="false">GJ!E42/GJ!B42/28.174/37.8</f>
        <v>769.558426763905</v>
      </c>
      <c r="D42" s="31" t="n">
        <f aca="false">GJ!S42/GJ!B42/37.8/28.174</f>
        <v>526.998304350017</v>
      </c>
      <c r="E42" s="31" t="n">
        <f aca="false">GJ!O42/GJ!B42/37.8/28.174</f>
        <v>86.2838726902859</v>
      </c>
      <c r="F42" s="31" t="n">
        <f aca="false">B42+D42</f>
        <v>1337.29261326641</v>
      </c>
      <c r="G42" s="31" t="n">
        <f aca="false">C42+E42</f>
        <v>855.842299454191</v>
      </c>
      <c r="H42" s="30" t="n">
        <f aca="false">F42-G42</f>
        <v>481.450313812218</v>
      </c>
      <c r="I42" s="33" t="n">
        <f aca="false">F42-F30</f>
        <v>294.426479444564</v>
      </c>
    </row>
    <row r="43" customFormat="false" ht="12.75" hidden="false" customHeight="false" outlineLevel="0" collapsed="false">
      <c r="A43" s="16" t="n">
        <v>36951</v>
      </c>
      <c r="B43" s="30" t="n">
        <f aca="false">GJ!I43/GJ!B43/28.174/37.8</f>
        <v>821.113413992458</v>
      </c>
      <c r="C43" s="30" t="n">
        <f aca="false">GJ!E43/GJ!B43/28.174/37.8</f>
        <v>725.791700426287</v>
      </c>
      <c r="D43" s="31" t="n">
        <f aca="false">GJ!S43/GJ!B43/37.8/28.174</f>
        <v>518.830855963925</v>
      </c>
      <c r="E43" s="31" t="n">
        <f aca="false">GJ!O43/GJ!B43/37.8/28.174</f>
        <v>72.0441593461101</v>
      </c>
      <c r="F43" s="31" t="n">
        <f aca="false">B43+D43</f>
        <v>1339.94426995638</v>
      </c>
      <c r="G43" s="31" t="n">
        <f aca="false">C43+E43</f>
        <v>797.835859772397</v>
      </c>
      <c r="H43" s="30" t="n">
        <f aca="false">F43-G43</f>
        <v>542.108410183987</v>
      </c>
      <c r="I43" s="33" t="n">
        <f aca="false">F43-F31</f>
        <v>299.659875801915</v>
      </c>
    </row>
    <row r="44" customFormat="false" ht="12.75" hidden="false" customHeight="false" outlineLevel="0" collapsed="false">
      <c r="B44" s="35"/>
      <c r="C44" s="35"/>
      <c r="D44" s="35"/>
      <c r="E44" s="35"/>
      <c r="F44" s="35"/>
      <c r="G44" s="35"/>
      <c r="H44" s="35"/>
    </row>
    <row r="45" customFormat="false" ht="12.75" hidden="false" customHeight="false" outlineLevel="0" collapsed="false">
      <c r="B45" s="35"/>
      <c r="C45" s="35"/>
      <c r="D45" s="35"/>
      <c r="E45" s="35"/>
      <c r="F45" s="35"/>
      <c r="G45" s="35"/>
      <c r="H45" s="35"/>
    </row>
    <row r="46" customFormat="false" ht="12.75" hidden="false" customHeight="false" outlineLevel="0" collapsed="false">
      <c r="B46" s="35"/>
      <c r="C46" s="35"/>
      <c r="D46" s="35"/>
      <c r="E46" s="35"/>
      <c r="F46" s="35"/>
      <c r="G46" s="35"/>
      <c r="H46" s="35"/>
    </row>
    <row r="47" customFormat="false" ht="12.75" hidden="false" customHeight="false" outlineLevel="0" collapsed="false">
      <c r="B47" s="35"/>
      <c r="C47" s="35"/>
      <c r="D47" s="35"/>
      <c r="E47" s="35"/>
      <c r="F47" s="35"/>
      <c r="G47" s="35"/>
      <c r="H47" s="35"/>
    </row>
    <row r="48" customFormat="false" ht="12.75" hidden="false" customHeight="false" outlineLevel="0" collapsed="false">
      <c r="B48" s="35"/>
      <c r="C48" s="35"/>
      <c r="D48" s="35"/>
      <c r="E48" s="35"/>
      <c r="F48" s="35"/>
      <c r="G48" s="35"/>
      <c r="H48" s="35"/>
    </row>
    <row r="49" customFormat="false" ht="12.75" hidden="false" customHeight="false" outlineLevel="0" collapsed="false">
      <c r="B49" s="35"/>
      <c r="C49" s="35"/>
      <c r="D49" s="35"/>
      <c r="E49" s="35"/>
      <c r="F49" s="35"/>
      <c r="G49" s="35"/>
      <c r="H49" s="35"/>
    </row>
    <row r="50" customFormat="false" ht="12.75" hidden="false" customHeight="false" outlineLevel="0" collapsed="false">
      <c r="B50" s="35"/>
      <c r="C50" s="35"/>
      <c r="D50" s="35"/>
      <c r="E50" s="35"/>
      <c r="F50" s="35"/>
      <c r="G50" s="35"/>
      <c r="H50" s="35"/>
    </row>
    <row r="51" customFormat="false" ht="12.75" hidden="false" customHeight="false" outlineLevel="0" collapsed="false">
      <c r="B51" s="35"/>
      <c r="C51" s="35"/>
      <c r="D51" s="35"/>
      <c r="E51" s="35"/>
      <c r="F51" s="35"/>
      <c r="G51" s="35"/>
      <c r="H51" s="35"/>
    </row>
    <row r="52" customFormat="false" ht="12.75" hidden="false" customHeight="false" outlineLevel="0" collapsed="false">
      <c r="B52" s="35"/>
      <c r="C52" s="35"/>
      <c r="D52" s="35"/>
      <c r="E52" s="35"/>
      <c r="F52" s="35"/>
      <c r="G52" s="35"/>
      <c r="H52" s="35"/>
    </row>
    <row r="53" customFormat="false" ht="12.75" hidden="false" customHeight="false" outlineLevel="0" collapsed="false">
      <c r="B53" s="35"/>
      <c r="C53" s="35"/>
      <c r="D53" s="35"/>
      <c r="E53" s="35"/>
      <c r="F53" s="35"/>
      <c r="G53" s="35"/>
      <c r="H53" s="35"/>
    </row>
    <row r="54" customFormat="false" ht="12.75" hidden="false" customHeight="false" outlineLevel="0" collapsed="false">
      <c r="B54" s="35"/>
      <c r="C54" s="35"/>
      <c r="D54" s="35"/>
      <c r="E54" s="35"/>
      <c r="F54" s="35"/>
      <c r="G54" s="35"/>
      <c r="H54" s="35"/>
    </row>
    <row r="55" customFormat="false" ht="12.75" hidden="false" customHeight="false" outlineLevel="0" collapsed="false">
      <c r="B55" s="35"/>
      <c r="C55" s="35"/>
      <c r="D55" s="35"/>
      <c r="E55" s="35"/>
      <c r="F55" s="35"/>
      <c r="G55" s="35"/>
      <c r="H55" s="35"/>
    </row>
    <row r="56" customFormat="false" ht="12.75" hidden="false" customHeight="false" outlineLevel="0" collapsed="false">
      <c r="B56" s="35"/>
      <c r="C56" s="35"/>
      <c r="D56" s="35"/>
      <c r="E56" s="35"/>
      <c r="F56" s="35"/>
      <c r="G56" s="35"/>
      <c r="H56" s="35"/>
    </row>
    <row r="57" customFormat="false" ht="12.75" hidden="false" customHeight="false" outlineLevel="0" collapsed="false">
      <c r="B57" s="35"/>
      <c r="C57" s="35"/>
      <c r="D57" s="35"/>
      <c r="E57" s="35"/>
      <c r="F57" s="35"/>
      <c r="G57" s="35"/>
      <c r="H57" s="35"/>
    </row>
    <row r="58" customFormat="false" ht="12.75" hidden="false" customHeight="false" outlineLevel="0" collapsed="false">
      <c r="B58" s="35"/>
      <c r="C58" s="35"/>
      <c r="D58" s="35"/>
      <c r="E58" s="35"/>
      <c r="F58" s="35"/>
      <c r="G58" s="35"/>
      <c r="H58" s="35"/>
    </row>
    <row r="59" customFormat="false" ht="12.75" hidden="false" customHeight="false" outlineLevel="0" collapsed="false">
      <c r="B59" s="35"/>
      <c r="C59" s="35"/>
      <c r="D59" s="35"/>
      <c r="E59" s="35"/>
      <c r="F59" s="35"/>
      <c r="G59" s="35"/>
      <c r="H59" s="35"/>
    </row>
    <row r="60" customFormat="false" ht="12.75" hidden="false" customHeight="false" outlineLevel="0" collapsed="false">
      <c r="B60" s="35"/>
      <c r="C60" s="35"/>
      <c r="D60" s="35"/>
      <c r="E60" s="35"/>
      <c r="F60" s="35"/>
      <c r="G60" s="35"/>
      <c r="H60" s="35"/>
    </row>
    <row r="61" customFormat="false" ht="12.75" hidden="false" customHeight="false" outlineLevel="0" collapsed="false">
      <c r="B61" s="35"/>
      <c r="C61" s="35"/>
      <c r="D61" s="35"/>
      <c r="E61" s="35"/>
      <c r="F61" s="35"/>
      <c r="G61" s="35"/>
      <c r="H61" s="35"/>
    </row>
    <row r="62" customFormat="false" ht="12.75" hidden="false" customHeight="false" outlineLevel="0" collapsed="false">
      <c r="B62" s="35"/>
      <c r="C62" s="35"/>
      <c r="D62" s="35"/>
      <c r="E62" s="35"/>
      <c r="F62" s="35"/>
      <c r="G62" s="35"/>
      <c r="H62" s="35"/>
    </row>
    <row r="63" customFormat="false" ht="12.75" hidden="false" customHeight="false" outlineLevel="0" collapsed="false">
      <c r="B63" s="35"/>
      <c r="C63" s="35"/>
      <c r="D63" s="35"/>
      <c r="E63" s="35"/>
      <c r="F63" s="35"/>
      <c r="G63" s="35"/>
      <c r="H63" s="35"/>
    </row>
    <row r="64" customFormat="false" ht="12.75" hidden="false" customHeight="false" outlineLevel="0" collapsed="false">
      <c r="B64" s="35"/>
      <c r="C64" s="35"/>
      <c r="D64" s="35"/>
      <c r="E64" s="35"/>
      <c r="F64" s="35"/>
      <c r="G64" s="35"/>
      <c r="H64" s="35"/>
    </row>
    <row r="65" customFormat="false" ht="12.75" hidden="false" customHeight="false" outlineLevel="0" collapsed="false">
      <c r="B65" s="35"/>
      <c r="C65" s="35"/>
      <c r="D65" s="35"/>
      <c r="E65" s="35"/>
      <c r="F65" s="35"/>
      <c r="G65" s="35"/>
      <c r="H65" s="35"/>
    </row>
    <row r="66" customFormat="false" ht="12.75" hidden="false" customHeight="false" outlineLevel="0" collapsed="false">
      <c r="B66" s="35"/>
      <c r="C66" s="35"/>
      <c r="D66" s="35"/>
      <c r="E66" s="35"/>
      <c r="F66" s="35"/>
      <c r="G66" s="35"/>
      <c r="H66" s="35"/>
    </row>
    <row r="67" customFormat="false" ht="12.75" hidden="false" customHeight="false" outlineLevel="0" collapsed="false">
      <c r="B67" s="35"/>
      <c r="C67" s="35"/>
      <c r="D67" s="35"/>
      <c r="E67" s="35"/>
      <c r="F67" s="35"/>
      <c r="G67" s="35"/>
      <c r="H67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15" min="4" style="0" width="9.28"/>
  </cols>
  <sheetData>
    <row r="1" customFormat="false" ht="12.75" hidden="false" customHeight="false" outlineLevel="0" collapsed="false">
      <c r="A1" s="36"/>
      <c r="B1" s="37"/>
      <c r="C1" s="37"/>
      <c r="D1" s="38" t="n">
        <v>36161</v>
      </c>
      <c r="E1" s="38" t="n">
        <v>36192</v>
      </c>
      <c r="F1" s="38" t="n">
        <v>36220</v>
      </c>
      <c r="G1" s="38" t="n">
        <v>36251</v>
      </c>
      <c r="H1" s="38" t="n">
        <v>36281</v>
      </c>
      <c r="I1" s="38" t="n">
        <v>36312</v>
      </c>
      <c r="J1" s="38" t="n">
        <v>36342</v>
      </c>
      <c r="K1" s="38" t="n">
        <v>36373</v>
      </c>
      <c r="L1" s="38" t="n">
        <v>36404</v>
      </c>
      <c r="M1" s="38" t="n">
        <v>36434</v>
      </c>
      <c r="N1" s="38" t="n">
        <v>36465</v>
      </c>
      <c r="O1" s="38" t="n">
        <v>36495</v>
      </c>
      <c r="P1" s="38" t="n">
        <v>36526</v>
      </c>
      <c r="Q1" s="38" t="n">
        <v>36557</v>
      </c>
      <c r="R1" s="38" t="n">
        <v>36586</v>
      </c>
      <c r="S1" s="38" t="n">
        <v>36617</v>
      </c>
      <c r="T1" s="38" t="n">
        <v>36647</v>
      </c>
      <c r="U1" s="38" t="n">
        <v>36678</v>
      </c>
      <c r="V1" s="38" t="n">
        <v>36708</v>
      </c>
      <c r="W1" s="38" t="n">
        <v>36739</v>
      </c>
      <c r="X1" s="38" t="n">
        <v>36770</v>
      </c>
      <c r="Y1" s="38" t="n">
        <v>36800</v>
      </c>
      <c r="Z1" s="38" t="n">
        <v>36831</v>
      </c>
      <c r="AA1" s="38" t="n">
        <v>36861</v>
      </c>
    </row>
    <row r="2" customFormat="false" ht="12.75" hidden="false" customHeight="false" outlineLevel="0" collapsed="false">
      <c r="A2" s="0" t="s">
        <v>21</v>
      </c>
      <c r="B2" s="39"/>
      <c r="C2" s="39"/>
      <c r="D2" s="33" t="n">
        <f aca="false">D21/D10/28.174/37.8</f>
        <v>0</v>
      </c>
      <c r="E2" s="33" t="n">
        <f aca="false">E21/E10/28.174/37.8</f>
        <v>0</v>
      </c>
      <c r="F2" s="33" t="n">
        <f aca="false">F21/F10/28.174/37.8</f>
        <v>6.1104443090122</v>
      </c>
      <c r="G2" s="33" t="n">
        <f aca="false">G21/G10/28.174/37.8</f>
        <v>24.6329530184621</v>
      </c>
      <c r="H2" s="33" t="n">
        <f aca="false">H21/H10/28.174/37.8</f>
        <v>29.7606250131685</v>
      </c>
      <c r="I2" s="33" t="n">
        <f aca="false">I21/I10/28.174/37.8</f>
        <v>39.4718622458146</v>
      </c>
      <c r="J2" s="33" t="n">
        <f aca="false">J21/J10/28.174/37.8</f>
        <v>41.0129937296371</v>
      </c>
      <c r="K2" s="33" t="n">
        <f aca="false">K21/K10/28.174/37.8</f>
        <v>55.0109914211339</v>
      </c>
      <c r="L2" s="33" t="n">
        <f aca="false">L21/L10/28.174/37.8</f>
        <v>58.2636886498603</v>
      </c>
      <c r="M2" s="33" t="n">
        <f aca="false">M21/M10/28.174/37.8</f>
        <v>46.4492149115584</v>
      </c>
      <c r="N2" s="33" t="n">
        <f aca="false">N21/N10/28.174/37.8</f>
        <v>31.0729656935379</v>
      </c>
      <c r="O2" s="33" t="n">
        <f aca="false">O21/O10/28.174/37.8</f>
        <v>22.3787616934353</v>
      </c>
      <c r="P2" s="33" t="n">
        <f aca="false">P21/P10/28.174/37.8</f>
        <v>2.37491075532097</v>
      </c>
      <c r="Q2" s="33" t="n">
        <f aca="false">Q21/Q10/28.174/37.8</f>
        <v>9.97677178700034</v>
      </c>
      <c r="R2" s="33" t="n">
        <f aca="false">R21/R10/28.174/37.8</f>
        <v>38.8956380868393</v>
      </c>
      <c r="S2" s="33" t="n">
        <f aca="false">S21/S10/28.174/37.8</f>
        <v>41.0146182785259</v>
      </c>
      <c r="T2" s="33" t="n">
        <f aca="false">T21/T10/28.174/37.8</f>
        <v>43.6473375719581</v>
      </c>
      <c r="U2" s="33" t="n">
        <f aca="false">U21/U10/28.174/37.8</f>
        <v>51.9983276011293</v>
      </c>
      <c r="V2" s="33" t="n">
        <f aca="false">V21/V10/28.174/37.8</f>
        <v>106.645384732937</v>
      </c>
      <c r="W2" s="33" t="n">
        <f aca="false">W21/W10/28.174/37.8</f>
        <v>97.1668234896515</v>
      </c>
      <c r="X2" s="33" t="n">
        <f aca="false">X21/X10/28.174/37.8</f>
        <v>86.1579321447758</v>
      </c>
      <c r="Y2" s="33" t="n">
        <f aca="false">Y21/Y10/28.174/37.8</f>
        <v>79.5729590236995</v>
      </c>
      <c r="Z2" s="33" t="n">
        <f aca="false">Z21/Z10/28.174/37.8</f>
        <v>50.3143478877607</v>
      </c>
      <c r="AA2" s="33" t="n">
        <f aca="false">AA21/AA10/28.174/37.8</f>
        <v>49.7830739565856</v>
      </c>
    </row>
    <row r="3" customFormat="false" ht="12.75" hidden="false" customHeight="false" outlineLevel="0" collapsed="false">
      <c r="A3" s="0" t="s">
        <v>22</v>
      </c>
      <c r="B3" s="39"/>
      <c r="C3" s="39"/>
      <c r="D3" s="33" t="n">
        <f aca="false">D58/D10/28.174/37.8</f>
        <v>1765.22894635224</v>
      </c>
      <c r="E3" s="33" t="n">
        <f aca="false">E58/E10/28.174/37.8</f>
        <v>1293.41176103515</v>
      </c>
      <c r="F3" s="33" t="n">
        <f aca="false">F58/F10/28.174/37.8</f>
        <v>1074.1447889001</v>
      </c>
      <c r="G3" s="33" t="n">
        <f aca="false">G58/G10/28.174/37.8</f>
        <v>1040.08940285294</v>
      </c>
      <c r="H3" s="33" t="n">
        <f aca="false">H58/H10/28.174/37.8</f>
        <v>970.760749165456</v>
      </c>
      <c r="I3" s="33" t="n">
        <f aca="false">I58/I10/28.174/37.8</f>
        <v>712.347206431587</v>
      </c>
      <c r="J3" s="33" t="n">
        <f aca="false">J58/J10/28.174/37.8</f>
        <v>771.787475371425</v>
      </c>
      <c r="K3" s="33" t="n">
        <f aca="false">K58/K10/28.174/37.8</f>
        <v>621.267881633765</v>
      </c>
      <c r="L3" s="33" t="n">
        <f aca="false">L58/L10/28.174/37.8</f>
        <v>721.614947875567</v>
      </c>
      <c r="M3" s="33" t="n">
        <f aca="false">M58/M10/28.174/37.8</f>
        <v>919.018372321235</v>
      </c>
      <c r="N3" s="33" t="n">
        <f aca="false">N58/N10/28.174/37.8</f>
        <v>1148.9742691205</v>
      </c>
      <c r="O3" s="33" t="n">
        <f aca="false">O58/O10/28.174/37.8</f>
        <v>1168.66254765073</v>
      </c>
      <c r="P3" s="33" t="n">
        <f aca="false">P58/P10/28.174/37.8</f>
        <v>675.041802803157</v>
      </c>
      <c r="Q3" s="33" t="n">
        <f aca="false">Q58/Q10/28.174/37.8</f>
        <v>530.252472168839</v>
      </c>
      <c r="R3" s="33" t="n">
        <f aca="false">R58/R10/28.174/37.8</f>
        <v>397.121844183537</v>
      </c>
      <c r="S3" s="33" t="n">
        <f aca="false">S58/S10/28.174/37.8</f>
        <v>390.132420988293</v>
      </c>
      <c r="T3" s="33" t="n">
        <f aca="false">T58/T10/28.174/37.8</f>
        <v>228.886196479287</v>
      </c>
      <c r="U3" s="33" t="n">
        <f aca="false">U58/U10/28.174/37.8</f>
        <v>203.138808981075</v>
      </c>
      <c r="V3" s="33" t="n">
        <f aca="false">V58/V10/28.174/37.8</f>
        <v>240.036003557393</v>
      </c>
      <c r="W3" s="33" t="n">
        <f aca="false">W58/W10/28.174/37.8</f>
        <v>289.881959369041</v>
      </c>
      <c r="X3" s="33" t="n">
        <f aca="false">X58/X10/28.174/37.8</f>
        <v>270.718909913439</v>
      </c>
      <c r="Y3" s="33" t="n">
        <f aca="false">Y58/Y10/28.174/37.8</f>
        <v>360.520485109159</v>
      </c>
      <c r="Z3" s="33" t="n">
        <f aca="false">Z58/Z10/28.174/37.8</f>
        <v>525.580234644147</v>
      </c>
      <c r="AA3" s="33" t="n">
        <f aca="false">AA58/AA10/28.174/37.8</f>
        <v>524.738721348728</v>
      </c>
    </row>
    <row r="4" customFormat="false" ht="12.75" hidden="false" customHeight="false" outlineLevel="0" collapsed="false">
      <c r="A4" s="0" t="s">
        <v>23</v>
      </c>
      <c r="B4" s="39"/>
      <c r="C4" s="39"/>
      <c r="D4" s="33" t="n">
        <f aca="false">(D58-D28)/D10/28.174/37.8</f>
        <v>723.707330496477</v>
      </c>
      <c r="E4" s="33" t="n">
        <f aca="false">(E58-E28)/E10/28.174/37.8</f>
        <v>507.199825498612</v>
      </c>
      <c r="F4" s="33" t="n">
        <f aca="false">(F58-F28)/F10/28.174/37.8</f>
        <v>407.31679210991</v>
      </c>
      <c r="G4" s="33" t="n">
        <f aca="false">(G58-G28)/G10/28.174/37.8</f>
        <v>427.993763622357</v>
      </c>
      <c r="H4" s="33" t="n">
        <f aca="false">(H58-H28)/H10/28.174/37.8</f>
        <v>426.461681754253</v>
      </c>
      <c r="I4" s="33" t="n">
        <f aca="false">(I58-I28)/I10/28.174/37.8</f>
        <v>271.702405146952</v>
      </c>
      <c r="J4" s="33" t="n">
        <f aca="false">(J58-J28)/J10/28.174/37.8</f>
        <v>312.543235061595</v>
      </c>
      <c r="K4" s="33" t="n">
        <f aca="false">(K58-K28)/K10/28.174/37.8</f>
        <v>221.045077530238</v>
      </c>
      <c r="L4" s="33" t="n">
        <f aca="false">(L58-L28)/L10/28.174/37.8</f>
        <v>295.982298963771</v>
      </c>
      <c r="M4" s="33" t="n">
        <f aca="false">(M58-M28)/M10/28.174/37.8</f>
        <v>390.767747831112</v>
      </c>
      <c r="N4" s="33" t="n">
        <f aca="false">(N58-N28)/N10/28.174/37.8</f>
        <v>430.929601121977</v>
      </c>
      <c r="O4" s="33" t="n">
        <f aca="false">(O58-O28)/O10/28.174/37.8</f>
        <v>462.72358179699</v>
      </c>
      <c r="P4" s="33" t="n">
        <f aca="false">(P58-P28)/P10/28.174/37.8</f>
        <v>675.041802803157</v>
      </c>
      <c r="Q4" s="33" t="n">
        <f aca="false">(Q58-Q28)/Q10/28.174/37.8</f>
        <v>530.252472168839</v>
      </c>
      <c r="R4" s="33" t="n">
        <f aca="false">(R58-R28)/R10/28.174/37.8</f>
        <v>397.121844183537</v>
      </c>
      <c r="S4" s="33" t="n">
        <f aca="false">(S58-S28)/S10/28.174/37.8</f>
        <v>390.132420988293</v>
      </c>
      <c r="T4" s="33" t="n">
        <f aca="false">(T58-T28)/T10/28.174/37.8</f>
        <v>228.886196479287</v>
      </c>
      <c r="U4" s="33" t="n">
        <f aca="false">(U58-U28)/U10/28.174/37.8</f>
        <v>203.138808981075</v>
      </c>
      <c r="V4" s="33" t="n">
        <f aca="false">(V58-V28)/V10/28.174/37.8</f>
        <v>240.036003557393</v>
      </c>
      <c r="W4" s="33" t="n">
        <f aca="false">(W58-W28)/W10/28.174/37.8</f>
        <v>289.881959369041</v>
      </c>
      <c r="X4" s="33" t="n">
        <f aca="false">(X58-X28)/X10/28.174/37.8</f>
        <v>270.718909913439</v>
      </c>
      <c r="Y4" s="33" t="n">
        <f aca="false">(Y58-Y28)/Y10/28.174/37.8</f>
        <v>360.520485109159</v>
      </c>
      <c r="Z4" s="33" t="n">
        <f aca="false">(Z58-Z28)/Z10/28.174/37.8</f>
        <v>525.580234644147</v>
      </c>
      <c r="AA4" s="33" t="n">
        <f aca="false">(AA58-AA28)/AA10/28.174/37.8</f>
        <v>524.738721348728</v>
      </c>
    </row>
    <row r="5" customFormat="false" ht="12.75" hidden="false" customHeight="false" outlineLevel="0" collapsed="false">
      <c r="A5" s="0" t="s">
        <v>24</v>
      </c>
      <c r="B5" s="39"/>
      <c r="C5" s="39"/>
      <c r="D5" s="33" t="n">
        <f aca="false">D4-D2</f>
        <v>723.707330496477</v>
      </c>
      <c r="E5" s="33" t="n">
        <f aca="false">E4-E2</f>
        <v>507.199825498612</v>
      </c>
      <c r="F5" s="33" t="n">
        <f aca="false">F4-F2</f>
        <v>401.206347800897</v>
      </c>
      <c r="G5" s="33" t="n">
        <f aca="false">G4-G2</f>
        <v>403.360810603895</v>
      </c>
      <c r="H5" s="33" t="n">
        <f aca="false">H4-H2</f>
        <v>396.701056741085</v>
      </c>
      <c r="I5" s="33" t="n">
        <f aca="false">I4-I2</f>
        <v>232.230542901138</v>
      </c>
      <c r="J5" s="33" t="n">
        <f aca="false">J4-J2</f>
        <v>271.530241331957</v>
      </c>
      <c r="K5" s="33" t="n">
        <f aca="false">K4-K2</f>
        <v>166.034086109104</v>
      </c>
      <c r="L5" s="33" t="n">
        <f aca="false">L4-L2</f>
        <v>237.718610313911</v>
      </c>
      <c r="M5" s="33" t="n">
        <f aca="false">M4-M2</f>
        <v>344.318532919554</v>
      </c>
      <c r="N5" s="33" t="n">
        <f aca="false">N4-N2</f>
        <v>399.856635428439</v>
      </c>
      <c r="O5" s="33" t="n">
        <f aca="false">O4-O2</f>
        <v>440.344820103554</v>
      </c>
      <c r="P5" s="33" t="n">
        <f aca="false">P4-P2</f>
        <v>672.666892047836</v>
      </c>
      <c r="Q5" s="33" t="n">
        <f aca="false">Q4-Q2</f>
        <v>520.275700381839</v>
      </c>
      <c r="R5" s="33" t="n">
        <f aca="false">R4-R2</f>
        <v>358.226206096698</v>
      </c>
      <c r="S5" s="33" t="n">
        <f aca="false">S4-S2</f>
        <v>349.117802709767</v>
      </c>
      <c r="T5" s="33" t="n">
        <f aca="false">T4-T2</f>
        <v>185.238858907329</v>
      </c>
      <c r="U5" s="33" t="n">
        <f aca="false">U4-U2</f>
        <v>151.140481379946</v>
      </c>
      <c r="V5" s="33" t="n">
        <f aca="false">V4-V2</f>
        <v>133.390618824455</v>
      </c>
      <c r="W5" s="33" t="n">
        <f aca="false">W4-W2</f>
        <v>192.715135879389</v>
      </c>
      <c r="X5" s="33" t="n">
        <f aca="false">X4-X2</f>
        <v>184.560977768663</v>
      </c>
      <c r="Y5" s="33" t="n">
        <f aca="false">Y4-Y2</f>
        <v>280.947526085459</v>
      </c>
      <c r="Z5" s="33" t="n">
        <f aca="false">Z4-Z2</f>
        <v>475.265886756386</v>
      </c>
      <c r="AA5" s="33" t="n">
        <f aca="false">AA4-AA2</f>
        <v>474.955647392142</v>
      </c>
    </row>
    <row r="6" customFormat="false" ht="12.75" hidden="false" customHeight="false" outlineLevel="0" collapsed="false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customFormat="false" ht="12.75" hidden="false" customHeight="false" outlineLevel="0" collapsed="false">
      <c r="A7" s="36" t="s">
        <v>25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customFormat="false" ht="12.75" hidden="false" customHeight="false" outlineLevel="0" collapsed="false">
      <c r="A8" s="36" t="s">
        <v>26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customFormat="false" ht="12.75" hidden="false" customHeight="false" outlineLevel="0" collapsed="false">
      <c r="A9" s="37" t="s">
        <v>27</v>
      </c>
      <c r="B9" s="37" t="s">
        <v>28</v>
      </c>
      <c r="C9" s="37" t="s">
        <v>29</v>
      </c>
      <c r="D9" s="38" t="n">
        <v>36161</v>
      </c>
      <c r="E9" s="38" t="n">
        <v>36192</v>
      </c>
      <c r="F9" s="38" t="n">
        <v>36220</v>
      </c>
      <c r="G9" s="38" t="n">
        <v>36251</v>
      </c>
      <c r="H9" s="38" t="n">
        <v>36281</v>
      </c>
      <c r="I9" s="38" t="n">
        <v>36312</v>
      </c>
      <c r="J9" s="38" t="n">
        <v>36342</v>
      </c>
      <c r="K9" s="38" t="n">
        <v>36373</v>
      </c>
      <c r="L9" s="38" t="n">
        <v>36404</v>
      </c>
      <c r="M9" s="38" t="n">
        <v>36434</v>
      </c>
      <c r="N9" s="38" t="n">
        <v>36465</v>
      </c>
      <c r="O9" s="38" t="n">
        <v>36495</v>
      </c>
      <c r="P9" s="38" t="n">
        <v>36526</v>
      </c>
      <c r="Q9" s="38" t="n">
        <v>36557</v>
      </c>
      <c r="R9" s="38" t="n">
        <v>36586</v>
      </c>
      <c r="S9" s="38" t="n">
        <v>36617</v>
      </c>
      <c r="T9" s="38" t="n">
        <v>36647</v>
      </c>
      <c r="U9" s="38" t="n">
        <v>36678</v>
      </c>
      <c r="V9" s="38" t="n">
        <v>36708</v>
      </c>
      <c r="W9" s="38" t="n">
        <v>36739</v>
      </c>
      <c r="X9" s="38" t="n">
        <v>36770</v>
      </c>
      <c r="Y9" s="38" t="n">
        <v>36800</v>
      </c>
      <c r="Z9" s="38" t="n">
        <v>36831</v>
      </c>
      <c r="AA9" s="38" t="n">
        <v>36861</v>
      </c>
      <c r="AB9" s="38" t="n">
        <v>36892</v>
      </c>
    </row>
    <row r="10" customFormat="false" ht="12.75" hidden="false" customHeight="false" outlineLevel="0" collapsed="false">
      <c r="A10" s="39" t="s">
        <v>30</v>
      </c>
      <c r="B10" s="39"/>
      <c r="C10" s="39"/>
      <c r="D10" s="33" t="n">
        <f aca="false">E9-D9</f>
        <v>31</v>
      </c>
      <c r="E10" s="33" t="n">
        <f aca="false">F9-E9</f>
        <v>28</v>
      </c>
      <c r="F10" s="33" t="n">
        <f aca="false">G9-F9</f>
        <v>31</v>
      </c>
      <c r="G10" s="33" t="n">
        <f aca="false">H9-G9</f>
        <v>30</v>
      </c>
      <c r="H10" s="33" t="n">
        <f aca="false">I9-H9</f>
        <v>31</v>
      </c>
      <c r="I10" s="33" t="n">
        <f aca="false">J9-I9</f>
        <v>30</v>
      </c>
      <c r="J10" s="33" t="n">
        <f aca="false">K9-J9</f>
        <v>31</v>
      </c>
      <c r="K10" s="33" t="n">
        <f aca="false">L9-K9</f>
        <v>31</v>
      </c>
      <c r="L10" s="33" t="n">
        <f aca="false">M9-L9</f>
        <v>30</v>
      </c>
      <c r="M10" s="33" t="n">
        <f aca="false">N9-M9</f>
        <v>31</v>
      </c>
      <c r="N10" s="33" t="n">
        <f aca="false">O9-N9</f>
        <v>30</v>
      </c>
      <c r="O10" s="33" t="n">
        <f aca="false">P9-O9</f>
        <v>31</v>
      </c>
      <c r="P10" s="33" t="n">
        <f aca="false">Q9-P9</f>
        <v>31</v>
      </c>
      <c r="Q10" s="33" t="n">
        <f aca="false">R9-Q9</f>
        <v>29</v>
      </c>
      <c r="R10" s="33" t="n">
        <f aca="false">S9-R9</f>
        <v>31</v>
      </c>
      <c r="S10" s="33" t="n">
        <f aca="false">T9-S9</f>
        <v>30</v>
      </c>
      <c r="T10" s="33" t="n">
        <f aca="false">U9-T9</f>
        <v>31</v>
      </c>
      <c r="U10" s="33" t="n">
        <f aca="false">V9-U9</f>
        <v>30</v>
      </c>
      <c r="V10" s="33" t="n">
        <f aca="false">W9-V9</f>
        <v>31</v>
      </c>
      <c r="W10" s="33" t="n">
        <f aca="false">X9-W9</f>
        <v>31</v>
      </c>
      <c r="X10" s="33" t="n">
        <f aca="false">Y9-X9</f>
        <v>30</v>
      </c>
      <c r="Y10" s="33" t="n">
        <f aca="false">Z9-Y9</f>
        <v>31</v>
      </c>
      <c r="Z10" s="33" t="n">
        <f aca="false">AA9-Z9</f>
        <v>30</v>
      </c>
      <c r="AA10" s="33" t="n">
        <f aca="false">AB9-AA9</f>
        <v>31</v>
      </c>
    </row>
    <row r="11" customFormat="false" ht="12.75" hidden="false" customHeight="false" outlineLevel="0" collapsed="false">
      <c r="A11" s="39" t="s">
        <v>31</v>
      </c>
      <c r="B11" s="39" t="n">
        <v>3489</v>
      </c>
      <c r="C11" s="39" t="n">
        <v>11601</v>
      </c>
      <c r="D11" s="39" t="n">
        <v>0</v>
      </c>
      <c r="E11" s="39" t="n">
        <v>0</v>
      </c>
      <c r="F11" s="39" t="n">
        <v>0</v>
      </c>
      <c r="G11" s="39" t="n">
        <v>0</v>
      </c>
      <c r="H11" s="39" t="n">
        <v>0</v>
      </c>
      <c r="I11" s="39" t="n">
        <v>0</v>
      </c>
      <c r="J11" s="39" t="n">
        <v>0</v>
      </c>
      <c r="K11" s="39" t="n">
        <v>0</v>
      </c>
      <c r="L11" s="39" t="n">
        <v>0</v>
      </c>
      <c r="M11" s="39" t="n">
        <v>0</v>
      </c>
      <c r="N11" s="39" t="n">
        <v>0</v>
      </c>
      <c r="O11" s="39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</row>
    <row r="12" customFormat="false" ht="12.75" hidden="false" customHeight="false" outlineLevel="0" collapsed="false">
      <c r="A12" s="39" t="s">
        <v>32</v>
      </c>
      <c r="B12" s="39" t="n">
        <v>3893</v>
      </c>
      <c r="C12" s="39" t="n">
        <v>1401</v>
      </c>
      <c r="D12" s="39" t="n">
        <v>0</v>
      </c>
      <c r="E12" s="39" t="n">
        <v>0</v>
      </c>
      <c r="F12" s="39" t="n">
        <v>0</v>
      </c>
      <c r="G12" s="39" t="n">
        <v>0</v>
      </c>
      <c r="H12" s="39" t="n">
        <v>0</v>
      </c>
      <c r="I12" s="39" t="n">
        <v>0</v>
      </c>
      <c r="J12" s="39" t="n">
        <v>0</v>
      </c>
      <c r="K12" s="39" t="n">
        <v>0</v>
      </c>
      <c r="L12" s="39" t="n">
        <v>0</v>
      </c>
      <c r="M12" s="39" t="n">
        <v>0</v>
      </c>
      <c r="N12" s="39" t="n">
        <v>0</v>
      </c>
      <c r="O12" s="39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</row>
    <row r="13" customFormat="false" ht="12.75" hidden="false" customHeight="false" outlineLevel="0" collapsed="false">
      <c r="A13" s="39" t="s">
        <v>33</v>
      </c>
      <c r="B13" s="39" t="n">
        <v>3888</v>
      </c>
      <c r="C13" s="39" t="n">
        <v>250</v>
      </c>
      <c r="D13" s="39" t="n">
        <v>0</v>
      </c>
      <c r="E13" s="39" t="n">
        <v>0</v>
      </c>
      <c r="F13" s="39" t="n">
        <v>0</v>
      </c>
      <c r="G13" s="39" t="n">
        <v>0</v>
      </c>
      <c r="H13" s="39" t="n">
        <v>0</v>
      </c>
      <c r="I13" s="39" t="n">
        <v>0</v>
      </c>
      <c r="J13" s="39" t="n">
        <v>0</v>
      </c>
      <c r="K13" s="39" t="n">
        <v>0</v>
      </c>
      <c r="L13" s="39" t="n">
        <v>0</v>
      </c>
      <c r="M13" s="39" t="n">
        <v>0</v>
      </c>
      <c r="N13" s="39" t="n">
        <v>0</v>
      </c>
      <c r="O13" s="39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</row>
    <row r="14" customFormat="false" ht="12.75" hidden="false" customHeight="false" outlineLevel="0" collapsed="false">
      <c r="A14" s="39" t="s">
        <v>34</v>
      </c>
      <c r="B14" s="39" t="n">
        <v>3894</v>
      </c>
      <c r="C14" s="39" t="n">
        <v>1191</v>
      </c>
      <c r="D14" s="39" t="n">
        <v>0</v>
      </c>
      <c r="E14" s="39" t="n">
        <v>0</v>
      </c>
      <c r="F14" s="39" t="n">
        <v>0</v>
      </c>
      <c r="G14" s="39" t="n">
        <v>0</v>
      </c>
      <c r="H14" s="39" t="n">
        <v>0</v>
      </c>
      <c r="I14" s="39" t="n">
        <v>0</v>
      </c>
      <c r="J14" s="39" t="n">
        <v>0</v>
      </c>
      <c r="K14" s="39" t="n">
        <v>0</v>
      </c>
      <c r="L14" s="39" t="n">
        <v>0</v>
      </c>
      <c r="M14" s="39" t="n">
        <v>0</v>
      </c>
      <c r="N14" s="39" t="n">
        <v>0</v>
      </c>
      <c r="O14" s="39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138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</row>
    <row r="15" customFormat="false" ht="12.75" hidden="false" customHeight="false" outlineLevel="0" collapsed="false">
      <c r="A15" s="39" t="s">
        <v>35</v>
      </c>
      <c r="B15" s="39" t="n">
        <v>3863</v>
      </c>
      <c r="C15" s="39" t="n">
        <v>15104</v>
      </c>
      <c r="D15" s="39" t="n">
        <v>0</v>
      </c>
      <c r="E15" s="39" t="n">
        <v>0</v>
      </c>
      <c r="F15" s="39" t="n">
        <v>198294</v>
      </c>
      <c r="G15" s="39" t="n">
        <v>694899</v>
      </c>
      <c r="H15" s="39" t="n">
        <v>919800</v>
      </c>
      <c r="I15" s="39" t="n">
        <v>1165076</v>
      </c>
      <c r="J15" s="39" t="n">
        <v>1298462</v>
      </c>
      <c r="K15" s="39" t="n">
        <v>1681990</v>
      </c>
      <c r="L15" s="39" t="n">
        <v>1665420</v>
      </c>
      <c r="M15" s="39" t="n">
        <v>1376329</v>
      </c>
      <c r="N15" s="39" t="n">
        <v>960242</v>
      </c>
      <c r="O15" s="39" t="n">
        <v>640803</v>
      </c>
      <c r="P15" s="0" t="n">
        <v>78406</v>
      </c>
      <c r="Q15" s="0" t="n">
        <v>308126</v>
      </c>
      <c r="R15" s="0" t="n">
        <v>1272779</v>
      </c>
      <c r="S15" s="0" t="n">
        <v>1298494</v>
      </c>
      <c r="T15" s="0" t="n">
        <v>1360037</v>
      </c>
      <c r="U15" s="0" t="n">
        <v>1593068</v>
      </c>
      <c r="V15" s="0" t="n">
        <v>2991743</v>
      </c>
      <c r="W15" s="0" t="n">
        <v>3136442</v>
      </c>
      <c r="X15" s="0" t="n">
        <v>2732673</v>
      </c>
      <c r="Y15" s="0" t="n">
        <v>2626004</v>
      </c>
      <c r="Z15" s="0" t="n">
        <v>1553173</v>
      </c>
      <c r="AA15" s="0" t="n">
        <v>1643553</v>
      </c>
    </row>
    <row r="16" customFormat="false" ht="12.75" hidden="false" customHeight="false" outlineLevel="0" collapsed="false">
      <c r="A16" s="39" t="s">
        <v>36</v>
      </c>
      <c r="B16" s="39" t="n">
        <v>3804</v>
      </c>
      <c r="C16" s="39" t="n">
        <v>1086</v>
      </c>
      <c r="D16" s="39" t="n">
        <v>0</v>
      </c>
      <c r="E16" s="39" t="n">
        <v>0</v>
      </c>
      <c r="F16" s="39" t="n">
        <v>0</v>
      </c>
      <c r="G16" s="39" t="n">
        <v>0</v>
      </c>
      <c r="H16" s="39" t="n">
        <v>0</v>
      </c>
      <c r="I16" s="39" t="n">
        <v>68842</v>
      </c>
      <c r="J16" s="39" t="n">
        <v>0</v>
      </c>
      <c r="K16" s="39" t="n">
        <v>5833</v>
      </c>
      <c r="L16" s="39" t="n">
        <v>0</v>
      </c>
      <c r="M16" s="39" t="n">
        <v>0</v>
      </c>
      <c r="N16" s="39" t="n">
        <v>17333</v>
      </c>
      <c r="O16" s="39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54336</v>
      </c>
      <c r="AA16" s="0" t="n">
        <v>0</v>
      </c>
    </row>
    <row r="17" customFormat="false" ht="12.75" hidden="false" customHeight="false" outlineLevel="0" collapsed="false">
      <c r="A17" s="39" t="s">
        <v>37</v>
      </c>
      <c r="B17" s="39" t="n">
        <v>3879</v>
      </c>
      <c r="C17" s="39" t="n">
        <v>16103</v>
      </c>
      <c r="D17" s="39" t="n">
        <v>0</v>
      </c>
      <c r="E17" s="39" t="n">
        <v>0</v>
      </c>
      <c r="F17" s="39" t="n">
        <v>3438</v>
      </c>
      <c r="G17" s="39" t="n">
        <v>92107</v>
      </c>
      <c r="H17" s="39" t="n">
        <v>62726</v>
      </c>
      <c r="I17" s="39" t="n">
        <v>27181</v>
      </c>
      <c r="J17" s="39" t="n">
        <v>43401</v>
      </c>
      <c r="K17" s="39" t="n">
        <v>53213</v>
      </c>
      <c r="L17" s="39" t="n">
        <v>132428</v>
      </c>
      <c r="M17" s="39" t="n">
        <v>138963</v>
      </c>
      <c r="N17" s="39" t="n">
        <v>13991</v>
      </c>
      <c r="O17" s="39" t="n">
        <v>0</v>
      </c>
      <c r="P17" s="0" t="n">
        <v>0</v>
      </c>
      <c r="Q17" s="0" t="n">
        <v>0</v>
      </c>
      <c r="R17" s="0" t="n">
        <v>11333</v>
      </c>
      <c r="S17" s="0" t="n">
        <v>7948</v>
      </c>
      <c r="T17" s="0" t="n">
        <v>51137</v>
      </c>
      <c r="U17" s="0" t="n">
        <v>1800</v>
      </c>
      <c r="V17" s="0" t="n">
        <v>444585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</row>
    <row r="18" customFormat="false" ht="12.75" hidden="false" customHeight="false" outlineLevel="0" collapsed="false">
      <c r="A18" s="39" t="s">
        <v>38</v>
      </c>
      <c r="B18" s="39" t="n">
        <v>3912</v>
      </c>
      <c r="C18" s="39" t="n">
        <v>1618</v>
      </c>
      <c r="D18" s="39" t="n">
        <v>0</v>
      </c>
      <c r="E18" s="39" t="n">
        <v>0</v>
      </c>
      <c r="F18" s="39" t="n">
        <v>0</v>
      </c>
      <c r="G18" s="39" t="n">
        <v>0</v>
      </c>
      <c r="H18" s="39" t="n">
        <v>0</v>
      </c>
      <c r="I18" s="39" t="n">
        <v>0</v>
      </c>
      <c r="J18" s="39" t="n">
        <v>0</v>
      </c>
      <c r="K18" s="39" t="n">
        <v>0</v>
      </c>
      <c r="L18" s="39" t="n">
        <v>0</v>
      </c>
      <c r="M18" s="39" t="n">
        <v>0</v>
      </c>
      <c r="N18" s="39" t="n">
        <v>0</v>
      </c>
      <c r="O18" s="39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</row>
    <row r="19" customFormat="false" ht="12.75" hidden="false" customHeight="false" outlineLevel="0" collapsed="false">
      <c r="A19" s="39" t="s">
        <v>39</v>
      </c>
      <c r="B19" s="39" t="n">
        <v>1750</v>
      </c>
      <c r="C19" s="39" t="n">
        <v>1750</v>
      </c>
      <c r="D19" s="39" t="n">
        <v>0</v>
      </c>
      <c r="E19" s="39" t="n">
        <v>0</v>
      </c>
      <c r="F19" s="39" t="n">
        <v>0</v>
      </c>
      <c r="G19" s="39" t="n">
        <v>0</v>
      </c>
      <c r="H19" s="39" t="n">
        <v>0</v>
      </c>
      <c r="I19" s="39" t="n">
        <v>0</v>
      </c>
      <c r="J19" s="39" t="n">
        <v>12152</v>
      </c>
      <c r="K19" s="39" t="n">
        <v>75113</v>
      </c>
      <c r="L19" s="39" t="n">
        <v>63637</v>
      </c>
      <c r="M19" s="39" t="n">
        <v>18196</v>
      </c>
      <c r="N19" s="39" t="n">
        <v>1194</v>
      </c>
      <c r="O19" s="39" t="n">
        <v>2370</v>
      </c>
      <c r="P19" s="0" t="n">
        <v>0</v>
      </c>
      <c r="Q19" s="0" t="n">
        <v>0</v>
      </c>
      <c r="R19" s="0" t="n">
        <v>0</v>
      </c>
      <c r="S19" s="0" t="n">
        <v>3947</v>
      </c>
      <c r="T19" s="0" t="n">
        <v>16316</v>
      </c>
      <c r="U19" s="0" t="n">
        <v>66443</v>
      </c>
      <c r="V19" s="0" t="n">
        <v>84494</v>
      </c>
      <c r="W19" s="0" t="n">
        <v>71452</v>
      </c>
      <c r="X19" s="0" t="n">
        <v>20014</v>
      </c>
      <c r="Y19" s="0" t="n">
        <v>1041</v>
      </c>
      <c r="Z19" s="0" t="n">
        <v>0</v>
      </c>
      <c r="AA19" s="0" t="n">
        <v>0</v>
      </c>
    </row>
    <row r="20" customFormat="false" ht="12.75" hidden="false" customHeight="false" outlineLevel="0" collapsed="false">
      <c r="A20" s="39" t="s">
        <v>40</v>
      </c>
      <c r="B20" s="39" t="n">
        <v>3890</v>
      </c>
      <c r="C20" s="39" t="n">
        <v>1589</v>
      </c>
      <c r="D20" s="39" t="n">
        <v>0</v>
      </c>
      <c r="E20" s="39" t="n">
        <v>0</v>
      </c>
      <c r="F20" s="39" t="n">
        <v>0</v>
      </c>
      <c r="G20" s="39" t="n">
        <v>0</v>
      </c>
      <c r="H20" s="39" t="n">
        <v>0</v>
      </c>
      <c r="I20" s="39" t="n">
        <v>0</v>
      </c>
      <c r="J20" s="39" t="n">
        <v>0</v>
      </c>
      <c r="K20" s="39" t="n">
        <v>0</v>
      </c>
      <c r="L20" s="39" t="n">
        <v>0</v>
      </c>
      <c r="M20" s="39" t="n">
        <v>0</v>
      </c>
      <c r="N20" s="39" t="n">
        <v>0</v>
      </c>
      <c r="O20" s="39" t="n">
        <v>95646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13358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</row>
    <row r="21" customFormat="false" ht="12.75" hidden="false" customHeight="false" outlineLevel="0" collapsed="false">
      <c r="A21" s="39" t="s">
        <v>41</v>
      </c>
      <c r="B21" s="39"/>
      <c r="C21" s="39"/>
      <c r="D21" s="39" t="n">
        <f aca="false">SUM(D11:D20)</f>
        <v>0</v>
      </c>
      <c r="E21" s="39" t="n">
        <f aca="false">SUM(E11:E20)</f>
        <v>0</v>
      </c>
      <c r="F21" s="39" t="n">
        <f aca="false">SUM(F11:F20)</f>
        <v>201732</v>
      </c>
      <c r="G21" s="39" t="n">
        <f aca="false">SUM(G11:G20)</f>
        <v>787006</v>
      </c>
      <c r="H21" s="39" t="n">
        <f aca="false">SUM(H11:H20)</f>
        <v>982526</v>
      </c>
      <c r="I21" s="39" t="n">
        <f aca="false">SUM(I11:I20)</f>
        <v>1261099</v>
      </c>
      <c r="J21" s="39" t="n">
        <f aca="false">SUM(J11:J20)</f>
        <v>1354015</v>
      </c>
      <c r="K21" s="39" t="n">
        <f aca="false">SUM(K11:K20)</f>
        <v>1816149</v>
      </c>
      <c r="L21" s="39" t="n">
        <f aca="false">SUM(L11:L20)</f>
        <v>1861485</v>
      </c>
      <c r="M21" s="39" t="n">
        <f aca="false">SUM(M11:M20)</f>
        <v>1533488</v>
      </c>
      <c r="N21" s="39" t="n">
        <f aca="false">SUM(N11:N20)</f>
        <v>992760</v>
      </c>
      <c r="O21" s="39" t="n">
        <f aca="false">SUM(O11:O20)</f>
        <v>738819</v>
      </c>
      <c r="P21" s="39" t="n">
        <f aca="false">SUM(P11:P20)</f>
        <v>78406</v>
      </c>
      <c r="Q21" s="39" t="n">
        <f aca="false">SUM(Q11:Q20)</f>
        <v>308126</v>
      </c>
      <c r="R21" s="39" t="n">
        <f aca="false">SUM(R11:R20)</f>
        <v>1284112</v>
      </c>
      <c r="S21" s="39" t="n">
        <f aca="false">SUM(S11:S20)</f>
        <v>1310389</v>
      </c>
      <c r="T21" s="39" t="n">
        <f aca="false">SUM(T11:T20)</f>
        <v>1440986</v>
      </c>
      <c r="U21" s="39" t="n">
        <f aca="false">SUM(U11:U20)</f>
        <v>1661311</v>
      </c>
      <c r="V21" s="39" t="n">
        <f aca="false">SUM(V11:V20)</f>
        <v>3520822</v>
      </c>
      <c r="W21" s="39" t="n">
        <f aca="false">SUM(W11:W20)</f>
        <v>3207894</v>
      </c>
      <c r="X21" s="39" t="n">
        <f aca="false">SUM(X11:X20)</f>
        <v>2752687</v>
      </c>
      <c r="Y21" s="39" t="n">
        <f aca="false">SUM(Y11:Y20)</f>
        <v>2627045</v>
      </c>
      <c r="Z21" s="39" t="n">
        <f aca="false">SUM(Z11:Z20)</f>
        <v>1607509</v>
      </c>
      <c r="AA21" s="39" t="n">
        <f aca="false">SUM(AA11:AA20)</f>
        <v>1643553</v>
      </c>
    </row>
    <row r="23" customFormat="false" ht="12.75" hidden="false" customHeight="false" outlineLevel="0" collapsed="false">
      <c r="A23" s="37" t="s">
        <v>42</v>
      </c>
      <c r="B23" s="37"/>
      <c r="C23" s="37"/>
      <c r="D23" s="38" t="n">
        <v>36161</v>
      </c>
      <c r="E23" s="38" t="n">
        <v>36192</v>
      </c>
      <c r="F23" s="38" t="n">
        <v>36220</v>
      </c>
      <c r="G23" s="38" t="n">
        <v>36251</v>
      </c>
      <c r="H23" s="38" t="n">
        <v>36281</v>
      </c>
      <c r="I23" s="38" t="n">
        <v>36312</v>
      </c>
      <c r="J23" s="38" t="n">
        <v>36342</v>
      </c>
      <c r="K23" s="38" t="n">
        <v>36373</v>
      </c>
      <c r="L23" s="38" t="n">
        <v>36404</v>
      </c>
      <c r="M23" s="38" t="n">
        <v>36434</v>
      </c>
      <c r="N23" s="38" t="n">
        <v>36465</v>
      </c>
      <c r="O23" s="38" t="n">
        <v>36495</v>
      </c>
      <c r="P23" s="38" t="n">
        <v>36526</v>
      </c>
      <c r="Q23" s="38" t="n">
        <v>36557</v>
      </c>
      <c r="R23" s="38" t="n">
        <v>36586</v>
      </c>
      <c r="S23" s="38" t="n">
        <v>36617</v>
      </c>
      <c r="T23" s="38" t="n">
        <v>36647</v>
      </c>
      <c r="U23" s="38" t="n">
        <v>36678</v>
      </c>
      <c r="V23" s="38" t="n">
        <v>36708</v>
      </c>
      <c r="W23" s="38" t="n">
        <v>36739</v>
      </c>
      <c r="X23" s="38" t="n">
        <v>36770</v>
      </c>
      <c r="Y23" s="38" t="n">
        <v>36800</v>
      </c>
      <c r="Z23" s="38" t="n">
        <v>36831</v>
      </c>
      <c r="AA23" s="38" t="n">
        <v>36861</v>
      </c>
    </row>
    <row r="24" customFormat="false" ht="12.75" hidden="false" customHeight="false" outlineLevel="0" collapsed="false">
      <c r="A24" s="39" t="s">
        <v>31</v>
      </c>
      <c r="B24" s="39" t="n">
        <v>3489</v>
      </c>
      <c r="C24" s="39" t="n">
        <v>11601</v>
      </c>
      <c r="D24" s="39" t="n">
        <v>1792052</v>
      </c>
      <c r="E24" s="39" t="n">
        <v>51246</v>
      </c>
      <c r="F24" s="39" t="n">
        <v>435444</v>
      </c>
      <c r="G24" s="39" t="n">
        <v>94583</v>
      </c>
      <c r="H24" s="39" t="n">
        <v>0</v>
      </c>
      <c r="I24" s="39" t="n">
        <v>0</v>
      </c>
      <c r="J24" s="39" t="n">
        <v>0</v>
      </c>
      <c r="K24" s="39" t="n">
        <v>16250</v>
      </c>
      <c r="L24" s="39" t="n">
        <v>0</v>
      </c>
      <c r="M24" s="39" t="n">
        <v>0</v>
      </c>
      <c r="N24" s="39" t="n">
        <v>0</v>
      </c>
      <c r="O24" s="39" t="n">
        <v>0</v>
      </c>
      <c r="P24" s="39" t="n">
        <v>512470</v>
      </c>
      <c r="Q24" s="39" t="n">
        <v>0</v>
      </c>
      <c r="R24" s="39" t="n">
        <v>0</v>
      </c>
      <c r="S24" s="39" t="n">
        <v>0</v>
      </c>
      <c r="T24" s="39" t="n">
        <v>0</v>
      </c>
      <c r="U24" s="39" t="n">
        <v>0</v>
      </c>
      <c r="V24" s="39" t="n">
        <v>0</v>
      </c>
      <c r="W24" s="39" t="n">
        <v>0</v>
      </c>
      <c r="X24" s="39" t="n">
        <v>0</v>
      </c>
      <c r="Y24" s="39" t="n">
        <v>0</v>
      </c>
      <c r="Z24" s="39" t="n">
        <v>264108</v>
      </c>
      <c r="AA24" s="39" t="n">
        <v>424724</v>
      </c>
    </row>
    <row r="25" customFormat="false" ht="12.75" hidden="false" customHeight="false" outlineLevel="0" collapsed="false">
      <c r="A25" s="39" t="s">
        <v>43</v>
      </c>
      <c r="B25" s="39" t="n">
        <v>3887</v>
      </c>
      <c r="C25" s="39" t="n">
        <v>1403</v>
      </c>
      <c r="D25" s="39" t="n">
        <v>169689</v>
      </c>
      <c r="E25" s="39" t="n">
        <v>113318</v>
      </c>
      <c r="F25" s="39" t="n">
        <v>72502</v>
      </c>
      <c r="G25" s="39" t="n">
        <v>0</v>
      </c>
      <c r="H25" s="39" t="n">
        <v>0</v>
      </c>
      <c r="I25" s="39" t="n">
        <v>0</v>
      </c>
      <c r="J25" s="39" t="n">
        <v>513</v>
      </c>
      <c r="K25" s="39" t="n">
        <v>1240</v>
      </c>
      <c r="L25" s="39" t="n">
        <v>4609</v>
      </c>
      <c r="M25" s="39" t="n">
        <v>7872</v>
      </c>
      <c r="N25" s="39" t="n">
        <v>255214</v>
      </c>
      <c r="O25" s="39" t="n">
        <v>482957</v>
      </c>
      <c r="P25" s="39" t="n">
        <v>612942</v>
      </c>
      <c r="Q25" s="39" t="n">
        <v>405559</v>
      </c>
      <c r="R25" s="39" t="n">
        <v>272621</v>
      </c>
      <c r="S25" s="39" t="n">
        <v>0</v>
      </c>
      <c r="T25" s="39" t="n">
        <v>0</v>
      </c>
      <c r="U25" s="39" t="n">
        <v>0</v>
      </c>
      <c r="V25" s="39" t="n">
        <v>0</v>
      </c>
      <c r="W25" s="39" t="n">
        <v>0</v>
      </c>
      <c r="X25" s="39" t="n">
        <v>0</v>
      </c>
      <c r="Y25" s="39" t="n">
        <v>0</v>
      </c>
      <c r="Z25" s="39" t="n">
        <v>326596</v>
      </c>
      <c r="AA25" s="39" t="n">
        <v>608222</v>
      </c>
    </row>
    <row r="26" customFormat="false" ht="12.75" hidden="false" customHeight="false" outlineLevel="0" collapsed="false">
      <c r="A26" s="39" t="s">
        <v>44</v>
      </c>
      <c r="B26" s="39" t="n">
        <v>3471</v>
      </c>
      <c r="C26" s="39" t="n">
        <v>1065</v>
      </c>
      <c r="D26" s="39" t="n">
        <v>247837</v>
      </c>
      <c r="E26" s="39" t="n">
        <v>201128</v>
      </c>
      <c r="F26" s="39" t="n">
        <v>205638</v>
      </c>
      <c r="G26" s="39" t="n">
        <v>159729</v>
      </c>
      <c r="H26" s="39" t="n">
        <v>142884</v>
      </c>
      <c r="I26" s="39" t="n">
        <v>113195</v>
      </c>
      <c r="J26" s="39" t="n">
        <v>118734</v>
      </c>
      <c r="K26" s="39" t="n">
        <v>108542</v>
      </c>
      <c r="L26" s="39" t="n">
        <v>108408</v>
      </c>
      <c r="M26" s="39" t="n">
        <v>161373</v>
      </c>
      <c r="N26" s="39" t="n">
        <v>187566</v>
      </c>
      <c r="O26" s="39" t="n">
        <v>206874</v>
      </c>
      <c r="P26" s="39" t="n">
        <v>252000</v>
      </c>
      <c r="Q26" s="39" t="n">
        <v>220557</v>
      </c>
      <c r="R26" s="39" t="n">
        <v>198697</v>
      </c>
      <c r="S26" s="39" t="n">
        <v>168619</v>
      </c>
      <c r="T26" s="39" t="n">
        <v>146143</v>
      </c>
      <c r="U26" s="39" t="n">
        <v>128281</v>
      </c>
      <c r="V26" s="39" t="n">
        <v>121865</v>
      </c>
      <c r="W26" s="39" t="n">
        <v>124129</v>
      </c>
      <c r="X26" s="39" t="n">
        <v>121038</v>
      </c>
      <c r="Y26" s="39" t="n">
        <v>177736</v>
      </c>
      <c r="Z26" s="39" t="n">
        <v>185052</v>
      </c>
      <c r="AA26" s="39" t="n">
        <v>232588</v>
      </c>
    </row>
    <row r="27" customFormat="false" ht="12.75" hidden="false" customHeight="false" outlineLevel="0" collapsed="false">
      <c r="A27" s="39" t="s">
        <v>45</v>
      </c>
      <c r="B27" s="39" t="n">
        <v>2364</v>
      </c>
      <c r="C27" s="39" t="n">
        <v>232</v>
      </c>
      <c r="D27" s="39" t="n">
        <v>147424</v>
      </c>
      <c r="E27" s="39" t="n">
        <v>63746</v>
      </c>
      <c r="F27" s="39" t="n">
        <v>104216</v>
      </c>
      <c r="G27" s="39" t="n">
        <v>10548</v>
      </c>
      <c r="H27" s="39" t="n">
        <v>4590</v>
      </c>
      <c r="I27" s="39" t="n">
        <v>3274</v>
      </c>
      <c r="J27" s="39" t="n">
        <v>5340</v>
      </c>
      <c r="K27" s="39" t="n">
        <v>0</v>
      </c>
      <c r="L27" s="39" t="n">
        <v>4502</v>
      </c>
      <c r="M27" s="39" t="n">
        <v>6771</v>
      </c>
      <c r="N27" s="39" t="n">
        <v>55309</v>
      </c>
      <c r="O27" s="39" t="n">
        <v>52196</v>
      </c>
      <c r="P27" s="39" t="n">
        <v>131292</v>
      </c>
      <c r="Q27" s="39" t="n">
        <v>59705</v>
      </c>
      <c r="R27" s="39" t="n">
        <v>21168</v>
      </c>
      <c r="S27" s="39" t="n">
        <v>7150</v>
      </c>
      <c r="T27" s="39" t="n">
        <v>67</v>
      </c>
      <c r="U27" s="39" t="n">
        <v>9168</v>
      </c>
      <c r="V27" s="39" t="n">
        <v>26488</v>
      </c>
      <c r="W27" s="39" t="n">
        <v>35170</v>
      </c>
      <c r="X27" s="39" t="n">
        <v>31404</v>
      </c>
      <c r="Y27" s="39" t="n">
        <v>58667</v>
      </c>
      <c r="Z27" s="39" t="n">
        <v>111976</v>
      </c>
      <c r="AA27" s="39" t="n">
        <v>204983</v>
      </c>
    </row>
    <row r="28" customFormat="false" ht="12.75" hidden="false" customHeight="false" outlineLevel="0" collapsed="false">
      <c r="A28" s="39" t="s">
        <v>46</v>
      </c>
      <c r="B28" s="39" t="n">
        <v>3866</v>
      </c>
      <c r="C28" s="39" t="s">
        <v>47</v>
      </c>
      <c r="D28" s="39" t="n">
        <v>34385100</v>
      </c>
      <c r="E28" s="39" t="n">
        <v>23444338</v>
      </c>
      <c r="F28" s="39" t="n">
        <v>22014855</v>
      </c>
      <c r="G28" s="39" t="n">
        <v>19556037</v>
      </c>
      <c r="H28" s="39" t="n">
        <v>17969649</v>
      </c>
      <c r="I28" s="39" t="n">
        <v>14078300</v>
      </c>
      <c r="J28" s="39" t="n">
        <v>15161624</v>
      </c>
      <c r="K28" s="39" t="n">
        <v>13213073</v>
      </c>
      <c r="L28" s="39" t="n">
        <v>13598672</v>
      </c>
      <c r="M28" s="39" t="n">
        <v>17439821</v>
      </c>
      <c r="N28" s="39" t="n">
        <v>22941036</v>
      </c>
      <c r="O28" s="39" t="n">
        <v>23306076</v>
      </c>
      <c r="P28" s="39" t="n">
        <v>0</v>
      </c>
      <c r="Q28" s="39" t="n">
        <v>0</v>
      </c>
      <c r="R28" s="39" t="n">
        <v>0</v>
      </c>
      <c r="S28" s="39" t="n">
        <v>0</v>
      </c>
      <c r="T28" s="39" t="n">
        <v>0</v>
      </c>
      <c r="U28" s="39" t="n">
        <v>0</v>
      </c>
      <c r="V28" s="39" t="n">
        <v>0</v>
      </c>
      <c r="W28" s="39" t="n">
        <v>0</v>
      </c>
      <c r="X28" s="39" t="n">
        <v>0</v>
      </c>
      <c r="Y28" s="39" t="n">
        <v>0</v>
      </c>
      <c r="Z28" s="39" t="n">
        <v>0</v>
      </c>
      <c r="AA28" s="39" t="n">
        <v>0</v>
      </c>
    </row>
    <row r="29" customFormat="false" ht="12.75" hidden="false" customHeight="false" outlineLevel="0" collapsed="false">
      <c r="A29" s="39" t="s">
        <v>32</v>
      </c>
      <c r="B29" s="39" t="n">
        <v>3893</v>
      </c>
      <c r="C29" s="39" t="n">
        <v>1401</v>
      </c>
      <c r="D29" s="39" t="n">
        <v>0</v>
      </c>
      <c r="E29" s="39" t="n">
        <v>0</v>
      </c>
      <c r="F29" s="39" t="n">
        <v>0</v>
      </c>
      <c r="G29" s="39" t="n">
        <v>0</v>
      </c>
      <c r="H29" s="39" t="n">
        <v>0</v>
      </c>
      <c r="I29" s="39" t="n">
        <v>0</v>
      </c>
      <c r="J29" s="39" t="n">
        <v>0</v>
      </c>
      <c r="K29" s="39" t="n">
        <v>0</v>
      </c>
      <c r="L29" s="39" t="n">
        <v>0</v>
      </c>
      <c r="M29" s="39" t="n">
        <v>0</v>
      </c>
      <c r="N29" s="39" t="n">
        <v>0</v>
      </c>
      <c r="O29" s="39" t="n">
        <v>0</v>
      </c>
      <c r="P29" s="39" t="n">
        <v>0</v>
      </c>
      <c r="Q29" s="39" t="n">
        <v>0</v>
      </c>
      <c r="R29" s="39" t="n">
        <v>17742</v>
      </c>
      <c r="S29" s="39" t="n">
        <v>0</v>
      </c>
      <c r="T29" s="39" t="n">
        <v>0</v>
      </c>
      <c r="U29" s="39" t="n">
        <v>15270</v>
      </c>
      <c r="V29" s="39" t="n">
        <v>0</v>
      </c>
      <c r="W29" s="39" t="n">
        <v>0</v>
      </c>
      <c r="X29" s="39" t="n">
        <v>0</v>
      </c>
      <c r="Y29" s="39" t="n">
        <v>0</v>
      </c>
      <c r="Z29" s="39" t="n">
        <v>90958</v>
      </c>
      <c r="AA29" s="39" t="n">
        <v>91903</v>
      </c>
    </row>
    <row r="30" customFormat="false" ht="12.75" hidden="false" customHeight="false" outlineLevel="0" collapsed="false">
      <c r="A30" s="39" t="s">
        <v>48</v>
      </c>
      <c r="B30" s="39" t="n">
        <v>3409</v>
      </c>
      <c r="C30" s="39" t="n">
        <v>11509</v>
      </c>
      <c r="D30" s="39" t="n">
        <v>15952</v>
      </c>
      <c r="E30" s="39" t="n">
        <v>0</v>
      </c>
      <c r="F30" s="39" t="n">
        <v>0</v>
      </c>
      <c r="G30" s="39" t="n">
        <v>0</v>
      </c>
      <c r="H30" s="39" t="n">
        <v>0</v>
      </c>
      <c r="I30" s="39" t="n">
        <v>0</v>
      </c>
      <c r="J30" s="39" t="n">
        <v>0</v>
      </c>
      <c r="K30" s="39" t="n">
        <v>0</v>
      </c>
      <c r="L30" s="39" t="n">
        <v>0</v>
      </c>
      <c r="M30" s="39" t="n">
        <v>0</v>
      </c>
      <c r="N30" s="39" t="n">
        <v>0</v>
      </c>
      <c r="O30" s="39" t="n">
        <v>0</v>
      </c>
      <c r="P30" s="39" t="n">
        <v>0</v>
      </c>
      <c r="Q30" s="39" t="n">
        <v>0</v>
      </c>
      <c r="R30" s="39" t="n">
        <v>0</v>
      </c>
      <c r="S30" s="39" t="n">
        <v>0</v>
      </c>
      <c r="T30" s="39" t="n">
        <v>0</v>
      </c>
      <c r="U30" s="39" t="n">
        <v>0</v>
      </c>
      <c r="V30" s="39" t="n">
        <v>0</v>
      </c>
      <c r="W30" s="39" t="n">
        <v>0</v>
      </c>
      <c r="X30" s="39" t="n">
        <v>0</v>
      </c>
      <c r="Y30" s="39" t="n">
        <v>0</v>
      </c>
      <c r="Z30" s="39" t="n">
        <v>0</v>
      </c>
      <c r="AA30" s="39" t="n">
        <v>0</v>
      </c>
    </row>
    <row r="31" customFormat="false" ht="12.75" hidden="false" customHeight="false" outlineLevel="0" collapsed="false">
      <c r="A31" s="39" t="s">
        <v>49</v>
      </c>
      <c r="B31" s="39" t="n">
        <v>3888</v>
      </c>
      <c r="C31" s="39" t="n">
        <v>250</v>
      </c>
      <c r="D31" s="39" t="n">
        <v>280482</v>
      </c>
      <c r="E31" s="39" t="n">
        <v>247277</v>
      </c>
      <c r="F31" s="39" t="n">
        <v>259235</v>
      </c>
      <c r="G31" s="39" t="n">
        <v>157350</v>
      </c>
      <c r="H31" s="39" t="n">
        <v>69465</v>
      </c>
      <c r="I31" s="39" t="n">
        <v>8000</v>
      </c>
      <c r="J31" s="39" t="n">
        <v>37986</v>
      </c>
      <c r="K31" s="39" t="n">
        <v>33917</v>
      </c>
      <c r="L31" s="39" t="n">
        <v>45258</v>
      </c>
      <c r="M31" s="39" t="n">
        <v>57570</v>
      </c>
      <c r="N31" s="39" t="n">
        <v>131808</v>
      </c>
      <c r="O31" s="39" t="n">
        <v>109773</v>
      </c>
      <c r="P31" s="39" t="n">
        <v>98611</v>
      </c>
      <c r="Q31" s="39" t="n">
        <v>102362</v>
      </c>
      <c r="R31" s="39" t="n">
        <v>82335</v>
      </c>
      <c r="S31" s="39" t="n">
        <v>42522</v>
      </c>
      <c r="T31" s="39" t="n">
        <v>29667</v>
      </c>
      <c r="U31" s="39" t="n">
        <v>40213</v>
      </c>
      <c r="V31" s="39" t="n">
        <v>16250</v>
      </c>
      <c r="W31" s="39" t="n">
        <v>25748</v>
      </c>
      <c r="X31" s="39" t="n">
        <v>17216</v>
      </c>
      <c r="Y31" s="39" t="n">
        <v>32430</v>
      </c>
      <c r="Z31" s="39" t="n">
        <v>88140</v>
      </c>
      <c r="AA31" s="39" t="n">
        <v>0</v>
      </c>
    </row>
    <row r="32" customFormat="false" ht="12.75" hidden="false" customHeight="false" outlineLevel="0" collapsed="false">
      <c r="A32" s="39" t="s">
        <v>50</v>
      </c>
      <c r="B32" s="39" t="n">
        <v>3331</v>
      </c>
      <c r="C32" s="39" t="n">
        <v>41007</v>
      </c>
      <c r="D32" s="39" t="n">
        <v>115931</v>
      </c>
      <c r="E32" s="39" t="n">
        <v>104160</v>
      </c>
      <c r="F32" s="39" t="n">
        <v>67416</v>
      </c>
      <c r="G32" s="39" t="n">
        <v>225321</v>
      </c>
      <c r="H32" s="39" t="n">
        <v>198644</v>
      </c>
      <c r="I32" s="39" t="n">
        <v>94471</v>
      </c>
      <c r="J32" s="39" t="n">
        <v>179734</v>
      </c>
      <c r="K32" s="39" t="n">
        <v>155022</v>
      </c>
      <c r="L32" s="39" t="n">
        <v>158592</v>
      </c>
      <c r="M32" s="39" t="n">
        <v>203917</v>
      </c>
      <c r="N32" s="39" t="n">
        <v>428073</v>
      </c>
      <c r="O32" s="39" t="n">
        <v>641160</v>
      </c>
      <c r="P32" s="39" t="n">
        <v>626664</v>
      </c>
      <c r="Q32" s="39" t="n">
        <v>618567</v>
      </c>
      <c r="R32" s="39" t="n">
        <v>514651</v>
      </c>
      <c r="S32" s="39" t="n">
        <v>321431</v>
      </c>
      <c r="T32" s="39" t="n">
        <v>401038</v>
      </c>
      <c r="U32" s="39" t="n">
        <v>307500</v>
      </c>
      <c r="V32" s="39" t="n">
        <v>192848</v>
      </c>
      <c r="W32" s="39" t="n">
        <v>274351</v>
      </c>
      <c r="X32" s="39" t="n">
        <v>359792</v>
      </c>
      <c r="Y32" s="39" t="n">
        <v>519430</v>
      </c>
      <c r="Z32" s="39" t="n">
        <v>91555</v>
      </c>
      <c r="AA32" s="39" t="n">
        <v>61346</v>
      </c>
    </row>
    <row r="33" customFormat="false" ht="12.75" hidden="false" customHeight="false" outlineLevel="0" collapsed="false">
      <c r="A33" s="39" t="s">
        <v>51</v>
      </c>
      <c r="B33" s="39" t="n">
        <v>3062</v>
      </c>
      <c r="C33" s="39" t="n">
        <v>16000</v>
      </c>
      <c r="D33" s="39" t="n">
        <v>1450039</v>
      </c>
      <c r="E33" s="39" t="n">
        <v>726015</v>
      </c>
      <c r="F33" s="39" t="n">
        <v>312050</v>
      </c>
      <c r="G33" s="39" t="n">
        <v>0</v>
      </c>
      <c r="H33" s="39" t="n">
        <v>0</v>
      </c>
      <c r="I33" s="39" t="n">
        <v>0</v>
      </c>
      <c r="J33" s="39" t="n">
        <v>0</v>
      </c>
      <c r="K33" s="39" t="n">
        <v>0</v>
      </c>
      <c r="L33" s="39" t="n">
        <v>8807</v>
      </c>
      <c r="M33" s="39" t="n">
        <v>30000</v>
      </c>
      <c r="N33" s="39" t="n">
        <v>72928</v>
      </c>
      <c r="O33" s="39" t="n">
        <v>101747</v>
      </c>
      <c r="P33" s="39" t="n">
        <v>693665</v>
      </c>
      <c r="Q33" s="39" t="n">
        <v>17746</v>
      </c>
      <c r="R33" s="39" t="n">
        <v>67124</v>
      </c>
      <c r="S33" s="39" t="n">
        <v>19343</v>
      </c>
      <c r="T33" s="39" t="n">
        <v>0</v>
      </c>
      <c r="U33" s="39" t="n">
        <v>0</v>
      </c>
      <c r="V33" s="39" t="n">
        <v>0</v>
      </c>
      <c r="W33" s="39" t="n">
        <v>0</v>
      </c>
      <c r="X33" s="39" t="n">
        <v>0</v>
      </c>
      <c r="Y33" s="39" t="n">
        <v>4781</v>
      </c>
      <c r="Z33" s="39" t="n">
        <v>0</v>
      </c>
      <c r="AA33" s="39" t="n">
        <v>207444</v>
      </c>
    </row>
    <row r="34" customFormat="false" ht="12.75" hidden="false" customHeight="false" outlineLevel="0" collapsed="false">
      <c r="A34" s="39" t="s">
        <v>52</v>
      </c>
      <c r="B34" s="39" t="n">
        <v>3112</v>
      </c>
      <c r="C34" s="39" t="n">
        <v>954</v>
      </c>
      <c r="D34" s="39" t="n">
        <v>131772</v>
      </c>
      <c r="E34" s="39" t="n">
        <v>97633</v>
      </c>
      <c r="F34" s="39" t="n">
        <v>13942</v>
      </c>
      <c r="G34" s="39" t="n">
        <v>21986</v>
      </c>
      <c r="H34" s="39" t="n">
        <v>16247</v>
      </c>
      <c r="I34" s="39" t="n">
        <v>90012</v>
      </c>
      <c r="J34" s="39" t="n">
        <v>98309</v>
      </c>
      <c r="K34" s="39" t="n">
        <v>67790</v>
      </c>
      <c r="L34" s="39" t="n">
        <v>67408</v>
      </c>
      <c r="M34" s="39" t="n">
        <v>59014</v>
      </c>
      <c r="N34" s="39" t="n">
        <v>77217</v>
      </c>
      <c r="O34" s="39" t="n">
        <v>131061</v>
      </c>
      <c r="P34" s="39" t="n">
        <v>145143</v>
      </c>
      <c r="Q34" s="39" t="n">
        <v>127954</v>
      </c>
      <c r="R34" s="39" t="n">
        <v>121603</v>
      </c>
      <c r="S34" s="39" t="n">
        <v>95257</v>
      </c>
      <c r="T34" s="39" t="n">
        <v>72390</v>
      </c>
      <c r="U34" s="39" t="n">
        <v>66858</v>
      </c>
      <c r="V34" s="39" t="n">
        <v>90921</v>
      </c>
      <c r="W34" s="39" t="n">
        <v>104046</v>
      </c>
      <c r="X34" s="39" t="n">
        <v>106161</v>
      </c>
      <c r="Y34" s="39" t="n">
        <v>80442</v>
      </c>
      <c r="Z34" s="39" t="n">
        <v>92431</v>
      </c>
      <c r="AA34" s="39" t="n">
        <v>131638</v>
      </c>
    </row>
    <row r="35" customFormat="false" ht="12.75" hidden="false" customHeight="false" outlineLevel="0" collapsed="false">
      <c r="A35" s="39" t="s">
        <v>53</v>
      </c>
      <c r="B35" s="39" t="n">
        <v>3304</v>
      </c>
      <c r="C35" s="39" t="n">
        <v>200</v>
      </c>
      <c r="D35" s="39" t="n">
        <v>130800</v>
      </c>
      <c r="E35" s="39" t="n">
        <v>10228</v>
      </c>
      <c r="F35" s="39" t="n">
        <v>35250</v>
      </c>
      <c r="G35" s="39" t="n">
        <v>16262</v>
      </c>
      <c r="H35" s="39" t="n">
        <v>34410</v>
      </c>
      <c r="I35" s="39" t="n">
        <v>43020</v>
      </c>
      <c r="J35" s="39" t="n">
        <v>16668</v>
      </c>
      <c r="K35" s="39" t="n">
        <v>12840</v>
      </c>
      <c r="L35" s="39" t="n">
        <v>15047</v>
      </c>
      <c r="M35" s="39" t="n">
        <v>23813</v>
      </c>
      <c r="N35" s="39" t="n">
        <v>15484</v>
      </c>
      <c r="O35" s="39" t="n">
        <v>7826</v>
      </c>
      <c r="P35" s="39" t="n">
        <v>45762</v>
      </c>
      <c r="Q35" s="39" t="n">
        <v>25608</v>
      </c>
      <c r="R35" s="39" t="n">
        <v>14201</v>
      </c>
      <c r="S35" s="39" t="n">
        <v>31889</v>
      </c>
      <c r="T35" s="39" t="n">
        <v>13480</v>
      </c>
      <c r="U35" s="39" t="n">
        <v>13987</v>
      </c>
      <c r="V35" s="39" t="n">
        <v>16585</v>
      </c>
      <c r="W35" s="39" t="n">
        <v>3531</v>
      </c>
      <c r="X35" s="39" t="n">
        <v>25462</v>
      </c>
      <c r="Y35" s="39" t="n">
        <v>13315</v>
      </c>
      <c r="Z35" s="39" t="n">
        <v>9606</v>
      </c>
      <c r="AA35" s="39" t="n">
        <v>28994</v>
      </c>
    </row>
    <row r="36" customFormat="false" ht="12.75" hidden="false" customHeight="false" outlineLevel="0" collapsed="false">
      <c r="A36" s="39" t="s">
        <v>34</v>
      </c>
      <c r="B36" s="39" t="n">
        <v>3894</v>
      </c>
      <c r="C36" s="39" t="n">
        <v>1194</v>
      </c>
      <c r="D36" s="39" t="n">
        <v>0</v>
      </c>
      <c r="E36" s="39" t="n">
        <v>0</v>
      </c>
      <c r="F36" s="39" t="n">
        <v>0</v>
      </c>
      <c r="G36" s="39" t="n">
        <v>0</v>
      </c>
      <c r="H36" s="39" t="n">
        <v>0</v>
      </c>
      <c r="I36" s="39" t="n">
        <v>0</v>
      </c>
      <c r="J36" s="39" t="n">
        <v>0</v>
      </c>
      <c r="K36" s="39" t="n">
        <v>0</v>
      </c>
      <c r="L36" s="39" t="n">
        <v>0</v>
      </c>
      <c r="M36" s="39" t="n">
        <v>0</v>
      </c>
      <c r="N36" s="39" t="n">
        <v>0</v>
      </c>
      <c r="O36" s="39" t="n">
        <v>0</v>
      </c>
      <c r="P36" s="39" t="n">
        <v>58240</v>
      </c>
      <c r="Q36" s="39" t="n">
        <v>64960</v>
      </c>
      <c r="R36" s="39" t="n">
        <v>17867</v>
      </c>
      <c r="S36" s="39" t="n">
        <v>0</v>
      </c>
      <c r="T36" s="39" t="n">
        <v>0</v>
      </c>
      <c r="U36" s="39" t="n">
        <v>0</v>
      </c>
      <c r="V36" s="39" t="n">
        <v>0</v>
      </c>
      <c r="W36" s="39" t="n">
        <v>0</v>
      </c>
      <c r="X36" s="39" t="n">
        <v>0</v>
      </c>
      <c r="Y36" s="39" t="n">
        <v>82251</v>
      </c>
      <c r="Z36" s="39" t="n">
        <v>121604</v>
      </c>
      <c r="AA36" s="39" t="n">
        <v>107178</v>
      </c>
    </row>
    <row r="37" customFormat="false" ht="12.75" hidden="false" customHeight="false" outlineLevel="0" collapsed="false">
      <c r="A37" s="39" t="s">
        <v>54</v>
      </c>
      <c r="B37" s="39" t="n">
        <v>3424</v>
      </c>
      <c r="C37" s="39" t="n">
        <v>305</v>
      </c>
      <c r="D37" s="39" t="n">
        <v>124346</v>
      </c>
      <c r="E37" s="39" t="n">
        <v>89684</v>
      </c>
      <c r="F37" s="39" t="n">
        <v>76453</v>
      </c>
      <c r="G37" s="39" t="n">
        <v>47695</v>
      </c>
      <c r="H37" s="39" t="n">
        <v>34745</v>
      </c>
      <c r="I37" s="39" t="n">
        <v>18935</v>
      </c>
      <c r="J37" s="39" t="n">
        <v>17760</v>
      </c>
      <c r="K37" s="39" t="n">
        <v>16443</v>
      </c>
      <c r="L37" s="39" t="n">
        <v>27973</v>
      </c>
      <c r="M37" s="39" t="n">
        <v>50352</v>
      </c>
      <c r="N37" s="39" t="n">
        <v>72149</v>
      </c>
      <c r="O37" s="39" t="n">
        <v>96660</v>
      </c>
      <c r="P37" s="39" t="n">
        <v>124732</v>
      </c>
      <c r="Q37" s="39" t="n">
        <v>97786</v>
      </c>
      <c r="R37" s="39" t="n">
        <v>76767</v>
      </c>
      <c r="S37" s="39" t="n">
        <v>52845</v>
      </c>
      <c r="T37" s="39" t="n">
        <v>33490</v>
      </c>
      <c r="U37" s="39" t="n">
        <v>22448</v>
      </c>
      <c r="V37" s="39" t="n">
        <v>15935</v>
      </c>
      <c r="W37" s="39" t="n">
        <v>18518</v>
      </c>
      <c r="X37" s="39" t="n">
        <v>31161</v>
      </c>
      <c r="Y37" s="39" t="n">
        <v>55110</v>
      </c>
      <c r="Z37" s="39" t="n">
        <v>91657</v>
      </c>
      <c r="AA37" s="39" t="n">
        <v>143581</v>
      </c>
    </row>
    <row r="38" customFormat="false" ht="12.75" hidden="false" customHeight="false" outlineLevel="0" collapsed="false">
      <c r="A38" s="39" t="s">
        <v>55</v>
      </c>
      <c r="B38" s="39" t="n">
        <v>3055</v>
      </c>
      <c r="C38" s="39" t="n">
        <v>253</v>
      </c>
      <c r="D38" s="39" t="n">
        <v>0</v>
      </c>
      <c r="E38" s="39" t="n">
        <v>0</v>
      </c>
      <c r="F38" s="39" t="n">
        <v>0</v>
      </c>
      <c r="G38" s="39" t="n">
        <v>0</v>
      </c>
      <c r="H38" s="39" t="n">
        <v>0</v>
      </c>
      <c r="I38" s="39" t="n">
        <v>0</v>
      </c>
      <c r="J38" s="39" t="n">
        <v>0</v>
      </c>
      <c r="K38" s="39" t="n">
        <v>0</v>
      </c>
      <c r="L38" s="39" t="n">
        <v>0</v>
      </c>
      <c r="M38" s="39" t="n">
        <v>0</v>
      </c>
      <c r="N38" s="39" t="n">
        <v>0</v>
      </c>
      <c r="O38" s="39" t="n">
        <v>0</v>
      </c>
      <c r="P38" s="39" t="n">
        <v>0</v>
      </c>
      <c r="Q38" s="39" t="n">
        <v>0</v>
      </c>
      <c r="R38" s="39" t="n">
        <v>0</v>
      </c>
      <c r="S38" s="39" t="n">
        <v>0</v>
      </c>
      <c r="T38" s="39" t="n">
        <v>0</v>
      </c>
      <c r="U38" s="39" t="n">
        <v>0</v>
      </c>
      <c r="V38" s="39" t="n">
        <v>0</v>
      </c>
      <c r="W38" s="39" t="n">
        <v>0</v>
      </c>
      <c r="X38" s="39" t="n">
        <v>0</v>
      </c>
      <c r="Y38" s="39" t="n">
        <v>0</v>
      </c>
      <c r="Z38" s="39" t="n">
        <v>0</v>
      </c>
      <c r="AA38" s="39" t="n">
        <v>0</v>
      </c>
    </row>
    <row r="39" customFormat="false" ht="12.75" hidden="false" customHeight="false" outlineLevel="0" collapsed="false">
      <c r="A39" s="39" t="s">
        <v>56</v>
      </c>
      <c r="B39" s="39" t="n">
        <v>3611</v>
      </c>
      <c r="C39" s="39" t="n">
        <v>1292</v>
      </c>
      <c r="D39" s="39" t="n">
        <v>435334</v>
      </c>
      <c r="E39" s="39" t="n">
        <v>281284</v>
      </c>
      <c r="F39" s="39" t="n">
        <v>165104</v>
      </c>
      <c r="G39" s="39" t="n">
        <v>72019</v>
      </c>
      <c r="H39" s="39" t="n">
        <v>75952</v>
      </c>
      <c r="I39" s="39" t="n">
        <v>9000</v>
      </c>
      <c r="J39" s="39" t="n">
        <v>9300</v>
      </c>
      <c r="K39" s="39" t="n">
        <v>9300</v>
      </c>
      <c r="L39" s="39" t="n">
        <v>11897</v>
      </c>
      <c r="M39" s="39" t="n">
        <v>118671</v>
      </c>
      <c r="N39" s="39" t="n">
        <v>246721</v>
      </c>
      <c r="O39" s="39" t="n">
        <v>407335</v>
      </c>
      <c r="P39" s="39" t="n">
        <v>579400</v>
      </c>
      <c r="Q39" s="39" t="n">
        <v>446535</v>
      </c>
      <c r="R39" s="39" t="n">
        <v>327322</v>
      </c>
      <c r="S39" s="39" t="n">
        <v>220714</v>
      </c>
      <c r="T39" s="39" t="n">
        <v>122093</v>
      </c>
      <c r="U39" s="39" t="n">
        <v>78808</v>
      </c>
      <c r="V39" s="39" t="n">
        <v>51758</v>
      </c>
      <c r="W39" s="39" t="n">
        <v>174876</v>
      </c>
      <c r="X39" s="39" t="n">
        <v>124504</v>
      </c>
      <c r="Y39" s="39" t="n">
        <v>195353</v>
      </c>
      <c r="Z39" s="39" t="n">
        <v>337400</v>
      </c>
      <c r="AA39" s="39" t="n">
        <v>613775</v>
      </c>
    </row>
    <row r="40" customFormat="false" ht="12.75" hidden="false" customHeight="false" outlineLevel="0" collapsed="false">
      <c r="A40" s="39" t="s">
        <v>57</v>
      </c>
      <c r="B40" s="39" t="n">
        <v>3857</v>
      </c>
      <c r="C40" s="39" t="n">
        <v>1140</v>
      </c>
      <c r="D40" s="39" t="n">
        <v>6486281</v>
      </c>
      <c r="E40" s="39" t="n">
        <v>6672555</v>
      </c>
      <c r="F40" s="39" t="n">
        <v>6601436</v>
      </c>
      <c r="G40" s="39" t="n">
        <v>6351146</v>
      </c>
      <c r="H40" s="39" t="n">
        <v>6241379</v>
      </c>
      <c r="I40" s="39" t="n">
        <v>4547517</v>
      </c>
      <c r="J40" s="39" t="n">
        <v>5440549</v>
      </c>
      <c r="K40" s="39" t="n">
        <v>3475920</v>
      </c>
      <c r="L40" s="39" t="n">
        <v>4167481</v>
      </c>
      <c r="M40" s="39" t="n">
        <v>6283760</v>
      </c>
      <c r="N40" s="39" t="n">
        <v>6772095</v>
      </c>
      <c r="O40" s="39" t="n">
        <v>6949222</v>
      </c>
      <c r="P40" s="39" t="n">
        <v>7926730</v>
      </c>
      <c r="Q40" s="39" t="n">
        <v>7114411</v>
      </c>
      <c r="R40" s="39" t="n">
        <v>6001551</v>
      </c>
      <c r="S40" s="39" t="n">
        <v>5748187</v>
      </c>
      <c r="T40" s="39" t="n">
        <v>4096788</v>
      </c>
      <c r="U40" s="39" t="n">
        <v>3273607</v>
      </c>
      <c r="V40" s="39" t="n">
        <v>3949061</v>
      </c>
      <c r="W40" s="39" t="n">
        <v>4867062</v>
      </c>
      <c r="X40" s="39" t="n">
        <v>4562276</v>
      </c>
      <c r="Y40" s="39" t="n">
        <v>6468309</v>
      </c>
      <c r="Z40" s="39" t="n">
        <v>7965797</v>
      </c>
      <c r="AA40" s="39" t="n">
        <v>5731827</v>
      </c>
    </row>
    <row r="41" customFormat="false" ht="12.75" hidden="false" customHeight="false" outlineLevel="0" collapsed="false">
      <c r="A41" s="39" t="s">
        <v>58</v>
      </c>
      <c r="B41" s="39" t="n">
        <v>2352</v>
      </c>
      <c r="C41" s="39" t="n">
        <v>15205</v>
      </c>
      <c r="D41" s="39" t="n">
        <v>0</v>
      </c>
      <c r="E41" s="39" t="n">
        <v>0</v>
      </c>
      <c r="F41" s="39" t="n">
        <v>5834</v>
      </c>
      <c r="G41" s="39" t="n">
        <v>165417</v>
      </c>
      <c r="H41" s="39" t="n">
        <v>0</v>
      </c>
      <c r="I41" s="39" t="n">
        <v>35521</v>
      </c>
      <c r="J41" s="39" t="n">
        <v>0</v>
      </c>
      <c r="K41" s="39" t="n">
        <v>97896</v>
      </c>
      <c r="L41" s="39" t="n">
        <v>0</v>
      </c>
      <c r="M41" s="39" t="n">
        <v>19417</v>
      </c>
      <c r="N41" s="39" t="n">
        <v>32995</v>
      </c>
      <c r="O41" s="39" t="n">
        <v>41400</v>
      </c>
      <c r="P41" s="39" t="n">
        <v>171073</v>
      </c>
      <c r="Q41" s="39" t="n">
        <v>4688</v>
      </c>
      <c r="R41" s="39" t="n">
        <v>2709</v>
      </c>
      <c r="S41" s="39" t="n">
        <v>31974</v>
      </c>
      <c r="T41" s="39" t="n">
        <v>6179</v>
      </c>
      <c r="U41" s="39" t="n">
        <v>1140</v>
      </c>
      <c r="V41" s="39" t="n">
        <v>1178</v>
      </c>
      <c r="W41" s="39" t="n">
        <v>1178</v>
      </c>
      <c r="X41" s="39" t="n">
        <v>1140</v>
      </c>
      <c r="Y41" s="39" t="n">
        <v>1178</v>
      </c>
      <c r="Z41" s="39" t="n">
        <v>1140</v>
      </c>
      <c r="AA41" s="39" t="n">
        <v>35947</v>
      </c>
    </row>
    <row r="42" customFormat="false" ht="12.75" hidden="false" customHeight="false" outlineLevel="0" collapsed="false">
      <c r="A42" s="39" t="s">
        <v>35</v>
      </c>
      <c r="B42" s="39" t="n">
        <v>3863</v>
      </c>
      <c r="C42" s="39" t="n">
        <v>15104</v>
      </c>
      <c r="D42" s="39" t="n">
        <v>175863</v>
      </c>
      <c r="E42" s="39" t="n">
        <v>51996</v>
      </c>
      <c r="F42" s="39" t="n">
        <v>93755</v>
      </c>
      <c r="G42" s="39" t="n">
        <v>33562</v>
      </c>
      <c r="H42" s="39" t="n">
        <v>8760</v>
      </c>
      <c r="I42" s="39" t="n">
        <v>0</v>
      </c>
      <c r="J42" s="39" t="n">
        <v>0</v>
      </c>
      <c r="K42" s="39" t="n">
        <v>0</v>
      </c>
      <c r="L42" s="39" t="n">
        <v>1298</v>
      </c>
      <c r="M42" s="39" t="n">
        <v>4079</v>
      </c>
      <c r="N42" s="39" t="n">
        <v>6257</v>
      </c>
      <c r="O42" s="39" t="n">
        <v>13443</v>
      </c>
      <c r="P42" s="39" t="n">
        <v>58638</v>
      </c>
      <c r="Q42" s="39" t="n">
        <v>32819</v>
      </c>
      <c r="R42" s="39" t="n">
        <v>2828</v>
      </c>
      <c r="S42" s="39" t="n">
        <v>3198</v>
      </c>
      <c r="T42" s="39" t="n">
        <v>0</v>
      </c>
      <c r="U42" s="39" t="n">
        <v>0</v>
      </c>
      <c r="V42" s="39" t="n">
        <v>0</v>
      </c>
      <c r="W42" s="39" t="n">
        <v>0</v>
      </c>
      <c r="X42" s="39" t="n">
        <v>0</v>
      </c>
      <c r="Y42" s="39" t="n">
        <v>0</v>
      </c>
      <c r="Z42" s="39" t="n">
        <v>299947</v>
      </c>
      <c r="AA42" s="39" t="n">
        <v>542613</v>
      </c>
    </row>
    <row r="43" customFormat="false" ht="12.75" hidden="false" customHeight="false" outlineLevel="0" collapsed="false">
      <c r="A43" s="39" t="s">
        <v>59</v>
      </c>
      <c r="B43" s="39" t="n">
        <v>3368</v>
      </c>
      <c r="C43" s="39" t="n">
        <v>238</v>
      </c>
      <c r="D43" s="39" t="n">
        <v>611210</v>
      </c>
      <c r="E43" s="39" t="n">
        <v>570022</v>
      </c>
      <c r="F43" s="39" t="n">
        <v>316506</v>
      </c>
      <c r="G43" s="39" t="n">
        <v>101276</v>
      </c>
      <c r="H43" s="39" t="n">
        <v>135945</v>
      </c>
      <c r="I43" s="39" t="n">
        <v>3959</v>
      </c>
      <c r="J43" s="39" t="n">
        <v>0</v>
      </c>
      <c r="K43" s="39" t="n">
        <v>0</v>
      </c>
      <c r="L43" s="39" t="n">
        <v>26250</v>
      </c>
      <c r="M43" s="39" t="n">
        <v>127494</v>
      </c>
      <c r="N43" s="39" t="n">
        <v>190659</v>
      </c>
      <c r="O43" s="39" t="n">
        <v>557762</v>
      </c>
      <c r="P43" s="39" t="n">
        <v>657044</v>
      </c>
      <c r="Q43" s="39" t="n">
        <v>431117</v>
      </c>
      <c r="R43" s="39" t="n">
        <v>116908</v>
      </c>
      <c r="S43" s="39" t="n">
        <v>19250</v>
      </c>
      <c r="T43" s="39" t="n">
        <v>0</v>
      </c>
      <c r="U43" s="39" t="n">
        <v>0</v>
      </c>
      <c r="V43" s="39" t="n">
        <v>0</v>
      </c>
      <c r="W43" s="39" t="n">
        <v>0</v>
      </c>
      <c r="X43" s="39" t="n">
        <v>0</v>
      </c>
      <c r="Y43" s="39" t="n">
        <v>0</v>
      </c>
      <c r="Z43" s="39" t="n">
        <v>67441</v>
      </c>
      <c r="AA43" s="39" t="n">
        <v>183375</v>
      </c>
    </row>
    <row r="44" customFormat="false" ht="12.75" hidden="false" customHeight="false" outlineLevel="0" collapsed="false">
      <c r="A44" s="39" t="s">
        <v>36</v>
      </c>
      <c r="B44" s="39" t="n">
        <v>3804</v>
      </c>
      <c r="C44" s="39" t="n">
        <v>1086</v>
      </c>
      <c r="D44" s="39" t="n">
        <v>145135</v>
      </c>
      <c r="E44" s="39" t="n">
        <v>0</v>
      </c>
      <c r="F44" s="39" t="n">
        <v>0</v>
      </c>
      <c r="G44" s="39" t="n">
        <v>0</v>
      </c>
      <c r="H44" s="39" t="n">
        <v>0</v>
      </c>
      <c r="I44" s="39" t="n">
        <v>0</v>
      </c>
      <c r="J44" s="39" t="n">
        <v>0</v>
      </c>
      <c r="K44" s="39" t="n">
        <v>0</v>
      </c>
      <c r="L44" s="39" t="n">
        <v>0</v>
      </c>
      <c r="M44" s="39" t="n">
        <v>34883</v>
      </c>
      <c r="N44" s="39" t="n">
        <v>104951</v>
      </c>
      <c r="O44" s="39" t="n">
        <v>163694</v>
      </c>
      <c r="P44" s="39" t="n">
        <v>314870</v>
      </c>
      <c r="Q44" s="39" t="n">
        <v>151172</v>
      </c>
      <c r="R44" s="39" t="n">
        <v>0</v>
      </c>
      <c r="S44" s="39" t="n">
        <v>0</v>
      </c>
      <c r="T44" s="39" t="n">
        <v>0</v>
      </c>
      <c r="U44" s="39" t="n">
        <v>0</v>
      </c>
      <c r="V44" s="39" t="n">
        <v>0</v>
      </c>
      <c r="W44" s="39" t="n">
        <v>0</v>
      </c>
      <c r="X44" s="39" t="n">
        <v>0</v>
      </c>
      <c r="Y44" s="39" t="n">
        <v>60667</v>
      </c>
      <c r="Z44" s="39" t="n">
        <v>152643</v>
      </c>
      <c r="AA44" s="39" t="n">
        <v>178546</v>
      </c>
    </row>
    <row r="45" customFormat="false" ht="12.75" hidden="false" customHeight="false" outlineLevel="0" collapsed="false">
      <c r="A45" s="39" t="s">
        <v>60</v>
      </c>
      <c r="B45" s="39" t="n">
        <v>3454</v>
      </c>
      <c r="C45" s="39" t="n">
        <v>41002</v>
      </c>
      <c r="D45" s="39" t="n">
        <v>806323</v>
      </c>
      <c r="E45" s="39" t="n">
        <v>650665</v>
      </c>
      <c r="F45" s="39" t="n">
        <v>882777</v>
      </c>
      <c r="G45" s="39" t="n">
        <v>487077</v>
      </c>
      <c r="H45" s="39" t="n">
        <v>587833</v>
      </c>
      <c r="I45" s="39" t="n">
        <v>376406</v>
      </c>
      <c r="J45" s="39" t="n">
        <v>405793</v>
      </c>
      <c r="K45" s="39" t="n">
        <v>241775</v>
      </c>
      <c r="L45" s="39" t="n">
        <v>489758</v>
      </c>
      <c r="M45" s="39" t="n">
        <v>582994</v>
      </c>
      <c r="N45" s="39" t="n">
        <v>554052</v>
      </c>
      <c r="O45" s="39" t="n">
        <v>332429</v>
      </c>
      <c r="P45" s="39" t="n">
        <v>560711</v>
      </c>
      <c r="Q45" s="39" t="n">
        <v>384786</v>
      </c>
      <c r="R45" s="39" t="n">
        <v>485910</v>
      </c>
      <c r="S45" s="39" t="n">
        <v>460817</v>
      </c>
      <c r="T45" s="39" t="n">
        <v>401568</v>
      </c>
      <c r="U45" s="39" t="n">
        <v>361879</v>
      </c>
      <c r="V45" s="39" t="n">
        <v>195506</v>
      </c>
      <c r="W45" s="39" t="n">
        <v>212217</v>
      </c>
      <c r="X45" s="39" t="n">
        <v>339096</v>
      </c>
      <c r="Y45" s="39" t="n">
        <v>388947</v>
      </c>
      <c r="Z45" s="39" t="n">
        <v>732438</v>
      </c>
      <c r="AA45" s="39" t="n">
        <v>506085</v>
      </c>
    </row>
    <row r="46" customFormat="false" ht="12.75" hidden="false" customHeight="false" outlineLevel="0" collapsed="false">
      <c r="A46" s="39" t="s">
        <v>37</v>
      </c>
      <c r="B46" s="39" t="n">
        <v>3879</v>
      </c>
      <c r="C46" s="39" t="n">
        <v>16103</v>
      </c>
      <c r="D46" s="39" t="n">
        <v>0</v>
      </c>
      <c r="E46" s="39" t="n">
        <v>0</v>
      </c>
      <c r="F46" s="39" t="n">
        <v>0</v>
      </c>
      <c r="G46" s="39" t="n">
        <v>0</v>
      </c>
      <c r="H46" s="39" t="n">
        <v>0</v>
      </c>
      <c r="I46" s="39" t="n">
        <v>0</v>
      </c>
      <c r="J46" s="39" t="n">
        <v>0</v>
      </c>
      <c r="K46" s="39" t="n">
        <v>0</v>
      </c>
      <c r="L46" s="39" t="n">
        <v>0</v>
      </c>
      <c r="M46" s="39" t="n">
        <v>0</v>
      </c>
      <c r="N46" s="39" t="n">
        <v>0</v>
      </c>
      <c r="O46" s="39" t="n">
        <v>0</v>
      </c>
      <c r="P46" s="39" t="n">
        <v>50716</v>
      </c>
      <c r="Q46" s="39" t="n">
        <v>47444</v>
      </c>
      <c r="R46" s="39" t="n">
        <v>49728</v>
      </c>
      <c r="S46" s="39" t="n">
        <v>48569</v>
      </c>
      <c r="T46" s="39" t="n">
        <v>46251</v>
      </c>
      <c r="U46" s="39" t="n">
        <v>48876</v>
      </c>
      <c r="V46" s="39" t="n">
        <v>16360</v>
      </c>
      <c r="W46" s="39" t="n">
        <v>50716</v>
      </c>
      <c r="X46" s="39" t="n">
        <v>23040</v>
      </c>
      <c r="Y46" s="39" t="n">
        <v>0</v>
      </c>
      <c r="Z46" s="39" t="n">
        <v>23021</v>
      </c>
      <c r="AA46" s="39" t="n">
        <v>247406</v>
      </c>
    </row>
    <row r="47" customFormat="false" ht="12.75" hidden="false" customHeight="false" outlineLevel="0" collapsed="false">
      <c r="A47" s="39" t="s">
        <v>61</v>
      </c>
      <c r="B47" s="39" t="n">
        <v>3911</v>
      </c>
      <c r="C47" s="39" t="n">
        <v>1241</v>
      </c>
      <c r="D47" s="39" t="n">
        <v>1163072</v>
      </c>
      <c r="E47" s="39" t="n">
        <v>1213828</v>
      </c>
      <c r="F47" s="39" t="n">
        <v>1074736</v>
      </c>
      <c r="G47" s="39" t="n">
        <v>920621</v>
      </c>
      <c r="H47" s="39" t="n">
        <v>916047</v>
      </c>
      <c r="I47" s="39" t="n">
        <v>853580</v>
      </c>
      <c r="J47" s="39" t="n">
        <v>930032</v>
      </c>
      <c r="K47" s="39" t="n">
        <v>1071102</v>
      </c>
      <c r="L47" s="39" t="n">
        <v>869229</v>
      </c>
      <c r="M47" s="39" t="n">
        <v>1093643</v>
      </c>
      <c r="N47" s="39" t="n">
        <v>958155</v>
      </c>
      <c r="O47" s="39" t="n">
        <v>1238651</v>
      </c>
      <c r="P47" s="39" t="n">
        <v>1743555</v>
      </c>
      <c r="Q47" s="39" t="n">
        <v>1502285</v>
      </c>
      <c r="R47" s="39" t="n">
        <v>1620569</v>
      </c>
      <c r="S47" s="39" t="n">
        <v>1519931</v>
      </c>
      <c r="T47" s="39" t="n">
        <v>622454</v>
      </c>
      <c r="U47" s="39" t="n">
        <v>1055972</v>
      </c>
      <c r="V47" s="39" t="n">
        <v>1162939</v>
      </c>
      <c r="W47" s="39" t="n">
        <v>1267647</v>
      </c>
      <c r="X47" s="39" t="n">
        <v>1160483</v>
      </c>
      <c r="Y47" s="39" t="n">
        <v>1319783</v>
      </c>
      <c r="Z47" s="39" t="n">
        <v>1252059</v>
      </c>
      <c r="AA47" s="39" t="n">
        <v>1274212</v>
      </c>
    </row>
    <row r="48" customFormat="false" ht="12.75" hidden="false" customHeight="false" outlineLevel="0" collapsed="false">
      <c r="A48" s="39" t="s">
        <v>62</v>
      </c>
      <c r="B48" s="39" t="n">
        <v>3438</v>
      </c>
      <c r="C48" s="39" t="n">
        <v>1402</v>
      </c>
      <c r="D48" s="39" t="n">
        <v>293574</v>
      </c>
      <c r="E48" s="39" t="n">
        <v>179045</v>
      </c>
      <c r="F48" s="39" t="n">
        <v>109775</v>
      </c>
      <c r="G48" s="39" t="n">
        <v>159952</v>
      </c>
      <c r="H48" s="39" t="n">
        <v>169582</v>
      </c>
      <c r="I48" s="39" t="n">
        <v>106712</v>
      </c>
      <c r="J48" s="39" t="n">
        <v>108652</v>
      </c>
      <c r="K48" s="39" t="n">
        <v>93600</v>
      </c>
      <c r="L48" s="39" t="n">
        <v>220303</v>
      </c>
      <c r="M48" s="39" t="n">
        <v>430814</v>
      </c>
      <c r="N48" s="39" t="n">
        <v>465514</v>
      </c>
      <c r="O48" s="39" t="n">
        <v>482130</v>
      </c>
      <c r="P48" s="39" t="n">
        <v>471335</v>
      </c>
      <c r="Q48" s="39" t="n">
        <v>373179</v>
      </c>
      <c r="R48" s="39" t="n">
        <v>387679</v>
      </c>
      <c r="S48" s="39" t="n">
        <v>435432</v>
      </c>
      <c r="T48" s="39" t="n">
        <v>381326</v>
      </c>
      <c r="U48" s="39" t="n">
        <v>56342</v>
      </c>
      <c r="V48" s="39" t="n">
        <v>1178</v>
      </c>
      <c r="W48" s="39" t="n">
        <v>234101</v>
      </c>
      <c r="X48" s="39" t="n">
        <v>160494</v>
      </c>
      <c r="Y48" s="39" t="n">
        <v>311201</v>
      </c>
      <c r="Z48" s="39" t="n">
        <v>358408</v>
      </c>
      <c r="AA48" s="39" t="n">
        <v>220496</v>
      </c>
    </row>
    <row r="49" customFormat="false" ht="12.75" hidden="false" customHeight="false" outlineLevel="0" collapsed="false">
      <c r="A49" s="39" t="s">
        <v>63</v>
      </c>
      <c r="B49" s="39" t="n">
        <v>3406</v>
      </c>
      <c r="C49" s="39" t="n">
        <v>287</v>
      </c>
      <c r="D49" s="39" t="n">
        <v>289026</v>
      </c>
      <c r="E49" s="39" t="n">
        <v>16044</v>
      </c>
      <c r="F49" s="39" t="n">
        <v>38</v>
      </c>
      <c r="G49" s="39" t="n">
        <v>74581</v>
      </c>
      <c r="H49" s="39" t="n">
        <v>80201</v>
      </c>
      <c r="I49" s="39" t="n">
        <v>4</v>
      </c>
      <c r="J49" s="39" t="n">
        <v>26</v>
      </c>
      <c r="K49" s="39" t="n">
        <v>10271</v>
      </c>
      <c r="L49" s="39" t="n">
        <v>0</v>
      </c>
      <c r="M49" s="39" t="n">
        <v>0</v>
      </c>
      <c r="N49" s="39" t="n">
        <v>86155</v>
      </c>
      <c r="O49" s="39" t="n">
        <v>354817</v>
      </c>
      <c r="P49" s="39" t="n">
        <v>381111</v>
      </c>
      <c r="Q49" s="39" t="n">
        <v>665559</v>
      </c>
      <c r="R49" s="39" t="n">
        <v>577843</v>
      </c>
      <c r="S49" s="39" t="n">
        <v>579579</v>
      </c>
      <c r="T49" s="39" t="n">
        <v>144030</v>
      </c>
      <c r="U49" s="39" t="n">
        <v>389878</v>
      </c>
      <c r="V49" s="39" t="n">
        <v>352167</v>
      </c>
      <c r="W49" s="39" t="n">
        <v>498227</v>
      </c>
      <c r="X49" s="39" t="n">
        <v>451609</v>
      </c>
      <c r="Y49" s="39" t="n">
        <v>528834</v>
      </c>
      <c r="Z49" s="39" t="n">
        <v>544449</v>
      </c>
      <c r="AA49" s="39" t="n">
        <v>669106</v>
      </c>
    </row>
    <row r="50" customFormat="false" ht="12.75" hidden="false" customHeight="false" outlineLevel="0" collapsed="false">
      <c r="A50" s="39" t="s">
        <v>64</v>
      </c>
      <c r="B50" s="39" t="n">
        <v>3405</v>
      </c>
      <c r="C50" s="39" t="n">
        <v>1036</v>
      </c>
      <c r="D50" s="39" t="n">
        <v>6212374</v>
      </c>
      <c r="E50" s="39" t="n">
        <v>2581489</v>
      </c>
      <c r="F50" s="39" t="n">
        <v>1611220</v>
      </c>
      <c r="G50" s="39" t="n">
        <v>3651084</v>
      </c>
      <c r="H50" s="39" t="n">
        <v>4349649</v>
      </c>
      <c r="I50" s="39" t="n">
        <v>2253625</v>
      </c>
      <c r="J50" s="39" t="n">
        <v>2491976</v>
      </c>
      <c r="K50" s="39" t="n">
        <v>1678529</v>
      </c>
      <c r="L50" s="39" t="n">
        <v>2999302</v>
      </c>
      <c r="M50" s="39" t="n">
        <v>3236222</v>
      </c>
      <c r="N50" s="39" t="n">
        <v>2133640</v>
      </c>
      <c r="O50" s="39" t="n">
        <v>1848680</v>
      </c>
      <c r="P50" s="39" t="n">
        <v>4189851</v>
      </c>
      <c r="Q50" s="39" t="n">
        <v>2328912</v>
      </c>
      <c r="R50" s="39" t="n">
        <v>1577975</v>
      </c>
      <c r="S50" s="39" t="n">
        <v>2102831</v>
      </c>
      <c r="T50" s="39" t="n">
        <v>880973</v>
      </c>
      <c r="U50" s="39" t="n">
        <v>500764</v>
      </c>
      <c r="V50" s="39" t="n">
        <v>756353</v>
      </c>
      <c r="W50" s="39" t="n">
        <v>1466017</v>
      </c>
      <c r="X50" s="39" t="n">
        <v>948667</v>
      </c>
      <c r="Y50" s="39" t="n">
        <v>1193643</v>
      </c>
      <c r="Z50" s="39" t="n">
        <v>2085390</v>
      </c>
      <c r="AA50" s="39" t="n">
        <v>2790430</v>
      </c>
    </row>
    <row r="51" customFormat="false" ht="12.75" hidden="false" customHeight="false" outlineLevel="0" collapsed="false">
      <c r="A51" s="39" t="s">
        <v>38</v>
      </c>
      <c r="B51" s="39" t="n">
        <v>3912</v>
      </c>
      <c r="C51" s="39" t="n">
        <v>1618</v>
      </c>
      <c r="D51" s="39" t="n">
        <v>0</v>
      </c>
      <c r="E51" s="39" t="n">
        <v>0</v>
      </c>
      <c r="F51" s="39" t="n">
        <v>0</v>
      </c>
      <c r="G51" s="39" t="n">
        <v>0</v>
      </c>
      <c r="H51" s="39" t="n">
        <v>0</v>
      </c>
      <c r="I51" s="39" t="n">
        <v>0</v>
      </c>
      <c r="J51" s="39" t="n">
        <v>0</v>
      </c>
      <c r="K51" s="39" t="n">
        <v>0</v>
      </c>
      <c r="L51" s="39" t="n">
        <v>0</v>
      </c>
      <c r="M51" s="39" t="n">
        <v>0</v>
      </c>
      <c r="N51" s="39" t="n">
        <v>0</v>
      </c>
      <c r="O51" s="39" t="n">
        <v>0</v>
      </c>
      <c r="P51" s="39" t="n">
        <v>0</v>
      </c>
      <c r="Q51" s="39" t="n">
        <v>0</v>
      </c>
      <c r="R51" s="39" t="n">
        <v>0</v>
      </c>
      <c r="S51" s="39" t="n">
        <v>0</v>
      </c>
      <c r="T51" s="39" t="n">
        <v>0</v>
      </c>
      <c r="U51" s="39" t="n">
        <v>0</v>
      </c>
      <c r="V51" s="39" t="n">
        <v>0</v>
      </c>
      <c r="W51" s="39" t="n">
        <v>0</v>
      </c>
      <c r="X51" s="39" t="n">
        <v>0</v>
      </c>
      <c r="Y51" s="39" t="n">
        <v>0</v>
      </c>
      <c r="Z51" s="39" t="n">
        <v>0</v>
      </c>
      <c r="AA51" s="39" t="n">
        <v>0</v>
      </c>
    </row>
    <row r="52" customFormat="false" ht="12.75" hidden="false" customHeight="false" outlineLevel="0" collapsed="false">
      <c r="A52" s="39" t="s">
        <v>65</v>
      </c>
      <c r="B52" s="39" t="n">
        <v>3481</v>
      </c>
      <c r="C52" s="39" t="n">
        <v>1034</v>
      </c>
      <c r="D52" s="39" t="n">
        <v>230746</v>
      </c>
      <c r="E52" s="39" t="n">
        <v>190679</v>
      </c>
      <c r="F52" s="39" t="n">
        <v>184431</v>
      </c>
      <c r="G52" s="39" t="n">
        <v>128962</v>
      </c>
      <c r="H52" s="39" t="n">
        <v>98904</v>
      </c>
      <c r="I52" s="39" t="n">
        <v>101819</v>
      </c>
      <c r="J52" s="39" t="n">
        <v>83761</v>
      </c>
      <c r="K52" s="39" t="n">
        <v>78124</v>
      </c>
      <c r="L52" s="39" t="n">
        <v>98649</v>
      </c>
      <c r="M52" s="39" t="n">
        <v>128240</v>
      </c>
      <c r="N52" s="39" t="n">
        <v>162849</v>
      </c>
      <c r="O52" s="39" t="n">
        <v>185396</v>
      </c>
      <c r="P52" s="39" t="n">
        <v>227382</v>
      </c>
      <c r="Q52" s="39" t="n">
        <v>190069</v>
      </c>
      <c r="R52" s="39" t="n">
        <v>182196</v>
      </c>
      <c r="S52" s="39" t="n">
        <v>165596</v>
      </c>
      <c r="T52" s="39" t="n">
        <v>133912</v>
      </c>
      <c r="U52" s="39" t="n">
        <v>115669</v>
      </c>
      <c r="V52" s="39" t="n">
        <v>99616</v>
      </c>
      <c r="W52" s="39" t="n">
        <v>96027</v>
      </c>
      <c r="X52" s="39" t="n">
        <v>95261</v>
      </c>
      <c r="Y52" s="39" t="n">
        <v>111351</v>
      </c>
      <c r="Z52" s="39" t="n">
        <v>162107</v>
      </c>
      <c r="AA52" s="39" t="n">
        <v>219475</v>
      </c>
    </row>
    <row r="53" customFormat="false" ht="12.75" hidden="false" customHeight="false" outlineLevel="0" collapsed="false">
      <c r="A53" s="39" t="s">
        <v>66</v>
      </c>
      <c r="B53" s="39" t="n">
        <v>3439</v>
      </c>
      <c r="C53" s="39" t="n">
        <v>39</v>
      </c>
      <c r="D53" s="39" t="n">
        <v>32828</v>
      </c>
      <c r="E53" s="39" t="n">
        <v>102025</v>
      </c>
      <c r="F53" s="39" t="n">
        <v>15449</v>
      </c>
      <c r="G53" s="39" t="n">
        <v>3745</v>
      </c>
      <c r="H53" s="39" t="n">
        <v>11350</v>
      </c>
      <c r="I53" s="39" t="n">
        <v>9656</v>
      </c>
      <c r="J53" s="39" t="n">
        <v>30258</v>
      </c>
      <c r="K53" s="39" t="n">
        <v>1205</v>
      </c>
      <c r="L53" s="39" t="n">
        <v>2341</v>
      </c>
      <c r="M53" s="39" t="n">
        <v>19855</v>
      </c>
      <c r="N53" s="39" t="n">
        <v>9182</v>
      </c>
      <c r="O53" s="39" t="n">
        <v>6291</v>
      </c>
      <c r="P53" s="39" t="n">
        <v>20855</v>
      </c>
      <c r="Q53" s="39" t="n">
        <v>19496</v>
      </c>
      <c r="R53" s="39" t="n">
        <v>38330</v>
      </c>
      <c r="S53" s="39" t="n">
        <v>37190</v>
      </c>
      <c r="T53" s="39" t="n">
        <v>6277</v>
      </c>
      <c r="U53" s="39" t="n">
        <v>3486</v>
      </c>
      <c r="V53" s="39" t="n">
        <v>26364</v>
      </c>
      <c r="W53" s="39" t="n">
        <v>7816</v>
      </c>
      <c r="X53" s="39" t="n">
        <v>8471</v>
      </c>
      <c r="Y53" s="39" t="n">
        <v>6974</v>
      </c>
      <c r="Z53" s="39" t="n">
        <v>32694</v>
      </c>
      <c r="AA53" s="39" t="n">
        <v>11862</v>
      </c>
    </row>
    <row r="54" customFormat="false" ht="12.75" hidden="false" customHeight="false" outlineLevel="0" collapsed="false">
      <c r="A54" s="39" t="s">
        <v>67</v>
      </c>
      <c r="B54" s="39" t="n">
        <v>3341</v>
      </c>
      <c r="C54" s="39" t="n">
        <v>227</v>
      </c>
      <c r="D54" s="39" t="n">
        <v>768789</v>
      </c>
      <c r="E54" s="39" t="n">
        <v>464550</v>
      </c>
      <c r="F54" s="39" t="n">
        <v>394970</v>
      </c>
      <c r="G54" s="39" t="n">
        <v>130623</v>
      </c>
      <c r="H54" s="39" t="n">
        <v>41873</v>
      </c>
      <c r="I54" s="39" t="n">
        <v>2833</v>
      </c>
      <c r="J54" s="39" t="n">
        <v>3362</v>
      </c>
      <c r="K54" s="39" t="n">
        <v>0</v>
      </c>
      <c r="L54" s="39" t="n">
        <v>27748</v>
      </c>
      <c r="M54" s="39" t="n">
        <v>135192</v>
      </c>
      <c r="N54" s="39" t="n">
        <v>309545</v>
      </c>
      <c r="O54" s="39" t="n">
        <v>410412</v>
      </c>
      <c r="P54" s="39" t="n">
        <v>620013</v>
      </c>
      <c r="Q54" s="39" t="n">
        <v>600905</v>
      </c>
      <c r="R54" s="39" t="n">
        <v>311246</v>
      </c>
      <c r="S54" s="39" t="n">
        <v>131487</v>
      </c>
      <c r="T54" s="39" t="n">
        <v>13915</v>
      </c>
      <c r="U54" s="39" t="n">
        <v>0</v>
      </c>
      <c r="V54" s="39" t="n">
        <v>0</v>
      </c>
      <c r="W54" s="39" t="n">
        <v>166</v>
      </c>
      <c r="X54" s="39" t="n">
        <v>30286</v>
      </c>
      <c r="Y54" s="39" t="n">
        <v>58734</v>
      </c>
      <c r="Z54" s="39" t="n">
        <v>348656</v>
      </c>
      <c r="AA54" s="39" t="n">
        <v>681427</v>
      </c>
    </row>
    <row r="55" customFormat="false" ht="12.75" hidden="false" customHeight="false" outlineLevel="0" collapsed="false">
      <c r="A55" s="39" t="s">
        <v>68</v>
      </c>
      <c r="B55" s="39" t="n">
        <v>3115</v>
      </c>
      <c r="C55" s="39" t="n">
        <v>1761</v>
      </c>
      <c r="D55" s="39" t="n">
        <v>792976</v>
      </c>
      <c r="E55" s="39" t="n">
        <v>111491</v>
      </c>
      <c r="F55" s="39" t="n">
        <v>0</v>
      </c>
      <c r="G55" s="39" t="n">
        <v>628944</v>
      </c>
      <c r="H55" s="39" t="n">
        <v>860871</v>
      </c>
      <c r="I55" s="39" t="n">
        <v>9167</v>
      </c>
      <c r="J55" s="39" t="n">
        <v>339641</v>
      </c>
      <c r="K55" s="39" t="n">
        <v>127881</v>
      </c>
      <c r="L55" s="39" t="n">
        <v>100168</v>
      </c>
      <c r="M55" s="39" t="n">
        <v>0</v>
      </c>
      <c r="N55" s="39" t="n">
        <v>295359</v>
      </c>
      <c r="O55" s="39" t="n">
        <v>5758</v>
      </c>
      <c r="P55" s="39" t="n">
        <v>8851</v>
      </c>
      <c r="Q55" s="39" t="n">
        <v>7088</v>
      </c>
      <c r="R55" s="39" t="n">
        <v>9167</v>
      </c>
      <c r="S55" s="39" t="n">
        <v>0</v>
      </c>
      <c r="T55" s="39" t="n">
        <v>4475</v>
      </c>
      <c r="U55" s="39" t="n">
        <v>0</v>
      </c>
      <c r="V55" s="39" t="n">
        <v>831247</v>
      </c>
      <c r="W55" s="39" t="n">
        <v>104721</v>
      </c>
      <c r="X55" s="39" t="n">
        <v>4065</v>
      </c>
      <c r="Y55" s="39" t="n">
        <v>3303</v>
      </c>
      <c r="Z55" s="39" t="n">
        <v>4881</v>
      </c>
      <c r="AA55" s="39" t="n">
        <v>14346</v>
      </c>
    </row>
    <row r="56" customFormat="false" ht="12.75" hidden="false" customHeight="false" outlineLevel="0" collapsed="false">
      <c r="A56" s="39" t="s">
        <v>40</v>
      </c>
      <c r="B56" s="39" t="n">
        <v>3890</v>
      </c>
      <c r="C56" s="39" t="n">
        <v>1589</v>
      </c>
      <c r="D56" s="39" t="n">
        <v>601583</v>
      </c>
      <c r="E56" s="39" t="n">
        <v>323465</v>
      </c>
      <c r="F56" s="39" t="n">
        <v>392302</v>
      </c>
      <c r="G56" s="39" t="n">
        <v>31625</v>
      </c>
      <c r="H56" s="39" t="n">
        <v>0</v>
      </c>
      <c r="I56" s="39" t="n">
        <v>0</v>
      </c>
      <c r="J56" s="39" t="n">
        <v>0</v>
      </c>
      <c r="K56" s="39" t="n">
        <v>0</v>
      </c>
      <c r="L56" s="39" t="n">
        <v>0</v>
      </c>
      <c r="M56" s="39" t="n">
        <v>66448</v>
      </c>
      <c r="N56" s="39" t="n">
        <v>36112</v>
      </c>
      <c r="O56" s="39" t="n">
        <v>358656</v>
      </c>
      <c r="P56" s="39" t="n">
        <v>558879</v>
      </c>
      <c r="Q56" s="39" t="n">
        <v>204983</v>
      </c>
      <c r="R56" s="39" t="n">
        <v>3563</v>
      </c>
      <c r="S56" s="39" t="n">
        <v>167469</v>
      </c>
      <c r="T56" s="39" t="n">
        <v>0</v>
      </c>
      <c r="U56" s="39" t="n">
        <v>0</v>
      </c>
      <c r="V56" s="39" t="n">
        <v>0</v>
      </c>
      <c r="W56" s="39" t="n">
        <v>0</v>
      </c>
      <c r="X56" s="39" t="n">
        <v>47658</v>
      </c>
      <c r="Y56" s="39" t="n">
        <v>201219</v>
      </c>
      <c r="Z56" s="39" t="n">
        <v>853377</v>
      </c>
      <c r="AA56" s="39" t="n">
        <v>904097</v>
      </c>
    </row>
    <row r="57" customFormat="false" ht="12.75" hidden="false" customHeight="false" outlineLevel="0" collapsed="false">
      <c r="A57" s="39" t="s">
        <v>69</v>
      </c>
      <c r="B57" s="39" t="n">
        <v>3425</v>
      </c>
      <c r="C57" s="39" t="n">
        <v>304</v>
      </c>
      <c r="D57" s="39" t="n">
        <v>241248</v>
      </c>
      <c r="E57" s="39" t="n">
        <v>10802</v>
      </c>
      <c r="F57" s="39" t="n">
        <v>16797</v>
      </c>
      <c r="G57" s="39" t="n">
        <v>0</v>
      </c>
      <c r="H57" s="39" t="n">
        <v>0</v>
      </c>
      <c r="I57" s="39" t="n">
        <v>0</v>
      </c>
      <c r="J57" s="39" t="n">
        <v>0</v>
      </c>
      <c r="K57" s="39" t="n">
        <v>0</v>
      </c>
      <c r="L57" s="39" t="n">
        <v>1404</v>
      </c>
      <c r="M57" s="39" t="n">
        <v>18527</v>
      </c>
      <c r="N57" s="39" t="n">
        <v>107917</v>
      </c>
      <c r="O57" s="39" t="n">
        <v>90162</v>
      </c>
      <c r="P57" s="39" t="n">
        <v>443493</v>
      </c>
      <c r="Q57" s="39" t="n">
        <v>130245</v>
      </c>
      <c r="R57" s="39" t="n">
        <v>10397</v>
      </c>
      <c r="S57" s="39" t="n">
        <v>53184</v>
      </c>
      <c r="T57" s="39" t="n">
        <v>0</v>
      </c>
      <c r="U57" s="39" t="n">
        <v>0</v>
      </c>
      <c r="V57" s="39" t="n">
        <v>0</v>
      </c>
      <c r="W57" s="39" t="n">
        <v>3984</v>
      </c>
      <c r="X57" s="39" t="n">
        <v>0</v>
      </c>
      <c r="Y57" s="39" t="n">
        <v>28671</v>
      </c>
      <c r="Z57" s="39" t="n">
        <v>96398</v>
      </c>
      <c r="AA57" s="39" t="n">
        <v>256252</v>
      </c>
    </row>
    <row r="58" customFormat="false" ht="12.75" hidden="false" customHeight="false" outlineLevel="0" collapsed="false">
      <c r="A58" s="39" t="s">
        <v>70</v>
      </c>
      <c r="B58" s="39"/>
      <c r="C58" s="39"/>
      <c r="D58" s="39" t="n">
        <f aca="false">SUM(D24:D57)</f>
        <v>58277786</v>
      </c>
      <c r="E58" s="39" t="n">
        <f aca="false">SUM(E24:E57)</f>
        <v>38568713</v>
      </c>
      <c r="F58" s="39" t="n">
        <f aca="false">SUM(F24:F57)</f>
        <v>35462131</v>
      </c>
      <c r="G58" s="39" t="n">
        <f aca="false">SUM(G24:G57)</f>
        <v>33230145</v>
      </c>
      <c r="H58" s="39" t="n">
        <f aca="false">SUM(H24:H57)</f>
        <v>32048980</v>
      </c>
      <c r="I58" s="39" t="n">
        <f aca="false">SUM(I24:I57)</f>
        <v>22759006</v>
      </c>
      <c r="J58" s="39" t="n">
        <f aca="false">SUM(J24:J57)</f>
        <v>25480018</v>
      </c>
      <c r="K58" s="39" t="n">
        <f aca="false">SUM(K24:K57)</f>
        <v>20510720</v>
      </c>
      <c r="L58" s="39" t="n">
        <f aca="false">SUM(L24:L57)</f>
        <v>23055104</v>
      </c>
      <c r="M58" s="39" t="n">
        <f aca="false">SUM(M24:M57)</f>
        <v>30340742</v>
      </c>
      <c r="N58" s="39" t="n">
        <f aca="false">SUM(N24:N57)</f>
        <v>36708942</v>
      </c>
      <c r="O58" s="39" t="n">
        <f aca="false">SUM(O24:O57)</f>
        <v>38582568</v>
      </c>
      <c r="P58" s="39" t="n">
        <f aca="false">SUM(P24:P57)</f>
        <v>22286028</v>
      </c>
      <c r="Q58" s="39" t="n">
        <f aca="false">SUM(Q24:Q57)</f>
        <v>16376497</v>
      </c>
      <c r="R58" s="39" t="n">
        <f aca="false">SUM(R24:R57)</f>
        <v>13110697</v>
      </c>
      <c r="S58" s="39" t="n">
        <f aca="false">SUM(S24:S57)</f>
        <v>12464464</v>
      </c>
      <c r="T58" s="39" t="n">
        <f aca="false">SUM(T24:T57)</f>
        <v>7556516</v>
      </c>
      <c r="U58" s="39" t="n">
        <f aca="false">SUM(U24:U57)</f>
        <v>6490146</v>
      </c>
      <c r="V58" s="39" t="n">
        <f aca="false">SUM(V24:V57)</f>
        <v>7924619</v>
      </c>
      <c r="W58" s="39" t="n">
        <f aca="false">SUM(W24:W57)</f>
        <v>9570248</v>
      </c>
      <c r="X58" s="39" t="n">
        <f aca="false">SUM(X24:X57)</f>
        <v>8649284</v>
      </c>
      <c r="Y58" s="39" t="n">
        <f aca="false">SUM(Y24:Y57)</f>
        <v>11902329</v>
      </c>
      <c r="Z58" s="39" t="n">
        <f aca="false">SUM(Z24:Z57)</f>
        <v>16791929</v>
      </c>
      <c r="AA58" s="39" t="n">
        <f aca="false">SUM(AA24:AA57)</f>
        <v>17323878</v>
      </c>
    </row>
  </sheetData>
  <printOptions headings="false" gridLines="false" gridLinesSet="true" horizontalCentered="false" verticalCentered="false"/>
  <pageMargins left="0.470138888888889" right="0.459722222222222" top="0.629861111111111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7"/>
  <sheetViews>
    <sheetView showFormulas="false" showGridLines="true" showRowColHeaders="true" showZeros="true" rightToLeft="false" tabSelected="false" showOutlineSymbols="true" defaultGridColor="true" view="normal" topLeftCell="M11" colorId="64" zoomScale="100" zoomScaleNormal="100" zoomScalePageLayoutView="100" workbookViewId="0">
      <selection pane="topLeft" activeCell="B41" activeCellId="0" sqref="B41:Z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13" min="2" style="0" width="9.28"/>
    <col collapsed="false" customWidth="true" hidden="false" outlineLevel="0" max="25" min="14" style="0" width="9.56"/>
  </cols>
  <sheetData>
    <row r="1" customFormat="false" ht="12.75" hidden="false" customHeight="false" outlineLevel="0" collapsed="false">
      <c r="A1" s="36"/>
      <c r="B1" s="38" t="n">
        <v>36161</v>
      </c>
      <c r="C1" s="38" t="n">
        <v>36192</v>
      </c>
      <c r="D1" s="38" t="n">
        <v>36220</v>
      </c>
      <c r="E1" s="38" t="n">
        <v>36251</v>
      </c>
      <c r="F1" s="38" t="n">
        <v>36281</v>
      </c>
      <c r="G1" s="38" t="n">
        <v>36312</v>
      </c>
      <c r="H1" s="38" t="n">
        <v>36342</v>
      </c>
      <c r="I1" s="38" t="n">
        <v>36373</v>
      </c>
      <c r="J1" s="38" t="n">
        <v>36404</v>
      </c>
      <c r="K1" s="38" t="n">
        <v>36434</v>
      </c>
      <c r="L1" s="38" t="n">
        <v>36465</v>
      </c>
      <c r="M1" s="38" t="n">
        <v>36495</v>
      </c>
      <c r="N1" s="38" t="n">
        <v>36526</v>
      </c>
      <c r="O1" s="38" t="n">
        <v>36557</v>
      </c>
      <c r="P1" s="38" t="n">
        <v>36586</v>
      </c>
      <c r="Q1" s="38" t="n">
        <v>36617</v>
      </c>
      <c r="R1" s="38" t="n">
        <v>36647</v>
      </c>
      <c r="S1" s="38" t="n">
        <v>36678</v>
      </c>
      <c r="T1" s="38" t="n">
        <v>36708</v>
      </c>
      <c r="U1" s="38" t="n">
        <v>36739</v>
      </c>
      <c r="V1" s="38" t="n">
        <v>36770</v>
      </c>
      <c r="W1" s="38" t="n">
        <v>36800</v>
      </c>
      <c r="X1" s="38" t="n">
        <v>36831</v>
      </c>
      <c r="Y1" s="38" t="n">
        <v>36861</v>
      </c>
    </row>
    <row r="2" customFormat="false" ht="12.75" hidden="false" customHeight="false" outlineLevel="0" collapsed="false">
      <c r="A2" s="0" t="s">
        <v>21</v>
      </c>
      <c r="B2" s="33" t="n">
        <f aca="false">B20</f>
        <v>0</v>
      </c>
      <c r="C2" s="33" t="n">
        <f aca="false">C20</f>
        <v>0</v>
      </c>
      <c r="D2" s="33" t="n">
        <f aca="false">D20</f>
        <v>6.1104443090122</v>
      </c>
      <c r="E2" s="33" t="n">
        <f aca="false">E20</f>
        <v>24.6329530184621</v>
      </c>
      <c r="F2" s="33" t="n">
        <f aca="false">F20</f>
        <v>29.7606250131685</v>
      </c>
      <c r="G2" s="33" t="n">
        <f aca="false">G20</f>
        <v>39.4718622458146</v>
      </c>
      <c r="H2" s="33" t="n">
        <f aca="false">H20</f>
        <v>41.0129937296371</v>
      </c>
      <c r="I2" s="33" t="n">
        <f aca="false">I20</f>
        <v>55.0109914211339</v>
      </c>
      <c r="J2" s="33" t="n">
        <f aca="false">J20</f>
        <v>58.2636886498603</v>
      </c>
      <c r="K2" s="33" t="n">
        <f aca="false">K20</f>
        <v>46.4492149115584</v>
      </c>
      <c r="L2" s="33" t="n">
        <f aca="false">L20</f>
        <v>31.0729656935379</v>
      </c>
      <c r="M2" s="33" t="n">
        <f aca="false">M20</f>
        <v>22.3787616934353</v>
      </c>
      <c r="N2" s="33" t="n">
        <f aca="false">N20</f>
        <v>2.37491075532097</v>
      </c>
      <c r="O2" s="33" t="n">
        <f aca="false">O20</f>
        <v>9.97677178700034</v>
      </c>
      <c r="P2" s="33" t="n">
        <f aca="false">P20</f>
        <v>38.8956380868393</v>
      </c>
      <c r="Q2" s="33" t="n">
        <f aca="false">Q20</f>
        <v>41.0146182785259</v>
      </c>
      <c r="R2" s="33" t="n">
        <f aca="false">R20</f>
        <v>43.6473375719581</v>
      </c>
      <c r="S2" s="33" t="n">
        <f aca="false">S20</f>
        <v>51.9983276011293</v>
      </c>
      <c r="T2" s="33" t="n">
        <f aca="false">T20</f>
        <v>106.645384732937</v>
      </c>
      <c r="U2" s="33" t="n">
        <f aca="false">U20</f>
        <v>97.1668234896515</v>
      </c>
      <c r="V2" s="33" t="n">
        <f aca="false">V20</f>
        <v>86.1579321447758</v>
      </c>
      <c r="W2" s="33" t="n">
        <f aca="false">W20</f>
        <v>79.5729590236995</v>
      </c>
      <c r="X2" s="33" t="n">
        <f aca="false">X20</f>
        <v>50.3143478877607</v>
      </c>
      <c r="Y2" s="33" t="n">
        <f aca="false">Y20</f>
        <v>49.7830739565856</v>
      </c>
    </row>
    <row r="3" customFormat="false" ht="12.75" hidden="false" customHeight="false" outlineLevel="0" collapsed="false">
      <c r="A3" s="0" t="s">
        <v>22</v>
      </c>
      <c r="B3" s="33" t="n">
        <f aca="false">B57</f>
        <v>1765.22894635224</v>
      </c>
      <c r="C3" s="33" t="n">
        <f aca="false">C57</f>
        <v>1293.41176103515</v>
      </c>
      <c r="D3" s="33" t="n">
        <f aca="false">D57</f>
        <v>1074.1447889001</v>
      </c>
      <c r="E3" s="33" t="n">
        <f aca="false">E57</f>
        <v>1040.08940285294</v>
      </c>
      <c r="F3" s="33" t="n">
        <f aca="false">F57</f>
        <v>970.760749165456</v>
      </c>
      <c r="G3" s="33" t="n">
        <f aca="false">G57</f>
        <v>712.347206431587</v>
      </c>
      <c r="H3" s="33" t="n">
        <f aca="false">H57</f>
        <v>771.787475371425</v>
      </c>
      <c r="I3" s="33" t="n">
        <f aca="false">I57</f>
        <v>621.267881633765</v>
      </c>
      <c r="J3" s="33" t="n">
        <f aca="false">J57</f>
        <v>721.614947875567</v>
      </c>
      <c r="K3" s="33" t="n">
        <f aca="false">K57</f>
        <v>919.018372321235</v>
      </c>
      <c r="L3" s="33" t="n">
        <f aca="false">L57</f>
        <v>1148.9742691205</v>
      </c>
      <c r="M3" s="33" t="n">
        <f aca="false">M57</f>
        <v>1168.66254765073</v>
      </c>
      <c r="N3" s="33" t="n">
        <f aca="false">N57</f>
        <v>675.041802803157</v>
      </c>
      <c r="O3" s="33" t="n">
        <f aca="false">O57</f>
        <v>530.252472168839</v>
      </c>
      <c r="P3" s="33" t="n">
        <f aca="false">P57</f>
        <v>397.121844183537</v>
      </c>
      <c r="Q3" s="33" t="n">
        <f aca="false">Q57</f>
        <v>390.132420988293</v>
      </c>
      <c r="R3" s="33" t="n">
        <f aca="false">R57</f>
        <v>228.886196479287</v>
      </c>
      <c r="S3" s="33" t="n">
        <f aca="false">S57</f>
        <v>203.138808981075</v>
      </c>
      <c r="T3" s="33" t="n">
        <f aca="false">T57</f>
        <v>240.036003557393</v>
      </c>
      <c r="U3" s="33" t="n">
        <f aca="false">U57</f>
        <v>289.881959369041</v>
      </c>
      <c r="V3" s="33" t="n">
        <f aca="false">V57</f>
        <v>270.718909913439</v>
      </c>
      <c r="W3" s="33" t="n">
        <f aca="false">W57</f>
        <v>360.520485109159</v>
      </c>
      <c r="X3" s="33" t="n">
        <f aca="false">X57</f>
        <v>525.580234644147</v>
      </c>
      <c r="Y3" s="33" t="n">
        <f aca="false">Y57</f>
        <v>524.738721348728</v>
      </c>
    </row>
    <row r="4" customFormat="false" ht="12.75" hidden="false" customHeight="false" outlineLevel="0" collapsed="false">
      <c r="A4" s="0" t="s">
        <v>23</v>
      </c>
      <c r="B4" s="33" t="n">
        <f aca="false">B57-B27</f>
        <v>723.707330496477</v>
      </c>
      <c r="C4" s="33" t="n">
        <f aca="false">C57-C27</f>
        <v>507.199825498612</v>
      </c>
      <c r="D4" s="33" t="n">
        <f aca="false">D57-D27</f>
        <v>407.31679210991</v>
      </c>
      <c r="E4" s="33" t="n">
        <f aca="false">E57-E27</f>
        <v>427.993763622358</v>
      </c>
      <c r="F4" s="33" t="n">
        <f aca="false">F57-F27</f>
        <v>426.461681754253</v>
      </c>
      <c r="G4" s="33" t="n">
        <f aca="false">G57-G27</f>
        <v>271.702405146952</v>
      </c>
      <c r="H4" s="33" t="n">
        <f aca="false">H57-H27</f>
        <v>312.543235061595</v>
      </c>
      <c r="I4" s="33" t="n">
        <f aca="false">I57-I27</f>
        <v>221.045077530238</v>
      </c>
      <c r="J4" s="33" t="n">
        <f aca="false">J57-J27</f>
        <v>295.982298963771</v>
      </c>
      <c r="K4" s="33" t="n">
        <f aca="false">K57-K27</f>
        <v>390.767747831112</v>
      </c>
      <c r="L4" s="33" t="n">
        <f aca="false">L57-L27</f>
        <v>430.929601121977</v>
      </c>
      <c r="M4" s="33" t="n">
        <f aca="false">M57-M27</f>
        <v>462.72358179699</v>
      </c>
      <c r="N4" s="33" t="n">
        <f aca="false">N57-N27</f>
        <v>675.041802803157</v>
      </c>
      <c r="O4" s="33" t="n">
        <f aca="false">O57-O27</f>
        <v>530.252472168839</v>
      </c>
      <c r="P4" s="33" t="n">
        <f aca="false">P57-P27</f>
        <v>397.121844183537</v>
      </c>
      <c r="Q4" s="33" t="n">
        <f aca="false">Q57-Q27</f>
        <v>390.132420988293</v>
      </c>
      <c r="R4" s="33" t="n">
        <f aca="false">R57-R27</f>
        <v>228.886196479287</v>
      </c>
      <c r="S4" s="33" t="n">
        <f aca="false">S57-S27</f>
        <v>203.138808981075</v>
      </c>
      <c r="T4" s="33" t="n">
        <f aca="false">T57-T27</f>
        <v>240.036003557393</v>
      </c>
      <c r="U4" s="33" t="n">
        <f aca="false">U57-U27</f>
        <v>289.881959369041</v>
      </c>
      <c r="V4" s="33" t="n">
        <f aca="false">V57-V27</f>
        <v>270.718909913439</v>
      </c>
      <c r="W4" s="33" t="n">
        <f aca="false">W57-W27</f>
        <v>360.520485109159</v>
      </c>
      <c r="X4" s="33" t="n">
        <f aca="false">X57-X27</f>
        <v>525.580234644147</v>
      </c>
      <c r="Y4" s="33" t="n">
        <f aca="false">Y57-Y27</f>
        <v>524.738721348728</v>
      </c>
    </row>
    <row r="5" customFormat="false" ht="12.75" hidden="false" customHeight="false" outlineLevel="0" collapsed="false">
      <c r="A5" s="0" t="s">
        <v>24</v>
      </c>
      <c r="B5" s="33" t="n">
        <f aca="false">B4-B2</f>
        <v>723.707330496477</v>
      </c>
      <c r="C5" s="33" t="n">
        <f aca="false">C4-C2</f>
        <v>507.199825498612</v>
      </c>
      <c r="D5" s="33" t="n">
        <f aca="false">D4-D2</f>
        <v>401.206347800897</v>
      </c>
      <c r="E5" s="33" t="n">
        <f aca="false">E4-E2</f>
        <v>403.360810603896</v>
      </c>
      <c r="F5" s="33" t="n">
        <f aca="false">F4-F2</f>
        <v>396.701056741085</v>
      </c>
      <c r="G5" s="33" t="n">
        <f aca="false">G4-G2</f>
        <v>232.230542901138</v>
      </c>
      <c r="H5" s="33" t="n">
        <f aca="false">H4-H2</f>
        <v>271.530241331958</v>
      </c>
      <c r="I5" s="33" t="n">
        <f aca="false">I4-I2</f>
        <v>166.034086109104</v>
      </c>
      <c r="J5" s="33" t="n">
        <f aca="false">J4-J2</f>
        <v>237.718610313911</v>
      </c>
      <c r="K5" s="33" t="n">
        <f aca="false">K4-K2</f>
        <v>344.318532919554</v>
      </c>
      <c r="L5" s="33" t="n">
        <f aca="false">L4-L2</f>
        <v>399.856635428439</v>
      </c>
      <c r="M5" s="33" t="n">
        <f aca="false">M4-M2</f>
        <v>440.344820103555</v>
      </c>
      <c r="N5" s="33" t="n">
        <f aca="false">N4-N2</f>
        <v>672.666892047836</v>
      </c>
      <c r="O5" s="33" t="n">
        <f aca="false">O4-O2</f>
        <v>520.275700381839</v>
      </c>
      <c r="P5" s="33" t="n">
        <f aca="false">P4-P2</f>
        <v>358.226206096698</v>
      </c>
      <c r="Q5" s="33" t="n">
        <f aca="false">Q4-Q2</f>
        <v>349.117802709767</v>
      </c>
      <c r="R5" s="33" t="n">
        <f aca="false">R4-R2</f>
        <v>185.238858907329</v>
      </c>
      <c r="S5" s="33" t="n">
        <f aca="false">S4-S2</f>
        <v>151.140481379946</v>
      </c>
      <c r="T5" s="33" t="n">
        <f aca="false">T4-T2</f>
        <v>133.390618824455</v>
      </c>
      <c r="U5" s="33" t="n">
        <f aca="false">U4-U2</f>
        <v>192.715135879389</v>
      </c>
      <c r="V5" s="33" t="n">
        <f aca="false">V4-V2</f>
        <v>184.560977768663</v>
      </c>
      <c r="W5" s="33" t="n">
        <f aca="false">W4-W2</f>
        <v>280.947526085459</v>
      </c>
      <c r="X5" s="33" t="n">
        <f aca="false">X4-X2</f>
        <v>475.265886756386</v>
      </c>
      <c r="Y5" s="33" t="n">
        <f aca="false">Y4-Y2</f>
        <v>474.955647392142</v>
      </c>
    </row>
    <row r="6" customFormat="false" ht="12.75" hidden="false" customHeight="false" outlineLevel="0" collapsed="false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customFormat="false" ht="12.75" hidden="false" customHeight="false" outlineLevel="0" collapsed="false">
      <c r="A7" s="36" t="s">
        <v>25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customFormat="false" ht="12.75" hidden="false" customHeight="false" outlineLevel="0" collapsed="false">
      <c r="A8" s="36" t="s">
        <v>26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customFormat="false" ht="12.75" hidden="false" customHeight="false" outlineLevel="0" collapsed="false">
      <c r="A9" s="37" t="s">
        <v>27</v>
      </c>
      <c r="B9" s="38" t="n">
        <v>36161</v>
      </c>
      <c r="C9" s="38" t="n">
        <v>36192</v>
      </c>
      <c r="D9" s="38" t="n">
        <v>36220</v>
      </c>
      <c r="E9" s="38" t="n">
        <v>36251</v>
      </c>
      <c r="F9" s="38" t="n">
        <v>36281</v>
      </c>
      <c r="G9" s="38" t="n">
        <v>36312</v>
      </c>
      <c r="H9" s="38" t="n">
        <v>36342</v>
      </c>
      <c r="I9" s="38" t="n">
        <v>36373</v>
      </c>
      <c r="J9" s="38" t="n">
        <v>36404</v>
      </c>
      <c r="K9" s="38" t="n">
        <v>36434</v>
      </c>
      <c r="L9" s="38" t="n">
        <v>36465</v>
      </c>
      <c r="M9" s="38" t="n">
        <v>36495</v>
      </c>
      <c r="N9" s="38" t="n">
        <v>36526</v>
      </c>
      <c r="O9" s="38" t="n">
        <v>36557</v>
      </c>
      <c r="P9" s="38" t="n">
        <v>36586</v>
      </c>
      <c r="Q9" s="38" t="n">
        <v>36617</v>
      </c>
      <c r="R9" s="38" t="n">
        <v>36647</v>
      </c>
      <c r="S9" s="38" t="n">
        <v>36678</v>
      </c>
      <c r="T9" s="38" t="n">
        <v>36708</v>
      </c>
      <c r="U9" s="38" t="n">
        <v>36739</v>
      </c>
      <c r="V9" s="38" t="n">
        <v>36770</v>
      </c>
      <c r="W9" s="38" t="n">
        <v>36800</v>
      </c>
      <c r="X9" s="38" t="n">
        <v>36831</v>
      </c>
      <c r="Y9" s="38" t="n">
        <v>36861</v>
      </c>
      <c r="Z9" s="38" t="s">
        <v>71</v>
      </c>
    </row>
    <row r="10" customFormat="false" ht="12.75" hidden="false" customHeight="false" outlineLevel="0" collapsed="false">
      <c r="A10" s="39" t="s">
        <v>31</v>
      </c>
      <c r="B10" s="33" t="n">
        <f aca="false">'TCPL GJ'!D11/'TCPL GJ'!D$10/28.174/37.8</f>
        <v>0</v>
      </c>
      <c r="C10" s="33" t="n">
        <f aca="false">'TCPL GJ'!E11/'TCPL GJ'!E$10/28.174/37.8</f>
        <v>0</v>
      </c>
      <c r="D10" s="33" t="n">
        <f aca="false">'TCPL GJ'!F11/'TCPL GJ'!F$10/28.174/37.8</f>
        <v>0</v>
      </c>
      <c r="E10" s="33" t="n">
        <f aca="false">'TCPL GJ'!G11/'TCPL GJ'!G$10/28.174/37.8</f>
        <v>0</v>
      </c>
      <c r="F10" s="33" t="n">
        <f aca="false">'TCPL GJ'!H11/'TCPL GJ'!H$10/28.174/37.8</f>
        <v>0</v>
      </c>
      <c r="G10" s="33" t="n">
        <f aca="false">'TCPL GJ'!I11/'TCPL GJ'!I$10/28.174/37.8</f>
        <v>0</v>
      </c>
      <c r="H10" s="33" t="n">
        <f aca="false">'TCPL GJ'!J11/'TCPL GJ'!J$10/28.174/37.8</f>
        <v>0</v>
      </c>
      <c r="I10" s="33" t="n">
        <f aca="false">'TCPL GJ'!K11/'TCPL GJ'!K$10/28.174/37.8</f>
        <v>0</v>
      </c>
      <c r="J10" s="33" t="n">
        <f aca="false">'TCPL GJ'!L11/'TCPL GJ'!L$10/28.174/37.8</f>
        <v>0</v>
      </c>
      <c r="K10" s="33" t="n">
        <f aca="false">'TCPL GJ'!M11/'TCPL GJ'!M$10/28.174/37.8</f>
        <v>0</v>
      </c>
      <c r="L10" s="33" t="n">
        <f aca="false">'TCPL GJ'!N11/'TCPL GJ'!N$10/28.174/37.8</f>
        <v>0</v>
      </c>
      <c r="M10" s="33" t="n">
        <f aca="false">'TCPL GJ'!O11/'TCPL GJ'!O$10/28.174/37.8</f>
        <v>0</v>
      </c>
      <c r="N10" s="33" t="n">
        <f aca="false">'TCPL GJ'!P11/'TCPL GJ'!P$10/28.174/37.8</f>
        <v>0</v>
      </c>
      <c r="O10" s="33" t="n">
        <f aca="false">'TCPL GJ'!Q11/'TCPL GJ'!Q$10/28.174/37.8</f>
        <v>0</v>
      </c>
      <c r="P10" s="33" t="n">
        <f aca="false">'TCPL GJ'!R11/'TCPL GJ'!R$10/28.174/37.8</f>
        <v>0</v>
      </c>
      <c r="Q10" s="33" t="n">
        <f aca="false">'TCPL GJ'!S11/'TCPL GJ'!S$10/28.174/37.8</f>
        <v>0</v>
      </c>
      <c r="R10" s="33" t="n">
        <f aca="false">'TCPL GJ'!T11/'TCPL GJ'!T$10/28.174/37.8</f>
        <v>0</v>
      </c>
      <c r="S10" s="33" t="n">
        <f aca="false">'TCPL GJ'!U11/'TCPL GJ'!U$10/28.174/37.8</f>
        <v>0</v>
      </c>
      <c r="T10" s="33" t="n">
        <f aca="false">'TCPL GJ'!V11/'TCPL GJ'!V$10/28.174/37.8</f>
        <v>0</v>
      </c>
      <c r="U10" s="33" t="n">
        <f aca="false">'TCPL GJ'!W11/'TCPL GJ'!W$10/28.174/37.8</f>
        <v>0</v>
      </c>
      <c r="V10" s="33" t="n">
        <f aca="false">'TCPL GJ'!X11/'TCPL GJ'!X$10/28.174/37.8</f>
        <v>0</v>
      </c>
      <c r="W10" s="33" t="n">
        <f aca="false">'TCPL GJ'!Y11/'TCPL GJ'!Y$10/28.174/37.8</f>
        <v>0</v>
      </c>
      <c r="X10" s="33" t="n">
        <f aca="false">'TCPL GJ'!Z11/'TCPL GJ'!Z$10/28.174/37.8</f>
        <v>0</v>
      </c>
      <c r="Y10" s="33" t="n">
        <f aca="false">'TCPL GJ'!AA11/'TCPL GJ'!AA$10/28.174/37.8</f>
        <v>0</v>
      </c>
      <c r="Z10" s="33" t="n">
        <f aca="false">AVERAGE(B10:Y10)</f>
        <v>0</v>
      </c>
    </row>
    <row r="11" customFormat="false" ht="12.75" hidden="false" customHeight="false" outlineLevel="0" collapsed="false">
      <c r="A11" s="39" t="s">
        <v>32</v>
      </c>
      <c r="B11" s="33" t="n">
        <f aca="false">'TCPL GJ'!D12/'TCPL GJ'!D$10/28.174/37.8</f>
        <v>0</v>
      </c>
      <c r="C11" s="33" t="n">
        <f aca="false">'TCPL GJ'!E12/'TCPL GJ'!E$10/28.174/37.8</f>
        <v>0</v>
      </c>
      <c r="D11" s="33" t="n">
        <f aca="false">'TCPL GJ'!F12/'TCPL GJ'!F$10/28.174/37.8</f>
        <v>0</v>
      </c>
      <c r="E11" s="33" t="n">
        <f aca="false">'TCPL GJ'!G12/'TCPL GJ'!G$10/28.174/37.8</f>
        <v>0</v>
      </c>
      <c r="F11" s="33" t="n">
        <f aca="false">'TCPL GJ'!H12/'TCPL GJ'!H$10/28.174/37.8</f>
        <v>0</v>
      </c>
      <c r="G11" s="33" t="n">
        <f aca="false">'TCPL GJ'!I12/'TCPL GJ'!I$10/28.174/37.8</f>
        <v>0</v>
      </c>
      <c r="H11" s="33" t="n">
        <f aca="false">'TCPL GJ'!J12/'TCPL GJ'!J$10/28.174/37.8</f>
        <v>0</v>
      </c>
      <c r="I11" s="33" t="n">
        <f aca="false">'TCPL GJ'!K12/'TCPL GJ'!K$10/28.174/37.8</f>
        <v>0</v>
      </c>
      <c r="J11" s="33" t="n">
        <f aca="false">'TCPL GJ'!L12/'TCPL GJ'!L$10/28.174/37.8</f>
        <v>0</v>
      </c>
      <c r="K11" s="33" t="n">
        <f aca="false">'TCPL GJ'!M12/'TCPL GJ'!M$10/28.174/37.8</f>
        <v>0</v>
      </c>
      <c r="L11" s="33" t="n">
        <f aca="false">'TCPL GJ'!N12/'TCPL GJ'!N$10/28.174/37.8</f>
        <v>0</v>
      </c>
      <c r="M11" s="33" t="n">
        <f aca="false">'TCPL GJ'!O12/'TCPL GJ'!O$10/28.174/37.8</f>
        <v>0</v>
      </c>
      <c r="N11" s="33" t="n">
        <f aca="false">'TCPL GJ'!P12/'TCPL GJ'!P$10/28.174/37.8</f>
        <v>0</v>
      </c>
      <c r="O11" s="33" t="n">
        <f aca="false">'TCPL GJ'!Q12/'TCPL GJ'!Q$10/28.174/37.8</f>
        <v>0</v>
      </c>
      <c r="P11" s="33" t="n">
        <f aca="false">'TCPL GJ'!R12/'TCPL GJ'!R$10/28.174/37.8</f>
        <v>0</v>
      </c>
      <c r="Q11" s="33" t="n">
        <f aca="false">'TCPL GJ'!S12/'TCPL GJ'!S$10/28.174/37.8</f>
        <v>0</v>
      </c>
      <c r="R11" s="33" t="n">
        <f aca="false">'TCPL GJ'!T12/'TCPL GJ'!T$10/28.174/37.8</f>
        <v>0</v>
      </c>
      <c r="S11" s="33" t="n">
        <f aca="false">'TCPL GJ'!U12/'TCPL GJ'!U$10/28.174/37.8</f>
        <v>0</v>
      </c>
      <c r="T11" s="33" t="n">
        <f aca="false">'TCPL GJ'!V12/'TCPL GJ'!V$10/28.174/37.8</f>
        <v>0</v>
      </c>
      <c r="U11" s="33" t="n">
        <f aca="false">'TCPL GJ'!W12/'TCPL GJ'!W$10/28.174/37.8</f>
        <v>0</v>
      </c>
      <c r="V11" s="33" t="n">
        <f aca="false">'TCPL GJ'!X12/'TCPL GJ'!X$10/28.174/37.8</f>
        <v>0</v>
      </c>
      <c r="W11" s="33" t="n">
        <f aca="false">'TCPL GJ'!Y12/'TCPL GJ'!Y$10/28.174/37.8</f>
        <v>0</v>
      </c>
      <c r="X11" s="33" t="n">
        <f aca="false">'TCPL GJ'!Z12/'TCPL GJ'!Z$10/28.174/37.8</f>
        <v>0</v>
      </c>
      <c r="Y11" s="33" t="n">
        <f aca="false">'TCPL GJ'!AA12/'TCPL GJ'!AA$10/28.174/37.8</f>
        <v>0</v>
      </c>
      <c r="Z11" s="33" t="n">
        <f aca="false">AVERAGE(B11:Y11)</f>
        <v>0</v>
      </c>
    </row>
    <row r="12" customFormat="false" ht="12.75" hidden="false" customHeight="false" outlineLevel="0" collapsed="false">
      <c r="A12" s="39" t="s">
        <v>33</v>
      </c>
      <c r="B12" s="33" t="n">
        <f aca="false">'TCPL GJ'!D13/'TCPL GJ'!D$10/28.174/37.8</f>
        <v>0</v>
      </c>
      <c r="C12" s="33" t="n">
        <f aca="false">'TCPL GJ'!E13/'TCPL GJ'!E$10/28.174/37.8</f>
        <v>0</v>
      </c>
      <c r="D12" s="33" t="n">
        <f aca="false">'TCPL GJ'!F13/'TCPL GJ'!F$10/28.174/37.8</f>
        <v>0</v>
      </c>
      <c r="E12" s="33" t="n">
        <f aca="false">'TCPL GJ'!G13/'TCPL GJ'!G$10/28.174/37.8</f>
        <v>0</v>
      </c>
      <c r="F12" s="33" t="n">
        <f aca="false">'TCPL GJ'!H13/'TCPL GJ'!H$10/28.174/37.8</f>
        <v>0</v>
      </c>
      <c r="G12" s="33" t="n">
        <f aca="false">'TCPL GJ'!I13/'TCPL GJ'!I$10/28.174/37.8</f>
        <v>0</v>
      </c>
      <c r="H12" s="33" t="n">
        <f aca="false">'TCPL GJ'!J13/'TCPL GJ'!J$10/28.174/37.8</f>
        <v>0</v>
      </c>
      <c r="I12" s="33" t="n">
        <f aca="false">'TCPL GJ'!K13/'TCPL GJ'!K$10/28.174/37.8</f>
        <v>0</v>
      </c>
      <c r="J12" s="33" t="n">
        <f aca="false">'TCPL GJ'!L13/'TCPL GJ'!L$10/28.174/37.8</f>
        <v>0</v>
      </c>
      <c r="K12" s="33" t="n">
        <f aca="false">'TCPL GJ'!M13/'TCPL GJ'!M$10/28.174/37.8</f>
        <v>0</v>
      </c>
      <c r="L12" s="33" t="n">
        <f aca="false">'TCPL GJ'!N13/'TCPL GJ'!N$10/28.174/37.8</f>
        <v>0</v>
      </c>
      <c r="M12" s="33" t="n">
        <f aca="false">'TCPL GJ'!O13/'TCPL GJ'!O$10/28.174/37.8</f>
        <v>0</v>
      </c>
      <c r="N12" s="33" t="n">
        <f aca="false">'TCPL GJ'!P13/'TCPL GJ'!P$10/28.174/37.8</f>
        <v>0</v>
      </c>
      <c r="O12" s="33" t="n">
        <f aca="false">'TCPL GJ'!Q13/'TCPL GJ'!Q$10/28.174/37.8</f>
        <v>0</v>
      </c>
      <c r="P12" s="33" t="n">
        <f aca="false">'TCPL GJ'!R13/'TCPL GJ'!R$10/28.174/37.8</f>
        <v>0</v>
      </c>
      <c r="Q12" s="33" t="n">
        <f aca="false">'TCPL GJ'!S13/'TCPL GJ'!S$10/28.174/37.8</f>
        <v>0</v>
      </c>
      <c r="R12" s="33" t="n">
        <f aca="false">'TCPL GJ'!T13/'TCPL GJ'!T$10/28.174/37.8</f>
        <v>0</v>
      </c>
      <c r="S12" s="33" t="n">
        <f aca="false">'TCPL GJ'!U13/'TCPL GJ'!U$10/28.174/37.8</f>
        <v>0</v>
      </c>
      <c r="T12" s="33" t="n">
        <f aca="false">'TCPL GJ'!V13/'TCPL GJ'!V$10/28.174/37.8</f>
        <v>0</v>
      </c>
      <c r="U12" s="33" t="n">
        <f aca="false">'TCPL GJ'!W13/'TCPL GJ'!W$10/28.174/37.8</f>
        <v>0</v>
      </c>
      <c r="V12" s="33" t="n">
        <f aca="false">'TCPL GJ'!X13/'TCPL GJ'!X$10/28.174/37.8</f>
        <v>0</v>
      </c>
      <c r="W12" s="33" t="n">
        <f aca="false">'TCPL GJ'!Y13/'TCPL GJ'!Y$10/28.174/37.8</f>
        <v>0</v>
      </c>
      <c r="X12" s="33" t="n">
        <f aca="false">'TCPL GJ'!Z13/'TCPL GJ'!Z$10/28.174/37.8</f>
        <v>0</v>
      </c>
      <c r="Y12" s="33" t="n">
        <f aca="false">'TCPL GJ'!AA13/'TCPL GJ'!AA$10/28.174/37.8</f>
        <v>0</v>
      </c>
      <c r="Z12" s="33" t="n">
        <f aca="false">AVERAGE(B12:Y12)</f>
        <v>0</v>
      </c>
    </row>
    <row r="13" customFormat="false" ht="12.75" hidden="false" customHeight="false" outlineLevel="0" collapsed="false">
      <c r="A13" s="39" t="s">
        <v>34</v>
      </c>
      <c r="B13" s="33" t="n">
        <f aca="false">'TCPL GJ'!D14/'TCPL GJ'!D$10/28.174/37.8</f>
        <v>0</v>
      </c>
      <c r="C13" s="33" t="n">
        <f aca="false">'TCPL GJ'!E14/'TCPL GJ'!E$10/28.174/37.8</f>
        <v>0</v>
      </c>
      <c r="D13" s="33" t="n">
        <f aca="false">'TCPL GJ'!F14/'TCPL GJ'!F$10/28.174/37.8</f>
        <v>0</v>
      </c>
      <c r="E13" s="33" t="n">
        <f aca="false">'TCPL GJ'!G14/'TCPL GJ'!G$10/28.174/37.8</f>
        <v>0</v>
      </c>
      <c r="F13" s="33" t="n">
        <f aca="false">'TCPL GJ'!H14/'TCPL GJ'!H$10/28.174/37.8</f>
        <v>0</v>
      </c>
      <c r="G13" s="33" t="n">
        <f aca="false">'TCPL GJ'!I14/'TCPL GJ'!I$10/28.174/37.8</f>
        <v>0</v>
      </c>
      <c r="H13" s="33" t="n">
        <f aca="false">'TCPL GJ'!J14/'TCPL GJ'!J$10/28.174/37.8</f>
        <v>0</v>
      </c>
      <c r="I13" s="33" t="n">
        <f aca="false">'TCPL GJ'!K14/'TCPL GJ'!K$10/28.174/37.8</f>
        <v>0</v>
      </c>
      <c r="J13" s="33" t="n">
        <f aca="false">'TCPL GJ'!L14/'TCPL GJ'!L$10/28.174/37.8</f>
        <v>0</v>
      </c>
      <c r="K13" s="33" t="n">
        <f aca="false">'TCPL GJ'!M14/'TCPL GJ'!M$10/28.174/37.8</f>
        <v>0</v>
      </c>
      <c r="L13" s="33" t="n">
        <f aca="false">'TCPL GJ'!N14/'TCPL GJ'!N$10/28.174/37.8</f>
        <v>0</v>
      </c>
      <c r="M13" s="33" t="n">
        <f aca="false">'TCPL GJ'!O14/'TCPL GJ'!O$10/28.174/37.8</f>
        <v>0</v>
      </c>
      <c r="N13" s="33" t="n">
        <f aca="false">'TCPL GJ'!P14/'TCPL GJ'!P$10/28.174/37.8</f>
        <v>0</v>
      </c>
      <c r="O13" s="33" t="n">
        <f aca="false">'TCPL GJ'!Q14/'TCPL GJ'!Q$10/28.174/37.8</f>
        <v>0</v>
      </c>
      <c r="P13" s="33" t="n">
        <f aca="false">'TCPL GJ'!R14/'TCPL GJ'!R$10/28.174/37.8</f>
        <v>0</v>
      </c>
      <c r="Q13" s="33" t="n">
        <f aca="false">'TCPL GJ'!S14/'TCPL GJ'!S$10/28.174/37.8</f>
        <v>0</v>
      </c>
      <c r="R13" s="33" t="n">
        <f aca="false">'TCPL GJ'!T14/'TCPL GJ'!T$10/28.174/37.8</f>
        <v>0.0041800077064803</v>
      </c>
      <c r="S13" s="33" t="n">
        <f aca="false">'TCPL GJ'!U14/'TCPL GJ'!U$10/28.174/37.8</f>
        <v>0</v>
      </c>
      <c r="T13" s="33" t="n">
        <f aca="false">'TCPL GJ'!V14/'TCPL GJ'!V$10/28.174/37.8</f>
        <v>0</v>
      </c>
      <c r="U13" s="33" t="n">
        <f aca="false">'TCPL GJ'!W14/'TCPL GJ'!W$10/28.174/37.8</f>
        <v>0</v>
      </c>
      <c r="V13" s="33" t="n">
        <f aca="false">'TCPL GJ'!X14/'TCPL GJ'!X$10/28.174/37.8</f>
        <v>0</v>
      </c>
      <c r="W13" s="33" t="n">
        <f aca="false">'TCPL GJ'!Y14/'TCPL GJ'!Y$10/28.174/37.8</f>
        <v>0</v>
      </c>
      <c r="X13" s="33" t="n">
        <f aca="false">'TCPL GJ'!Z14/'TCPL GJ'!Z$10/28.174/37.8</f>
        <v>0</v>
      </c>
      <c r="Y13" s="33" t="n">
        <f aca="false">'TCPL GJ'!AA14/'TCPL GJ'!AA$10/28.174/37.8</f>
        <v>0</v>
      </c>
      <c r="Z13" s="33" t="n">
        <f aca="false">AVERAGE(B13:Y13)</f>
        <v>0.000174166987770012</v>
      </c>
    </row>
    <row r="14" customFormat="false" ht="12.75" hidden="false" customHeight="false" outlineLevel="0" collapsed="false">
      <c r="A14" s="39" t="s">
        <v>35</v>
      </c>
      <c r="B14" s="33" t="n">
        <f aca="false">'TCPL GJ'!D15/'TCPL GJ'!D$10/28.174</f>
        <v>0</v>
      </c>
      <c r="C14" s="33" t="n">
        <f aca="false">'TCPL GJ'!E15/'TCPL GJ'!E$10/28.174/37.8</f>
        <v>0</v>
      </c>
      <c r="D14" s="33" t="n">
        <f aca="false">'TCPL GJ'!F15/'TCPL GJ'!F$10/28.174/37.8</f>
        <v>6.00630759528119</v>
      </c>
      <c r="E14" s="33" t="n">
        <f aca="false">'TCPL GJ'!G15/'TCPL GJ'!G$10/28.174/37.8</f>
        <v>21.7500430995142</v>
      </c>
      <c r="F14" s="33" t="n">
        <f aca="false">'TCPL GJ'!H15/'TCPL GJ'!H$10/28.174/37.8</f>
        <v>27.8606600610187</v>
      </c>
      <c r="G14" s="33" t="n">
        <f aca="false">'TCPL GJ'!I15/'TCPL GJ'!I$10/28.174/37.8</f>
        <v>36.4663831926793</v>
      </c>
      <c r="H14" s="33" t="n">
        <f aca="false">'TCPL GJ'!J15/'TCPL GJ'!J$10/28.174/37.8</f>
        <v>39.3302983084914</v>
      </c>
      <c r="I14" s="33" t="n">
        <f aca="false">'TCPL GJ'!K15/'TCPL GJ'!K$10/28.174/37.8</f>
        <v>50.947327262484</v>
      </c>
      <c r="J14" s="33" t="n">
        <f aca="false">'TCPL GJ'!L15/'TCPL GJ'!L$10/28.174/37.8</f>
        <v>52.1269375532171</v>
      </c>
      <c r="K14" s="33" t="n">
        <f aca="false">'TCPL GJ'!M15/'TCPL GJ'!M$10/28.174/37.8</f>
        <v>41.6888828018284</v>
      </c>
      <c r="L14" s="33" t="n">
        <f aca="false">'TCPL GJ'!N15/'TCPL GJ'!N$10/28.174/37.8</f>
        <v>30.0551661262482</v>
      </c>
      <c r="M14" s="33" t="n">
        <f aca="false">'TCPL GJ'!O15/'TCPL GJ'!O$10/28.174/37.8</f>
        <v>19.4098657850413</v>
      </c>
      <c r="N14" s="33" t="n">
        <f aca="false">'TCPL GJ'!P15/'TCPL GJ'!P$10/28.174/37.8</f>
        <v>2.37491075532097</v>
      </c>
      <c r="O14" s="33" t="n">
        <f aca="false">'TCPL GJ'!Q15/'TCPL GJ'!Q$10/28.174/37.8</f>
        <v>9.97677178700034</v>
      </c>
      <c r="P14" s="33" t="n">
        <f aca="false">'TCPL GJ'!R15/'TCPL GJ'!R$10/28.174/37.8</f>
        <v>38.5523625264224</v>
      </c>
      <c r="Q14" s="33" t="n">
        <f aca="false">'TCPL GJ'!S15/'TCPL GJ'!S$10/28.174/37.8</f>
        <v>40.6423098384955</v>
      </c>
      <c r="R14" s="33" t="n">
        <f aca="false">'TCPL GJ'!T15/'TCPL GJ'!T$10/28.174/37.8</f>
        <v>41.1953995731764</v>
      </c>
      <c r="S14" s="33" t="n">
        <f aca="false">'TCPL GJ'!U15/'TCPL GJ'!U$10/28.174/37.8</f>
        <v>49.8623507307637</v>
      </c>
      <c r="T14" s="33" t="n">
        <f aca="false">'TCPL GJ'!V15/'TCPL GJ'!V$10/28.174/37.8</f>
        <v>90.6196289551339</v>
      </c>
      <c r="U14" s="33" t="n">
        <f aca="false">'TCPL GJ'!W15/'TCPL GJ'!W$10/28.174/37.8</f>
        <v>95.002548774844</v>
      </c>
      <c r="V14" s="33" t="n">
        <f aca="false">'TCPL GJ'!X15/'TCPL GJ'!X$10/28.174/37.8</f>
        <v>85.5315024584564</v>
      </c>
      <c r="W14" s="33" t="n">
        <f aca="false">'TCPL GJ'!Y15/'TCPL GJ'!Y$10/28.174/37.8</f>
        <v>79.5414272264354</v>
      </c>
      <c r="X14" s="33" t="n">
        <f aca="false">'TCPL GJ'!Z15/'TCPL GJ'!Z$10/28.174/37.8</f>
        <v>48.6136542015485</v>
      </c>
      <c r="Y14" s="33" t="n">
        <f aca="false">'TCPL GJ'!AA15/'TCPL GJ'!AA$10/28.174/37.8</f>
        <v>49.7830739565856</v>
      </c>
      <c r="Z14" s="33" t="n">
        <f aca="false">AVERAGE(B14:Y14)</f>
        <v>39.8890755237495</v>
      </c>
    </row>
    <row r="15" customFormat="false" ht="12.75" hidden="false" customHeight="false" outlineLevel="0" collapsed="false">
      <c r="A15" s="39" t="s">
        <v>36</v>
      </c>
      <c r="B15" s="33" t="n">
        <f aca="false">'TCPL GJ'!D16/'TCPL GJ'!D$10/28.174/37.8</f>
        <v>0</v>
      </c>
      <c r="C15" s="33" t="n">
        <f aca="false">'TCPL GJ'!E16/'TCPL GJ'!E$10/28.174/37.8</f>
        <v>0</v>
      </c>
      <c r="D15" s="33" t="n">
        <f aca="false">'TCPL GJ'!F16/'TCPL GJ'!F$10/28.174/37.8</f>
        <v>0</v>
      </c>
      <c r="E15" s="33" t="n">
        <f aca="false">'TCPL GJ'!G16/'TCPL GJ'!G$10/28.174/37.8</f>
        <v>0</v>
      </c>
      <c r="F15" s="33" t="n">
        <f aca="false">'TCPL GJ'!H16/'TCPL GJ'!H$10/28.174/37.8</f>
        <v>0</v>
      </c>
      <c r="G15" s="33" t="n">
        <f aca="false">'TCPL GJ'!I16/'TCPL GJ'!I$10/28.174/37.8</f>
        <v>2.15472531555918</v>
      </c>
      <c r="H15" s="33" t="n">
        <f aca="false">'TCPL GJ'!J16/'TCPL GJ'!J$10/28.174/37.8</f>
        <v>0</v>
      </c>
      <c r="I15" s="33" t="n">
        <f aca="false">'TCPL GJ'!K16/'TCPL GJ'!K$10/28.174/37.8</f>
        <v>0.176681050376084</v>
      </c>
      <c r="J15" s="33" t="n">
        <f aca="false">'TCPL GJ'!L16/'TCPL GJ'!L$10/28.174/37.8</f>
        <v>0</v>
      </c>
      <c r="K15" s="33" t="n">
        <f aca="false">'TCPL GJ'!M16/'TCPL GJ'!M$10/28.174/37.8</f>
        <v>0</v>
      </c>
      <c r="L15" s="33" t="n">
        <f aca="false">'TCPL GJ'!N16/'TCPL GJ'!N$10/28.174/37.8</f>
        <v>0.542515526779979</v>
      </c>
      <c r="M15" s="33" t="n">
        <f aca="false">'TCPL GJ'!O16/'TCPL GJ'!O$10/28.174/37.8</f>
        <v>0</v>
      </c>
      <c r="N15" s="33" t="n">
        <f aca="false">'TCPL GJ'!P16/'TCPL GJ'!P$10/28.174/37.8</f>
        <v>0</v>
      </c>
      <c r="O15" s="33" t="n">
        <f aca="false">'TCPL GJ'!Q16/'TCPL GJ'!Q$10/28.174/37.8</f>
        <v>0</v>
      </c>
      <c r="P15" s="33" t="n">
        <f aca="false">'TCPL GJ'!R16/'TCPL GJ'!R$10/28.174/37.8</f>
        <v>0</v>
      </c>
      <c r="Q15" s="33" t="n">
        <f aca="false">'TCPL GJ'!S16/'TCPL GJ'!S$10/28.174/37.8</f>
        <v>0</v>
      </c>
      <c r="R15" s="33" t="n">
        <f aca="false">'TCPL GJ'!T16/'TCPL GJ'!T$10/28.174/37.8</f>
        <v>0</v>
      </c>
      <c r="S15" s="33" t="n">
        <f aca="false">'TCPL GJ'!U16/'TCPL GJ'!U$10/28.174/37.8</f>
        <v>0</v>
      </c>
      <c r="T15" s="33" t="n">
        <f aca="false">'TCPL GJ'!V16/'TCPL GJ'!V$10/28.174/37.8</f>
        <v>0</v>
      </c>
      <c r="U15" s="33" t="n">
        <f aca="false">'TCPL GJ'!W16/'TCPL GJ'!W$10/28.174/37.8</f>
        <v>0</v>
      </c>
      <c r="V15" s="33" t="n">
        <f aca="false">'TCPL GJ'!X16/'TCPL GJ'!X$10/28.174/37.8</f>
        <v>0</v>
      </c>
      <c r="W15" s="33" t="n">
        <f aca="false">'TCPL GJ'!Y16/'TCPL GJ'!Y$10/28.174/37.8</f>
        <v>0</v>
      </c>
      <c r="X15" s="33" t="n">
        <f aca="false">'TCPL GJ'!Z16/'TCPL GJ'!Z$10/28.174/37.8</f>
        <v>1.70069368621225</v>
      </c>
      <c r="Y15" s="33" t="n">
        <f aca="false">'TCPL GJ'!AA16/'TCPL GJ'!AA$10/28.174/37.8</f>
        <v>0</v>
      </c>
      <c r="Z15" s="33" t="n">
        <f aca="false">AVERAGE(B15:Y15)</f>
        <v>0.190608982455312</v>
      </c>
    </row>
    <row r="16" customFormat="false" ht="12.75" hidden="false" customHeight="false" outlineLevel="0" collapsed="false">
      <c r="A16" s="39" t="s">
        <v>37</v>
      </c>
      <c r="B16" s="33" t="n">
        <f aca="false">'TCPL GJ'!D17/'TCPL GJ'!D$10/28.174/37.8</f>
        <v>0</v>
      </c>
      <c r="C16" s="33" t="n">
        <f aca="false">'TCPL GJ'!E17/'TCPL GJ'!E$10/28.174/37.8</f>
        <v>0</v>
      </c>
      <c r="D16" s="33" t="n">
        <f aca="false">'TCPL GJ'!F17/'TCPL GJ'!F$10/28.174/37.8</f>
        <v>0.104136713731009</v>
      </c>
      <c r="E16" s="33" t="n">
        <f aca="false">'TCPL GJ'!G17/'TCPL GJ'!G$10/28.174/37.8</f>
        <v>2.88290991894787</v>
      </c>
      <c r="F16" s="33" t="n">
        <f aca="false">'TCPL GJ'!H17/'TCPL GJ'!H$10/28.174/37.8</f>
        <v>1.89996495214988</v>
      </c>
      <c r="G16" s="33" t="n">
        <f aca="false">'TCPL GJ'!I17/'TCPL GJ'!I$10/28.174/37.8</f>
        <v>0.850753737576104</v>
      </c>
      <c r="H16" s="33" t="n">
        <f aca="false">'TCPL GJ'!J17/'TCPL GJ'!J$10/28.174/37.8</f>
        <v>1.31461242368805</v>
      </c>
      <c r="I16" s="33" t="n">
        <f aca="false">'TCPL GJ'!K17/'TCPL GJ'!K$10/28.174/37.8</f>
        <v>1.61181702960099</v>
      </c>
      <c r="J16" s="33" t="n">
        <f aca="false">'TCPL GJ'!L17/'TCPL GJ'!L$10/28.174/37.8</f>
        <v>4.14494006694854</v>
      </c>
      <c r="K16" s="33" t="n">
        <f aca="false">'TCPL GJ'!M17/'TCPL GJ'!M$10/28.174/37.8</f>
        <v>4.20917689069291</v>
      </c>
      <c r="L16" s="33" t="n">
        <f aca="false">'TCPL GJ'!N17/'TCPL GJ'!N$10/28.174/37.8</f>
        <v>0.437912348420855</v>
      </c>
      <c r="M16" s="33" t="n">
        <f aca="false">'TCPL GJ'!O17/'TCPL GJ'!O$10/28.174/37.8</f>
        <v>0</v>
      </c>
      <c r="N16" s="33" t="n">
        <f aca="false">'TCPL GJ'!P17/'TCPL GJ'!P$10/28.174/37.8</f>
        <v>0</v>
      </c>
      <c r="O16" s="33" t="n">
        <f aca="false">'TCPL GJ'!Q17/'TCPL GJ'!Q$10/28.174/37.8</f>
        <v>0</v>
      </c>
      <c r="P16" s="33" t="n">
        <f aca="false">'TCPL GJ'!R17/'TCPL GJ'!R$10/28.174/37.8</f>
        <v>0.343275560416965</v>
      </c>
      <c r="Q16" s="33" t="n">
        <f aca="false">'TCPL GJ'!S17/'TCPL GJ'!S$10/28.174/37.8</f>
        <v>0.248769019030016</v>
      </c>
      <c r="R16" s="33" t="n">
        <f aca="false">'TCPL GJ'!T17/'TCPL GJ'!T$10/28.174/37.8</f>
        <v>1.54893517453828</v>
      </c>
      <c r="S16" s="33" t="n">
        <f aca="false">'TCPL GJ'!U17/'TCPL GJ'!U$10/28.174/37.8</f>
        <v>0.0563392343047344</v>
      </c>
      <c r="T16" s="33" t="n">
        <f aca="false">'TCPL GJ'!V17/'TCPL GJ'!V$10/28.174/37.8</f>
        <v>13.4664400448228</v>
      </c>
      <c r="U16" s="33" t="n">
        <f aca="false">'TCPL GJ'!W17/'TCPL GJ'!W$10/28.174/37.8</f>
        <v>0</v>
      </c>
      <c r="V16" s="33" t="n">
        <f aca="false">'TCPL GJ'!X17/'TCPL GJ'!X$10/28.174/37.8</f>
        <v>0</v>
      </c>
      <c r="W16" s="33" t="n">
        <f aca="false">'TCPL GJ'!Y17/'TCPL GJ'!Y$10/28.174/37.8</f>
        <v>0</v>
      </c>
      <c r="X16" s="33" t="n">
        <f aca="false">'TCPL GJ'!Z17/'TCPL GJ'!Z$10/28.174/37.8</f>
        <v>0</v>
      </c>
      <c r="Y16" s="33" t="n">
        <f aca="false">'TCPL GJ'!AA17/'TCPL GJ'!AA$10/28.174/37.8</f>
        <v>0</v>
      </c>
      <c r="Z16" s="33" t="n">
        <f aca="false">AVERAGE(B16:Y16)</f>
        <v>1.37999929645287</v>
      </c>
    </row>
    <row r="17" customFormat="false" ht="12.75" hidden="false" customHeight="false" outlineLevel="0" collapsed="false">
      <c r="A17" s="39" t="s">
        <v>38</v>
      </c>
      <c r="B17" s="33" t="n">
        <f aca="false">'TCPL GJ'!D18/'TCPL GJ'!D$10/28.174/37.8</f>
        <v>0</v>
      </c>
      <c r="C17" s="33" t="n">
        <f aca="false">'TCPL GJ'!E18/'TCPL GJ'!E$10/28.174/37.8</f>
        <v>0</v>
      </c>
      <c r="D17" s="33" t="n">
        <f aca="false">'TCPL GJ'!F18/'TCPL GJ'!F$10/28.174/37.8</f>
        <v>0</v>
      </c>
      <c r="E17" s="33" t="n">
        <f aca="false">'TCPL GJ'!G18/'TCPL GJ'!G$10/28.174/37.8</f>
        <v>0</v>
      </c>
      <c r="F17" s="33" t="n">
        <f aca="false">'TCPL GJ'!H18/'TCPL GJ'!H$10/28.174/37.8</f>
        <v>0</v>
      </c>
      <c r="G17" s="33" t="n">
        <f aca="false">'TCPL GJ'!I18/'TCPL GJ'!I$10/28.174/37.8</f>
        <v>0</v>
      </c>
      <c r="H17" s="33" t="n">
        <f aca="false">'TCPL GJ'!J18/'TCPL GJ'!J$10/28.174/37.8</f>
        <v>0</v>
      </c>
      <c r="I17" s="33" t="n">
        <f aca="false">'TCPL GJ'!K18/'TCPL GJ'!K$10/28.174/37.8</f>
        <v>0</v>
      </c>
      <c r="J17" s="33" t="n">
        <f aca="false">'TCPL GJ'!L18/'TCPL GJ'!L$10/28.174/37.8</f>
        <v>0</v>
      </c>
      <c r="K17" s="33" t="n">
        <f aca="false">'TCPL GJ'!M18/'TCPL GJ'!M$10/28.174/37.8</f>
        <v>0</v>
      </c>
      <c r="L17" s="33" t="n">
        <f aca="false">'TCPL GJ'!N18/'TCPL GJ'!N$10/28.174/37.8</f>
        <v>0</v>
      </c>
      <c r="M17" s="33" t="n">
        <f aca="false">'TCPL GJ'!O18/'TCPL GJ'!O$10/28.174/37.8</f>
        <v>0</v>
      </c>
      <c r="N17" s="33" t="n">
        <f aca="false">'TCPL GJ'!P18/'TCPL GJ'!P$10/28.174/37.8</f>
        <v>0</v>
      </c>
      <c r="O17" s="33" t="n">
        <f aca="false">'TCPL GJ'!Q18/'TCPL GJ'!Q$10/28.174/37.8</f>
        <v>0</v>
      </c>
      <c r="P17" s="33" t="n">
        <f aca="false">'TCPL GJ'!R18/'TCPL GJ'!R$10/28.174/37.8</f>
        <v>0</v>
      </c>
      <c r="Q17" s="33" t="n">
        <f aca="false">'TCPL GJ'!S18/'TCPL GJ'!S$10/28.174/37.8</f>
        <v>0</v>
      </c>
      <c r="R17" s="33" t="n">
        <f aca="false">'TCPL GJ'!T18/'TCPL GJ'!T$10/28.174/37.8</f>
        <v>0</v>
      </c>
      <c r="S17" s="33" t="n">
        <f aca="false">'TCPL GJ'!U18/'TCPL GJ'!U$10/28.174/37.8</f>
        <v>0</v>
      </c>
      <c r="T17" s="33" t="n">
        <f aca="false">'TCPL GJ'!V18/'TCPL GJ'!V$10/28.174/37.8</f>
        <v>0</v>
      </c>
      <c r="U17" s="33" t="n">
        <f aca="false">'TCPL GJ'!W18/'TCPL GJ'!W$10/28.174/37.8</f>
        <v>0</v>
      </c>
      <c r="V17" s="33" t="n">
        <f aca="false">'TCPL GJ'!X18/'TCPL GJ'!X$10/28.174/37.8</f>
        <v>0</v>
      </c>
      <c r="W17" s="33" t="n">
        <f aca="false">'TCPL GJ'!Y18/'TCPL GJ'!Y$10/28.174/37.8</f>
        <v>0</v>
      </c>
      <c r="X17" s="33" t="n">
        <f aca="false">'TCPL GJ'!Z18/'TCPL GJ'!Z$10/28.174/37.8</f>
        <v>0</v>
      </c>
      <c r="Y17" s="33" t="n">
        <f aca="false">'TCPL GJ'!AA18/'TCPL GJ'!AA$10/28.174/37.8</f>
        <v>0</v>
      </c>
      <c r="Z17" s="33" t="n">
        <f aca="false">AVERAGE(B17:Y17)</f>
        <v>0</v>
      </c>
    </row>
    <row r="18" customFormat="false" ht="12.75" hidden="false" customHeight="false" outlineLevel="0" collapsed="false">
      <c r="A18" s="39" t="s">
        <v>39</v>
      </c>
      <c r="B18" s="33" t="n">
        <f aca="false">'TCPL GJ'!D19/'TCPL GJ'!D$10/28.174/37.8</f>
        <v>0</v>
      </c>
      <c r="C18" s="33" t="n">
        <f aca="false">'TCPL GJ'!E19/'TCPL GJ'!E$10/28.174/37.8</f>
        <v>0</v>
      </c>
      <c r="D18" s="33" t="n">
        <f aca="false">'TCPL GJ'!F19/'TCPL GJ'!F$10/28.174/37.8</f>
        <v>0</v>
      </c>
      <c r="E18" s="33" t="n">
        <f aca="false">'TCPL GJ'!G19/'TCPL GJ'!G$10/28.174/37.8</f>
        <v>0</v>
      </c>
      <c r="F18" s="33" t="n">
        <f aca="false">'TCPL GJ'!H19/'TCPL GJ'!H$10/28.174/37.8</f>
        <v>0</v>
      </c>
      <c r="G18" s="33" t="n">
        <f aca="false">'TCPL GJ'!I19/'TCPL GJ'!I$10/28.174/37.8</f>
        <v>0</v>
      </c>
      <c r="H18" s="33" t="n">
        <f aca="false">'TCPL GJ'!J19/'TCPL GJ'!J$10/28.174/37.8</f>
        <v>0.368082997457598</v>
      </c>
      <c r="I18" s="33" t="n">
        <f aca="false">'TCPL GJ'!K19/'TCPL GJ'!K$10/28.174/37.8</f>
        <v>2.27516607867286</v>
      </c>
      <c r="J18" s="33" t="n">
        <f aca="false">'TCPL GJ'!L19/'TCPL GJ'!L$10/28.174/37.8</f>
        <v>1.99181102969466</v>
      </c>
      <c r="K18" s="33" t="n">
        <f aca="false">'TCPL GJ'!M19/'TCPL GJ'!M$10/28.174/37.8</f>
        <v>0.551155219037069</v>
      </c>
      <c r="L18" s="33" t="n">
        <f aca="false">'TCPL GJ'!N19/'TCPL GJ'!N$10/28.174/37.8</f>
        <v>0.0373716920888072</v>
      </c>
      <c r="M18" s="33" t="n">
        <f aca="false">'TCPL GJ'!O19/'TCPL GJ'!O$10/28.174/37.8</f>
        <v>0.0717870888721616</v>
      </c>
      <c r="N18" s="33" t="n">
        <f aca="false">'TCPL GJ'!P19/'TCPL GJ'!P$10/28.174/37.8</f>
        <v>0</v>
      </c>
      <c r="O18" s="33" t="n">
        <f aca="false">'TCPL GJ'!Q19/'TCPL GJ'!Q$10/28.174/37.8</f>
        <v>0</v>
      </c>
      <c r="P18" s="33" t="n">
        <f aca="false">'TCPL GJ'!R19/'TCPL GJ'!R$10/28.174/37.8</f>
        <v>0</v>
      </c>
      <c r="Q18" s="33" t="n">
        <f aca="false">'TCPL GJ'!S19/'TCPL GJ'!S$10/28.174/37.8</f>
        <v>0.123539421000437</v>
      </c>
      <c r="R18" s="33" t="n">
        <f aca="false">'TCPL GJ'!T19/'TCPL GJ'!T$10/28.174/37.8</f>
        <v>0.494210186514004</v>
      </c>
      <c r="S18" s="33" t="n">
        <f aca="false">'TCPL GJ'!U19/'TCPL GJ'!U$10/28.174/37.8</f>
        <v>2.07963763606082</v>
      </c>
      <c r="T18" s="33" t="n">
        <f aca="false">'TCPL GJ'!V19/'TCPL GJ'!V$10/28.174/37.8</f>
        <v>2.55931573298077</v>
      </c>
      <c r="U18" s="33" t="n">
        <f aca="false">'TCPL GJ'!W19/'TCPL GJ'!W$10/28.174/37.8</f>
        <v>2.16427471480746</v>
      </c>
      <c r="V18" s="33" t="n">
        <f aca="false">'TCPL GJ'!X19/'TCPL GJ'!X$10/28.174/37.8</f>
        <v>0.626429686319419</v>
      </c>
      <c r="W18" s="33" t="n">
        <f aca="false">'TCPL GJ'!Y19/'TCPL GJ'!Y$10/28.174/37.8</f>
        <v>0.0315317972641014</v>
      </c>
      <c r="X18" s="33" t="n">
        <f aca="false">'TCPL GJ'!Z19/'TCPL GJ'!Z$10/28.174/37.8</f>
        <v>0</v>
      </c>
      <c r="Y18" s="33" t="n">
        <f aca="false">'TCPL GJ'!AA19/'TCPL GJ'!AA$10/28.174/37.8</f>
        <v>0</v>
      </c>
      <c r="Z18" s="33" t="n">
        <f aca="false">AVERAGE(B18:Y18)</f>
        <v>0.557263053365423</v>
      </c>
    </row>
    <row r="19" customFormat="false" ht="12.75" hidden="false" customHeight="false" outlineLevel="0" collapsed="false">
      <c r="A19" s="39" t="s">
        <v>40</v>
      </c>
      <c r="B19" s="33" t="n">
        <f aca="false">'TCPL GJ'!D20/'TCPL GJ'!D$10/28.174/37.8</f>
        <v>0</v>
      </c>
      <c r="C19" s="33" t="n">
        <f aca="false">'TCPL GJ'!E20/'TCPL GJ'!E$10/28.174/37.8</f>
        <v>0</v>
      </c>
      <c r="D19" s="33" t="n">
        <f aca="false">'TCPL GJ'!F20/'TCPL GJ'!F$10/28.174/37.8</f>
        <v>0</v>
      </c>
      <c r="E19" s="33" t="n">
        <f aca="false">'TCPL GJ'!G20/'TCPL GJ'!G$10/28.174/37.8</f>
        <v>0</v>
      </c>
      <c r="F19" s="33" t="n">
        <f aca="false">'TCPL GJ'!H20/'TCPL GJ'!H$10/28.174/37.8</f>
        <v>0</v>
      </c>
      <c r="G19" s="33" t="n">
        <f aca="false">'TCPL GJ'!I20/'TCPL GJ'!I$10/28.174/37.8</f>
        <v>0</v>
      </c>
      <c r="H19" s="33" t="n">
        <f aca="false">'TCPL GJ'!J20/'TCPL GJ'!J$10/28.174/37.8</f>
        <v>0</v>
      </c>
      <c r="I19" s="33" t="n">
        <f aca="false">'TCPL GJ'!K20/'TCPL GJ'!K$10/28.174/37.8</f>
        <v>0</v>
      </c>
      <c r="J19" s="33" t="n">
        <f aca="false">'TCPL GJ'!L20/'TCPL GJ'!L$10/28.174/37.8</f>
        <v>0</v>
      </c>
      <c r="K19" s="33" t="n">
        <f aca="false">'TCPL GJ'!M20/'TCPL GJ'!M$10/28.174/37.8</f>
        <v>0</v>
      </c>
      <c r="L19" s="33" t="n">
        <f aca="false">'TCPL GJ'!N20/'TCPL GJ'!N$10/28.174/37.8</f>
        <v>0</v>
      </c>
      <c r="M19" s="33" t="n">
        <f aca="false">'TCPL GJ'!O20/'TCPL GJ'!O$10/28.174/37.8</f>
        <v>2.89710881952184</v>
      </c>
      <c r="N19" s="33" t="n">
        <f aca="false">'TCPL GJ'!P20/'TCPL GJ'!P$10/28.174/37.8</f>
        <v>0</v>
      </c>
      <c r="O19" s="33" t="n">
        <f aca="false">'TCPL GJ'!Q20/'TCPL GJ'!Q$10/28.174/37.8</f>
        <v>0</v>
      </c>
      <c r="P19" s="33" t="n">
        <f aca="false">'TCPL GJ'!R20/'TCPL GJ'!R$10/28.174/37.8</f>
        <v>0</v>
      </c>
      <c r="Q19" s="33" t="n">
        <f aca="false">'TCPL GJ'!S20/'TCPL GJ'!S$10/28.174/37.8</f>
        <v>0</v>
      </c>
      <c r="R19" s="33" t="n">
        <f aca="false">'TCPL GJ'!T20/'TCPL GJ'!T$10/28.174/37.8</f>
        <v>0.404612630022926</v>
      </c>
      <c r="S19" s="33" t="n">
        <f aca="false">'TCPL GJ'!U20/'TCPL GJ'!U$10/28.174/37.8</f>
        <v>0</v>
      </c>
      <c r="T19" s="33" t="n">
        <f aca="false">'TCPL GJ'!V20/'TCPL GJ'!V$10/28.174/37.8</f>
        <v>0</v>
      </c>
      <c r="U19" s="33" t="n">
        <f aca="false">'TCPL GJ'!W20/'TCPL GJ'!W$10/28.174/37.8</f>
        <v>0</v>
      </c>
      <c r="V19" s="33" t="n">
        <f aca="false">'TCPL GJ'!X20/'TCPL GJ'!X$10/28.174/37.8</f>
        <v>0</v>
      </c>
      <c r="W19" s="33" t="n">
        <f aca="false">'TCPL GJ'!Y20/'TCPL GJ'!Y$10/28.174/37.8</f>
        <v>0</v>
      </c>
      <c r="X19" s="33" t="n">
        <f aca="false">'TCPL GJ'!Z20/'TCPL GJ'!Z$10/28.174/37.8</f>
        <v>0</v>
      </c>
      <c r="Y19" s="33" t="n">
        <f aca="false">'TCPL GJ'!AA20/'TCPL GJ'!AA$10/28.174/37.8</f>
        <v>0</v>
      </c>
      <c r="Z19" s="33" t="n">
        <f aca="false">AVERAGE(B19:Y19)</f>
        <v>0.137571727064365</v>
      </c>
    </row>
    <row r="20" customFormat="false" ht="12.75" hidden="false" customHeight="false" outlineLevel="0" collapsed="false">
      <c r="A20" s="39" t="s">
        <v>41</v>
      </c>
      <c r="B20" s="33" t="n">
        <f aca="false">'TCPL GJ'!D21/'TCPL GJ'!D$10/28.174/37.8</f>
        <v>0</v>
      </c>
      <c r="C20" s="33" t="n">
        <f aca="false">'TCPL GJ'!E21/'TCPL GJ'!E$10/28.174/37.8</f>
        <v>0</v>
      </c>
      <c r="D20" s="33" t="n">
        <f aca="false">'TCPL GJ'!F21/'TCPL GJ'!F$10/28.174/37.8</f>
        <v>6.1104443090122</v>
      </c>
      <c r="E20" s="33" t="n">
        <f aca="false">'TCPL GJ'!G21/'TCPL GJ'!G$10/28.174/37.8</f>
        <v>24.6329530184621</v>
      </c>
      <c r="F20" s="33" t="n">
        <f aca="false">'TCPL GJ'!H21/'TCPL GJ'!H$10/28.174/37.8</f>
        <v>29.7606250131685</v>
      </c>
      <c r="G20" s="33" t="n">
        <f aca="false">'TCPL GJ'!I21/'TCPL GJ'!I$10/28.174/37.8</f>
        <v>39.4718622458146</v>
      </c>
      <c r="H20" s="33" t="n">
        <f aca="false">'TCPL GJ'!J21/'TCPL GJ'!J$10/28.174/37.8</f>
        <v>41.0129937296371</v>
      </c>
      <c r="I20" s="33" t="n">
        <f aca="false">'TCPL GJ'!K21/'TCPL GJ'!K$10/28.174/37.8</f>
        <v>55.0109914211339</v>
      </c>
      <c r="J20" s="33" t="n">
        <f aca="false">'TCPL GJ'!L21/'TCPL GJ'!L$10/28.174/37.8</f>
        <v>58.2636886498603</v>
      </c>
      <c r="K20" s="33" t="n">
        <f aca="false">'TCPL GJ'!M21/'TCPL GJ'!M$10/28.174/37.8</f>
        <v>46.4492149115584</v>
      </c>
      <c r="L20" s="33" t="n">
        <f aca="false">'TCPL GJ'!N21/'TCPL GJ'!N$10/28.174/37.8</f>
        <v>31.0729656935379</v>
      </c>
      <c r="M20" s="33" t="n">
        <f aca="false">'TCPL GJ'!O21/'TCPL GJ'!O$10/28.174/37.8</f>
        <v>22.3787616934353</v>
      </c>
      <c r="N20" s="33" t="n">
        <f aca="false">'TCPL GJ'!P21/'TCPL GJ'!P$10/28.174/37.8</f>
        <v>2.37491075532097</v>
      </c>
      <c r="O20" s="33" t="n">
        <f aca="false">'TCPL GJ'!Q21/'TCPL GJ'!Q$10/28.174/37.8</f>
        <v>9.97677178700034</v>
      </c>
      <c r="P20" s="33" t="n">
        <f aca="false">'TCPL GJ'!R21/'TCPL GJ'!R$10/28.174/37.8</f>
        <v>38.8956380868393</v>
      </c>
      <c r="Q20" s="33" t="n">
        <f aca="false">'TCPL GJ'!S21/'TCPL GJ'!S$10/28.174/37.8</f>
        <v>41.0146182785259</v>
      </c>
      <c r="R20" s="33" t="n">
        <f aca="false">'TCPL GJ'!T21/'TCPL GJ'!T$10/28.174/37.8</f>
        <v>43.6473375719581</v>
      </c>
      <c r="S20" s="33" t="n">
        <f aca="false">'TCPL GJ'!U21/'TCPL GJ'!U$10/28.174/37.8</f>
        <v>51.9983276011293</v>
      </c>
      <c r="T20" s="33" t="n">
        <f aca="false">'TCPL GJ'!V21/'TCPL GJ'!V$10/28.174/37.8</f>
        <v>106.645384732937</v>
      </c>
      <c r="U20" s="33" t="n">
        <f aca="false">'TCPL GJ'!W21/'TCPL GJ'!W$10/28.174/37.8</f>
        <v>97.1668234896515</v>
      </c>
      <c r="V20" s="33" t="n">
        <f aca="false">'TCPL GJ'!X21/'TCPL GJ'!X$10/28.174/37.8</f>
        <v>86.1579321447758</v>
      </c>
      <c r="W20" s="33" t="n">
        <f aca="false">'TCPL GJ'!Y21/'TCPL GJ'!Y$10/28.174/37.8</f>
        <v>79.5729590236995</v>
      </c>
      <c r="X20" s="33" t="n">
        <f aca="false">'TCPL GJ'!Z21/'TCPL GJ'!Z$10/28.174/37.8</f>
        <v>50.3143478877607</v>
      </c>
      <c r="Y20" s="33" t="n">
        <f aca="false">'TCPL GJ'!AA21/'TCPL GJ'!AA$10/28.174/37.8</f>
        <v>49.7830739565856</v>
      </c>
      <c r="Z20" s="33" t="n">
        <f aca="false">AVERAGE(B20:Y20)</f>
        <v>42.1546927500752</v>
      </c>
    </row>
    <row r="22" customFormat="false" ht="12.75" hidden="false" customHeight="false" outlineLevel="0" collapsed="false">
      <c r="A22" s="37" t="s">
        <v>42</v>
      </c>
      <c r="B22" s="38" t="n">
        <v>36161</v>
      </c>
      <c r="C22" s="38" t="n">
        <v>36192</v>
      </c>
      <c r="D22" s="38" t="n">
        <v>36220</v>
      </c>
      <c r="E22" s="38" t="n">
        <v>36251</v>
      </c>
      <c r="F22" s="38" t="n">
        <v>36281</v>
      </c>
      <c r="G22" s="38" t="n">
        <v>36312</v>
      </c>
      <c r="H22" s="38" t="n">
        <v>36342</v>
      </c>
      <c r="I22" s="38" t="n">
        <v>36373</v>
      </c>
      <c r="J22" s="38" t="n">
        <v>36404</v>
      </c>
      <c r="K22" s="38" t="n">
        <v>36434</v>
      </c>
      <c r="L22" s="38" t="n">
        <v>36465</v>
      </c>
      <c r="M22" s="38" t="n">
        <v>36495</v>
      </c>
      <c r="N22" s="38" t="n">
        <v>36526</v>
      </c>
      <c r="O22" s="38" t="n">
        <v>36557</v>
      </c>
      <c r="P22" s="38" t="n">
        <v>36586</v>
      </c>
      <c r="Q22" s="38" t="n">
        <v>36617</v>
      </c>
      <c r="R22" s="38" t="n">
        <v>36647</v>
      </c>
      <c r="S22" s="38" t="n">
        <v>36678</v>
      </c>
      <c r="T22" s="38" t="n">
        <v>36708</v>
      </c>
      <c r="U22" s="38" t="n">
        <v>36739</v>
      </c>
      <c r="V22" s="38" t="n">
        <v>36770</v>
      </c>
      <c r="W22" s="38" t="n">
        <v>36800</v>
      </c>
      <c r="X22" s="38" t="n">
        <v>36831</v>
      </c>
      <c r="Y22" s="38" t="n">
        <v>36861</v>
      </c>
      <c r="Z22" s="38" t="s">
        <v>71</v>
      </c>
    </row>
    <row r="23" customFormat="false" ht="12.75" hidden="false" customHeight="false" outlineLevel="0" collapsed="false">
      <c r="A23" s="39" t="s">
        <v>31</v>
      </c>
      <c r="B23" s="33" t="n">
        <f aca="false">'TCPL GJ'!D24/'TCPL GJ'!D$10/28.174/37.8</f>
        <v>54.2810954377785</v>
      </c>
      <c r="C23" s="33" t="n">
        <f aca="false">'TCPL GJ'!E24/'TCPL GJ'!E$10/28.174/37.8</f>
        <v>1.71854785784549</v>
      </c>
      <c r="D23" s="33" t="n">
        <f aca="false">'TCPL GJ'!F24/'TCPL GJ'!F$10/28.174/37.8</f>
        <v>13.1895599691348</v>
      </c>
      <c r="E23" s="33" t="n">
        <f aca="false">'TCPL GJ'!G24/'TCPL GJ'!G$10/28.174/37.8</f>
        <v>2.9604076656915</v>
      </c>
      <c r="F23" s="33" t="n">
        <f aca="false">'TCPL GJ'!H24/'TCPL GJ'!H$10/28.174/37.8</f>
        <v>0</v>
      </c>
      <c r="G23" s="33" t="n">
        <f aca="false">'TCPL GJ'!I24/'TCPL GJ'!I$10/28.174/37.8</f>
        <v>0</v>
      </c>
      <c r="H23" s="33" t="n">
        <f aca="false">'TCPL GJ'!J24/'TCPL GJ'!J$10/28.174/37.8</f>
        <v>0</v>
      </c>
      <c r="I23" s="33" t="n">
        <f aca="false">'TCPL GJ'!K24/'TCPL GJ'!K$10/28.174/37.8</f>
        <v>0.492211052393513</v>
      </c>
      <c r="J23" s="33" t="n">
        <f aca="false">'TCPL GJ'!L24/'TCPL GJ'!L$10/28.174/37.8</f>
        <v>0</v>
      </c>
      <c r="K23" s="33" t="n">
        <f aca="false">'TCPL GJ'!M24/'TCPL GJ'!M$10/28.174/37.8</f>
        <v>0</v>
      </c>
      <c r="L23" s="33" t="n">
        <f aca="false">'TCPL GJ'!N24/'TCPL GJ'!N$10/28.174/37.8</f>
        <v>0</v>
      </c>
      <c r="M23" s="33" t="n">
        <f aca="false">'TCPL GJ'!O24/'TCPL GJ'!O$10/28.174/37.8</f>
        <v>0</v>
      </c>
      <c r="N23" s="33" t="n">
        <f aca="false">'TCPL GJ'!P24/'TCPL GJ'!P$10/28.174/37.8</f>
        <v>15.522670647391</v>
      </c>
      <c r="O23" s="33" t="n">
        <f aca="false">'TCPL GJ'!Q24/'TCPL GJ'!Q$10/28.174/37.8</f>
        <v>0</v>
      </c>
      <c r="P23" s="33" t="n">
        <f aca="false">'TCPL GJ'!R24/'TCPL GJ'!R$10/28.174/37.8</f>
        <v>0</v>
      </c>
      <c r="Q23" s="33" t="n">
        <f aca="false">'TCPL GJ'!S24/'TCPL GJ'!S$10/28.174/37.8</f>
        <v>0</v>
      </c>
      <c r="R23" s="33" t="n">
        <f aca="false">'TCPL GJ'!T24/'TCPL GJ'!T$10/28.174/37.8</f>
        <v>0</v>
      </c>
      <c r="S23" s="33" t="n">
        <f aca="false">'TCPL GJ'!U24/'TCPL GJ'!U$10/28.174/37.8</f>
        <v>0</v>
      </c>
      <c r="T23" s="33" t="n">
        <f aca="false">'TCPL GJ'!V24/'TCPL GJ'!V$10/28.174/37.8</f>
        <v>0</v>
      </c>
      <c r="U23" s="33" t="n">
        <f aca="false">'TCPL GJ'!W24/'TCPL GJ'!W$10/28.174/37.8</f>
        <v>0</v>
      </c>
      <c r="V23" s="33" t="n">
        <f aca="false">'TCPL GJ'!X24/'TCPL GJ'!X$10/28.174/37.8</f>
        <v>0</v>
      </c>
      <c r="W23" s="33" t="n">
        <f aca="false">'TCPL GJ'!Y24/'TCPL GJ'!Y$10/28.174/37.8</f>
        <v>0</v>
      </c>
      <c r="X23" s="33" t="n">
        <f aca="false">'TCPL GJ'!Z24/'TCPL GJ'!Z$10/28.174/37.8</f>
        <v>8.266468052086</v>
      </c>
      <c r="Y23" s="33" t="n">
        <f aca="false">'TCPL GJ'!AA24/'TCPL GJ'!AA$10/28.174/37.8</f>
        <v>12.8648521241097</v>
      </c>
      <c r="Z23" s="33" t="n">
        <f aca="false">AVERAGE(B23:Y23)</f>
        <v>4.55399220026794</v>
      </c>
    </row>
    <row r="24" customFormat="false" ht="12.75" hidden="false" customHeight="false" outlineLevel="0" collapsed="false">
      <c r="A24" s="39" t="s">
        <v>43</v>
      </c>
      <c r="B24" s="33" t="n">
        <f aca="false">'TCPL GJ'!D25/'TCPL GJ'!D$10/28.174/37.8</f>
        <v>5.13986469351402</v>
      </c>
      <c r="C24" s="33" t="n">
        <f aca="false">'TCPL GJ'!E25/'TCPL GJ'!E$10/28.174/37.8</f>
        <v>3.80014842437137</v>
      </c>
      <c r="D24" s="33" t="n">
        <f aca="false">'TCPL GJ'!F25/'TCPL GJ'!F$10/28.174/37.8</f>
        <v>2.19607912126981</v>
      </c>
      <c r="E24" s="33" t="n">
        <f aca="false">'TCPL GJ'!G25/'TCPL GJ'!G$10/28.174/37.8</f>
        <v>0</v>
      </c>
      <c r="F24" s="33" t="n">
        <f aca="false">'TCPL GJ'!H25/'TCPL GJ'!H$10/28.174/37.8</f>
        <v>0</v>
      </c>
      <c r="G24" s="33" t="n">
        <f aca="false">'TCPL GJ'!I25/'TCPL GJ'!I$10/28.174/37.8</f>
        <v>0</v>
      </c>
      <c r="H24" s="33" t="n">
        <f aca="false">'TCPL GJ'!J25/'TCPL GJ'!J$10/28.174/37.8</f>
        <v>0.0155387243001768</v>
      </c>
      <c r="I24" s="33" t="n">
        <f aca="false">'TCPL GJ'!K25/'TCPL GJ'!K$10/28.174/37.8</f>
        <v>0.0375594895364896</v>
      </c>
      <c r="J24" s="33" t="n">
        <f aca="false">'TCPL GJ'!L25/'TCPL GJ'!L$10/28.174/37.8</f>
        <v>0.144259739394734</v>
      </c>
      <c r="K24" s="33" t="n">
        <f aca="false">'TCPL GJ'!M25/'TCPL GJ'!M$10/28.174/37.8</f>
        <v>0.238442178734876</v>
      </c>
      <c r="L24" s="33" t="n">
        <f aca="false">'TCPL GJ'!N25/'TCPL GJ'!N$10/28.174/37.8</f>
        <v>7.98808963547138</v>
      </c>
      <c r="M24" s="33" t="n">
        <f aca="false">'TCPL GJ'!O25/'TCPL GJ'!O$10/28.174/37.8</f>
        <v>14.6287245065116</v>
      </c>
      <c r="N24" s="33" t="n">
        <f aca="false">'TCPL GJ'!P25/'TCPL GJ'!P$10/28.174/37.8</f>
        <v>18.565958576996</v>
      </c>
      <c r="O24" s="33" t="n">
        <f aca="false">'TCPL GJ'!Q25/'TCPL GJ'!Q$10/28.174/37.8</f>
        <v>13.1315422559734</v>
      </c>
      <c r="P24" s="33" t="n">
        <f aca="false">'TCPL GJ'!R25/'TCPL GJ'!R$10/28.174/37.8</f>
        <v>8.25766580397366</v>
      </c>
      <c r="Q24" s="33" t="n">
        <f aca="false">'TCPL GJ'!S25/'TCPL GJ'!S$10/28.174/37.8</f>
        <v>0</v>
      </c>
      <c r="R24" s="33" t="n">
        <f aca="false">'TCPL GJ'!T25/'TCPL GJ'!T$10/28.174/37.8</f>
        <v>0</v>
      </c>
      <c r="S24" s="33" t="n">
        <f aca="false">'TCPL GJ'!U25/'TCPL GJ'!U$10/28.174/37.8</f>
        <v>0</v>
      </c>
      <c r="T24" s="33" t="n">
        <f aca="false">'TCPL GJ'!V25/'TCPL GJ'!V$10/28.174/37.8</f>
        <v>0</v>
      </c>
      <c r="U24" s="33" t="n">
        <f aca="false">'TCPL GJ'!W25/'TCPL GJ'!W$10/28.174/37.8</f>
        <v>0</v>
      </c>
      <c r="V24" s="33" t="n">
        <f aca="false">'TCPL GJ'!X25/'TCPL GJ'!X$10/28.174/37.8</f>
        <v>0</v>
      </c>
      <c r="W24" s="33" t="n">
        <f aca="false">'TCPL GJ'!Y25/'TCPL GJ'!Y$10/28.174/37.8</f>
        <v>0</v>
      </c>
      <c r="X24" s="33" t="n">
        <f aca="false">'TCPL GJ'!Z25/'TCPL GJ'!Z$10/28.174/37.8</f>
        <v>10.2223158705495</v>
      </c>
      <c r="Y24" s="33" t="n">
        <f aca="false">'TCPL GJ'!AA25/'TCPL GJ'!AA$10/28.174/37.8</f>
        <v>18.42299019747</v>
      </c>
      <c r="Z24" s="33" t="n">
        <f aca="false">AVERAGE(B24:Y24)</f>
        <v>4.28288246741946</v>
      </c>
    </row>
    <row r="25" customFormat="false" ht="12.75" hidden="false" customHeight="false" outlineLevel="0" collapsed="false">
      <c r="A25" s="39" t="s">
        <v>44</v>
      </c>
      <c r="B25" s="33" t="n">
        <f aca="false">'TCPL GJ'!D26/'TCPL GJ'!D$10/28.174/37.8</f>
        <v>7.50696065181853</v>
      </c>
      <c r="C25" s="33" t="n">
        <f aca="false">'TCPL GJ'!E26/'TCPL GJ'!E$10/28.174/37.8</f>
        <v>6.74487947454918</v>
      </c>
      <c r="D25" s="33" t="n">
        <f aca="false">'TCPL GJ'!F26/'TCPL GJ'!F$10/28.174/37.8</f>
        <v>6.22875670105214</v>
      </c>
      <c r="E25" s="33" t="n">
        <f aca="false">'TCPL GJ'!G26/'TCPL GJ'!G$10/28.174/37.8</f>
        <v>4.99944975347829</v>
      </c>
      <c r="F25" s="33" t="n">
        <f aca="false">'TCPL GJ'!H26/'TCPL GJ'!H$10/28.174/37.8</f>
        <v>4.3279436313966</v>
      </c>
      <c r="G25" s="33" t="n">
        <f aca="false">'TCPL GJ'!I26/'TCPL GJ'!I$10/28.174/37.8</f>
        <v>3.54295534840245</v>
      </c>
      <c r="H25" s="33" t="n">
        <f aca="false">'TCPL GJ'!J26/'TCPL GJ'!J$10/28.174/37.8</f>
        <v>3.59644228276255</v>
      </c>
      <c r="I25" s="33" t="n">
        <f aca="false">'TCPL GJ'!K26/'TCPL GJ'!K$10/28.174/37.8</f>
        <v>3.28772751070134</v>
      </c>
      <c r="J25" s="33" t="n">
        <f aca="false">'TCPL GJ'!L26/'TCPL GJ'!L$10/28.174/37.8</f>
        <v>3.39312428472647</v>
      </c>
      <c r="K25" s="33" t="n">
        <f aca="false">'TCPL GJ'!M26/'TCPL GJ'!M$10/28.174/37.8</f>
        <v>4.88797379433221</v>
      </c>
      <c r="L25" s="33" t="n">
        <f aca="false">'TCPL GJ'!N26/'TCPL GJ'!N$10/28.174/37.8</f>
        <v>5.87073601200101</v>
      </c>
      <c r="M25" s="33" t="n">
        <f aca="false">'TCPL GJ'!O26/'TCPL GJ'!O$10/28.174/37.8</f>
        <v>6.26619503094496</v>
      </c>
      <c r="N25" s="33" t="n">
        <f aca="false">'TCPL GJ'!P26/'TCPL GJ'!P$10/28.174/37.8</f>
        <v>7.63305755096402</v>
      </c>
      <c r="O25" s="33" t="n">
        <f aca="false">'TCPL GJ'!Q26/'TCPL GJ'!Q$10/28.174/37.8</f>
        <v>7.14138649456857</v>
      </c>
      <c r="P25" s="33" t="n">
        <f aca="false">'TCPL GJ'!R26/'TCPL GJ'!R$10/28.174/37.8</f>
        <v>6.01851442938055</v>
      </c>
      <c r="Q25" s="33" t="n">
        <f aca="false">'TCPL GJ'!S26/'TCPL GJ'!S$10/28.174/37.8</f>
        <v>5.27770297179445</v>
      </c>
      <c r="R25" s="33" t="n">
        <f aca="false">'TCPL GJ'!T26/'TCPL GJ'!T$10/28.174/37.8</f>
        <v>4.42665845107355</v>
      </c>
      <c r="S25" s="33" t="n">
        <f aca="false">'TCPL GJ'!U26/'TCPL GJ'!U$10/28.174/37.8</f>
        <v>4.01514073102535</v>
      </c>
      <c r="T25" s="33" t="n">
        <f aca="false">'TCPL GJ'!V26/'TCPL GJ'!V$10/28.174/37.8</f>
        <v>3.69127999384218</v>
      </c>
      <c r="U25" s="33" t="n">
        <f aca="false">'TCPL GJ'!W26/'TCPL GJ'!W$10/28.174/37.8</f>
        <v>3.75985635215719</v>
      </c>
      <c r="V25" s="33" t="n">
        <f aca="false">'TCPL GJ'!X26/'TCPL GJ'!X$10/28.174/37.8</f>
        <v>3.78843791209802</v>
      </c>
      <c r="W25" s="33" t="n">
        <f aca="false">'TCPL GJ'!Y26/'TCPL GJ'!Y$10/28.174/37.8</f>
        <v>5.38360760665929</v>
      </c>
      <c r="X25" s="33" t="n">
        <f aca="false">'TCPL GJ'!Z26/'TCPL GJ'!Z$10/28.174/37.8</f>
        <v>5.79204888142206</v>
      </c>
      <c r="Y25" s="33" t="n">
        <f aca="false">'TCPL GJ'!AA26/'TCPL GJ'!AA$10/28.174/37.8</f>
        <v>7.04506980025246</v>
      </c>
      <c r="Z25" s="33" t="n">
        <f aca="false">AVERAGE(B25:Y25)</f>
        <v>5.19274606880848</v>
      </c>
    </row>
    <row r="26" customFormat="false" ht="12.75" hidden="false" customHeight="false" outlineLevel="0" collapsed="false">
      <c r="A26" s="39" t="s">
        <v>45</v>
      </c>
      <c r="B26" s="33" t="n">
        <f aca="false">'TCPL GJ'!D27/'TCPL GJ'!D$10/28.174/37.8</f>
        <v>4.46545982695762</v>
      </c>
      <c r="C26" s="33" t="n">
        <f aca="false">'TCPL GJ'!E27/'TCPL GJ'!E$10/28.174/37.8</f>
        <v>2.13773858927952</v>
      </c>
      <c r="D26" s="33" t="n">
        <f aca="false">'TCPL GJ'!F27/'TCPL GJ'!F$10/28.174/37.8</f>
        <v>3.15669335607645</v>
      </c>
      <c r="E26" s="33" t="n">
        <f aca="false">'TCPL GJ'!G27/'TCPL GJ'!G$10/28.174/37.8</f>
        <v>0.330147913025744</v>
      </c>
      <c r="F26" s="33" t="n">
        <f aca="false">'TCPL GJ'!H27/'TCPL GJ'!H$10/28.174/37.8</f>
        <v>0.139030691106845</v>
      </c>
      <c r="G26" s="33" t="n">
        <f aca="false">'TCPL GJ'!I27/'TCPL GJ'!I$10/28.174/37.8</f>
        <v>0.102474807285389</v>
      </c>
      <c r="H26" s="33" t="n">
        <f aca="false">'TCPL GJ'!J27/'TCPL GJ'!J$10/28.174/37.8</f>
        <v>0.161748124294238</v>
      </c>
      <c r="I26" s="33" t="n">
        <f aca="false">'TCPL GJ'!K27/'TCPL GJ'!K$10/28.174/37.8</f>
        <v>0</v>
      </c>
      <c r="J26" s="33" t="n">
        <f aca="false">'TCPL GJ'!L27/'TCPL GJ'!L$10/28.174/37.8</f>
        <v>0.140910684911064</v>
      </c>
      <c r="K26" s="33" t="n">
        <f aca="false">'TCPL GJ'!M27/'TCPL GJ'!M$10/28.174/37.8</f>
        <v>0.205092986815783</v>
      </c>
      <c r="L26" s="33" t="n">
        <f aca="false">'TCPL GJ'!N27/'TCPL GJ'!N$10/28.174/37.8</f>
        <v>1.73114817231142</v>
      </c>
      <c r="M26" s="33" t="n">
        <f aca="false">'TCPL GJ'!O27/'TCPL GJ'!O$10/28.174/37.8</f>
        <v>1.58101219019888</v>
      </c>
      <c r="N26" s="33" t="n">
        <f aca="false">'TCPL GJ'!P27/'TCPL GJ'!P$10/28.174/37.8</f>
        <v>3.97682298405225</v>
      </c>
      <c r="O26" s="33" t="n">
        <f aca="false">'TCPL GJ'!Q27/'TCPL GJ'!Q$10/28.174/37.8</f>
        <v>1.93318045066906</v>
      </c>
      <c r="P26" s="33" t="n">
        <f aca="false">'TCPL GJ'!R27/'TCPL GJ'!R$10/28.174/37.8</f>
        <v>0.641176834280978</v>
      </c>
      <c r="Q26" s="33" t="n">
        <f aca="false">'TCPL GJ'!S27/'TCPL GJ'!S$10/28.174/37.8</f>
        <v>0.223791958488251</v>
      </c>
      <c r="R26" s="33" t="n">
        <f aca="false">'TCPL GJ'!T27/'TCPL GJ'!T$10/28.174/37.8</f>
        <v>0.0020294240314071</v>
      </c>
      <c r="S26" s="33" t="n">
        <f aca="false">'TCPL GJ'!U27/'TCPL GJ'!U$10/28.174/37.8</f>
        <v>0.286954500058781</v>
      </c>
      <c r="T26" s="33" t="n">
        <f aca="false">'TCPL GJ'!V27/'TCPL GJ'!V$10/28.174/37.8</f>
        <v>0.802319160356885</v>
      </c>
      <c r="U26" s="33" t="n">
        <f aca="false">'TCPL GJ'!W27/'TCPL GJ'!W$10/28.174/37.8</f>
        <v>1.06529616693415</v>
      </c>
      <c r="V26" s="33" t="n">
        <f aca="false">'TCPL GJ'!X27/'TCPL GJ'!X$10/28.174/37.8</f>
        <v>0.982931841169933</v>
      </c>
      <c r="W26" s="33" t="n">
        <f aca="false">'TCPL GJ'!Y27/'TCPL GJ'!Y$10/28.174/37.8</f>
        <v>1.77701820373971</v>
      </c>
      <c r="X26" s="33" t="n">
        <f aca="false">'TCPL GJ'!Z27/'TCPL GJ'!Z$10/28.174/37.8</f>
        <v>3.5048011669483</v>
      </c>
      <c r="Y26" s="33" t="n">
        <f aca="false">'TCPL GJ'!AA27/'TCPL GJ'!AA$10/28.174/37.8</f>
        <v>6.20891680940181</v>
      </c>
      <c r="Z26" s="33" t="n">
        <f aca="false">AVERAGE(B26:Y26)</f>
        <v>1.48152903509977</v>
      </c>
    </row>
    <row r="27" customFormat="false" ht="12.75" hidden="false" customHeight="false" outlineLevel="0" collapsed="false">
      <c r="A27" s="39" t="s">
        <v>46</v>
      </c>
      <c r="B27" s="33" t="n">
        <f aca="false">'TCPL GJ'!D28/'TCPL GJ'!D$10/28.174/37.8</f>
        <v>1041.52161585577</v>
      </c>
      <c r="C27" s="33" t="n">
        <f aca="false">'TCPL GJ'!E28/'TCPL GJ'!E$10/28.174/37.8</f>
        <v>786.211935536541</v>
      </c>
      <c r="D27" s="33" t="n">
        <f aca="false">'TCPL GJ'!F28/'TCPL GJ'!F$10/28.174/37.8</f>
        <v>666.82799679019</v>
      </c>
      <c r="E27" s="33" t="n">
        <f aca="false">'TCPL GJ'!G28/'TCPL GJ'!G$10/28.174/37.8</f>
        <v>612.095639230586</v>
      </c>
      <c r="F27" s="33" t="n">
        <f aca="false">'TCPL GJ'!H28/'TCPL GJ'!H$10/28.174/37.8</f>
        <v>544.299067411203</v>
      </c>
      <c r="G27" s="33" t="n">
        <f aca="false">'TCPL GJ'!I28/'TCPL GJ'!I$10/28.174/37.8</f>
        <v>440.644801284635</v>
      </c>
      <c r="H27" s="33" t="n">
        <f aca="false">'TCPL GJ'!J28/'TCPL GJ'!J$10/28.174/37.8</f>
        <v>459.24424030983</v>
      </c>
      <c r="I27" s="33" t="n">
        <f aca="false">'TCPL GJ'!K28/'TCPL GJ'!K$10/28.174/37.8</f>
        <v>400.222804103527</v>
      </c>
      <c r="J27" s="33" t="n">
        <f aca="false">'TCPL GJ'!L28/'TCPL GJ'!L$10/28.174/37.8</f>
        <v>425.632648911795</v>
      </c>
      <c r="K27" s="33" t="n">
        <f aca="false">'TCPL GJ'!M28/'TCPL GJ'!M$10/28.174/37.8</f>
        <v>528.250624490122</v>
      </c>
      <c r="L27" s="33" t="n">
        <f aca="false">'TCPL GJ'!N28/'TCPL GJ'!N$10/28.174/37.8</f>
        <v>718.044667998526</v>
      </c>
      <c r="M27" s="33" t="n">
        <f aca="false">'TCPL GJ'!O28/'TCPL GJ'!O$10/28.174/37.8</f>
        <v>705.938965853735</v>
      </c>
      <c r="N27" s="33" t="n">
        <f aca="false">'TCPL GJ'!P28/'TCPL GJ'!P$10/28.174/37.8</f>
        <v>0</v>
      </c>
      <c r="O27" s="33" t="n">
        <f aca="false">'TCPL GJ'!Q28/'TCPL GJ'!Q$10/28.174/37.8</f>
        <v>0</v>
      </c>
      <c r="P27" s="33" t="n">
        <f aca="false">'TCPL GJ'!R28/'TCPL GJ'!R$10/28.174/37.8</f>
        <v>0</v>
      </c>
      <c r="Q27" s="33" t="n">
        <f aca="false">'TCPL GJ'!S28/'TCPL GJ'!S$10/28.174/37.8</f>
        <v>0</v>
      </c>
      <c r="R27" s="33" t="n">
        <f aca="false">'TCPL GJ'!T28/'TCPL GJ'!T$10/28.174/37.8</f>
        <v>0</v>
      </c>
      <c r="S27" s="33" t="n">
        <f aca="false">'TCPL GJ'!U28/'TCPL GJ'!U$10/28.174/37.8</f>
        <v>0</v>
      </c>
      <c r="T27" s="33" t="n">
        <f aca="false">'TCPL GJ'!V28/'TCPL GJ'!V$10/28.174/37.8</f>
        <v>0</v>
      </c>
      <c r="U27" s="33" t="n">
        <f aca="false">'TCPL GJ'!W28/'TCPL GJ'!W$10/28.174/37.8</f>
        <v>0</v>
      </c>
      <c r="V27" s="33" t="n">
        <f aca="false">'TCPL GJ'!X28/'TCPL GJ'!X$10/28.174/37.8</f>
        <v>0</v>
      </c>
      <c r="W27" s="33" t="n">
        <f aca="false">'TCPL GJ'!Y28/'TCPL GJ'!Y$10/28.174/37.8</f>
        <v>0</v>
      </c>
      <c r="X27" s="33" t="n">
        <f aca="false">'TCPL GJ'!Z28/'TCPL GJ'!Z$10/28.174/37.8</f>
        <v>0</v>
      </c>
      <c r="Y27" s="33" t="n">
        <f aca="false">'TCPL GJ'!AA28/'TCPL GJ'!AA$10/28.174/37.8</f>
        <v>0</v>
      </c>
      <c r="Z27" s="33" t="n">
        <f aca="false">AVERAGE(B27:Y27)</f>
        <v>305.372291990686</v>
      </c>
    </row>
    <row r="28" customFormat="false" ht="12.75" hidden="false" customHeight="false" outlineLevel="0" collapsed="false">
      <c r="A28" s="39" t="s">
        <v>32</v>
      </c>
      <c r="B28" s="33" t="n">
        <f aca="false">'TCPL GJ'!D29/'TCPL GJ'!D$10/28.174/37.8</f>
        <v>0</v>
      </c>
      <c r="C28" s="33" t="n">
        <f aca="false">'TCPL GJ'!E29/'TCPL GJ'!E$10/28.174/37.8</f>
        <v>0</v>
      </c>
      <c r="D28" s="33" t="n">
        <f aca="false">'TCPL GJ'!F29/'TCPL GJ'!F$10/28.174/37.8</f>
        <v>0</v>
      </c>
      <c r="E28" s="33" t="n">
        <f aca="false">'TCPL GJ'!G29/'TCPL GJ'!G$10/28.174/37.8</f>
        <v>0</v>
      </c>
      <c r="F28" s="33" t="n">
        <f aca="false">'TCPL GJ'!H29/'TCPL GJ'!H$10/28.174/37.8</f>
        <v>0</v>
      </c>
      <c r="G28" s="33" t="n">
        <f aca="false">'TCPL GJ'!I29/'TCPL GJ'!I$10/28.174/37.8</f>
        <v>0</v>
      </c>
      <c r="H28" s="33" t="n">
        <f aca="false">'TCPL GJ'!J29/'TCPL GJ'!J$10/28.174/37.8</f>
        <v>0</v>
      </c>
      <c r="I28" s="33" t="n">
        <f aca="false">'TCPL GJ'!K29/'TCPL GJ'!K$10/28.174/37.8</f>
        <v>0</v>
      </c>
      <c r="J28" s="33" t="n">
        <f aca="false">'TCPL GJ'!L29/'TCPL GJ'!L$10/28.174/37.8</f>
        <v>0</v>
      </c>
      <c r="K28" s="33" t="n">
        <f aca="false">'TCPL GJ'!M29/'TCPL GJ'!M$10/28.174/37.8</f>
        <v>0</v>
      </c>
      <c r="L28" s="33" t="n">
        <f aca="false">'TCPL GJ'!N29/'TCPL GJ'!N$10/28.174/37.8</f>
        <v>0</v>
      </c>
      <c r="M28" s="33" t="n">
        <f aca="false">'TCPL GJ'!O29/'TCPL GJ'!O$10/28.174/37.8</f>
        <v>0</v>
      </c>
      <c r="N28" s="33" t="n">
        <f aca="false">'TCPL GJ'!P29/'TCPL GJ'!P$10/28.174/37.8</f>
        <v>0</v>
      </c>
      <c r="O28" s="33" t="n">
        <f aca="false">'TCPL GJ'!Q29/'TCPL GJ'!Q$10/28.174/37.8</f>
        <v>0</v>
      </c>
      <c r="P28" s="33" t="n">
        <f aca="false">'TCPL GJ'!R29/'TCPL GJ'!R$10/28.174/37.8</f>
        <v>0.537403599480967</v>
      </c>
      <c r="Q28" s="33" t="n">
        <f aca="false">'TCPL GJ'!S29/'TCPL GJ'!S$10/28.174/37.8</f>
        <v>0</v>
      </c>
      <c r="R28" s="33" t="n">
        <f aca="false">'TCPL GJ'!T29/'TCPL GJ'!T$10/28.174/37.8</f>
        <v>0</v>
      </c>
      <c r="S28" s="33" t="n">
        <f aca="false">'TCPL GJ'!U29/'TCPL GJ'!U$10/28.174/37.8</f>
        <v>0.47794450435183</v>
      </c>
      <c r="T28" s="33" t="n">
        <f aca="false">'TCPL GJ'!V29/'TCPL GJ'!V$10/28.174/37.8</f>
        <v>0</v>
      </c>
      <c r="U28" s="33" t="n">
        <f aca="false">'TCPL GJ'!W29/'TCPL GJ'!W$10/28.174/37.8</f>
        <v>0</v>
      </c>
      <c r="V28" s="33" t="n">
        <f aca="false">'TCPL GJ'!X29/'TCPL GJ'!X$10/28.174/37.8</f>
        <v>0</v>
      </c>
      <c r="W28" s="33" t="n">
        <f aca="false">'TCPL GJ'!Y29/'TCPL GJ'!Y$10/28.174/37.8</f>
        <v>0</v>
      </c>
      <c r="X28" s="33" t="n">
        <f aca="false">'TCPL GJ'!Z29/'TCPL GJ'!Z$10/28.174/37.8</f>
        <v>2.84694670771669</v>
      </c>
      <c r="Y28" s="33" t="n">
        <f aca="false">'TCPL GJ'!AA29/'TCPL GJ'!AA$10/28.174/37.8</f>
        <v>2.78373368296129</v>
      </c>
      <c r="Z28" s="33" t="n">
        <f aca="false">AVERAGE(B28:Y28)</f>
        <v>0.276917853937949</v>
      </c>
    </row>
    <row r="29" customFormat="false" ht="12.75" hidden="false" customHeight="false" outlineLevel="0" collapsed="false">
      <c r="A29" s="39" t="s">
        <v>48</v>
      </c>
      <c r="B29" s="33" t="n">
        <f aca="false">'TCPL GJ'!D30/'TCPL GJ'!D$10/28.174/37.8</f>
        <v>0.483184658940389</v>
      </c>
      <c r="C29" s="33" t="n">
        <f aca="false">'TCPL GJ'!E30/'TCPL GJ'!E$10/28.174/37.8</f>
        <v>0</v>
      </c>
      <c r="D29" s="33" t="n">
        <f aca="false">'TCPL GJ'!F30/'TCPL GJ'!F$10/28.174/37.8</f>
        <v>0</v>
      </c>
      <c r="E29" s="33" t="n">
        <f aca="false">'TCPL GJ'!G30/'TCPL GJ'!G$10/28.174/37.8</f>
        <v>0</v>
      </c>
      <c r="F29" s="33" t="n">
        <f aca="false">'TCPL GJ'!H30/'TCPL GJ'!H$10/28.174/37.8</f>
        <v>0</v>
      </c>
      <c r="G29" s="33" t="n">
        <f aca="false">'TCPL GJ'!I30/'TCPL GJ'!I$10/28.174/37.8</f>
        <v>0</v>
      </c>
      <c r="H29" s="33" t="n">
        <f aca="false">'TCPL GJ'!J30/'TCPL GJ'!J$10/28.174/37.8</f>
        <v>0</v>
      </c>
      <c r="I29" s="33" t="n">
        <f aca="false">'TCPL GJ'!K30/'TCPL GJ'!K$10/28.174/37.8</f>
        <v>0</v>
      </c>
      <c r="J29" s="33" t="n">
        <f aca="false">'TCPL GJ'!L30/'TCPL GJ'!L$10/28.174/37.8</f>
        <v>0</v>
      </c>
      <c r="K29" s="33" t="n">
        <f aca="false">'TCPL GJ'!M30/'TCPL GJ'!M$10/28.174/37.8</f>
        <v>0</v>
      </c>
      <c r="L29" s="33" t="n">
        <f aca="false">'TCPL GJ'!N30/'TCPL GJ'!N$10/28.174/37.8</f>
        <v>0</v>
      </c>
      <c r="M29" s="33" t="n">
        <f aca="false">'TCPL GJ'!O30/'TCPL GJ'!O$10/28.174/37.8</f>
        <v>0</v>
      </c>
      <c r="N29" s="33" t="n">
        <f aca="false">'TCPL GJ'!P30/'TCPL GJ'!P$10/28.174/37.8</f>
        <v>0</v>
      </c>
      <c r="O29" s="33" t="n">
        <f aca="false">'TCPL GJ'!Q30/'TCPL GJ'!Q$10/28.174/37.8</f>
        <v>0</v>
      </c>
      <c r="P29" s="33" t="n">
        <f aca="false">'TCPL GJ'!R30/'TCPL GJ'!R$10/28.174/37.8</f>
        <v>0</v>
      </c>
      <c r="Q29" s="33" t="n">
        <f aca="false">'TCPL GJ'!S30/'TCPL GJ'!S$10/28.174/37.8</f>
        <v>0</v>
      </c>
      <c r="R29" s="33" t="n">
        <f aca="false">'TCPL GJ'!T30/'TCPL GJ'!T$10/28.174/37.8</f>
        <v>0</v>
      </c>
      <c r="S29" s="33" t="n">
        <f aca="false">'TCPL GJ'!U30/'TCPL GJ'!U$10/28.174/37.8</f>
        <v>0</v>
      </c>
      <c r="T29" s="33" t="n">
        <f aca="false">'TCPL GJ'!V30/'TCPL GJ'!V$10/28.174/37.8</f>
        <v>0</v>
      </c>
      <c r="U29" s="33" t="n">
        <f aca="false">'TCPL GJ'!W30/'TCPL GJ'!W$10/28.174/37.8</f>
        <v>0</v>
      </c>
      <c r="V29" s="33" t="n">
        <f aca="false">'TCPL GJ'!X30/'TCPL GJ'!X$10/28.174/37.8</f>
        <v>0</v>
      </c>
      <c r="W29" s="33" t="n">
        <f aca="false">'TCPL GJ'!Y30/'TCPL GJ'!Y$10/28.174/37.8</f>
        <v>0</v>
      </c>
      <c r="X29" s="33" t="n">
        <f aca="false">'TCPL GJ'!Z30/'TCPL GJ'!Z$10/28.174/37.8</f>
        <v>0</v>
      </c>
      <c r="Y29" s="33" t="n">
        <f aca="false">'TCPL GJ'!AA30/'TCPL GJ'!AA$10/28.174/37.8</f>
        <v>0</v>
      </c>
      <c r="Z29" s="33" t="n">
        <f aca="false">AVERAGE(B29:Y29)</f>
        <v>0.0201326941225162</v>
      </c>
    </row>
    <row r="30" customFormat="false" ht="12.75" hidden="false" customHeight="false" outlineLevel="0" collapsed="false">
      <c r="A30" s="39" t="s">
        <v>49</v>
      </c>
      <c r="B30" s="33" t="n">
        <f aca="false">'TCPL GJ'!D31/'TCPL GJ'!D$10/28.174/37.8</f>
        <v>8.49577479368845</v>
      </c>
      <c r="C30" s="33" t="n">
        <f aca="false">'TCPL GJ'!E31/'TCPL GJ'!E$10/28.174/37.8</f>
        <v>8.29249811974513</v>
      </c>
      <c r="D30" s="33" t="n">
        <f aca="false">'TCPL GJ'!F31/'TCPL GJ'!F$10/28.174/37.8</f>
        <v>7.85220505644507</v>
      </c>
      <c r="E30" s="33" t="n">
        <f aca="false">'TCPL GJ'!G31/'TCPL GJ'!G$10/28.174/37.8</f>
        <v>4.9249880654722</v>
      </c>
      <c r="F30" s="33" t="n">
        <f aca="false">'TCPL GJ'!H31/'TCPL GJ'!H$10/28.174/37.8</f>
        <v>2.10408866181633</v>
      </c>
      <c r="G30" s="33" t="n">
        <f aca="false">'TCPL GJ'!I31/'TCPL GJ'!I$10/28.174/37.8</f>
        <v>0.250396596909931</v>
      </c>
      <c r="H30" s="33" t="n">
        <f aca="false">'TCPL GJ'!J31/'TCPL GJ'!J$10/28.174/37.8</f>
        <v>1.15059255607508</v>
      </c>
      <c r="I30" s="33" t="n">
        <f aca="false">'TCPL GJ'!K31/'TCPL GJ'!K$10/28.174/37.8</f>
        <v>1.02734290855574</v>
      </c>
      <c r="J30" s="33" t="n">
        <f aca="false">'TCPL GJ'!L31/'TCPL GJ'!L$10/28.174/37.8</f>
        <v>1.41655614786871</v>
      </c>
      <c r="K30" s="33" t="n">
        <f aca="false">'TCPL GJ'!M31/'TCPL GJ'!M$10/28.174/37.8</f>
        <v>1.74379017146428</v>
      </c>
      <c r="L30" s="33" t="n">
        <f aca="false">'TCPL GJ'!N31/'TCPL GJ'!N$10/28.174/37.8</f>
        <v>4.12553433068802</v>
      </c>
      <c r="M30" s="33" t="n">
        <f aca="false">'TCPL GJ'!O31/'TCPL GJ'!O$10/28.174/37.8</f>
        <v>3.32501439103958</v>
      </c>
      <c r="N30" s="33" t="n">
        <f aca="false">'TCPL GJ'!P31/'TCPL GJ'!P$10/28.174/37.8</f>
        <v>2.98691840538934</v>
      </c>
      <c r="O30" s="33" t="n">
        <f aca="false">'TCPL GJ'!Q31/'TCPL GJ'!Q$10/28.174/37.8</f>
        <v>3.31436592063289</v>
      </c>
      <c r="P30" s="33" t="n">
        <f aca="false">'TCPL GJ'!R31/'TCPL GJ'!R$10/28.174/37.8</f>
        <v>2.49391981531199</v>
      </c>
      <c r="Q30" s="33" t="n">
        <f aca="false">'TCPL GJ'!S31/'TCPL GJ'!S$10/28.174/37.8</f>
        <v>1.33092051172551</v>
      </c>
      <c r="R30" s="33" t="n">
        <f aca="false">'TCPL GJ'!T31/'TCPL GJ'!T$10/28.174/37.8</f>
        <v>0.898610787160514</v>
      </c>
      <c r="S30" s="33" t="n">
        <f aca="false">'TCPL GJ'!U31/'TCPL GJ'!U$10/28.174/37.8</f>
        <v>1.25864979394238</v>
      </c>
      <c r="T30" s="33" t="n">
        <f aca="false">'TCPL GJ'!V31/'TCPL GJ'!V$10/28.174/37.8</f>
        <v>0.492211052393513</v>
      </c>
      <c r="U30" s="33" t="n">
        <f aca="false">'TCPL GJ'!W31/'TCPL GJ'!W$10/28.174/37.8</f>
        <v>0.779904626278657</v>
      </c>
      <c r="V30" s="33" t="n">
        <f aca="false">'TCPL GJ'!X31/'TCPL GJ'!X$10/28.174/37.8</f>
        <v>0.538853476550171</v>
      </c>
      <c r="W30" s="33" t="n">
        <f aca="false">'TCPL GJ'!Y31/'TCPL GJ'!Y$10/28.174/37.8</f>
        <v>0.98230181102287</v>
      </c>
      <c r="X30" s="33" t="n">
        <f aca="false">'TCPL GJ'!Z31/'TCPL GJ'!Z$10/28.174/37.8</f>
        <v>2.75874450645516</v>
      </c>
      <c r="Y30" s="33" t="n">
        <f aca="false">'TCPL GJ'!AA31/'TCPL GJ'!AA$10/28.174/37.8</f>
        <v>0</v>
      </c>
      <c r="Z30" s="33" t="n">
        <f aca="false">AVERAGE(B30:Y30)</f>
        <v>2.60600760444298</v>
      </c>
    </row>
    <row r="31" customFormat="false" ht="12.75" hidden="false" customHeight="false" outlineLevel="0" collapsed="false">
      <c r="A31" s="39" t="s">
        <v>50</v>
      </c>
      <c r="B31" s="33" t="n">
        <f aca="false">'TCPL GJ'!D32/'TCPL GJ'!D$10/28.174/37.8</f>
        <v>3.51153966246353</v>
      </c>
      <c r="C31" s="33" t="n">
        <f aca="false">'TCPL GJ'!E32/'TCPL GJ'!E$10/28.174/37.8</f>
        <v>3.49303252689353</v>
      </c>
      <c r="D31" s="33" t="n">
        <f aca="false">'TCPL GJ'!F32/'TCPL GJ'!F$10/28.174/37.8</f>
        <v>2.04202463434837</v>
      </c>
      <c r="E31" s="33" t="n">
        <f aca="false">'TCPL GJ'!G32/'TCPL GJ'!G$10/28.174/37.8</f>
        <v>7.05245145154281</v>
      </c>
      <c r="F31" s="33" t="n">
        <f aca="false">'TCPL GJ'!H32/'TCPL GJ'!H$10/28.174/37.8</f>
        <v>6.01690906410197</v>
      </c>
      <c r="G31" s="33" t="n">
        <f aca="false">'TCPL GJ'!I32/'TCPL GJ'!I$10/28.174/37.8</f>
        <v>2.95690211333476</v>
      </c>
      <c r="H31" s="33" t="n">
        <f aca="false">'TCPL GJ'!J32/'TCPL GJ'!J$10/28.174/37.8</f>
        <v>5.4441268486705</v>
      </c>
      <c r="I31" s="33" t="n">
        <f aca="false">'TCPL GJ'!K32/'TCPL GJ'!K$10/28.174/37.8</f>
        <v>4.69560257010137</v>
      </c>
      <c r="J31" s="33" t="n">
        <f aca="false">'TCPL GJ'!L32/'TCPL GJ'!L$10/28.174/37.8</f>
        <v>4.96386213714247</v>
      </c>
      <c r="K31" s="33" t="n">
        <f aca="false">'TCPL GJ'!M32/'TCPL GJ'!M$10/28.174/37.8</f>
        <v>6.1766277643648</v>
      </c>
      <c r="L31" s="33" t="n">
        <f aca="false">'TCPL GJ'!N32/'TCPL GJ'!N$10/28.174/37.8</f>
        <v>13.3985028036281</v>
      </c>
      <c r="M31" s="33" t="n">
        <f aca="false">'TCPL GJ'!O32/'TCPL GJ'!O$10/28.174/37.8</f>
        <v>19.4206792832385</v>
      </c>
      <c r="N31" s="33" t="n">
        <f aca="false">'TCPL GJ'!P32/'TCPL GJ'!P$10/28.174/37.8</f>
        <v>18.9815967345925</v>
      </c>
      <c r="O31" s="33" t="n">
        <f aca="false">'TCPL GJ'!Q32/'TCPL GJ'!Q$10/28.174/37.8</f>
        <v>20.0285006587222</v>
      </c>
      <c r="P31" s="33" t="n">
        <f aca="false">'TCPL GJ'!R32/'TCPL GJ'!R$10/28.174/37.8</f>
        <v>15.5887329430999</v>
      </c>
      <c r="Q31" s="33" t="n">
        <f aca="false">'TCPL GJ'!S32/'TCPL GJ'!S$10/28.174/37.8</f>
        <v>10.0606535676695</v>
      </c>
      <c r="R31" s="33" t="n">
        <f aca="false">'TCPL GJ'!T32/'TCPL GJ'!T$10/28.174/37.8</f>
        <v>12.1474052941409</v>
      </c>
      <c r="S31" s="33" t="n">
        <f aca="false">'TCPL GJ'!U32/'TCPL GJ'!U$10/28.174/37.8</f>
        <v>9.62461919372546</v>
      </c>
      <c r="T31" s="33" t="n">
        <f aca="false">'TCPL GJ'!V32/'TCPL GJ'!V$10/28.174/37.8</f>
        <v>5.8413487404298</v>
      </c>
      <c r="U31" s="33" t="n">
        <f aca="false">'TCPL GJ'!W32/'TCPL GJ'!W$10/28.174/37.8</f>
        <v>8.31006734985924</v>
      </c>
      <c r="V31" s="33" t="n">
        <f aca="false">'TCPL GJ'!X32/'TCPL GJ'!X$10/28.174/37.8</f>
        <v>11.2613365494272</v>
      </c>
      <c r="W31" s="33" t="n">
        <f aca="false">'TCPL GJ'!Y32/'TCPL GJ'!Y$10/28.174/37.8</f>
        <v>15.73348842737</v>
      </c>
      <c r="X31" s="33" t="n">
        <f aca="false">'TCPL GJ'!Z32/'TCPL GJ'!Z$10/28.174/37.8</f>
        <v>2.86563255376109</v>
      </c>
      <c r="Y31" s="33" t="n">
        <f aca="false">'TCPL GJ'!AA32/'TCPL GJ'!AA$10/28.174/37.8</f>
        <v>1.85816487508507</v>
      </c>
      <c r="Z31" s="33" t="n">
        <f aca="false">AVERAGE(B31:Y31)</f>
        <v>8.81140865615473</v>
      </c>
    </row>
    <row r="32" customFormat="false" ht="12.75" hidden="false" customHeight="false" outlineLevel="0" collapsed="false">
      <c r="A32" s="39" t="s">
        <v>51</v>
      </c>
      <c r="B32" s="33" t="n">
        <f aca="false">'TCPL GJ'!D33/'TCPL GJ'!D$10/28.174/37.8</f>
        <v>43.9215521354854</v>
      </c>
      <c r="C32" s="33" t="n">
        <f aca="false">'TCPL GJ'!E33/'TCPL GJ'!E$10/28.174/37.8</f>
        <v>24.3471007105665</v>
      </c>
      <c r="D32" s="33" t="n">
        <f aca="false">'TCPL GJ'!F33/'TCPL GJ'!F$10/28.174/37.8</f>
        <v>9.45196670150128</v>
      </c>
      <c r="E32" s="33" t="n">
        <f aca="false">'TCPL GJ'!G33/'TCPL GJ'!G$10/28.174/37.8</f>
        <v>0</v>
      </c>
      <c r="F32" s="33" t="n">
        <f aca="false">'TCPL GJ'!H33/'TCPL GJ'!H$10/28.174/37.8</f>
        <v>0</v>
      </c>
      <c r="G32" s="33" t="n">
        <f aca="false">'TCPL GJ'!I33/'TCPL GJ'!I$10/28.174/37.8</f>
        <v>0</v>
      </c>
      <c r="H32" s="33" t="n">
        <f aca="false">'TCPL GJ'!J33/'TCPL GJ'!J$10/28.174/37.8</f>
        <v>0</v>
      </c>
      <c r="I32" s="33" t="n">
        <f aca="false">'TCPL GJ'!K33/'TCPL GJ'!K$10/28.174/37.8</f>
        <v>0</v>
      </c>
      <c r="J32" s="33" t="n">
        <f aca="false">'TCPL GJ'!L33/'TCPL GJ'!L$10/28.174/37.8</f>
        <v>0.27565535362322</v>
      </c>
      <c r="K32" s="33" t="n">
        <f aca="false">'TCPL GJ'!M33/'TCPL GJ'!M$10/28.174/37.8</f>
        <v>0.908697327495716</v>
      </c>
      <c r="L32" s="33" t="n">
        <f aca="false">'TCPL GJ'!N33/'TCPL GJ'!N$10/28.174/37.8</f>
        <v>2.28261537743093</v>
      </c>
      <c r="M32" s="33" t="n">
        <f aca="false">'TCPL GJ'!O33/'TCPL GJ'!O$10/28.174/37.8</f>
        <v>3.08190756602356</v>
      </c>
      <c r="N32" s="33" t="n">
        <f aca="false">'TCPL GJ'!P33/'TCPL GJ'!P$10/28.174/37.8</f>
        <v>21.0110510559105</v>
      </c>
      <c r="O32" s="33" t="n">
        <f aca="false">'TCPL GJ'!Q33/'TCPL GJ'!Q$10/28.174/37.8</f>
        <v>0.574595432167711</v>
      </c>
      <c r="P32" s="33" t="n">
        <f aca="false">'TCPL GJ'!R33/'TCPL GJ'!R$10/28.174/37.8</f>
        <v>2.03317998036075</v>
      </c>
      <c r="Q32" s="33" t="n">
        <f aca="false">'TCPL GJ'!S33/'TCPL GJ'!S$10/28.174/37.8</f>
        <v>0.605427671753599</v>
      </c>
      <c r="R32" s="33" t="n">
        <f aca="false">'TCPL GJ'!T33/'TCPL GJ'!T$10/28.174/37.8</f>
        <v>0</v>
      </c>
      <c r="S32" s="33" t="n">
        <f aca="false">'TCPL GJ'!U33/'TCPL GJ'!U$10/28.174/37.8</f>
        <v>0</v>
      </c>
      <c r="T32" s="33" t="n">
        <f aca="false">'TCPL GJ'!V33/'TCPL GJ'!V$10/28.174/37.8</f>
        <v>0</v>
      </c>
      <c r="U32" s="33" t="n">
        <f aca="false">'TCPL GJ'!W33/'TCPL GJ'!W$10/28.174/37.8</f>
        <v>0</v>
      </c>
      <c r="V32" s="33" t="n">
        <f aca="false">'TCPL GJ'!X33/'TCPL GJ'!X$10/28.174/37.8</f>
        <v>0</v>
      </c>
      <c r="W32" s="33" t="n">
        <f aca="false">'TCPL GJ'!Y33/'TCPL GJ'!Y$10/28.174/37.8</f>
        <v>0.144816064091901</v>
      </c>
      <c r="X32" s="33" t="n">
        <f aca="false">'TCPL GJ'!Z33/'TCPL GJ'!Z$10/28.174/37.8</f>
        <v>0</v>
      </c>
      <c r="Y32" s="33" t="n">
        <f aca="false">'TCPL GJ'!AA33/'TCPL GJ'!AA$10/28.174/37.8</f>
        <v>6.28346028016738</v>
      </c>
      <c r="Z32" s="33" t="n">
        <f aca="false">AVERAGE(B32:Y32)</f>
        <v>4.78841773569077</v>
      </c>
    </row>
    <row r="33" customFormat="false" ht="12.75" hidden="false" customHeight="false" outlineLevel="0" collapsed="false">
      <c r="A33" s="39" t="s">
        <v>52</v>
      </c>
      <c r="B33" s="33" t="n">
        <f aca="false">'TCPL GJ'!D34/'TCPL GJ'!D$10/28.174/37.8</f>
        <v>3.99136214129218</v>
      </c>
      <c r="C33" s="33" t="n">
        <f aca="false">'TCPL GJ'!E34/'TCPL GJ'!E$10/28.174/37.8</f>
        <v>3.27414789456794</v>
      </c>
      <c r="D33" s="33" t="n">
        <f aca="false">'TCPL GJ'!F34/'TCPL GJ'!F$10/28.174/37.8</f>
        <v>0.422301937998176</v>
      </c>
      <c r="E33" s="33" t="n">
        <f aca="false">'TCPL GJ'!G34/'TCPL GJ'!G$10/28.174/37.8</f>
        <v>0.688152447457717</v>
      </c>
      <c r="F33" s="33" t="n">
        <f aca="false">'TCPL GJ'!H34/'TCPL GJ'!H$10/28.174/37.8</f>
        <v>0.492120182660764</v>
      </c>
      <c r="G33" s="33" t="n">
        <f aca="false">'TCPL GJ'!I34/'TCPL GJ'!I$10/28.174/37.8</f>
        <v>2.81733731013209</v>
      </c>
      <c r="H33" s="33" t="n">
        <f aca="false">'TCPL GJ'!J34/'TCPL GJ'!J$10/28.174/37.8</f>
        <v>2.97777085229255</v>
      </c>
      <c r="I33" s="33" t="n">
        <f aca="false">'TCPL GJ'!K34/'TCPL GJ'!K$10/28.174/37.8</f>
        <v>2.05335306103115</v>
      </c>
      <c r="J33" s="33" t="n">
        <f aca="false">'TCPL GJ'!L34/'TCPL GJ'!L$10/28.174/37.8</f>
        <v>2.10984172556308</v>
      </c>
      <c r="K33" s="33" t="n">
        <f aca="false">'TCPL GJ'!M34/'TCPL GJ'!M$10/28.174/37.8</f>
        <v>1.78752880282774</v>
      </c>
      <c r="L33" s="33" t="n">
        <f aca="false">'TCPL GJ'!N34/'TCPL GJ'!N$10/28.174/37.8</f>
        <v>2.41685925294927</v>
      </c>
      <c r="M33" s="33" t="n">
        <f aca="false">'TCPL GJ'!O34/'TCPL GJ'!O$10/28.174/37.8</f>
        <v>3.96982601463054</v>
      </c>
      <c r="N33" s="33" t="n">
        <f aca="false">'TCPL GJ'!P34/'TCPL GJ'!P$10/28.174/37.8</f>
        <v>4.39636854015703</v>
      </c>
      <c r="O33" s="33" t="n">
        <f aca="false">'TCPL GJ'!Q34/'TCPL GJ'!Q$10/28.174/37.8</f>
        <v>4.14300596909654</v>
      </c>
      <c r="P33" s="33" t="n">
        <f aca="false">'TCPL GJ'!R34/'TCPL GJ'!R$10/28.174/37.8</f>
        <v>3.68334403718205</v>
      </c>
      <c r="Q33" s="33" t="n">
        <f aca="false">'TCPL GJ'!S34/'TCPL GJ'!S$10/28.174/37.8</f>
        <v>2.98150357898116</v>
      </c>
      <c r="R33" s="33" t="n">
        <f aca="false">'TCPL GJ'!T34/'TCPL GJ'!T$10/28.174/37.8</f>
        <v>2.19268665124716</v>
      </c>
      <c r="S33" s="33" t="n">
        <f aca="false">'TCPL GJ'!U34/'TCPL GJ'!U$10/28.174/37.8</f>
        <v>2.09262695952552</v>
      </c>
      <c r="T33" s="33" t="n">
        <f aca="false">'TCPL GJ'!V34/'TCPL GJ'!V$10/28.174/37.8</f>
        <v>2.75398899044127</v>
      </c>
      <c r="U33" s="33" t="n">
        <f aca="false">'TCPL GJ'!W34/'TCPL GJ'!W$10/28.174/37.8</f>
        <v>3.15154407122064</v>
      </c>
      <c r="V33" s="33" t="n">
        <f aca="false">'TCPL GJ'!X34/'TCPL GJ'!X$10/28.174/37.8</f>
        <v>3.3227941405694</v>
      </c>
      <c r="W33" s="33" t="n">
        <f aca="false">'TCPL GJ'!Y34/'TCPL GJ'!Y$10/28.174/37.8</f>
        <v>2.43658101394701</v>
      </c>
      <c r="X33" s="33" t="n">
        <f aca="false">'TCPL GJ'!Z34/'TCPL GJ'!Z$10/28.174/37.8</f>
        <v>2.89305098112273</v>
      </c>
      <c r="Y33" s="33" t="n">
        <f aca="false">'TCPL GJ'!AA34/'TCPL GJ'!AA$10/28.174/37.8</f>
        <v>3.98730329322937</v>
      </c>
      <c r="Z33" s="33" t="n">
        <f aca="false">AVERAGE(B33:Y33)</f>
        <v>2.70980832708846</v>
      </c>
    </row>
    <row r="34" customFormat="false" ht="12.75" hidden="false" customHeight="false" outlineLevel="0" collapsed="false">
      <c r="A34" s="39" t="s">
        <v>53</v>
      </c>
      <c r="B34" s="33" t="n">
        <f aca="false">'TCPL GJ'!D35/'TCPL GJ'!D$10/28.174/37.8</f>
        <v>3.96192034788132</v>
      </c>
      <c r="C34" s="33" t="n">
        <f aca="false">'TCPL GJ'!E35/'TCPL GJ'!E$10/28.174/37.8</f>
        <v>0.342998624088585</v>
      </c>
      <c r="D34" s="33" t="n">
        <f aca="false">'TCPL GJ'!F35/'TCPL GJ'!F$10/28.174/37.8</f>
        <v>1.06771935980747</v>
      </c>
      <c r="E34" s="33" t="n">
        <f aca="false">'TCPL GJ'!G35/'TCPL GJ'!G$10/28.174/37.8</f>
        <v>0.508993682368662</v>
      </c>
      <c r="F34" s="33" t="n">
        <f aca="false">'TCPL GJ'!H35/'TCPL GJ'!H$10/28.174/37.8</f>
        <v>1.04227583463759</v>
      </c>
      <c r="G34" s="33" t="n">
        <f aca="false">'TCPL GJ'!I35/'TCPL GJ'!I$10/28.174/37.8</f>
        <v>1.34650769988315</v>
      </c>
      <c r="H34" s="33" t="n">
        <f aca="false">'TCPL GJ'!J35/'TCPL GJ'!J$10/28.174/37.8</f>
        <v>0.50487223515662</v>
      </c>
      <c r="I34" s="33" t="n">
        <f aca="false">'TCPL GJ'!K35/'TCPL GJ'!K$10/28.174/37.8</f>
        <v>0.388922456168167</v>
      </c>
      <c r="J34" s="33" t="n">
        <f aca="false">'TCPL GJ'!L35/'TCPL GJ'!L$10/28.174/37.8</f>
        <v>0.470964699212966</v>
      </c>
      <c r="K34" s="33" t="n">
        <f aca="false">'TCPL GJ'!M35/'TCPL GJ'!M$10/28.174/37.8</f>
        <v>0.721293648655183</v>
      </c>
      <c r="L34" s="33" t="n">
        <f aca="false">'TCPL GJ'!N35/'TCPL GJ'!N$10/28.174/37.8</f>
        <v>0.484642613319171</v>
      </c>
      <c r="M34" s="33" t="n">
        <f aca="false">'TCPL GJ'!O35/'TCPL GJ'!O$10/28.174/37.8</f>
        <v>0.237048842832716</v>
      </c>
      <c r="N34" s="33" t="n">
        <f aca="false">'TCPL GJ'!P35/'TCPL GJ'!P$10/28.174/37.8</f>
        <v>1.38612690336197</v>
      </c>
      <c r="O34" s="33" t="n">
        <f aca="false">'TCPL GJ'!Q35/'TCPL GJ'!Q$10/28.174/37.8</f>
        <v>0.829158110388298</v>
      </c>
      <c r="P34" s="33" t="n">
        <f aca="false">'TCPL GJ'!R35/'TCPL GJ'!R$10/28.174/37.8</f>
        <v>0.430147024925556</v>
      </c>
      <c r="Q34" s="33" t="n">
        <f aca="false">'TCPL GJ'!S35/'TCPL GJ'!S$10/28.174/37.8</f>
        <v>0.998112134857598</v>
      </c>
      <c r="R34" s="33" t="n">
        <f aca="false">'TCPL GJ'!T35/'TCPL GJ'!T$10/28.174/37.8</f>
        <v>0.408307999154742</v>
      </c>
      <c r="S34" s="33" t="n">
        <f aca="false">'TCPL GJ'!U35/'TCPL GJ'!U$10/28.174/37.8</f>
        <v>0.4377871501224</v>
      </c>
      <c r="T34" s="33" t="n">
        <f aca="false">'TCPL GJ'!V35/'TCPL GJ'!V$10/28.174/37.8</f>
        <v>0.502358172550549</v>
      </c>
      <c r="U34" s="33" t="n">
        <f aca="false">'TCPL GJ'!W35/'TCPL GJ'!W$10/28.174/37.8</f>
        <v>0.106953675446246</v>
      </c>
      <c r="V34" s="33" t="n">
        <f aca="false">'TCPL GJ'!X35/'TCPL GJ'!X$10/28.174/37.8</f>
        <v>0.796949768815082</v>
      </c>
      <c r="W34" s="33" t="n">
        <f aca="false">'TCPL GJ'!Y35/'TCPL GJ'!Y$10/28.174/37.8</f>
        <v>0.403310163853515</v>
      </c>
      <c r="X34" s="33" t="n">
        <f aca="false">'TCPL GJ'!Z35/'TCPL GJ'!Z$10/28.174/37.8</f>
        <v>0.300663713739599</v>
      </c>
      <c r="Y34" s="33" t="n">
        <f aca="false">'TCPL GJ'!AA35/'TCPL GJ'!AA$10/28.174/37.8</f>
        <v>0.878225677113693</v>
      </c>
      <c r="Z34" s="33" t="n">
        <f aca="false">AVERAGE(B34:Y34)</f>
        <v>0.773177522430869</v>
      </c>
    </row>
    <row r="35" customFormat="false" ht="12.75" hidden="false" customHeight="false" outlineLevel="0" collapsed="false">
      <c r="A35" s="39" t="s">
        <v>34</v>
      </c>
      <c r="B35" s="33" t="n">
        <f aca="false">'TCPL GJ'!D36/'TCPL GJ'!D$10/28.174/37.8</f>
        <v>0</v>
      </c>
      <c r="C35" s="33" t="n">
        <f aca="false">'TCPL GJ'!E36/'TCPL GJ'!E$10/28.174/37.8</f>
        <v>0</v>
      </c>
      <c r="D35" s="33" t="n">
        <f aca="false">'TCPL GJ'!F36/'TCPL GJ'!F$10/28.174/37.8</f>
        <v>0</v>
      </c>
      <c r="E35" s="33" t="n">
        <f aca="false">'TCPL GJ'!G36/'TCPL GJ'!G$10/28.174/37.8</f>
        <v>0</v>
      </c>
      <c r="F35" s="33" t="n">
        <f aca="false">'TCPL GJ'!H36/'TCPL GJ'!H$10/28.174/37.8</f>
        <v>0</v>
      </c>
      <c r="G35" s="33" t="n">
        <f aca="false">'TCPL GJ'!I36/'TCPL GJ'!I$10/28.174/37.8</f>
        <v>0</v>
      </c>
      <c r="H35" s="33" t="n">
        <f aca="false">'TCPL GJ'!J36/'TCPL GJ'!J$10/28.174/37.8</f>
        <v>0</v>
      </c>
      <c r="I35" s="33" t="n">
        <f aca="false">'TCPL GJ'!K36/'TCPL GJ'!K$10/28.174/37.8</f>
        <v>0</v>
      </c>
      <c r="J35" s="33" t="n">
        <f aca="false">'TCPL GJ'!L36/'TCPL GJ'!L$10/28.174/37.8</f>
        <v>0</v>
      </c>
      <c r="K35" s="33" t="n">
        <f aca="false">'TCPL GJ'!M36/'TCPL GJ'!M$10/28.174/37.8</f>
        <v>0</v>
      </c>
      <c r="L35" s="33" t="n">
        <f aca="false">'TCPL GJ'!N36/'TCPL GJ'!N$10/28.174/37.8</f>
        <v>0</v>
      </c>
      <c r="M35" s="33" t="n">
        <f aca="false">'TCPL GJ'!O36/'TCPL GJ'!O$10/28.174/37.8</f>
        <v>0</v>
      </c>
      <c r="N35" s="33" t="n">
        <f aca="false">'TCPL GJ'!P36/'TCPL GJ'!P$10/28.174/37.8</f>
        <v>1.76408441177835</v>
      </c>
      <c r="O35" s="33" t="n">
        <f aca="false">'TCPL GJ'!Q36/'TCPL GJ'!Q$10/28.174/37.8</f>
        <v>2.10333141404342</v>
      </c>
      <c r="P35" s="33" t="n">
        <f aca="false">'TCPL GJ'!R36/'TCPL GJ'!R$10/28.174/37.8</f>
        <v>0.541189838345532</v>
      </c>
      <c r="Q35" s="33" t="n">
        <f aca="false">'TCPL GJ'!S36/'TCPL GJ'!S$10/28.174/37.8</f>
        <v>0</v>
      </c>
      <c r="R35" s="33" t="n">
        <f aca="false">'TCPL GJ'!T36/'TCPL GJ'!T$10/28.174/37.8</f>
        <v>0</v>
      </c>
      <c r="S35" s="33" t="n">
        <f aca="false">'TCPL GJ'!U36/'TCPL GJ'!U$10/28.174/37.8</f>
        <v>0</v>
      </c>
      <c r="T35" s="33" t="n">
        <f aca="false">'TCPL GJ'!V36/'TCPL GJ'!V$10/28.174/37.8</f>
        <v>0</v>
      </c>
      <c r="U35" s="33" t="n">
        <f aca="false">'TCPL GJ'!W36/'TCPL GJ'!W$10/28.174/37.8</f>
        <v>0</v>
      </c>
      <c r="V35" s="33" t="n">
        <f aca="false">'TCPL GJ'!X36/'TCPL GJ'!X$10/28.174/37.8</f>
        <v>0</v>
      </c>
      <c r="W35" s="33" t="n">
        <f aca="false">'TCPL GJ'!Y36/'TCPL GJ'!Y$10/28.174/37.8</f>
        <v>2.49137546279501</v>
      </c>
      <c r="X35" s="33" t="n">
        <f aca="false">'TCPL GJ'!Z36/'TCPL GJ'!Z$10/28.174/37.8</f>
        <v>3.8061534713294</v>
      </c>
      <c r="Y35" s="33" t="n">
        <f aca="false">'TCPL GJ'!AA36/'TCPL GJ'!AA$10/28.174/37.8</f>
        <v>3.2464120722112</v>
      </c>
      <c r="Z35" s="33" t="n">
        <f aca="false">AVERAGE(B35:Y35)</f>
        <v>0.581356111270954</v>
      </c>
    </row>
    <row r="36" customFormat="false" ht="12.75" hidden="false" customHeight="false" outlineLevel="0" collapsed="false">
      <c r="A36" s="39" t="s">
        <v>54</v>
      </c>
      <c r="B36" s="33" t="n">
        <f aca="false">'TCPL GJ'!D37/'TCPL GJ'!D$10/28.174/37.8</f>
        <v>3.76642926282608</v>
      </c>
      <c r="C36" s="33" t="n">
        <f aca="false">'TCPL GJ'!E37/'TCPL GJ'!E$10/28.174/37.8</f>
        <v>3.00757612463441</v>
      </c>
      <c r="D36" s="33" t="n">
        <f aca="false">'TCPL GJ'!F37/'TCPL GJ'!F$10/28.174/37.8</f>
        <v>2.315754559301</v>
      </c>
      <c r="E36" s="33" t="n">
        <f aca="false">'TCPL GJ'!G37/'TCPL GJ'!G$10/28.174/37.8</f>
        <v>1.49283321120239</v>
      </c>
      <c r="F36" s="33" t="n">
        <f aca="false">'TCPL GJ'!H37/'TCPL GJ'!H$10/28.174/37.8</f>
        <v>1.05242295479462</v>
      </c>
      <c r="G36" s="33" t="n">
        <f aca="false">'TCPL GJ'!I37/'TCPL GJ'!I$10/28.174/37.8</f>
        <v>0.592657445311192</v>
      </c>
      <c r="H36" s="33" t="n">
        <f aca="false">'TCPL GJ'!J37/'TCPL GJ'!J$10/28.174/37.8</f>
        <v>0.537948817877464</v>
      </c>
      <c r="I36" s="33" t="n">
        <f aca="false">'TCPL GJ'!K37/'TCPL GJ'!K$10/28.174/37.8</f>
        <v>0.498057005200402</v>
      </c>
      <c r="J36" s="33" t="n">
        <f aca="false">'TCPL GJ'!L37/'TCPL GJ'!L$10/28.174/37.8</f>
        <v>0.875543000670187</v>
      </c>
      <c r="K36" s="33" t="n">
        <f aca="false">'TCPL GJ'!M37/'TCPL GJ'!M$10/28.174/37.8</f>
        <v>1.52515759446881</v>
      </c>
      <c r="L36" s="33" t="n">
        <f aca="false">'TCPL GJ'!N37/'TCPL GJ'!N$10/28.174/37.8</f>
        <v>2.25823300880682</v>
      </c>
      <c r="M36" s="33" t="n">
        <f aca="false">'TCPL GJ'!O37/'TCPL GJ'!O$10/28.174/37.8</f>
        <v>2.9278227891912</v>
      </c>
      <c r="N36" s="33" t="n">
        <f aca="false">'TCPL GJ'!P37/'TCPL GJ'!P$10/28.174/37.8</f>
        <v>3.77812116843986</v>
      </c>
      <c r="O36" s="33" t="n">
        <f aca="false">'TCPL GJ'!Q37/'TCPL GJ'!Q$10/28.174/37.8</f>
        <v>3.16620021018549</v>
      </c>
      <c r="P36" s="33" t="n">
        <f aca="false">'TCPL GJ'!R37/'TCPL GJ'!R$10/28.174/37.8</f>
        <v>2.32526559132879</v>
      </c>
      <c r="Q36" s="33" t="n">
        <f aca="false">'TCPL GJ'!S37/'TCPL GJ'!S$10/28.174/37.8</f>
        <v>1.65402602046316</v>
      </c>
      <c r="R36" s="33" t="n">
        <f aca="false">'TCPL GJ'!T37/'TCPL GJ'!T$10/28.174/37.8</f>
        <v>1.01440911659438</v>
      </c>
      <c r="S36" s="33" t="n">
        <f aca="false">'TCPL GJ'!U37/'TCPL GJ'!U$10/28.174/37.8</f>
        <v>0.702612850929266</v>
      </c>
      <c r="T36" s="33" t="n">
        <f aca="false">'TCPL GJ'!V37/'TCPL GJ'!V$10/28.174/37.8</f>
        <v>0.482669730454808</v>
      </c>
      <c r="U36" s="33" t="n">
        <f aca="false">'TCPL GJ'!W37/'TCPL GJ'!W$10/28.174/37.8</f>
        <v>0.560908570352189</v>
      </c>
      <c r="V36" s="33" t="n">
        <f aca="false">'TCPL GJ'!X37/'TCPL GJ'!X$10/28.174/37.8</f>
        <v>0.975326044538794</v>
      </c>
      <c r="W36" s="33" t="n">
        <f aca="false">'TCPL GJ'!Y37/'TCPL GJ'!Y$10/28.174/37.8</f>
        <v>1.66927699060963</v>
      </c>
      <c r="X36" s="33" t="n">
        <f aca="false">'TCPL GJ'!Z37/'TCPL GJ'!Z$10/28.174/37.8</f>
        <v>2.86882511037169</v>
      </c>
      <c r="Y36" s="33" t="n">
        <f aca="false">'TCPL GJ'!AA37/'TCPL GJ'!AA$10/28.174/37.8</f>
        <v>4.34905569930542</v>
      </c>
      <c r="Z36" s="33" t="n">
        <f aca="false">AVERAGE(B36:Y36)</f>
        <v>1.84988053657742</v>
      </c>
    </row>
    <row r="37" customFormat="false" ht="12.75" hidden="false" customHeight="false" outlineLevel="0" collapsed="false">
      <c r="A37" s="39" t="s">
        <v>55</v>
      </c>
      <c r="B37" s="33" t="n">
        <f aca="false">'TCPL GJ'!D38/'TCPL GJ'!D$10/28.174/37.8</f>
        <v>0</v>
      </c>
      <c r="C37" s="33" t="n">
        <f aca="false">'TCPL GJ'!E38/'TCPL GJ'!E$10/28.174/37.8</f>
        <v>0</v>
      </c>
      <c r="D37" s="33" t="n">
        <f aca="false">'TCPL GJ'!F38/'TCPL GJ'!F$10/28.174/37.8</f>
        <v>0</v>
      </c>
      <c r="E37" s="33" t="n">
        <f aca="false">'TCPL GJ'!G38/'TCPL GJ'!G$10/28.174/37.8</f>
        <v>0</v>
      </c>
      <c r="F37" s="33" t="n">
        <f aca="false">'TCPL GJ'!H38/'TCPL GJ'!H$10/28.174/37.8</f>
        <v>0</v>
      </c>
      <c r="G37" s="33" t="n">
        <f aca="false">'TCPL GJ'!I38/'TCPL GJ'!I$10/28.174/37.8</f>
        <v>0</v>
      </c>
      <c r="H37" s="33" t="n">
        <f aca="false">'TCPL GJ'!J38/'TCPL GJ'!J$10/28.174/37.8</f>
        <v>0</v>
      </c>
      <c r="I37" s="33" t="n">
        <f aca="false">'TCPL GJ'!K38/'TCPL GJ'!K$10/28.174/37.8</f>
        <v>0</v>
      </c>
      <c r="J37" s="33" t="n">
        <f aca="false">'TCPL GJ'!L38/'TCPL GJ'!L$10/28.174/37.8</f>
        <v>0</v>
      </c>
      <c r="K37" s="33" t="n">
        <f aca="false">'TCPL GJ'!M38/'TCPL GJ'!M$10/28.174/37.8</f>
        <v>0</v>
      </c>
      <c r="L37" s="33" t="n">
        <f aca="false">'TCPL GJ'!N38/'TCPL GJ'!N$10/28.174/37.8</f>
        <v>0</v>
      </c>
      <c r="M37" s="33" t="n">
        <f aca="false">'TCPL GJ'!O38/'TCPL GJ'!O$10/28.174/37.8</f>
        <v>0</v>
      </c>
      <c r="N37" s="33" t="n">
        <f aca="false">'TCPL GJ'!P38/'TCPL GJ'!P$10/28.174/37.8</f>
        <v>0</v>
      </c>
      <c r="O37" s="33" t="n">
        <f aca="false">'TCPL GJ'!Q38/'TCPL GJ'!Q$10/28.174/37.8</f>
        <v>0</v>
      </c>
      <c r="P37" s="33" t="n">
        <f aca="false">'TCPL GJ'!R38/'TCPL GJ'!R$10/28.174/37.8</f>
        <v>0</v>
      </c>
      <c r="Q37" s="33" t="n">
        <f aca="false">'TCPL GJ'!S38/'TCPL GJ'!S$10/28.174/37.8</f>
        <v>0</v>
      </c>
      <c r="R37" s="33" t="n">
        <f aca="false">'TCPL GJ'!T38/'TCPL GJ'!T$10/28.174/37.8</f>
        <v>0</v>
      </c>
      <c r="S37" s="33" t="n">
        <f aca="false">'TCPL GJ'!U38/'TCPL GJ'!U$10/28.174/37.8</f>
        <v>0</v>
      </c>
      <c r="T37" s="33" t="n">
        <f aca="false">'TCPL GJ'!V38/'TCPL GJ'!V$10/28.174/37.8</f>
        <v>0</v>
      </c>
      <c r="U37" s="33" t="n">
        <f aca="false">'TCPL GJ'!W38/'TCPL GJ'!W$10/28.174/37.8</f>
        <v>0</v>
      </c>
      <c r="V37" s="33" t="n">
        <f aca="false">'TCPL GJ'!X38/'TCPL GJ'!X$10/28.174/37.8</f>
        <v>0</v>
      </c>
      <c r="W37" s="33" t="n">
        <f aca="false">'TCPL GJ'!Y38/'TCPL GJ'!Y$10/28.174/37.8</f>
        <v>0</v>
      </c>
      <c r="X37" s="33" t="n">
        <f aca="false">'TCPL GJ'!Z38/'TCPL GJ'!Z$10/28.174/37.8</f>
        <v>0</v>
      </c>
      <c r="Y37" s="33" t="n">
        <f aca="false">'TCPL GJ'!AA38/'TCPL GJ'!AA$10/28.174/37.8</f>
        <v>0</v>
      </c>
      <c r="Z37" s="33" t="n">
        <f aca="false">AVERAGE(B37:Y37)</f>
        <v>0</v>
      </c>
    </row>
    <row r="38" customFormat="false" ht="12.75" hidden="false" customHeight="false" outlineLevel="0" collapsed="false">
      <c r="A38" s="39" t="s">
        <v>56</v>
      </c>
      <c r="B38" s="33" t="n">
        <f aca="false">'TCPL GJ'!D39/'TCPL GJ'!D$10/28.174/37.8</f>
        <v>13.186228078934</v>
      </c>
      <c r="C38" s="33" t="n">
        <f aca="false">'TCPL GJ'!E39/'TCPL GJ'!E$10/28.174/37.8</f>
        <v>9.43293165605531</v>
      </c>
      <c r="D38" s="33" t="n">
        <f aca="false">'TCPL GJ'!F39/'TCPL GJ'!F$10/28.174/37.8</f>
        <v>5.00098545196176</v>
      </c>
      <c r="E38" s="33" t="n">
        <f aca="false">'TCPL GJ'!G39/'TCPL GJ'!G$10/28.174/37.8</f>
        <v>2.25416406410704</v>
      </c>
      <c r="F38" s="33" t="n">
        <f aca="false">'TCPL GJ'!H39/'TCPL GJ'!H$10/28.174/37.8</f>
        <v>2.30057931393182</v>
      </c>
      <c r="G38" s="33" t="n">
        <f aca="false">'TCPL GJ'!I39/'TCPL GJ'!I$10/28.174/37.8</f>
        <v>0.281696171523672</v>
      </c>
      <c r="H38" s="33" t="n">
        <f aca="false">'TCPL GJ'!J39/'TCPL GJ'!J$10/28.174/37.8</f>
        <v>0.281696171523672</v>
      </c>
      <c r="I38" s="33" t="n">
        <f aca="false">'TCPL GJ'!K39/'TCPL GJ'!K$10/28.174/37.8</f>
        <v>0.281696171523672</v>
      </c>
      <c r="J38" s="33" t="n">
        <f aca="false">'TCPL GJ'!L39/'TCPL GJ'!L$10/28.174/37.8</f>
        <v>0.372371039179681</v>
      </c>
      <c r="K38" s="33" t="n">
        <f aca="false">'TCPL GJ'!M39/'TCPL GJ'!M$10/28.174/37.8</f>
        <v>3.59453401837481</v>
      </c>
      <c r="L38" s="33" t="n">
        <f aca="false">'TCPL GJ'!N39/'TCPL GJ'!N$10/28.174/37.8</f>
        <v>7.72226234827688</v>
      </c>
      <c r="M38" s="33" t="n">
        <f aca="false">'TCPL GJ'!O39/'TCPL GJ'!O$10/28.174/37.8</f>
        <v>12.3381408631823</v>
      </c>
      <c r="N38" s="33" t="n">
        <f aca="false">'TCPL GJ'!P39/'TCPL GJ'!P$10/28.174/37.8</f>
        <v>17.5499743850339</v>
      </c>
      <c r="O38" s="33" t="n">
        <f aca="false">'TCPL GJ'!Q39/'TCPL GJ'!Q$10/28.174/37.8</f>
        <v>14.4582988449796</v>
      </c>
      <c r="P38" s="33" t="n">
        <f aca="false">'TCPL GJ'!R39/'TCPL GJ'!R$10/28.174/37.8</f>
        <v>9.91455422101843</v>
      </c>
      <c r="Q38" s="33" t="n">
        <f aca="false">'TCPL GJ'!S39/'TCPL GJ'!S$10/28.174/37.8</f>
        <v>6.90825431129731</v>
      </c>
      <c r="R38" s="33" t="n">
        <f aca="false">'TCPL GJ'!T39/'TCPL GJ'!T$10/28.174/37.8</f>
        <v>3.69818609353115</v>
      </c>
      <c r="S38" s="33" t="n">
        <f aca="false">'TCPL GJ'!U39/'TCPL GJ'!U$10/28.174/37.8</f>
        <v>2.46665687615973</v>
      </c>
      <c r="T38" s="33" t="n">
        <f aca="false">'TCPL GJ'!V39/'TCPL GJ'!V$10/28.174/37.8</f>
        <v>1.56774520921744</v>
      </c>
      <c r="U38" s="33" t="n">
        <f aca="false">'TCPL GJ'!W39/'TCPL GJ'!W$10/28.174/37.8</f>
        <v>5.29697846143803</v>
      </c>
      <c r="V38" s="33" t="n">
        <f aca="false">'TCPL GJ'!X39/'TCPL GJ'!X$10/28.174/37.8</f>
        <v>3.89692223770925</v>
      </c>
      <c r="W38" s="33" t="n">
        <f aca="false">'TCPL GJ'!Y39/'TCPL GJ'!Y$10/28.174/37.8</f>
        <v>5.91722496727569</v>
      </c>
      <c r="X38" s="33" t="n">
        <f aca="false">'TCPL GJ'!Z39/'TCPL GJ'!Z$10/28.174/37.8</f>
        <v>10.5604764746763</v>
      </c>
      <c r="Y38" s="33" t="n">
        <f aca="false">'TCPL GJ'!AA39/'TCPL GJ'!AA$10/28.174/37.8</f>
        <v>18.5911900727894</v>
      </c>
      <c r="Z38" s="33" t="n">
        <f aca="false">AVERAGE(B38:Y38)</f>
        <v>6.57807281265421</v>
      </c>
    </row>
    <row r="39" customFormat="false" ht="12.75" hidden="false" customHeight="false" outlineLevel="0" collapsed="false">
      <c r="A39" s="39" t="s">
        <v>57</v>
      </c>
      <c r="B39" s="33" t="n">
        <f aca="false">'TCPL GJ'!D40/'TCPL GJ'!D$10/28.174/37.8</f>
        <v>196.468873669541</v>
      </c>
      <c r="C39" s="33" t="n">
        <f aca="false">'TCPL GJ'!E40/'TCPL GJ'!E$10/28.174/37.8</f>
        <v>223.765856878707</v>
      </c>
      <c r="D39" s="33" t="n">
        <f aca="false">'TCPL GJ'!F40/'TCPL GJ'!F$10/28.174/37.8</f>
        <v>199.956908361134</v>
      </c>
      <c r="E39" s="33" t="n">
        <f aca="false">'TCPL GJ'!G40/'TCPL GJ'!G$10/28.174/37.8</f>
        <v>198.788168109765</v>
      </c>
      <c r="F39" s="33" t="n">
        <f aca="false">'TCPL GJ'!H40/'TCPL GJ'!H$10/28.174/37.8</f>
        <v>189.050813906263</v>
      </c>
      <c r="G39" s="33" t="n">
        <f aca="false">'TCPL GJ'!I40/'TCPL GJ'!I$10/28.174/37.8</f>
        <v>142.335347648757</v>
      </c>
      <c r="H39" s="33" t="n">
        <f aca="false">'TCPL GJ'!J40/'TCPL GJ'!J$10/28.174/37.8</f>
        <v>164.793744546983</v>
      </c>
      <c r="I39" s="33" t="n">
        <f aca="false">'TCPL GJ'!K40/'TCPL GJ'!K$10/28.174/37.8</f>
        <v>105.285307152964</v>
      </c>
      <c r="J39" s="33" t="n">
        <f aca="false">'TCPL GJ'!L40/'TCPL GJ'!L$10/28.174/37.8</f>
        <v>130.440382510849</v>
      </c>
      <c r="K39" s="33" t="n">
        <f aca="false">'TCPL GJ'!M40/'TCPL GJ'!M$10/28.174/37.8</f>
        <v>190.334530620816</v>
      </c>
      <c r="L39" s="33" t="n">
        <f aca="false">'TCPL GJ'!N40/'TCPL GJ'!N$10/28.174/37.8</f>
        <v>211.963692743845</v>
      </c>
      <c r="M39" s="33" t="n">
        <f aca="false">'TCPL GJ'!O40/'TCPL GJ'!O$10/28.174/37.8</f>
        <v>210.491315319148</v>
      </c>
      <c r="N39" s="33" t="n">
        <f aca="false">'TCPL GJ'!P40/'TCPL GJ'!P$10/28.174/37.8</f>
        <v>240.099945559337</v>
      </c>
      <c r="O39" s="33" t="n">
        <f aca="false">'TCPL GJ'!Q40/'TCPL GJ'!Q$10/28.174/37.8</f>
        <v>230.356590959299</v>
      </c>
      <c r="P39" s="33" t="n">
        <f aca="false">'TCPL GJ'!R40/'TCPL GJ'!R$10/28.174/37.8</f>
        <v>181.786445150975</v>
      </c>
      <c r="Q39" s="33" t="n">
        <f aca="false">'TCPL GJ'!S40/'TCPL GJ'!S$10/28.174/37.8</f>
        <v>179.915807900238</v>
      </c>
      <c r="R39" s="33" t="n">
        <f aca="false">'TCPL GJ'!T40/'TCPL GJ'!T$10/28.174/37.8</f>
        <v>124.091343563884</v>
      </c>
      <c r="S39" s="33" t="n">
        <f aca="false">'TCPL GJ'!U40/'TCPL GJ'!U$10/28.174/37.8</f>
        <v>102.462506552566</v>
      </c>
      <c r="T39" s="33" t="n">
        <f aca="false">'TCPL GJ'!V40/'TCPL GJ'!V$10/28.174/37.8</f>
        <v>119.616705893919</v>
      </c>
      <c r="U39" s="33" t="n">
        <f aca="false">'TCPL GJ'!W40/'TCPL GJ'!W$10/28.174/37.8</f>
        <v>147.422874405199</v>
      </c>
      <c r="V39" s="33" t="n">
        <f aca="false">'TCPL GJ'!X40/'TCPL GJ'!X$10/28.174/37.8</f>
        <v>142.797298070481</v>
      </c>
      <c r="W39" s="33" t="n">
        <f aca="false">'TCPL GJ'!Y40/'TCPL GJ'!Y$10/28.174/37.8</f>
        <v>195.92450339055</v>
      </c>
      <c r="X39" s="33" t="n">
        <f aca="false">'TCPL GJ'!Z40/'TCPL GJ'!Z$10/28.174/37.8</f>
        <v>249.326057559417</v>
      </c>
      <c r="Y39" s="33" t="n">
        <f aca="false">'TCPL GJ'!AA40/'TCPL GJ'!AA$10/28.174/37.8</f>
        <v>173.616529218926</v>
      </c>
      <c r="Z39" s="33" t="n">
        <f aca="false">AVERAGE(B39:Y39)</f>
        <v>177.128814570565</v>
      </c>
    </row>
    <row r="40" customFormat="false" ht="12.75" hidden="false" customHeight="false" outlineLevel="0" collapsed="false">
      <c r="A40" s="39" t="s">
        <v>58</v>
      </c>
      <c r="B40" s="33" t="n">
        <f aca="false">'TCPL GJ'!D41/'TCPL GJ'!D$10/28.174/37.8</f>
        <v>0</v>
      </c>
      <c r="C40" s="33" t="n">
        <f aca="false">'TCPL GJ'!E41/'TCPL GJ'!E$10/28.174/37.8</f>
        <v>0</v>
      </c>
      <c r="D40" s="33" t="n">
        <f aca="false">'TCPL GJ'!F41/'TCPL GJ'!F$10/28.174/37.8</f>
        <v>0.176711340287</v>
      </c>
      <c r="E40" s="33" t="n">
        <f aca="false">'TCPL GJ'!G41/'TCPL GJ'!G$10/28.174/37.8</f>
        <v>5.17748173388125</v>
      </c>
      <c r="F40" s="33" t="n">
        <f aca="false">'TCPL GJ'!H41/'TCPL GJ'!H$10/28.174/37.8</f>
        <v>0</v>
      </c>
      <c r="G40" s="33" t="n">
        <f aca="false">'TCPL GJ'!I41/'TCPL GJ'!I$10/28.174/37.8</f>
        <v>1.11179218985471</v>
      </c>
      <c r="H40" s="33" t="n">
        <f aca="false">'TCPL GJ'!J41/'TCPL GJ'!J$10/28.174/37.8</f>
        <v>0</v>
      </c>
      <c r="I40" s="33" t="n">
        <f aca="false">'TCPL GJ'!K41/'TCPL GJ'!K$10/28.174/37.8</f>
        <v>2.96526111908402</v>
      </c>
      <c r="J40" s="33" t="n">
        <f aca="false">'TCPL GJ'!L41/'TCPL GJ'!L$10/28.174/37.8</f>
        <v>0</v>
      </c>
      <c r="K40" s="33" t="n">
        <f aca="false">'TCPL GJ'!M41/'TCPL GJ'!M$10/28.174/37.8</f>
        <v>0.588139200266144</v>
      </c>
      <c r="L40" s="33" t="n">
        <f aca="false">'TCPL GJ'!N41/'TCPL GJ'!N$10/28.174/37.8</f>
        <v>1.0327294643804</v>
      </c>
      <c r="M40" s="33" t="n">
        <f aca="false">'TCPL GJ'!O41/'TCPL GJ'!O$10/28.174/37.8</f>
        <v>1.25400231194409</v>
      </c>
      <c r="N40" s="33" t="n">
        <f aca="false">'TCPL GJ'!P41/'TCPL GJ'!P$10/28.174/37.8</f>
        <v>5.18178593022249</v>
      </c>
      <c r="O40" s="33" t="n">
        <f aca="false">'TCPL GJ'!Q41/'TCPL GJ'!Q$10/28.174/37.8</f>
        <v>0.151792143919882</v>
      </c>
      <c r="P40" s="33" t="n">
        <f aca="false">'TCPL GJ'!R41/'TCPL GJ'!R$10/28.174/37.8</f>
        <v>0.0820553686728632</v>
      </c>
      <c r="Q40" s="33" t="n">
        <f aca="false">'TCPL GJ'!S41/'TCPL GJ'!S$10/28.174/37.8</f>
        <v>1.00077259869977</v>
      </c>
      <c r="R40" s="33" t="n">
        <f aca="false">'TCPL GJ'!T41/'TCPL GJ'!T$10/28.174/37.8</f>
        <v>0.187161359553201</v>
      </c>
      <c r="S40" s="33" t="n">
        <f aca="false">'TCPL GJ'!U41/'TCPL GJ'!U$10/28.174/37.8</f>
        <v>0.0356815150596651</v>
      </c>
      <c r="T40" s="33" t="n">
        <f aca="false">'TCPL GJ'!V41/'TCPL GJ'!V$10/28.174/37.8</f>
        <v>0.0356815150596651</v>
      </c>
      <c r="U40" s="33" t="n">
        <f aca="false">'TCPL GJ'!W41/'TCPL GJ'!W$10/28.174/37.8</f>
        <v>0.0356815150596651</v>
      </c>
      <c r="V40" s="33" t="n">
        <f aca="false">'TCPL GJ'!X41/'TCPL GJ'!X$10/28.174/37.8</f>
        <v>0.0356815150596651</v>
      </c>
      <c r="W40" s="33" t="n">
        <f aca="false">'TCPL GJ'!Y41/'TCPL GJ'!Y$10/28.174/37.8</f>
        <v>0.0356815150596651</v>
      </c>
      <c r="X40" s="33" t="n">
        <f aca="false">'TCPL GJ'!Z41/'TCPL GJ'!Z$10/28.174/37.8</f>
        <v>0.0356815150596651</v>
      </c>
      <c r="Y40" s="33" t="n">
        <f aca="false">'TCPL GJ'!AA41/'TCPL GJ'!AA$10/28.174/37.8</f>
        <v>1.08883142771628</v>
      </c>
      <c r="Z40" s="33" t="n">
        <f aca="false">AVERAGE(B40:Y40)</f>
        <v>0.842191886618337</v>
      </c>
    </row>
    <row r="41" customFormat="false" ht="12.75" hidden="false" customHeight="false" outlineLevel="0" collapsed="false">
      <c r="A41" s="39" t="s">
        <v>35</v>
      </c>
      <c r="B41" s="33" t="n">
        <f aca="false">'TCPL GJ'!D42/'TCPL GJ'!D$10/28.174/37.8</f>
        <v>5.32687460351264</v>
      </c>
      <c r="C41" s="33" t="n">
        <f aca="false">'TCPL GJ'!E42/'TCPL GJ'!E$10/28.174/37.8</f>
        <v>1.74369930173153</v>
      </c>
      <c r="D41" s="33" t="n">
        <f aca="false">'TCPL GJ'!F42/'TCPL GJ'!F$10/28.174/37.8</f>
        <v>2.8398305979787</v>
      </c>
      <c r="E41" s="33" t="n">
        <f aca="false">'TCPL GJ'!G42/'TCPL GJ'!G$10/28.174/37.8</f>
        <v>1.05047632318639</v>
      </c>
      <c r="F41" s="33" t="n">
        <f aca="false">'TCPL GJ'!H42/'TCPL GJ'!H$10/28.174/37.8</f>
        <v>0.265339619628749</v>
      </c>
      <c r="G41" s="33" t="n">
        <f aca="false">'TCPL GJ'!I42/'TCPL GJ'!I$10/28.174/37.8</f>
        <v>0</v>
      </c>
      <c r="H41" s="33" t="n">
        <f aca="false">'TCPL GJ'!J42/'TCPL GJ'!J$10/28.174/37.8</f>
        <v>0</v>
      </c>
      <c r="I41" s="33" t="n">
        <f aca="false">'TCPL GJ'!K42/'TCPL GJ'!K$10/28.174/37.8</f>
        <v>0</v>
      </c>
      <c r="J41" s="33" t="n">
        <f aca="false">'TCPL GJ'!L42/'TCPL GJ'!L$10/28.174/37.8</f>
        <v>0.0406268478486363</v>
      </c>
      <c r="K41" s="33" t="n">
        <f aca="false">'TCPL GJ'!M42/'TCPL GJ'!M$10/28.174/37.8</f>
        <v>0.123552546628501</v>
      </c>
      <c r="L41" s="33" t="n">
        <f aca="false">'TCPL GJ'!N42/'TCPL GJ'!N$10/28.174/37.8</f>
        <v>0.19584143835818</v>
      </c>
      <c r="M41" s="33" t="n">
        <f aca="false">'TCPL GJ'!O42/'TCPL GJ'!O$10/28.174/37.8</f>
        <v>0.407187272450831</v>
      </c>
      <c r="N41" s="33" t="n">
        <f aca="false">'TCPL GJ'!P42/'TCPL GJ'!P$10/28.174/37.8</f>
        <v>1.77613979632313</v>
      </c>
      <c r="O41" s="33" t="n">
        <f aca="false">'TCPL GJ'!Q42/'TCPL GJ'!Q$10/28.174/37.8</f>
        <v>1.06264214405005</v>
      </c>
      <c r="P41" s="33" t="n">
        <f aca="false">'TCPL GJ'!R42/'TCPL GJ'!R$10/28.174/37.8</f>
        <v>0.0856598680719295</v>
      </c>
      <c r="Q41" s="33" t="n">
        <f aca="false">'TCPL GJ'!S42/'TCPL GJ'!S$10/28.174/37.8</f>
        <v>0.100096039614745</v>
      </c>
      <c r="R41" s="33" t="n">
        <f aca="false">'TCPL GJ'!T42/'TCPL GJ'!T$10/28.174/37.8</f>
        <v>0</v>
      </c>
      <c r="S41" s="33" t="n">
        <f aca="false">'TCPL GJ'!U42/'TCPL GJ'!U$10/28.174/37.8</f>
        <v>0</v>
      </c>
      <c r="T41" s="33" t="n">
        <f aca="false">'TCPL GJ'!V42/'TCPL GJ'!V$10/28.174/37.8</f>
        <v>0</v>
      </c>
      <c r="U41" s="33" t="n">
        <f aca="false">'TCPL GJ'!W42/'TCPL GJ'!W$10/28.174/37.8</f>
        <v>0</v>
      </c>
      <c r="V41" s="33" t="n">
        <f aca="false">'TCPL GJ'!X42/'TCPL GJ'!X$10/28.174/37.8</f>
        <v>0</v>
      </c>
      <c r="W41" s="33" t="n">
        <f aca="false">'TCPL GJ'!Y42/'TCPL GJ'!Y$10/28.174/37.8</f>
        <v>0</v>
      </c>
      <c r="X41" s="33" t="n">
        <f aca="false">'TCPL GJ'!Z42/'TCPL GJ'!Z$10/28.174/37.8</f>
        <v>9.38821350666787</v>
      </c>
      <c r="Y41" s="33" t="n">
        <f aca="false">'TCPL GJ'!AA42/'TCPL GJ'!AA$10/28.174/37.8</f>
        <v>16.4356994321478</v>
      </c>
      <c r="Z41" s="33" t="n">
        <f aca="false">AVERAGE(B41:Y41)</f>
        <v>1.70174497242499</v>
      </c>
    </row>
    <row r="42" customFormat="false" ht="12.75" hidden="false" customHeight="false" outlineLevel="0" collapsed="false">
      <c r="A42" s="39" t="s">
        <v>59</v>
      </c>
      <c r="B42" s="33" t="n">
        <f aca="false">'TCPL GJ'!D43/'TCPL GJ'!D$10/28.174/37.8</f>
        <v>18.5134964512886</v>
      </c>
      <c r="C42" s="33" t="n">
        <f aca="false">'TCPL GJ'!E43/'TCPL GJ'!E$10/28.174/37.8</f>
        <v>19.1158351290794</v>
      </c>
      <c r="D42" s="33" t="n">
        <f aca="false">'TCPL GJ'!F43/'TCPL GJ'!F$10/28.174/37.8</f>
        <v>9.58693854454531</v>
      </c>
      <c r="E42" s="33" t="n">
        <f aca="false">'TCPL GJ'!G43/'TCPL GJ'!G$10/28.174/37.8</f>
        <v>3.16989571858127</v>
      </c>
      <c r="F42" s="33" t="n">
        <f aca="false">'TCPL GJ'!H43/'TCPL GJ'!H$10/28.174/37.8</f>
        <v>4.11776193954684</v>
      </c>
      <c r="G42" s="33" t="n">
        <f aca="false">'TCPL GJ'!I43/'TCPL GJ'!I$10/28.174/37.8</f>
        <v>0.123915015895802</v>
      </c>
      <c r="H42" s="33" t="n">
        <f aca="false">'TCPL GJ'!J43/'TCPL GJ'!J$10/28.174/37.8</f>
        <v>0</v>
      </c>
      <c r="I42" s="33" t="n">
        <f aca="false">'TCPL GJ'!K43/'TCPL GJ'!K$10/28.174/37.8</f>
        <v>0</v>
      </c>
      <c r="J42" s="33" t="n">
        <f aca="false">'TCPL GJ'!L43/'TCPL GJ'!L$10/28.174/37.8</f>
        <v>0.82161383361071</v>
      </c>
      <c r="K42" s="33" t="n">
        <f aca="false">'TCPL GJ'!M43/'TCPL GJ'!M$10/28.174/37.8</f>
        <v>3.8617819023913</v>
      </c>
      <c r="L42" s="33" t="n">
        <f aca="false">'TCPL GJ'!N43/'TCPL GJ'!N$10/28.174/37.8</f>
        <v>5.96754559628131</v>
      </c>
      <c r="M42" s="33" t="n">
        <f aca="false">'TCPL GJ'!O43/'TCPL GJ'!O$10/28.174/37.8</f>
        <v>16.8945612926222</v>
      </c>
      <c r="N42" s="33" t="n">
        <f aca="false">'TCPL GJ'!P43/'TCPL GJ'!P$10/28.174/37.8</f>
        <v>19.9018042282365</v>
      </c>
      <c r="O42" s="33" t="n">
        <f aca="false">'TCPL GJ'!Q43/'TCPL GJ'!Q$10/28.174/37.8</f>
        <v>13.9590814228472</v>
      </c>
      <c r="P42" s="33" t="n">
        <f aca="false">'TCPL GJ'!R43/'TCPL GJ'!R$10/28.174/37.8</f>
        <v>3.54113290542897</v>
      </c>
      <c r="Q42" s="33" t="n">
        <f aca="false">'TCPL GJ'!S43/'TCPL GJ'!S$10/28.174/37.8</f>
        <v>0.602516811314521</v>
      </c>
      <c r="R42" s="33" t="n">
        <f aca="false">'TCPL GJ'!T43/'TCPL GJ'!T$10/28.174/37.8</f>
        <v>0</v>
      </c>
      <c r="S42" s="33" t="n">
        <f aca="false">'TCPL GJ'!U43/'TCPL GJ'!U$10/28.174/37.8</f>
        <v>0</v>
      </c>
      <c r="T42" s="33" t="n">
        <f aca="false">'TCPL GJ'!V43/'TCPL GJ'!V$10/28.174/37.8</f>
        <v>0</v>
      </c>
      <c r="U42" s="33" t="n">
        <f aca="false">'TCPL GJ'!W43/'TCPL GJ'!W$10/28.174/37.8</f>
        <v>0</v>
      </c>
      <c r="V42" s="33" t="n">
        <f aca="false">'TCPL GJ'!X43/'TCPL GJ'!X$10/28.174/37.8</f>
        <v>0</v>
      </c>
      <c r="W42" s="33" t="n">
        <f aca="false">'TCPL GJ'!Y43/'TCPL GJ'!Y$10/28.174/37.8</f>
        <v>0</v>
      </c>
      <c r="X42" s="33" t="n">
        <f aca="false">'TCPL GJ'!Z43/'TCPL GJ'!Z$10/28.174/37.8</f>
        <v>2.11087461152533</v>
      </c>
      <c r="Y42" s="33" t="n">
        <f aca="false">'TCPL GJ'!AA43/'TCPL GJ'!AA$10/28.174/37.8</f>
        <v>5.55441241431757</v>
      </c>
      <c r="Z42" s="33" t="n">
        <f aca="false">AVERAGE(B42:Y42)</f>
        <v>5.32679865906303</v>
      </c>
    </row>
    <row r="43" customFormat="false" ht="12.75" hidden="false" customHeight="false" outlineLevel="0" collapsed="false">
      <c r="A43" s="39" t="s">
        <v>36</v>
      </c>
      <c r="B43" s="33" t="n">
        <f aca="false">'TCPL GJ'!D44/'TCPL GJ'!D$10/28.174/37.8</f>
        <v>4.39612622086969</v>
      </c>
      <c r="C43" s="33" t="n">
        <f aca="false">'TCPL GJ'!E44/'TCPL GJ'!E$10/28.174/37.8</f>
        <v>0</v>
      </c>
      <c r="D43" s="33" t="n">
        <f aca="false">'TCPL GJ'!F44/'TCPL GJ'!F$10/28.174/37.8</f>
        <v>0</v>
      </c>
      <c r="E43" s="33" t="n">
        <f aca="false">'TCPL GJ'!G44/'TCPL GJ'!G$10/28.174/37.8</f>
        <v>0</v>
      </c>
      <c r="F43" s="33" t="n">
        <f aca="false">'TCPL GJ'!H44/'TCPL GJ'!H$10/28.174/37.8</f>
        <v>0</v>
      </c>
      <c r="G43" s="33" t="n">
        <f aca="false">'TCPL GJ'!I44/'TCPL GJ'!I$10/28.174/37.8</f>
        <v>0</v>
      </c>
      <c r="H43" s="33" t="n">
        <f aca="false">'TCPL GJ'!J44/'TCPL GJ'!J$10/28.174/37.8</f>
        <v>0</v>
      </c>
      <c r="I43" s="33" t="n">
        <f aca="false">'TCPL GJ'!K44/'TCPL GJ'!K$10/28.174/37.8</f>
        <v>0</v>
      </c>
      <c r="J43" s="33" t="n">
        <f aca="false">'TCPL GJ'!L44/'TCPL GJ'!L$10/28.174/37.8</f>
        <v>0</v>
      </c>
      <c r="K43" s="33" t="n">
        <f aca="false">'TCPL GJ'!M44/'TCPL GJ'!M$10/28.174/37.8</f>
        <v>1.0566029625011</v>
      </c>
      <c r="L43" s="33" t="n">
        <f aca="false">'TCPL GJ'!N44/'TCPL GJ'!N$10/28.174/37.8</f>
        <v>3.28492165528677</v>
      </c>
      <c r="M43" s="33" t="n">
        <f aca="false">'TCPL GJ'!O44/'TCPL GJ'!O$10/28.174/37.8</f>
        <v>4.95827667756946</v>
      </c>
      <c r="N43" s="33" t="n">
        <f aca="false">'TCPL GJ'!P44/'TCPL GJ'!P$10/28.174/37.8</f>
        <v>9.53738425028588</v>
      </c>
      <c r="O43" s="33" t="n">
        <f aca="false">'TCPL GJ'!Q44/'TCPL GJ'!Q$10/28.174/37.8</f>
        <v>4.89477857949156</v>
      </c>
      <c r="P43" s="33" t="n">
        <f aca="false">'TCPL GJ'!R44/'TCPL GJ'!R$10/28.174/37.8</f>
        <v>0</v>
      </c>
      <c r="Q43" s="33" t="n">
        <f aca="false">'TCPL GJ'!S44/'TCPL GJ'!S$10/28.174/37.8</f>
        <v>0</v>
      </c>
      <c r="R43" s="33" t="n">
        <f aca="false">'TCPL GJ'!T44/'TCPL GJ'!T$10/28.174/37.8</f>
        <v>0</v>
      </c>
      <c r="S43" s="33" t="n">
        <f aca="false">'TCPL GJ'!U44/'TCPL GJ'!U$10/28.174/37.8</f>
        <v>0</v>
      </c>
      <c r="T43" s="33" t="n">
        <f aca="false">'TCPL GJ'!V44/'TCPL GJ'!V$10/28.174/37.8</f>
        <v>0</v>
      </c>
      <c r="U43" s="33" t="n">
        <f aca="false">'TCPL GJ'!W44/'TCPL GJ'!W$10/28.174/37.8</f>
        <v>0</v>
      </c>
      <c r="V43" s="33" t="n">
        <f aca="false">'TCPL GJ'!X44/'TCPL GJ'!X$10/28.174/37.8</f>
        <v>0</v>
      </c>
      <c r="W43" s="33" t="n">
        <f aca="false">'TCPL GJ'!Y44/'TCPL GJ'!Y$10/28.174/37.8</f>
        <v>1.83759802557275</v>
      </c>
      <c r="X43" s="33" t="n">
        <f aca="false">'TCPL GJ'!Z44/'TCPL GJ'!Z$10/28.174/37.8</f>
        <v>4.77766096776532</v>
      </c>
      <c r="Y43" s="33" t="n">
        <f aca="false">'TCPL GJ'!AA44/'TCPL GJ'!AA$10/28.174/37.8</f>
        <v>5.40814243450167</v>
      </c>
      <c r="Z43" s="33" t="n">
        <f aca="false">AVERAGE(B43:Y43)</f>
        <v>1.67297882391018</v>
      </c>
    </row>
    <row r="44" customFormat="false" ht="12.75" hidden="false" customHeight="false" outlineLevel="0" collapsed="false">
      <c r="A44" s="39" t="s">
        <v>60</v>
      </c>
      <c r="B44" s="33" t="n">
        <f aca="false">'TCPL GJ'!D45/'TCPL GJ'!D$10/28.174/37.8</f>
        <v>24.4234518399443</v>
      </c>
      <c r="C44" s="33" t="n">
        <f aca="false">'TCPL GJ'!E45/'TCPL GJ'!E$10/28.174/37.8</f>
        <v>21.8202189814822</v>
      </c>
      <c r="D44" s="33" t="n">
        <f aca="false">'TCPL GJ'!F45/'TCPL GJ'!F$10/28.174/37.8</f>
        <v>26.7392366891562</v>
      </c>
      <c r="E44" s="33" t="n">
        <f aca="false">'TCPL GJ'!G45/'TCPL GJ'!G$10/28.174/37.8</f>
        <v>15.2453029041373</v>
      </c>
      <c r="F44" s="33" t="n">
        <f aca="false">'TCPL GJ'!H45/'TCPL GJ'!H$10/28.174/37.8</f>
        <v>17.805409203793</v>
      </c>
      <c r="G44" s="33" t="n">
        <f aca="false">'TCPL GJ'!I45/'TCPL GJ'!I$10/28.174/37.8</f>
        <v>11.7813476820599</v>
      </c>
      <c r="H44" s="33" t="n">
        <f aca="false">'TCPL GJ'!J45/'TCPL GJ'!J$10/28.174/37.8</f>
        <v>12.291433820549</v>
      </c>
      <c r="I44" s="33" t="n">
        <f aca="false">'TCPL GJ'!K45/'TCPL GJ'!K$10/28.174/37.8</f>
        <v>7.32334321184256</v>
      </c>
      <c r="J44" s="33" t="n">
        <f aca="false">'TCPL GJ'!L45/'TCPL GJ'!L$10/28.174/37.8</f>
        <v>15.3292170636767</v>
      </c>
      <c r="K44" s="33" t="n">
        <f aca="false">'TCPL GJ'!M45/'TCPL GJ'!M$10/28.174/37.8</f>
        <v>17.6588363248679</v>
      </c>
      <c r="L44" s="33" t="n">
        <f aca="false">'TCPL GJ'!N45/'TCPL GJ'!N$10/28.174/37.8</f>
        <v>17.3415919138926</v>
      </c>
      <c r="M44" s="33" t="n">
        <f aca="false">'TCPL GJ'!O45/'TCPL GJ'!O$10/28.174/37.8</f>
        <v>10.0692447960691</v>
      </c>
      <c r="N44" s="33" t="n">
        <f aca="false">'TCPL GJ'!P45/'TCPL GJ'!P$10/28.174/37.8</f>
        <v>16.983886239915</v>
      </c>
      <c r="O44" s="33" t="n">
        <f aca="false">'TCPL GJ'!Q45/'TCPL GJ'!Q$10/28.174/37.8</f>
        <v>12.4589359834377</v>
      </c>
      <c r="P44" s="33" t="n">
        <f aca="false">'TCPL GJ'!R45/'TCPL GJ'!R$10/28.174/37.8</f>
        <v>14.7181706134481</v>
      </c>
      <c r="Q44" s="33" t="n">
        <f aca="false">'TCPL GJ'!S45/'TCPL GJ'!S$10/28.174/37.8</f>
        <v>14.4233760747804</v>
      </c>
      <c r="R44" s="33" t="n">
        <f aca="false">'TCPL GJ'!T45/'TCPL GJ'!T$10/28.174/37.8</f>
        <v>12.1634589469267</v>
      </c>
      <c r="S44" s="33" t="n">
        <f aca="false">'TCPL GJ'!U45/'TCPL GJ'!U$10/28.174/37.8</f>
        <v>11.3266587616461</v>
      </c>
      <c r="T44" s="33" t="n">
        <f aca="false">'TCPL GJ'!V45/'TCPL GJ'!V$10/28.174/37.8</f>
        <v>5.92185932364592</v>
      </c>
      <c r="U44" s="33" t="n">
        <f aca="false">'TCPL GJ'!W45/'TCPL GJ'!W$10/28.174/37.8</f>
        <v>6.42803402497195</v>
      </c>
      <c r="V44" s="33" t="n">
        <f aca="false">'TCPL GJ'!X45/'TCPL GJ'!X$10/28.174/37.8</f>
        <v>10.6135605532212</v>
      </c>
      <c r="W44" s="33" t="n">
        <f aca="false">'TCPL GJ'!Y45/'TCPL GJ'!Y$10/28.174/37.8</f>
        <v>11.7811699812492</v>
      </c>
      <c r="X44" s="33" t="n">
        <f aca="false">'TCPL GJ'!Z45/'TCPL GJ'!Z$10/28.174/37.8</f>
        <v>22.9249978309395</v>
      </c>
      <c r="Y44" s="33" t="n">
        <f aca="false">'TCPL GJ'!AA45/'TCPL GJ'!AA$10/28.174/37.8</f>
        <v>15.329269566189</v>
      </c>
      <c r="Z44" s="33" t="n">
        <f aca="false">AVERAGE(B44:Y44)</f>
        <v>14.7042505138267</v>
      </c>
    </row>
    <row r="45" customFormat="false" ht="12.75" hidden="false" customHeight="false" outlineLevel="0" collapsed="false">
      <c r="A45" s="39" t="s">
        <v>37</v>
      </c>
      <c r="B45" s="33" t="n">
        <f aca="false">'TCPL GJ'!D46/'TCPL GJ'!D$10/28.174/37.8</f>
        <v>0</v>
      </c>
      <c r="C45" s="33" t="n">
        <f aca="false">'TCPL GJ'!E46/'TCPL GJ'!E$10/28.174/37.8</f>
        <v>0</v>
      </c>
      <c r="D45" s="33" t="n">
        <f aca="false">'TCPL GJ'!F46/'TCPL GJ'!F$10/28.174/37.8</f>
        <v>0</v>
      </c>
      <c r="E45" s="33" t="n">
        <f aca="false">'TCPL GJ'!G46/'TCPL GJ'!G$10/28.174/37.8</f>
        <v>0</v>
      </c>
      <c r="F45" s="33" t="n">
        <f aca="false">'TCPL GJ'!H46/'TCPL GJ'!H$10/28.174/37.8</f>
        <v>0</v>
      </c>
      <c r="G45" s="33" t="n">
        <f aca="false">'TCPL GJ'!I46/'TCPL GJ'!I$10/28.174/37.8</f>
        <v>0</v>
      </c>
      <c r="H45" s="33" t="n">
        <f aca="false">'TCPL GJ'!J46/'TCPL GJ'!J$10/28.174/37.8</f>
        <v>0</v>
      </c>
      <c r="I45" s="33" t="n">
        <f aca="false">'TCPL GJ'!K46/'TCPL GJ'!K$10/28.174/37.8</f>
        <v>0</v>
      </c>
      <c r="J45" s="33" t="n">
        <f aca="false">'TCPL GJ'!L46/'TCPL GJ'!L$10/28.174/37.8</f>
        <v>0</v>
      </c>
      <c r="K45" s="33" t="n">
        <f aca="false">'TCPL GJ'!M46/'TCPL GJ'!M$10/28.174/37.8</f>
        <v>0</v>
      </c>
      <c r="L45" s="33" t="n">
        <f aca="false">'TCPL GJ'!N46/'TCPL GJ'!N$10/28.174/37.8</f>
        <v>0</v>
      </c>
      <c r="M45" s="33" t="n">
        <f aca="false">'TCPL GJ'!O46/'TCPL GJ'!O$10/28.174/37.8</f>
        <v>0</v>
      </c>
      <c r="N45" s="33" t="n">
        <f aca="false">'TCPL GJ'!P46/'TCPL GJ'!P$10/28.174/37.8</f>
        <v>1.53618312204243</v>
      </c>
      <c r="O45" s="33" t="n">
        <f aca="false">'TCPL GJ'!Q46/'TCPL GJ'!Q$10/28.174/37.8</f>
        <v>1.53618312204243</v>
      </c>
      <c r="P45" s="33" t="n">
        <f aca="false">'TCPL GJ'!R46/'TCPL GJ'!R$10/28.174/37.8</f>
        <v>1.5062566900569</v>
      </c>
      <c r="Q45" s="33" t="n">
        <f aca="false">'TCPL GJ'!S46/'TCPL GJ'!S$10/28.174/37.8</f>
        <v>1.5201890394148</v>
      </c>
      <c r="R45" s="33" t="n">
        <f aca="false">'TCPL GJ'!T46/'TCPL GJ'!T$10/28.174/37.8</f>
        <v>1.40093866980015</v>
      </c>
      <c r="S45" s="33" t="n">
        <f aca="false">'TCPL GJ'!U46/'TCPL GJ'!U$10/28.174/37.8</f>
        <v>1.52979800882122</v>
      </c>
      <c r="T45" s="33" t="n">
        <f aca="false">'TCPL GJ'!V46/'TCPL GJ'!V$10/28.174/37.8</f>
        <v>0.495542942594331</v>
      </c>
      <c r="U45" s="33" t="n">
        <f aca="false">'TCPL GJ'!W46/'TCPL GJ'!W$10/28.174/37.8</f>
        <v>1.53618312204243</v>
      </c>
      <c r="V45" s="33" t="n">
        <f aca="false">'TCPL GJ'!X46/'TCPL GJ'!X$10/28.174/37.8</f>
        <v>0.721142199100601</v>
      </c>
      <c r="W45" s="33" t="n">
        <f aca="false">'TCPL GJ'!Y46/'TCPL GJ'!Y$10/28.174/37.8</f>
        <v>0</v>
      </c>
      <c r="X45" s="33" t="n">
        <f aca="false">'TCPL GJ'!Z46/'TCPL GJ'!Z$10/28.174/37.8</f>
        <v>0.72054750718294</v>
      </c>
      <c r="Y45" s="33" t="n">
        <f aca="false">'TCPL GJ'!AA46/'TCPL GJ'!AA$10/28.174/37.8</f>
        <v>7.49390570021351</v>
      </c>
      <c r="Z45" s="33" t="n">
        <f aca="false">AVERAGE(B45:Y45)</f>
        <v>0.833202921804655</v>
      </c>
    </row>
    <row r="46" customFormat="false" ht="12.75" hidden="false" customHeight="false" outlineLevel="0" collapsed="false">
      <c r="A46" s="39" t="s">
        <v>61</v>
      </c>
      <c r="B46" s="33" t="n">
        <f aca="false">'TCPL GJ'!D47/'TCPL GJ'!D$10/28.174/37.8</f>
        <v>35.2293472695033</v>
      </c>
      <c r="C46" s="33" t="n">
        <f aca="false">'TCPL GJ'!E47/'TCPL GJ'!E$10/28.174/37.8</f>
        <v>40.706035772409</v>
      </c>
      <c r="D46" s="33" t="n">
        <f aca="false">'TCPL GJ'!F47/'TCPL GJ'!F$10/28.174/37.8</f>
        <v>32.5536576987812</v>
      </c>
      <c r="E46" s="33" t="n">
        <f aca="false">'TCPL GJ'!G47/'TCPL GJ'!G$10/28.174/37.8</f>
        <v>28.8150456804772</v>
      </c>
      <c r="F46" s="33" t="n">
        <f aca="false">'TCPL GJ'!H47/'TCPL GJ'!H$10/28.174/37.8</f>
        <v>27.746982025349</v>
      </c>
      <c r="G46" s="33" t="n">
        <f aca="false">'TCPL GJ'!I47/'TCPL GJ'!I$10/28.174/37.8</f>
        <v>26.7166908987973</v>
      </c>
      <c r="H46" s="33" t="n">
        <f aca="false">'TCPL GJ'!J47/'TCPL GJ'!J$10/28.174/37.8</f>
        <v>28.1705864295165</v>
      </c>
      <c r="I46" s="33" t="n">
        <f aca="false">'TCPL GJ'!K47/'TCPL GJ'!K$10/28.174/37.8</f>
        <v>32.4435841625106</v>
      </c>
      <c r="J46" s="33" t="n">
        <f aca="false">'TCPL GJ'!L47/'TCPL GJ'!L$10/28.174/37.8</f>
        <v>27.2064979419278</v>
      </c>
      <c r="K46" s="33" t="n">
        <f aca="false">'TCPL GJ'!M47/'TCPL GJ'!M$10/28.174/37.8</f>
        <v>33.1263490444799</v>
      </c>
      <c r="L46" s="33" t="n">
        <f aca="false">'TCPL GJ'!N47/'TCPL GJ'!N$10/28.174/37.8</f>
        <v>29.9898439140293</v>
      </c>
      <c r="M46" s="33" t="n">
        <f aca="false">'TCPL GJ'!O47/'TCPL GJ'!O$10/28.174/37.8</f>
        <v>37.5186284466632</v>
      </c>
      <c r="N46" s="33" t="n">
        <f aca="false">'TCPL GJ'!P47/'TCPL GJ'!P$10/28.174/37.8</f>
        <v>52.8121256280598</v>
      </c>
      <c r="O46" s="33" t="n">
        <f aca="false">'TCPL GJ'!Q47/'TCPL GJ'!Q$10/28.174/37.8</f>
        <v>48.6422911537287</v>
      </c>
      <c r="P46" s="33" t="n">
        <f aca="false">'TCPL GJ'!R47/'TCPL GJ'!R$10/28.174/37.8</f>
        <v>49.0868906440802</v>
      </c>
      <c r="Q46" s="33" t="n">
        <f aca="false">'TCPL GJ'!S47/'TCPL GJ'!S$10/28.174/37.8</f>
        <v>47.5731937422385</v>
      </c>
      <c r="R46" s="33" t="n">
        <f aca="false">'TCPL GJ'!T47/'TCPL GJ'!T$10/28.174/37.8</f>
        <v>18.854076209634</v>
      </c>
      <c r="S46" s="33" t="n">
        <f aca="false">'TCPL GJ'!U47/'TCPL GJ'!U$10/28.174/37.8</f>
        <v>33.0514744040217</v>
      </c>
      <c r="T46" s="33" t="n">
        <f aca="false">'TCPL GJ'!V47/'TCPL GJ'!V$10/28.174/37.8</f>
        <v>35.2253187113514</v>
      </c>
      <c r="U46" s="33" t="n">
        <f aca="false">'TCPL GJ'!W47/'TCPL GJ'!W$10/28.174/37.8</f>
        <v>38.3969147035987</v>
      </c>
      <c r="V46" s="33" t="n">
        <f aca="false">'TCPL GJ'!X47/'TCPL GJ'!X$10/28.174/37.8</f>
        <v>36.3226242464784</v>
      </c>
      <c r="W46" s="33" t="n">
        <f aca="false">'TCPL GJ'!Y47/'TCPL GJ'!Y$10/28.174/37.8</f>
        <v>39.9761094991426</v>
      </c>
      <c r="X46" s="33" t="n">
        <f aca="false">'TCPL GJ'!Z47/'TCPL GJ'!Z$10/28.174/37.8</f>
        <v>39.1889140913064</v>
      </c>
      <c r="Y46" s="33" t="n">
        <f aca="false">'TCPL GJ'!AA47/'TCPL GJ'!AA$10/28.174/37.8</f>
        <v>38.5957679687657</v>
      </c>
      <c r="Z46" s="33" t="n">
        <f aca="false">AVERAGE(B46:Y46)</f>
        <v>35.7478729286188</v>
      </c>
    </row>
    <row r="47" customFormat="false" ht="12.75" hidden="false" customHeight="false" outlineLevel="0" collapsed="false">
      <c r="A47" s="39" t="s">
        <v>62</v>
      </c>
      <c r="B47" s="33" t="n">
        <f aca="false">'TCPL GJ'!D48/'TCPL GJ'!D$10/28.174/37.8</f>
        <v>8.89233030740758</v>
      </c>
      <c r="C47" s="33" t="n">
        <f aca="false">'TCPL GJ'!E48/'TCPL GJ'!E$10/28.174/37.8</f>
        <v>6.00432036076856</v>
      </c>
      <c r="D47" s="33" t="n">
        <f aca="false">'TCPL GJ'!F48/'TCPL GJ'!F$10/28.174/37.8</f>
        <v>3.32507497086141</v>
      </c>
      <c r="E47" s="33" t="n">
        <f aca="false">'TCPL GJ'!G48/'TCPL GJ'!G$10/28.174/37.8</f>
        <v>5.00642955861716</v>
      </c>
      <c r="F47" s="33" t="n">
        <f aca="false">'TCPL GJ'!H48/'TCPL GJ'!H$10/28.174/37.8</f>
        <v>5.13662367304595</v>
      </c>
      <c r="G47" s="33" t="n">
        <f aca="false">'TCPL GJ'!I48/'TCPL GJ'!I$10/28.174/37.8</f>
        <v>3.34004020618157</v>
      </c>
      <c r="H47" s="33" t="n">
        <f aca="false">'TCPL GJ'!J48/'TCPL GJ'!J$10/28.174/37.8</f>
        <v>3.29105940090215</v>
      </c>
      <c r="I47" s="33" t="n">
        <f aca="false">'TCPL GJ'!K48/'TCPL GJ'!K$10/28.174/37.8</f>
        <v>2.83513566178664</v>
      </c>
      <c r="J47" s="33" t="n">
        <f aca="false">'TCPL GJ'!L48/'TCPL GJ'!L$10/28.174/37.8</f>
        <v>6.89539018613106</v>
      </c>
      <c r="K47" s="33" t="n">
        <f aca="false">'TCPL GJ'!M48/'TCPL GJ'!M$10/28.174/37.8</f>
        <v>13.0493176815913</v>
      </c>
      <c r="L47" s="33" t="n">
        <f aca="false">'TCPL GJ'!N48/'TCPL GJ'!N$10/28.174/37.8</f>
        <v>14.5703901767412</v>
      </c>
      <c r="M47" s="33" t="n">
        <f aca="false">'TCPL GJ'!O48/'TCPL GJ'!O$10/28.174/37.8</f>
        <v>14.6036747501837</v>
      </c>
      <c r="N47" s="33" t="n">
        <f aca="false">'TCPL GJ'!P48/'TCPL GJ'!P$10/28.174/37.8</f>
        <v>14.2766951618398</v>
      </c>
      <c r="O47" s="33" t="n">
        <f aca="false">'TCPL GJ'!Q48/'TCPL GJ'!Q$10/28.174/37.8</f>
        <v>12.0831144359807</v>
      </c>
      <c r="P47" s="33" t="n">
        <f aca="false">'TCPL GJ'!R48/'TCPL GJ'!R$10/28.174/37.8</f>
        <v>11.7427623742071</v>
      </c>
      <c r="Q47" s="33" t="n">
        <f aca="false">'TCPL GJ'!S48/'TCPL GJ'!S$10/28.174/37.8</f>
        <v>13.6288363732106</v>
      </c>
      <c r="R47" s="33" t="n">
        <f aca="false">'TCPL GJ'!T48/'TCPL GJ'!T$10/28.174/37.8</f>
        <v>11.5503305701544</v>
      </c>
      <c r="S47" s="33" t="n">
        <f aca="false">'TCPL GJ'!U48/'TCPL GJ'!U$10/28.174/37.8</f>
        <v>1.76348063288741</v>
      </c>
      <c r="T47" s="33" t="n">
        <f aca="false">'TCPL GJ'!V48/'TCPL GJ'!V$10/28.174/37.8</f>
        <v>0.0356815150596651</v>
      </c>
      <c r="U47" s="33" t="n">
        <f aca="false">'TCPL GJ'!W48/'TCPL GJ'!W$10/28.174/37.8</f>
        <v>7.09089843546916</v>
      </c>
      <c r="V47" s="33" t="n">
        <f aca="false">'TCPL GJ'!X48/'TCPL GJ'!X$10/28.174/37.8</f>
        <v>5.0233939280578</v>
      </c>
      <c r="W47" s="33" t="n">
        <f aca="false">'TCPL GJ'!Y48/'TCPL GJ'!Y$10/28.174/37.8</f>
        <v>9.42625056713315</v>
      </c>
      <c r="X47" s="33" t="n">
        <f aca="false">'TCPL GJ'!Z48/'TCPL GJ'!Z$10/28.174/37.8</f>
        <v>11.2180179381618</v>
      </c>
      <c r="Y47" s="33" t="n">
        <f aca="false">'TCPL GJ'!AA48/'TCPL GJ'!AA$10/28.174/37.8</f>
        <v>6.67880419744985</v>
      </c>
      <c r="Z47" s="33" t="n">
        <f aca="false">AVERAGE(B47:Y47)</f>
        <v>7.97783554432624</v>
      </c>
    </row>
    <row r="48" customFormat="false" ht="12.75" hidden="false" customHeight="false" outlineLevel="0" collapsed="false">
      <c r="A48" s="39" t="s">
        <v>63</v>
      </c>
      <c r="B48" s="33" t="n">
        <f aca="false">'TCPL GJ'!D49/'TCPL GJ'!D$10/28.174/37.8</f>
        <v>8.75457179255923</v>
      </c>
      <c r="C48" s="33" t="n">
        <f aca="false">'TCPL GJ'!E49/'TCPL GJ'!E$10/28.174/37.8</f>
        <v>0.538039687610214</v>
      </c>
      <c r="D48" s="33" t="n">
        <f aca="false">'TCPL GJ'!F49/'TCPL GJ'!F$10/28.174/37.8</f>
        <v>0.00115101661482791</v>
      </c>
      <c r="E48" s="33" t="n">
        <f aca="false">'TCPL GJ'!G49/'TCPL GJ'!G$10/28.174/37.8</f>
        <v>2.33435357426744</v>
      </c>
      <c r="F48" s="33" t="n">
        <f aca="false">'TCPL GJ'!H49/'TCPL GJ'!H$10/28.174/37.8</f>
        <v>2.42928114541613</v>
      </c>
      <c r="G48" s="33" t="n">
        <f aca="false">'TCPL GJ'!I49/'TCPL GJ'!I$10/28.174/37.8</f>
        <v>0.000125198298454965</v>
      </c>
      <c r="H48" s="33" t="n">
        <f aca="false">'TCPL GJ'!J49/'TCPL GJ'!J$10/28.174/37.8</f>
        <v>0.000787537683829621</v>
      </c>
      <c r="I48" s="33" t="n">
        <f aca="false">'TCPL GJ'!K49/'TCPL GJ'!K$10/28.174/37.8</f>
        <v>0.311107675023617</v>
      </c>
      <c r="J48" s="33" t="n">
        <f aca="false">'TCPL GJ'!L49/'TCPL GJ'!L$10/28.174/37.8</f>
        <v>0</v>
      </c>
      <c r="K48" s="33" t="n">
        <f aca="false">'TCPL GJ'!M49/'TCPL GJ'!M$10/28.174/37.8</f>
        <v>0</v>
      </c>
      <c r="L48" s="33" t="n">
        <f aca="false">'TCPL GJ'!N49/'TCPL GJ'!N$10/28.174/37.8</f>
        <v>2.69661485084689</v>
      </c>
      <c r="M48" s="33" t="n">
        <f aca="false">'TCPL GJ'!O49/'TCPL GJ'!O$10/28.174/37.8</f>
        <v>10.7473753216683</v>
      </c>
      <c r="N48" s="33" t="n">
        <f aca="false">'TCPL GJ'!P49/'TCPL GJ'!P$10/28.174/37.8</f>
        <v>11.5438182393073</v>
      </c>
      <c r="O48" s="33" t="n">
        <f aca="false">'TCPL GJ'!Q49/'TCPL GJ'!Q$10/28.174/37.8</f>
        <v>21.5500485313935</v>
      </c>
      <c r="P48" s="33" t="n">
        <f aca="false">'TCPL GJ'!R49/'TCPL GJ'!R$10/28.174/37.8</f>
        <v>17.5028129937369</v>
      </c>
      <c r="Q48" s="33" t="n">
        <f aca="false">'TCPL GJ'!S49/'TCPL GJ'!S$10/28.174/37.8</f>
        <v>18.1405761550576</v>
      </c>
      <c r="R48" s="33" t="n">
        <f aca="false">'TCPL GJ'!T49/'TCPL GJ'!T$10/28.174/37.8</f>
        <v>4.36265586930693</v>
      </c>
      <c r="S48" s="33" t="n">
        <f aca="false">'TCPL GJ'!U49/'TCPL GJ'!U$10/28.174/37.8</f>
        <v>12.2030155512562</v>
      </c>
      <c r="T48" s="33" t="n">
        <f aca="false">'TCPL GJ'!V49/'TCPL GJ'!V$10/28.174/37.8</f>
        <v>10.6671070577395</v>
      </c>
      <c r="U48" s="33" t="n">
        <f aca="false">'TCPL GJ'!W49/'TCPL GJ'!W$10/28.174/37.8</f>
        <v>15.0912514462069</v>
      </c>
      <c r="V48" s="33" t="n">
        <f aca="false">'TCPL GJ'!X49/'TCPL GJ'!X$10/28.174/37.8</f>
        <v>14.1351695917371</v>
      </c>
      <c r="W48" s="33" t="n">
        <f aca="false">'TCPL GJ'!Y49/'TCPL GJ'!Y$10/28.174/37.8</f>
        <v>16.018334749629</v>
      </c>
      <c r="X48" s="33" t="n">
        <f aca="false">'TCPL GJ'!Z49/'TCPL GJ'!Z$10/28.174/37.8</f>
        <v>17.0410220988769</v>
      </c>
      <c r="Y48" s="33" t="n">
        <f aca="false">'TCPL GJ'!AA49/'TCPL GJ'!AA$10/28.174/37.8</f>
        <v>20.2671611337116</v>
      </c>
      <c r="Z48" s="33" t="n">
        <f aca="false">AVERAGE(B48:Y48)</f>
        <v>8.59734921741452</v>
      </c>
    </row>
    <row r="49" customFormat="false" ht="12.75" hidden="false" customHeight="false" outlineLevel="0" collapsed="false">
      <c r="A49" s="39" t="s">
        <v>64</v>
      </c>
      <c r="B49" s="33" t="n">
        <f aca="false">'TCPL GJ'!D50/'TCPL GJ'!D$10/28.174/37.8</f>
        <v>188.172255040129</v>
      </c>
      <c r="C49" s="33" t="n">
        <f aca="false">'TCPL GJ'!E50/'TCPL GJ'!E$10/28.174/37.8</f>
        <v>86.5709009679134</v>
      </c>
      <c r="D49" s="33" t="n">
        <f aca="false">'TCPL GJ'!F50/'TCPL GJ'!F$10/28.174/37.8</f>
        <v>48.8037102669216</v>
      </c>
      <c r="E49" s="33" t="n">
        <f aca="false">'TCPL GJ'!G50/'TCPL GJ'!G$10/28.174/37.8</f>
        <v>114.277376079037</v>
      </c>
      <c r="F49" s="33" t="n">
        <f aca="false">'TCPL GJ'!H50/'TCPL GJ'!H$10/28.174/37.8</f>
        <v>131.750480728147</v>
      </c>
      <c r="G49" s="33" t="n">
        <f aca="false">'TCPL GJ'!I50/'TCPL GJ'!I$10/28.174/37.8</f>
        <v>70.5375038388928</v>
      </c>
      <c r="H49" s="33" t="n">
        <f aca="false">'TCPL GJ'!J50/'TCPL GJ'!J$10/28.174/37.8</f>
        <v>75.4817310461155</v>
      </c>
      <c r="I49" s="33" t="n">
        <f aca="false">'TCPL GJ'!K50/'TCPL GJ'!K$10/28.174/37.8</f>
        <v>50.8424938808019</v>
      </c>
      <c r="J49" s="33" t="n">
        <f aca="false">'TCPL GJ'!L50/'TCPL GJ'!L$10/28.174/37.8</f>
        <v>93.8768767381436</v>
      </c>
      <c r="K49" s="33" t="n">
        <f aca="false">'TCPL GJ'!M50/'TCPL GJ'!M$10/28.174/37.8</f>
        <v>98.0248760860948</v>
      </c>
      <c r="L49" s="33" t="n">
        <f aca="false">'TCPL GJ'!N50/'TCPL GJ'!N$10/28.174/37.8</f>
        <v>66.7820243788631</v>
      </c>
      <c r="M49" s="33" t="n">
        <f aca="false">'TCPL GJ'!O50/'TCPL GJ'!O$10/28.174/37.8</f>
        <v>55.9963525131594</v>
      </c>
      <c r="N49" s="33" t="n">
        <f aca="false">'TCPL GJ'!P50/'TCPL GJ'!P$10/28.174/37.8</f>
        <v>126.910213543508</v>
      </c>
      <c r="O49" s="33" t="n">
        <f aca="false">'TCPL GJ'!Q50/'TCPL GJ'!Q$10/28.174/37.8</f>
        <v>75.4075395650044</v>
      </c>
      <c r="P49" s="33" t="n">
        <f aca="false">'TCPL GJ'!R50/'TCPL GJ'!R$10/28.174/37.8</f>
        <v>47.7967221785018</v>
      </c>
      <c r="Q49" s="33" t="n">
        <f aca="false">'TCPL GJ'!S50/'TCPL GJ'!S$10/28.174/37.8</f>
        <v>65.8177157845883</v>
      </c>
      <c r="R49" s="33" t="n">
        <f aca="false">'TCPL GJ'!T50/'TCPL GJ'!T$10/28.174/37.8</f>
        <v>26.6845936898628</v>
      </c>
      <c r="S49" s="33" t="n">
        <f aca="false">'TCPL GJ'!U50/'TCPL GJ'!U$10/28.174/37.8</f>
        <v>15.6737001818756</v>
      </c>
      <c r="T49" s="33" t="n">
        <f aca="false">'TCPL GJ'!V50/'TCPL GJ'!V$10/28.174/37.8</f>
        <v>22.9098649914456</v>
      </c>
      <c r="U49" s="33" t="n">
        <f aca="false">'TCPL GJ'!W50/'TCPL GJ'!W$10/28.174/37.8</f>
        <v>44.4055243321096</v>
      </c>
      <c r="V49" s="33" t="n">
        <f aca="false">'TCPL GJ'!X50/'TCPL GJ'!X$10/28.174/37.8</f>
        <v>29.6928735500942</v>
      </c>
      <c r="W49" s="33" t="n">
        <f aca="false">'TCPL GJ'!Y50/'TCPL GJ'!Y$10/28.174/37.8</f>
        <v>36.1553401361323</v>
      </c>
      <c r="X49" s="33" t="n">
        <f aca="false">'TCPL GJ'!Z50/'TCPL GJ'!Z$10/28.174/37.8</f>
        <v>65.2718199037501</v>
      </c>
      <c r="Y49" s="33" t="n">
        <f aca="false">'TCPL GJ'!AA50/'TCPL GJ'!AA$10/28.174/37.8</f>
        <v>84.5218761187957</v>
      </c>
      <c r="Z49" s="33" t="n">
        <f aca="false">AVERAGE(B49:Y49)</f>
        <v>71.7651818974953</v>
      </c>
    </row>
    <row r="50" customFormat="false" ht="12.75" hidden="false" customHeight="false" outlineLevel="0" collapsed="false">
      <c r="A50" s="39" t="s">
        <v>38</v>
      </c>
      <c r="B50" s="33" t="n">
        <f aca="false">'TCPL GJ'!D51/'TCPL GJ'!D$10/28.174/37.8</f>
        <v>0</v>
      </c>
      <c r="C50" s="33" t="n">
        <f aca="false">'TCPL GJ'!E51/'TCPL GJ'!E$10/28.174/37.8</f>
        <v>0</v>
      </c>
      <c r="D50" s="33" t="n">
        <f aca="false">'TCPL GJ'!F51/'TCPL GJ'!F$10/28.174/37.8</f>
        <v>0</v>
      </c>
      <c r="E50" s="33" t="n">
        <f aca="false">'TCPL GJ'!G51/'TCPL GJ'!G$10/28.174/37.8</f>
        <v>0</v>
      </c>
      <c r="F50" s="33" t="n">
        <f aca="false">'TCPL GJ'!H51/'TCPL GJ'!H$10/28.174/37.8</f>
        <v>0</v>
      </c>
      <c r="G50" s="33" t="n">
        <f aca="false">'TCPL GJ'!I51/'TCPL GJ'!I$10/28.174/37.8</f>
        <v>0</v>
      </c>
      <c r="H50" s="33" t="n">
        <f aca="false">'TCPL GJ'!J51/'TCPL GJ'!J$10/28.174/37.8</f>
        <v>0</v>
      </c>
      <c r="I50" s="33" t="n">
        <f aca="false">'TCPL GJ'!K51/'TCPL GJ'!K$10/28.174/37.8</f>
        <v>0</v>
      </c>
      <c r="J50" s="33" t="n">
        <f aca="false">'TCPL GJ'!L51/'TCPL GJ'!L$10/28.174/37.8</f>
        <v>0</v>
      </c>
      <c r="K50" s="33" t="n">
        <f aca="false">'TCPL GJ'!M51/'TCPL GJ'!M$10/28.174/37.8</f>
        <v>0</v>
      </c>
      <c r="L50" s="33" t="n">
        <f aca="false">'TCPL GJ'!N51/'TCPL GJ'!N$10/28.174/37.8</f>
        <v>0</v>
      </c>
      <c r="M50" s="33" t="n">
        <f aca="false">'TCPL GJ'!O51/'TCPL GJ'!O$10/28.174/37.8</f>
        <v>0</v>
      </c>
      <c r="N50" s="33" t="n">
        <f aca="false">'TCPL GJ'!P51/'TCPL GJ'!P$10/28.174/37.8</f>
        <v>0</v>
      </c>
      <c r="O50" s="33" t="n">
        <f aca="false">'TCPL GJ'!Q51/'TCPL GJ'!Q$10/28.174/37.8</f>
        <v>0</v>
      </c>
      <c r="P50" s="33" t="n">
        <f aca="false">'TCPL GJ'!R51/'TCPL GJ'!R$10/28.174/37.8</f>
        <v>0</v>
      </c>
      <c r="Q50" s="33" t="n">
        <f aca="false">'TCPL GJ'!S51/'TCPL GJ'!S$10/28.174/37.8</f>
        <v>0</v>
      </c>
      <c r="R50" s="33" t="n">
        <f aca="false">'TCPL GJ'!T51/'TCPL GJ'!T$10/28.174/37.8</f>
        <v>0</v>
      </c>
      <c r="S50" s="33" t="n">
        <f aca="false">'TCPL GJ'!U51/'TCPL GJ'!U$10/28.174/37.8</f>
        <v>0</v>
      </c>
      <c r="T50" s="33" t="n">
        <f aca="false">'TCPL GJ'!V51/'TCPL GJ'!V$10/28.174/37.8</f>
        <v>0</v>
      </c>
      <c r="U50" s="33" t="n">
        <f aca="false">'TCPL GJ'!W51/'TCPL GJ'!W$10/28.174/37.8</f>
        <v>0</v>
      </c>
      <c r="V50" s="33" t="n">
        <f aca="false">'TCPL GJ'!X51/'TCPL GJ'!X$10/28.174/37.8</f>
        <v>0</v>
      </c>
      <c r="W50" s="33" t="n">
        <f aca="false">'TCPL GJ'!Y51/'TCPL GJ'!Y$10/28.174/37.8</f>
        <v>0</v>
      </c>
      <c r="X50" s="33" t="n">
        <f aca="false">'TCPL GJ'!Z51/'TCPL GJ'!Z$10/28.174/37.8</f>
        <v>0</v>
      </c>
      <c r="Y50" s="33" t="n">
        <f aca="false">'TCPL GJ'!AA51/'TCPL GJ'!AA$10/28.174/37.8</f>
        <v>0</v>
      </c>
      <c r="Z50" s="33" t="n">
        <f aca="false">AVERAGE(B50:Y50)</f>
        <v>0</v>
      </c>
    </row>
    <row r="51" customFormat="false" ht="12.75" hidden="false" customHeight="false" outlineLevel="0" collapsed="false">
      <c r="A51" s="39" t="s">
        <v>65</v>
      </c>
      <c r="B51" s="33" t="n">
        <f aca="false">'TCPL GJ'!D52/'TCPL GJ'!D$10/28.174/37.8</f>
        <v>6.98927578434422</v>
      </c>
      <c r="C51" s="33" t="n">
        <f aca="false">'TCPL GJ'!E52/'TCPL GJ'!E$10/28.174/37.8</f>
        <v>6.39446955832884</v>
      </c>
      <c r="D51" s="33" t="n">
        <f aca="false">'TCPL GJ'!F52/'TCPL GJ'!F$10/28.174/37.8</f>
        <v>5.58639856024542</v>
      </c>
      <c r="E51" s="33" t="n">
        <f aca="false">'TCPL GJ'!G52/'TCPL GJ'!G$10/28.174/37.8</f>
        <v>4.03645574133731</v>
      </c>
      <c r="F51" s="33" t="n">
        <f aca="false">'TCPL GJ'!H52/'TCPL GJ'!H$10/28.174/37.8</f>
        <v>2.99579334928788</v>
      </c>
      <c r="G51" s="33" t="n">
        <f aca="false">'TCPL GJ'!I52/'TCPL GJ'!I$10/28.174/37.8</f>
        <v>3.18689138759653</v>
      </c>
      <c r="H51" s="33" t="n">
        <f aca="false">'TCPL GJ'!J52/'TCPL GJ'!J$10/28.174/37.8</f>
        <v>2.53711322827896</v>
      </c>
      <c r="I51" s="33" t="n">
        <f aca="false">'TCPL GJ'!K52/'TCPL GJ'!K$10/28.174/37.8</f>
        <v>2.36636900044251</v>
      </c>
      <c r="J51" s="33" t="n">
        <f aca="false">'TCPL GJ'!L52/'TCPL GJ'!L$10/28.174/37.8</f>
        <v>3.08767173607097</v>
      </c>
      <c r="K51" s="33" t="n">
        <f aca="false">'TCPL GJ'!M52/'TCPL GJ'!M$10/28.174/37.8</f>
        <v>3.88437817593502</v>
      </c>
      <c r="L51" s="33" t="n">
        <f aca="false">'TCPL GJ'!N52/'TCPL GJ'!N$10/28.174/37.8</f>
        <v>5.09710442627316</v>
      </c>
      <c r="M51" s="33" t="n">
        <f aca="false">'TCPL GJ'!O52/'TCPL GJ'!O$10/28.174/37.8</f>
        <v>5.61562832427986</v>
      </c>
      <c r="N51" s="33" t="n">
        <f aca="false">'TCPL GJ'!P52/'TCPL GJ'!P$10/28.174/37.8</f>
        <v>6.88738052402103</v>
      </c>
      <c r="O51" s="33" t="n">
        <f aca="false">'TCPL GJ'!Q52/'TCPL GJ'!Q$10/28.174/37.8</f>
        <v>6.15421949716469</v>
      </c>
      <c r="P51" s="33" t="n">
        <f aca="false">'TCPL GJ'!R52/'TCPL GJ'!R$10/28.174/37.8</f>
        <v>5.51870060934698</v>
      </c>
      <c r="Q51" s="33" t="n">
        <f aca="false">'TCPL GJ'!S52/'TCPL GJ'!S$10/28.174/37.8</f>
        <v>5.18308435773711</v>
      </c>
      <c r="R51" s="33" t="n">
        <f aca="false">'TCPL GJ'!T52/'TCPL GJ'!T$10/28.174/37.8</f>
        <v>4.05618255065355</v>
      </c>
      <c r="S51" s="33" t="n">
        <f aca="false">'TCPL GJ'!U52/'TCPL GJ'!U$10/28.174/37.8</f>
        <v>3.62039049599685</v>
      </c>
      <c r="T51" s="33" t="n">
        <f aca="false">'TCPL GJ'!V52/'TCPL GJ'!V$10/28.174/37.8</f>
        <v>3.01735976586044</v>
      </c>
      <c r="U51" s="33" t="n">
        <f aca="false">'TCPL GJ'!W52/'TCPL GJ'!W$10/28.174/37.8</f>
        <v>2.90864927558104</v>
      </c>
      <c r="V51" s="33" t="n">
        <f aca="false">'TCPL GJ'!X52/'TCPL GJ'!X$10/28.174/37.8</f>
        <v>2.98162877727961</v>
      </c>
      <c r="W51" s="33" t="n">
        <f aca="false">'TCPL GJ'!Y52/'TCPL GJ'!Y$10/28.174/37.8</f>
        <v>3.37281187046585</v>
      </c>
      <c r="X51" s="33" t="n">
        <f aca="false">'TCPL GJ'!Z52/'TCPL GJ'!Z$10/28.174/37.8</f>
        <v>5.07388014190977</v>
      </c>
      <c r="Y51" s="33" t="n">
        <f aca="false">'TCPL GJ'!AA52/'TCPL GJ'!AA$10/28.174/37.8</f>
        <v>6.64787819840408</v>
      </c>
      <c r="Z51" s="33" t="n">
        <f aca="false">AVERAGE(B51:Y51)</f>
        <v>4.46665480570174</v>
      </c>
    </row>
    <row r="52" customFormat="false" ht="12.75" hidden="false" customHeight="false" outlineLevel="0" collapsed="false">
      <c r="A52" s="39" t="s">
        <v>66</v>
      </c>
      <c r="B52" s="33" t="n">
        <f aca="false">'TCPL GJ'!D53/'TCPL GJ'!D$10/28.174/37.8</f>
        <v>0.994357195567646</v>
      </c>
      <c r="C52" s="33" t="n">
        <f aca="false">'TCPL GJ'!E53/'TCPL GJ'!E$10/28.174/37.8</f>
        <v>3.4214347499646</v>
      </c>
      <c r="D52" s="33" t="n">
        <f aca="false">'TCPL GJ'!F53/'TCPL GJ'!F$10/28.174/37.8</f>
        <v>0.467948833749377</v>
      </c>
      <c r="E52" s="33" t="n">
        <f aca="false">'TCPL GJ'!G53/'TCPL GJ'!G$10/28.174/37.8</f>
        <v>0.117216906928461</v>
      </c>
      <c r="F52" s="33" t="n">
        <f aca="false">'TCPL GJ'!H53/'TCPL GJ'!H$10/28.174/37.8</f>
        <v>0.343790488902546</v>
      </c>
      <c r="G52" s="33" t="n">
        <f aca="false">'TCPL GJ'!I53/'TCPL GJ'!I$10/28.174/37.8</f>
        <v>0.302228692470286</v>
      </c>
      <c r="H52" s="33" t="n">
        <f aca="false">'TCPL GJ'!J53/'TCPL GJ'!J$10/28.174/37.8</f>
        <v>0.91651212451218</v>
      </c>
      <c r="I52" s="33" t="n">
        <f aca="false">'TCPL GJ'!K53/'TCPL GJ'!K$10/28.174/37.8</f>
        <v>0.0364993426544113</v>
      </c>
      <c r="J52" s="33" t="n">
        <f aca="false">'TCPL GJ'!L53/'TCPL GJ'!L$10/28.174/37.8</f>
        <v>0.0732723041707685</v>
      </c>
      <c r="K52" s="33" t="n">
        <f aca="false">'TCPL GJ'!M53/'TCPL GJ'!M$10/28.174/37.8</f>
        <v>0.601406181247582</v>
      </c>
      <c r="L52" s="33" t="n">
        <f aca="false">'TCPL GJ'!N53/'TCPL GJ'!N$10/28.174/37.8</f>
        <v>0.287392694103373</v>
      </c>
      <c r="M52" s="33" t="n">
        <f aca="false">'TCPL GJ'!O53/'TCPL GJ'!O$10/28.174/37.8</f>
        <v>0.190553829575852</v>
      </c>
      <c r="N52" s="33" t="n">
        <f aca="false">'TCPL GJ'!P53/'TCPL GJ'!P$10/28.174/37.8</f>
        <v>0.631696092164106</v>
      </c>
      <c r="O52" s="33" t="n">
        <f aca="false">'TCPL GJ'!Q53/'TCPL GJ'!Q$10/28.174/37.8</f>
        <v>0.631258455175346</v>
      </c>
      <c r="P52" s="33" t="n">
        <f aca="false">'TCPL GJ'!R53/'TCPL GJ'!R$10/28.174/37.8</f>
        <v>1.16101228543036</v>
      </c>
      <c r="Q52" s="33" t="n">
        <f aca="false">'TCPL GJ'!S53/'TCPL GJ'!S$10/28.174/37.8</f>
        <v>1.16403117988504</v>
      </c>
      <c r="R52" s="33" t="n">
        <f aca="false">'TCPL GJ'!T53/'TCPL GJ'!T$10/28.174/37.8</f>
        <v>0.19012977082302</v>
      </c>
      <c r="S52" s="33" t="n">
        <f aca="false">'TCPL GJ'!U53/'TCPL GJ'!U$10/28.174/37.8</f>
        <v>0.109110317103502</v>
      </c>
      <c r="T52" s="33" t="n">
        <f aca="false">'TCPL GJ'!V53/'TCPL GJ'!V$10/28.174/37.8</f>
        <v>0.798563211403236</v>
      </c>
      <c r="U52" s="33" t="n">
        <f aca="false">'TCPL GJ'!W53/'TCPL GJ'!W$10/28.174/37.8</f>
        <v>0.236745943723551</v>
      </c>
      <c r="V52" s="33" t="n">
        <f aca="false">'TCPL GJ'!X53/'TCPL GJ'!X$10/28.174/37.8</f>
        <v>0.265138696553003</v>
      </c>
      <c r="W52" s="33" t="n">
        <f aca="false">'TCPL GJ'!Y53/'TCPL GJ'!Y$10/28.174/37.8</f>
        <v>0.211241838731838</v>
      </c>
      <c r="X52" s="33" t="n">
        <f aca="false">'TCPL GJ'!Z53/'TCPL GJ'!Z$10/28.174/37.8</f>
        <v>1.02330829242166</v>
      </c>
      <c r="Y52" s="33" t="n">
        <f aca="false">'TCPL GJ'!AA53/'TCPL GJ'!AA$10/28.174/37.8</f>
        <v>0.359298923291806</v>
      </c>
      <c r="Z52" s="33" t="n">
        <f aca="false">AVERAGE(B52:Y52)</f>
        <v>0.605589514606398</v>
      </c>
    </row>
    <row r="53" customFormat="false" ht="12.75" hidden="false" customHeight="false" outlineLevel="0" collapsed="false">
      <c r="A53" s="39" t="s">
        <v>67</v>
      </c>
      <c r="B53" s="33" t="n">
        <f aca="false">'TCPL GJ'!D54/'TCPL GJ'!D$10/28.174/37.8</f>
        <v>23.2865503236035</v>
      </c>
      <c r="C53" s="33" t="n">
        <f aca="false">'TCPL GJ'!E54/'TCPL GJ'!E$10/28.174/37.8</f>
        <v>15.5788043430145</v>
      </c>
      <c r="D53" s="33" t="n">
        <f aca="false">'TCPL GJ'!F54/'TCPL GJ'!F$10/28.174/37.8</f>
        <v>11.9636061146994</v>
      </c>
      <c r="E53" s="33" t="n">
        <f aca="false">'TCPL GJ'!G54/'TCPL GJ'!G$10/28.174/37.8</f>
        <v>4.08844433477074</v>
      </c>
      <c r="F53" s="33" t="n">
        <f aca="false">'TCPL GJ'!H54/'TCPL GJ'!H$10/28.174/37.8</f>
        <v>1.2683294398076</v>
      </c>
      <c r="G53" s="33" t="n">
        <f aca="false">'TCPL GJ'!I54/'TCPL GJ'!I$10/28.174/37.8</f>
        <v>0.0886716948807292</v>
      </c>
      <c r="H53" s="33" t="n">
        <f aca="false">'TCPL GJ'!J54/'TCPL GJ'!J$10/28.174/37.8</f>
        <v>0.101834680501353</v>
      </c>
      <c r="I53" s="33" t="n">
        <f aca="false">'TCPL GJ'!K54/'TCPL GJ'!K$10/28.174/37.8</f>
        <v>0</v>
      </c>
      <c r="J53" s="33" t="n">
        <f aca="false">'TCPL GJ'!L54/'TCPL GJ'!L$10/28.174/37.8</f>
        <v>0.868500596382095</v>
      </c>
      <c r="K53" s="33" t="n">
        <f aca="false">'TCPL GJ'!M54/'TCPL GJ'!M$10/28.174/37.8</f>
        <v>4.0949536366267</v>
      </c>
      <c r="L53" s="33" t="n">
        <f aca="false">'TCPL GJ'!N54/'TCPL GJ'!N$10/28.174/37.8</f>
        <v>9.68862682381056</v>
      </c>
      <c r="M53" s="33" t="n">
        <f aca="false">'TCPL GJ'!O54/'TCPL GJ'!O$10/28.174/37.8</f>
        <v>12.4313429190724</v>
      </c>
      <c r="N53" s="33" t="n">
        <f aca="false">'TCPL GJ'!P54/'TCPL GJ'!P$10/28.174/37.8</f>
        <v>18.7801385370867</v>
      </c>
      <c r="O53" s="33" t="n">
        <f aca="false">'TCPL GJ'!Q54/'TCPL GJ'!Q$10/28.174/37.8</f>
        <v>19.4566250516589</v>
      </c>
      <c r="P53" s="33" t="n">
        <f aca="false">'TCPL GJ'!R54/'TCPL GJ'!R$10/28.174/37.8</f>
        <v>9.42761361312439</v>
      </c>
      <c r="Q53" s="33" t="n">
        <f aca="false">'TCPL GJ'!S54/'TCPL GJ'!S$10/28.174/37.8</f>
        <v>4.11548716723701</v>
      </c>
      <c r="R53" s="33" t="n">
        <f aca="false">'TCPL GJ'!T54/'TCPL GJ'!T$10/28.174/37.8</f>
        <v>0.42148411040343</v>
      </c>
      <c r="S53" s="33" t="n">
        <f aca="false">'TCPL GJ'!U54/'TCPL GJ'!U$10/28.174/37.8</f>
        <v>0</v>
      </c>
      <c r="T53" s="33" t="n">
        <f aca="false">'TCPL GJ'!V54/'TCPL GJ'!V$10/28.174/37.8</f>
        <v>0</v>
      </c>
      <c r="U53" s="33" t="n">
        <f aca="false">'TCPL GJ'!W54/'TCPL GJ'!W$10/28.174/37.8</f>
        <v>0.00502812521214296</v>
      </c>
      <c r="V53" s="33" t="n">
        <f aca="false">'TCPL GJ'!X54/'TCPL GJ'!X$10/28.174/37.8</f>
        <v>0.94793891675177</v>
      </c>
      <c r="W53" s="33" t="n">
        <f aca="false">'TCPL GJ'!Y54/'TCPL GJ'!Y$10/28.174/37.8</f>
        <v>1.77904762777111</v>
      </c>
      <c r="X53" s="33" t="n">
        <f aca="false">'TCPL GJ'!Z54/'TCPL GJ'!Z$10/28.174/37.8</f>
        <v>10.9127844865286</v>
      </c>
      <c r="Y53" s="33" t="n">
        <f aca="false">'TCPL GJ'!AA54/'TCPL GJ'!AA$10/28.174/37.8</f>
        <v>20.6403631261141</v>
      </c>
      <c r="Z53" s="33" t="n">
        <f aca="false">AVERAGE(B53:Y53)</f>
        <v>7.08109065287741</v>
      </c>
      <c r="AB53" s="40"/>
    </row>
    <row r="54" customFormat="false" ht="12.75" hidden="false" customHeight="false" outlineLevel="0" collapsed="false">
      <c r="A54" s="39" t="s">
        <v>68</v>
      </c>
      <c r="B54" s="33" t="n">
        <f aca="false">'TCPL GJ'!D55/'TCPL GJ'!D$10/28.174/37.8</f>
        <v>24.0191723989414</v>
      </c>
      <c r="C54" s="33" t="n">
        <f aca="false">'TCPL GJ'!E55/'TCPL GJ'!E$10/28.174/37.8</f>
        <v>3.73887950706497</v>
      </c>
      <c r="D54" s="33" t="n">
        <f aca="false">'TCPL GJ'!F55/'TCPL GJ'!F$10/28.174/37.8</f>
        <v>0</v>
      </c>
      <c r="E54" s="33" t="n">
        <f aca="false">'TCPL GJ'!G55/'TCPL GJ'!G$10/28.174/37.8</f>
        <v>19.6856796558649</v>
      </c>
      <c r="F54" s="33" t="n">
        <f aca="false">'TCPL GJ'!H55/'TCPL GJ'!H$10/28.174/37.8</f>
        <v>26.0757059006188</v>
      </c>
      <c r="G54" s="33" t="n">
        <f aca="false">'TCPL GJ'!I55/'TCPL GJ'!I$10/28.174/37.8</f>
        <v>0.286923200484167</v>
      </c>
      <c r="H54" s="33" t="n">
        <f aca="false">'TCPL GJ'!J55/'TCPL GJ'!J$10/28.174/37.8</f>
        <v>10.2876956335991</v>
      </c>
      <c r="I54" s="33" t="n">
        <f aca="false">'TCPL GJ'!K55/'TCPL GJ'!K$10/28.174/37.8</f>
        <v>3.87350409791599</v>
      </c>
      <c r="J54" s="33" t="n">
        <f aca="false">'TCPL GJ'!L55/'TCPL GJ'!L$10/28.174/37.8</f>
        <v>3.13521578990924</v>
      </c>
      <c r="K54" s="33" t="n">
        <f aca="false">'TCPL GJ'!M55/'TCPL GJ'!M$10/28.174/37.8</f>
        <v>0</v>
      </c>
      <c r="L54" s="33" t="n">
        <f aca="false">'TCPL GJ'!N55/'TCPL GJ'!N$10/28.174/37.8</f>
        <v>9.24461105834003</v>
      </c>
      <c r="M54" s="33" t="n">
        <f aca="false">'TCPL GJ'!O55/'TCPL GJ'!O$10/28.174/37.8</f>
        <v>0.174409307057345</v>
      </c>
      <c r="N54" s="33" t="n">
        <f aca="false">'TCPL GJ'!P55/'TCPL GJ'!P$10/28.174/37.8</f>
        <v>0.268096001522153</v>
      </c>
      <c r="O54" s="33" t="n">
        <f aca="false">'TCPL GJ'!Q55/'TCPL GJ'!Q$10/28.174/37.8</f>
        <v>0.229501432616068</v>
      </c>
      <c r="P54" s="33" t="n">
        <f aca="false">'TCPL GJ'!R55/'TCPL GJ'!R$10/28.174/37.8</f>
        <v>0.277667613371774</v>
      </c>
      <c r="Q54" s="33" t="n">
        <f aca="false">'TCPL GJ'!S55/'TCPL GJ'!S$10/28.174/37.8</f>
        <v>0</v>
      </c>
      <c r="R54" s="33" t="n">
        <f aca="false">'TCPL GJ'!T55/'TCPL GJ'!T$10/28.174/37.8</f>
        <v>0.135547351351444</v>
      </c>
      <c r="S54" s="33" t="n">
        <f aca="false">'TCPL GJ'!U55/'TCPL GJ'!U$10/28.174/37.8</f>
        <v>0</v>
      </c>
      <c r="T54" s="33" t="n">
        <f aca="false">'TCPL GJ'!V55/'TCPL GJ'!V$10/28.174/37.8</f>
        <v>25.1783975796277</v>
      </c>
      <c r="U54" s="33" t="n">
        <f aca="false">'TCPL GJ'!W55/'TCPL GJ'!W$10/28.174/37.8</f>
        <v>3.1719897610893</v>
      </c>
      <c r="V54" s="33" t="n">
        <f aca="false">'TCPL GJ'!X55/'TCPL GJ'!X$10/28.174/37.8</f>
        <v>0.127232770804859</v>
      </c>
      <c r="W54" s="33" t="n">
        <f aca="false">'TCPL GJ'!Y55/'TCPL GJ'!Y$10/28.174/37.8</f>
        <v>0.100047575757278</v>
      </c>
      <c r="X54" s="33" t="n">
        <f aca="false">'TCPL GJ'!Z55/'TCPL GJ'!Z$10/28.174/37.8</f>
        <v>0.152773223689671</v>
      </c>
      <c r="Y54" s="33" t="n">
        <f aca="false">'TCPL GJ'!AA55/'TCPL GJ'!AA$10/28.174/37.8</f>
        <v>0.434539062008452</v>
      </c>
      <c r="Z54" s="33" t="n">
        <f aca="false">AVERAGE(B54:Y54)</f>
        <v>5.44156620506811</v>
      </c>
    </row>
    <row r="55" customFormat="false" ht="12.75" hidden="false" customHeight="false" outlineLevel="0" collapsed="false">
      <c r="A55" s="39" t="s">
        <v>40</v>
      </c>
      <c r="B55" s="33" t="n">
        <f aca="false">'TCPL GJ'!D56/'TCPL GJ'!D$10/28.174/37.8</f>
        <v>18.2218954788952</v>
      </c>
      <c r="C55" s="33" t="n">
        <f aca="false">'TCPL GJ'!E56/'TCPL GJ'!E$10/28.174/37.8</f>
        <v>10.8474823954648</v>
      </c>
      <c r="D55" s="33" t="n">
        <f aca="false">'TCPL GJ'!F56/'TCPL GJ'!F$10/28.174/37.8</f>
        <v>11.8827926323742</v>
      </c>
      <c r="E55" s="33" t="n">
        <f aca="false">'TCPL GJ'!G56/'TCPL GJ'!G$10/28.174/37.8</f>
        <v>0.98984904715957</v>
      </c>
      <c r="F55" s="33" t="n">
        <f aca="false">'TCPL GJ'!H56/'TCPL GJ'!H$10/28.174/37.8</f>
        <v>0</v>
      </c>
      <c r="G55" s="33" t="n">
        <f aca="false">'TCPL GJ'!I56/'TCPL GJ'!I$10/28.174/37.8</f>
        <v>0</v>
      </c>
      <c r="H55" s="33" t="n">
        <f aca="false">'TCPL GJ'!J56/'TCPL GJ'!J$10/28.174/37.8</f>
        <v>0</v>
      </c>
      <c r="I55" s="33" t="n">
        <f aca="false">'TCPL GJ'!K56/'TCPL GJ'!K$10/28.174/37.8</f>
        <v>0</v>
      </c>
      <c r="J55" s="33" t="n">
        <f aca="false">'TCPL GJ'!L56/'TCPL GJ'!L$10/28.174/37.8</f>
        <v>0</v>
      </c>
      <c r="K55" s="33" t="n">
        <f aca="false">'TCPL GJ'!M56/'TCPL GJ'!M$10/28.174/37.8</f>
        <v>2.01270400058118</v>
      </c>
      <c r="L55" s="33" t="n">
        <f aca="false">'TCPL GJ'!N56/'TCPL GJ'!N$10/28.174/37.8</f>
        <v>1.13029023845143</v>
      </c>
      <c r="M55" s="33" t="n">
        <f aca="false">'TCPL GJ'!O56/'TCPL GJ'!O$10/28.174/37.8</f>
        <v>10.8636582896768</v>
      </c>
      <c r="N55" s="33" t="n">
        <f aca="false">'TCPL GJ'!P56/'TCPL GJ'!P$10/28.174/37.8</f>
        <v>16.928395123116</v>
      </c>
      <c r="O55" s="33" t="n">
        <f aca="false">'TCPL GJ'!Q56/'TCPL GJ'!Q$10/28.174/37.8</f>
        <v>6.63711796867091</v>
      </c>
      <c r="P55" s="33" t="n">
        <f aca="false">'TCPL GJ'!R56/'TCPL GJ'!R$10/28.174/37.8</f>
        <v>0.107922952595575</v>
      </c>
      <c r="Q55" s="33" t="n">
        <f aca="false">'TCPL GJ'!S56/'TCPL GJ'!S$10/28.174/37.8</f>
        <v>5.24170846098865</v>
      </c>
      <c r="R55" s="33" t="n">
        <f aca="false">'TCPL GJ'!T56/'TCPL GJ'!T$10/28.174/37.8</f>
        <v>0</v>
      </c>
      <c r="S55" s="33" t="n">
        <f aca="false">'TCPL GJ'!U56/'TCPL GJ'!U$10/28.174/37.8</f>
        <v>0</v>
      </c>
      <c r="T55" s="33" t="n">
        <f aca="false">'TCPL GJ'!V56/'TCPL GJ'!V$10/28.174/37.8</f>
        <v>0</v>
      </c>
      <c r="U55" s="33" t="n">
        <f aca="false">'TCPL GJ'!W56/'TCPL GJ'!W$10/28.174/37.8</f>
        <v>0</v>
      </c>
      <c r="V55" s="33" t="n">
        <f aca="false">'TCPL GJ'!X56/'TCPL GJ'!X$10/28.174/37.8</f>
        <v>1.49167512694168</v>
      </c>
      <c r="W55" s="33" t="n">
        <f aca="false">'TCPL GJ'!Y56/'TCPL GJ'!Y$10/28.174/37.8</f>
        <v>6.09490558471202</v>
      </c>
      <c r="X55" s="33" t="n">
        <f aca="false">'TCPL GJ'!Z56/'TCPL GJ'!Z$10/28.174/37.8</f>
        <v>26.7103370851507</v>
      </c>
      <c r="Y55" s="33" t="n">
        <f aca="false">'TCPL GJ'!AA56/'TCPL GJ'!AA$10/28.174/37.8</f>
        <v>27.3850175898965</v>
      </c>
      <c r="Z55" s="33" t="n">
        <f aca="false">AVERAGE(B55:Y55)</f>
        <v>6.1060729989448</v>
      </c>
    </row>
    <row r="56" customFormat="false" ht="12.75" hidden="false" customHeight="false" outlineLevel="0" collapsed="false">
      <c r="A56" s="39" t="s">
        <v>69</v>
      </c>
      <c r="B56" s="33" t="n">
        <f aca="false">'TCPL GJ'!D57/'TCPL GJ'!D$10/28.174/37.8</f>
        <v>7.30738042878955</v>
      </c>
      <c r="C56" s="33" t="n">
        <f aca="false">'TCPL GJ'!E57/'TCPL GJ'!E$10/28.174/37.8</f>
        <v>0.362247862476036</v>
      </c>
      <c r="D56" s="33" t="n">
        <f aca="false">'TCPL GJ'!F57/'TCPL GJ'!F$10/28.174/37.8</f>
        <v>0.508779633664852</v>
      </c>
      <c r="E56" s="33" t="n">
        <f aca="false">'TCPL GJ'!G57/'TCPL GJ'!G$10/28.174/37.8</f>
        <v>0</v>
      </c>
      <c r="F56" s="33" t="n">
        <f aca="false">'TCPL GJ'!H57/'TCPL GJ'!H$10/28.174/37.8</f>
        <v>0</v>
      </c>
      <c r="G56" s="33" t="n">
        <f aca="false">'TCPL GJ'!I57/'TCPL GJ'!I$10/28.174/37.8</f>
        <v>0</v>
      </c>
      <c r="H56" s="33" t="n">
        <f aca="false">'TCPL GJ'!J57/'TCPL GJ'!J$10/28.174/37.8</f>
        <v>0</v>
      </c>
      <c r="I56" s="33" t="n">
        <f aca="false">'TCPL GJ'!K57/'TCPL GJ'!K$10/28.174/37.8</f>
        <v>0</v>
      </c>
      <c r="J56" s="33" t="n">
        <f aca="false">'TCPL GJ'!L57/'TCPL GJ'!L$10/28.174/37.8</f>
        <v>0.0439446027576928</v>
      </c>
      <c r="K56" s="33" t="n">
        <f aca="false">'TCPL GJ'!M57/'TCPL GJ'!M$10/28.174/37.8</f>
        <v>0.561181179550438</v>
      </c>
      <c r="L56" s="33" t="n">
        <f aca="false">'TCPL GJ'!N57/'TCPL GJ'!N$10/28.174/37.8</f>
        <v>3.37775619359112</v>
      </c>
      <c r="M56" s="33" t="n">
        <f aca="false">'TCPL GJ'!O57/'TCPL GJ'!O$10/28.174/37.8</f>
        <v>2.73099894805563</v>
      </c>
      <c r="N56" s="33" t="n">
        <f aca="false">'TCPL GJ'!P57/'TCPL GJ'!P$10/28.174/37.8</f>
        <v>13.4333634621019</v>
      </c>
      <c r="O56" s="33" t="n">
        <f aca="false">'TCPL GJ'!Q57/'TCPL GJ'!Q$10/28.174/37.8</f>
        <v>4.21718596093111</v>
      </c>
      <c r="P56" s="33" t="n">
        <f aca="false">'TCPL GJ'!R57/'TCPL GJ'!R$10/28.174/37.8</f>
        <v>0.314924203799099</v>
      </c>
      <c r="Q56" s="33" t="n">
        <f aca="false">'TCPL GJ'!S57/'TCPL GJ'!S$10/28.174/37.8</f>
        <v>1.66463657625722</v>
      </c>
      <c r="R56" s="33" t="n">
        <f aca="false">'TCPL GJ'!T57/'TCPL GJ'!T$10/28.174/37.8</f>
        <v>0</v>
      </c>
      <c r="S56" s="33" t="n">
        <f aca="false">'TCPL GJ'!U57/'TCPL GJ'!U$10/28.174/37.8</f>
        <v>0</v>
      </c>
      <c r="T56" s="33" t="n">
        <f aca="false">'TCPL GJ'!V57/'TCPL GJ'!V$10/28.174/37.8</f>
        <v>0</v>
      </c>
      <c r="U56" s="33" t="n">
        <f aca="false">'TCPL GJ'!W57/'TCPL GJ'!W$10/28.174/37.8</f>
        <v>0.120675005091431</v>
      </c>
      <c r="V56" s="33" t="n">
        <f aca="false">'TCPL GJ'!X57/'TCPL GJ'!X$10/28.174/37.8</f>
        <v>0</v>
      </c>
      <c r="W56" s="33" t="n">
        <f aca="false">'TCPL GJ'!Y57/'TCPL GJ'!Y$10/28.174/37.8</f>
        <v>0.868442035887656</v>
      </c>
      <c r="X56" s="33" t="n">
        <f aca="false">'TCPL GJ'!Z57/'TCPL GJ'!Z$10/28.174/37.8</f>
        <v>3.01721639361544</v>
      </c>
      <c r="Y56" s="33" t="n">
        <f aca="false">'TCPL GJ'!AA57/'TCPL GJ'!AA$10/28.174/37.8</f>
        <v>7.76185025218108</v>
      </c>
      <c r="Z56" s="33" t="n">
        <f aca="false">AVERAGE(B56:Y56)</f>
        <v>1.92877428078126</v>
      </c>
    </row>
    <row r="57" customFormat="false" ht="12.75" hidden="false" customHeight="false" outlineLevel="0" collapsed="false">
      <c r="A57" s="39" t="s">
        <v>70</v>
      </c>
      <c r="B57" s="33" t="n">
        <f aca="false">'TCPL GJ'!D58/'TCPL GJ'!D$10/28.174/37.8</f>
        <v>1765.22894635224</v>
      </c>
      <c r="C57" s="33" t="n">
        <f aca="false">'TCPL GJ'!E58/'TCPL GJ'!E$10/28.174/37.8</f>
        <v>1293.41176103515</v>
      </c>
      <c r="D57" s="33" t="n">
        <f aca="false">'TCPL GJ'!F58/'TCPL GJ'!F$10/28.174/37.8</f>
        <v>1074.1447889001</v>
      </c>
      <c r="E57" s="33" t="n">
        <f aca="false">'TCPL GJ'!G58/'TCPL GJ'!G$10/28.174/37.8</f>
        <v>1040.08940285294</v>
      </c>
      <c r="F57" s="33" t="n">
        <f aca="false">'TCPL GJ'!H58/'TCPL GJ'!H$10/28.174/37.8</f>
        <v>970.760749165456</v>
      </c>
      <c r="G57" s="33" t="n">
        <f aca="false">'TCPL GJ'!I58/'TCPL GJ'!I$10/28.174/37.8</f>
        <v>712.347206431587</v>
      </c>
      <c r="H57" s="33" t="n">
        <f aca="false">'TCPL GJ'!J58/'TCPL GJ'!J$10/28.174/37.8</f>
        <v>771.787475371425</v>
      </c>
      <c r="I57" s="33" t="n">
        <f aca="false">'TCPL GJ'!K58/'TCPL GJ'!K$10/28.174/37.8</f>
        <v>621.267881633765</v>
      </c>
      <c r="J57" s="33" t="n">
        <f aca="false">'TCPL GJ'!L58/'TCPL GJ'!L$10/28.174/37.8</f>
        <v>721.614947875567</v>
      </c>
      <c r="K57" s="33" t="n">
        <f aca="false">'TCPL GJ'!M58/'TCPL GJ'!M$10/28.174/37.8</f>
        <v>919.018372321235</v>
      </c>
      <c r="L57" s="33" t="n">
        <f aca="false">'TCPL GJ'!N58/'TCPL GJ'!N$10/28.174/37.8</f>
        <v>1148.9742691205</v>
      </c>
      <c r="M57" s="33" t="n">
        <f aca="false">'TCPL GJ'!O58/'TCPL GJ'!O$10/28.174/37.8</f>
        <v>1168.66254765073</v>
      </c>
      <c r="N57" s="33" t="n">
        <f aca="false">'TCPL GJ'!P58/'TCPL GJ'!P$10/28.174/37.8</f>
        <v>675.041802803157</v>
      </c>
      <c r="O57" s="33" t="n">
        <f aca="false">'TCPL GJ'!Q58/'TCPL GJ'!Q$10/28.174/37.8</f>
        <v>530.252472168839</v>
      </c>
      <c r="P57" s="33" t="n">
        <f aca="false">'TCPL GJ'!R58/'TCPL GJ'!R$10/28.174/37.8</f>
        <v>397.121844183537</v>
      </c>
      <c r="Q57" s="33" t="n">
        <f aca="false">'TCPL GJ'!S58/'TCPL GJ'!S$10/28.174/37.8</f>
        <v>390.132420988293</v>
      </c>
      <c r="R57" s="33" t="n">
        <f aca="false">'TCPL GJ'!T58/'TCPL GJ'!T$10/28.174/37.8</f>
        <v>228.886196479287</v>
      </c>
      <c r="S57" s="33" t="n">
        <f aca="false">'TCPL GJ'!U58/'TCPL GJ'!U$10/28.174/37.8</f>
        <v>203.138808981075</v>
      </c>
      <c r="T57" s="33" t="n">
        <f aca="false">'TCPL GJ'!V58/'TCPL GJ'!V$10/28.174/37.8</f>
        <v>240.036003557393</v>
      </c>
      <c r="U57" s="33" t="n">
        <f aca="false">'TCPL GJ'!W58/'TCPL GJ'!W$10/28.174/37.8</f>
        <v>289.881959369041</v>
      </c>
      <c r="V57" s="33" t="n">
        <f aca="false">'TCPL GJ'!X58/'TCPL GJ'!X$10/28.174/37.8</f>
        <v>270.718909913439</v>
      </c>
      <c r="W57" s="33" t="n">
        <f aca="false">'TCPL GJ'!Y58/'TCPL GJ'!Y$10/28.174/37.8</f>
        <v>360.520485109159</v>
      </c>
      <c r="X57" s="33" t="n">
        <f aca="false">'TCPL GJ'!Z58/'TCPL GJ'!Z$10/28.174/37.8</f>
        <v>525.580234644147</v>
      </c>
      <c r="Y57" s="33" t="n">
        <f aca="false">'TCPL GJ'!AA58/'TCPL GJ'!AA$10/28.174/37.8</f>
        <v>524.738721348728</v>
      </c>
      <c r="Z57" s="33" t="n">
        <f aca="false">AVERAGE(B57:Y57)</f>
        <v>701.8065920107</v>
      </c>
    </row>
  </sheetData>
  <printOptions headings="false" gridLines="false" gridLinesSet="true" horizontalCentered="false" verticalCentered="false"/>
  <pageMargins left="0.470138888888889" right="0.459722222222222" top="0.629861111111111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2000-06-08T22:07:10Z</dcterms:created>
  <dc:creator>jpearso3</dc:creator>
  <dc:description/>
  <dc:language>en-US</dc:language>
  <cp:lastModifiedBy>jpearso3</cp:lastModifiedBy>
  <cp:lastPrinted>2001-05-11T15:46:48Z</cp:lastPrinted>
  <dcterms:modified xsi:type="dcterms:W3CDTF">2001-05-11T15:46:55Z</dcterms:modified>
  <cp:revision>0</cp:revision>
  <dc:subject/>
  <dc:title>Atco Pipelines Total Flow</dc:title>
</cp:coreProperties>
</file>