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ts &amp; Invts1" sheetId="1" state="visible" r:id="rId3"/>
    <sheet name="Assts &amp; Invts1 DATA" sheetId="2" state="visible" r:id="rId4"/>
    <sheet name="Assts &amp; Invts2" sheetId="3" state="visible" r:id="rId5"/>
    <sheet name="Assts &amp; Invts2 Data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'Assts &amp; Invts1'!$A$1:$Z$58</definedName>
    <definedName function="false" hidden="false" localSheetId="2" name="_xlnm.Print_Area" vbProcedure="false">'Assts &amp; Invts2'!$A$1:$X$54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<sst xmlns="http://schemas.openxmlformats.org/spreadsheetml/2006/main" count="238" uniqueCount="162">
  <si>
    <t xml:space="preserve">ASSETS &amp; INVESTMENTS</t>
  </si>
  <si>
    <t xml:space="preserve">Earnings Summary</t>
  </si>
  <si>
    <t xml:space="preserve"> - Quoted Investments :  $2.2</t>
  </si>
  <si>
    <t xml:space="preserve">Direct</t>
  </si>
  <si>
    <t xml:space="preserve"> - Unquoted Investments : </t>
  </si>
  <si>
    <t xml:space="preserve">Gross</t>
  </si>
  <si>
    <t xml:space="preserve">Commercial</t>
  </si>
  <si>
    <t xml:space="preserve">Plan</t>
  </si>
  <si>
    <t xml:space="preserve">Margin</t>
  </si>
  <si>
    <t xml:space="preserve">Expenses</t>
  </si>
  <si>
    <t xml:space="preserve">EBIT</t>
  </si>
  <si>
    <t xml:space="preserve">Variance</t>
  </si>
  <si>
    <t xml:space="preserve"> - EES (EEL Portion) : $2.5</t>
  </si>
  <si>
    <t xml:space="preserve">North America</t>
  </si>
  <si>
    <t xml:space="preserve">South America</t>
  </si>
  <si>
    <t xml:space="preserve"> - Accruals : ($2.1)</t>
  </si>
  <si>
    <t xml:space="preserve">EES Wholesale</t>
  </si>
  <si>
    <t xml:space="preserve">Europe</t>
  </si>
  <si>
    <t xml:space="preserve">Global Markets</t>
  </si>
  <si>
    <t xml:space="preserve">Total</t>
  </si>
  <si>
    <r>
      <rPr>
        <b val="true"/>
        <sz val="10"/>
        <color rgb="FF0000FF"/>
        <rFont val="Arial"/>
        <family val="2"/>
      </rPr>
      <t xml:space="preserve">North America Portfolio </t>
    </r>
    <r>
      <rPr>
        <b val="true"/>
        <sz val="8"/>
        <color rgb="FF0000FF"/>
        <rFont val="Arial"/>
        <family val="2"/>
      </rPr>
      <t xml:space="preserve">(in thousands)</t>
    </r>
  </si>
  <si>
    <t xml:space="preserve">  South America Portfolio</t>
  </si>
  <si>
    <t xml:space="preserve">       EES Wholesale Portfolio</t>
  </si>
  <si>
    <t xml:space="preserve"> Europe Portfolio ($ in millions)</t>
  </si>
  <si>
    <t xml:space="preserve">    Global Markets Portfolio</t>
  </si>
  <si>
    <t xml:space="preserve">MPR</t>
  </si>
  <si>
    <t xml:space="preserve"> - Quoted Investments :  $9.3</t>
  </si>
  <si>
    <t xml:space="preserve">MPR Carry Values</t>
  </si>
  <si>
    <t xml:space="preserve">Descriptions</t>
  </si>
  <si>
    <t xml:space="preserve">Carry Values</t>
  </si>
  <si>
    <t xml:space="preserve">$ millions</t>
  </si>
  <si>
    <t xml:space="preserve">Public Positions</t>
  </si>
  <si>
    <t xml:space="preserve"> - CATs/Margaux : </t>
  </si>
  <si>
    <t xml:space="preserve">Private</t>
  </si>
  <si>
    <t xml:space="preserve">    Fuelcell Energy</t>
  </si>
  <si>
    <t xml:space="preserve">Cline Resources</t>
  </si>
  <si>
    <t xml:space="preserve">    Applied Terravision Warrants</t>
  </si>
  <si>
    <t xml:space="preserve"> - EES (EEL Portion) : $4.2</t>
  </si>
  <si>
    <t xml:space="preserve">Black Mountain</t>
  </si>
  <si>
    <t xml:space="preserve">    Other</t>
  </si>
  <si>
    <t xml:space="preserve">Juptier</t>
  </si>
  <si>
    <t xml:space="preserve"> - Accruals : ($2.9)</t>
  </si>
  <si>
    <t xml:space="preserve">Black Mountain Mktg Fees</t>
  </si>
  <si>
    <t xml:space="preserve"> Private Positions</t>
  </si>
  <si>
    <t xml:space="preserve">Envera</t>
  </si>
  <si>
    <t xml:space="preserve">     Mariner Common and Commodity</t>
  </si>
  <si>
    <t xml:space="preserve">     BigHorn</t>
  </si>
  <si>
    <t xml:space="preserve">     Cypress Exploration</t>
  </si>
  <si>
    <t xml:space="preserve">Structured Credit</t>
  </si>
  <si>
    <t xml:space="preserve">     Mariner Warrants</t>
  </si>
  <si>
    <t xml:space="preserve">American Coal Sr. Debt</t>
  </si>
  <si>
    <t xml:space="preserve">     Alamac</t>
  </si>
  <si>
    <t xml:space="preserve">American Coal Jr. Debt</t>
  </si>
  <si>
    <t xml:space="preserve">     Encorp</t>
  </si>
  <si>
    <t xml:space="preserve">Cline Resources - Panther</t>
  </si>
  <si>
    <t xml:space="preserve">     Other</t>
  </si>
  <si>
    <t xml:space="preserve">Cline Resources - Dakota</t>
  </si>
  <si>
    <t xml:space="preserve">Jupiter Loan</t>
  </si>
  <si>
    <t xml:space="preserve">Debt/ VPPS</t>
  </si>
  <si>
    <t xml:space="preserve">Remington Loan</t>
  </si>
  <si>
    <t xml:space="preserve">     KCS VPP</t>
  </si>
  <si>
    <t xml:space="preserve">     Mariner Combined Debt </t>
  </si>
  <si>
    <t xml:space="preserve">Public </t>
  </si>
  <si>
    <t xml:space="preserve">Stonepath Group</t>
  </si>
  <si>
    <t xml:space="preserve">Swaps</t>
  </si>
  <si>
    <t xml:space="preserve">     East Coast Power Loan Swap</t>
  </si>
  <si>
    <t xml:space="preserve">     East Coast Power Common Swap</t>
  </si>
  <si>
    <t xml:space="preserve">Raptor Positions</t>
  </si>
  <si>
    <t xml:space="preserve">    Hanover Compressor</t>
  </si>
  <si>
    <t xml:space="preserve">    Venoco Convertible</t>
  </si>
  <si>
    <t xml:space="preserve">    Catalytica</t>
  </si>
  <si>
    <t xml:space="preserve">    Hornbeck-Leevac Warrants</t>
  </si>
  <si>
    <r>
      <rPr>
        <b val="true"/>
        <sz val="7"/>
        <rFont val="Arial Narrow"/>
        <family val="2"/>
      </rPr>
      <t xml:space="preserve">   </t>
    </r>
    <r>
      <rPr>
        <sz val="7"/>
        <rFont val="Arial Narrow"/>
        <family val="2"/>
      </rPr>
      <t xml:space="preserve">Juniper</t>
    </r>
  </si>
  <si>
    <t xml:space="preserve">Facility Costs</t>
  </si>
  <si>
    <t xml:space="preserve">HPL</t>
  </si>
  <si>
    <t xml:space="preserve">Other</t>
  </si>
  <si>
    <t xml:space="preserve">Asset/Accrual Margin </t>
  </si>
  <si>
    <t xml:space="preserve">ASSETS &amp; INVESTMENTS WORKSHEET</t>
  </si>
  <si>
    <t xml:space="preserve">Worksheet for Major Position Chart</t>
  </si>
  <si>
    <t xml:space="preserve">Data for Major Position Chart</t>
  </si>
  <si>
    <t xml:space="preserve">FCEL</t>
  </si>
  <si>
    <t xml:space="preserve">VRDO</t>
  </si>
  <si>
    <t xml:space="preserve">* VRDO Formerly FWIS First World Communications</t>
  </si>
  <si>
    <t xml:space="preserve">4/20</t>
  </si>
  <si>
    <t xml:space="preserve">4/27</t>
  </si>
  <si>
    <t xml:space="preserve">5/4</t>
  </si>
  <si>
    <t xml:space="preserve">5/11</t>
  </si>
  <si>
    <t xml:space="preserve">5/18</t>
  </si>
  <si>
    <t xml:space="preserve">5/25</t>
  </si>
  <si>
    <t xml:space="preserve">6/1</t>
  </si>
  <si>
    <t xml:space="preserve">6/8</t>
  </si>
  <si>
    <t xml:space="preserve">6/15</t>
  </si>
  <si>
    <t xml:space="preserve">6/22</t>
  </si>
  <si>
    <t xml:space="preserve">6/29</t>
  </si>
  <si>
    <t xml:space="preserve">Portfolio</t>
  </si>
  <si>
    <t xml:space="preserve">Gain/Loss</t>
  </si>
  <si>
    <t xml:space="preserve">Industrial Markets</t>
  </si>
  <si>
    <t xml:space="preserve">Net Works</t>
  </si>
  <si>
    <t xml:space="preserve">Global Assets</t>
  </si>
  <si>
    <t xml:space="preserve">EEOS</t>
  </si>
  <si>
    <t xml:space="preserve">Industrial Markets Portfolio</t>
  </si>
  <si>
    <t xml:space="preserve"> NetWorks Portfolio ($ in millions)</t>
  </si>
  <si>
    <t xml:space="preserve">Global Assets Portfolio </t>
  </si>
  <si>
    <t xml:space="preserve">EEOS Portfolio</t>
  </si>
  <si>
    <t xml:space="preserve"> - Private Equity:</t>
  </si>
  <si>
    <t xml:space="preserve">Market Value</t>
  </si>
  <si>
    <t xml:space="preserve">Thru 6/8/01</t>
  </si>
  <si>
    <t xml:space="preserve">2Q</t>
  </si>
  <si>
    <t xml:space="preserve">Acta Technologies</t>
  </si>
  <si>
    <t xml:space="preserve">TGS</t>
  </si>
  <si>
    <t xml:space="preserve">Actuals</t>
  </si>
  <si>
    <t xml:space="preserve">ChemConnect</t>
  </si>
  <si>
    <t xml:space="preserve">Transredes</t>
  </si>
  <si>
    <t xml:space="preserve">NEPCO-Europe/Caxios</t>
  </si>
  <si>
    <t xml:space="preserve">ECOutlook (ECO)</t>
  </si>
  <si>
    <t xml:space="preserve">Cuiaba</t>
  </si>
  <si>
    <t xml:space="preserve">Cogentrix/Jenks, OK</t>
  </si>
  <si>
    <t xml:space="preserve">Financial Settlements Matrix</t>
  </si>
  <si>
    <t xml:space="preserve">BBPL</t>
  </si>
  <si>
    <t xml:space="preserve">LS Power, Kendall</t>
  </si>
  <si>
    <t xml:space="preserve">Impresse</t>
  </si>
  <si>
    <t xml:space="preserve">Elektro</t>
  </si>
  <si>
    <t xml:space="preserve">East Coast Power/Linden</t>
  </si>
  <si>
    <t xml:space="preserve">Pentasafe</t>
  </si>
  <si>
    <t xml:space="preserve">Gas Business Unit</t>
  </si>
  <si>
    <t xml:space="preserve">GenPower/Dell</t>
  </si>
  <si>
    <t xml:space="preserve">Intel 64 (Early Adopter Fund)</t>
  </si>
  <si>
    <t xml:space="preserve">DPC</t>
  </si>
  <si>
    <t xml:space="preserve">GenPower/McAdams</t>
  </si>
  <si>
    <t xml:space="preserve">Kiodex</t>
  </si>
  <si>
    <t xml:space="preserve">Metgas</t>
  </si>
  <si>
    <t xml:space="preserve">Ouachita / Sterlington, LA</t>
  </si>
  <si>
    <t xml:space="preserve">        Total Market Value</t>
  </si>
  <si>
    <t xml:space="preserve">Metgas sell down</t>
  </si>
  <si>
    <t xml:space="preserve">AES Wolf Hollow/Grandbury</t>
  </si>
  <si>
    <t xml:space="preserve">BLM</t>
  </si>
  <si>
    <t xml:space="preserve">NESCO/Goldendale WA</t>
  </si>
  <si>
    <t xml:space="preserve">PQPLLC</t>
  </si>
  <si>
    <t xml:space="preserve">Union Power/El Dorado</t>
  </si>
  <si>
    <t xml:space="preserve">SECLP</t>
  </si>
  <si>
    <t xml:space="preserve">Gila River Power/Gila River</t>
  </si>
  <si>
    <t xml:space="preserve">Corinto</t>
  </si>
  <si>
    <t xml:space="preserve">India Phase II</t>
  </si>
  <si>
    <t xml:space="preserve">IGL</t>
  </si>
  <si>
    <t xml:space="preserve">Lagos</t>
  </si>
  <si>
    <t xml:space="preserve">Vengas</t>
  </si>
  <si>
    <t xml:space="preserve">EPC 63/64</t>
  </si>
  <si>
    <t xml:space="preserve">Calife</t>
  </si>
  <si>
    <t xml:space="preserve">Promigas</t>
  </si>
  <si>
    <t xml:space="preserve">Total Margin </t>
  </si>
  <si>
    <t xml:space="preserve">Centragas</t>
  </si>
  <si>
    <t xml:space="preserve">Accroven</t>
  </si>
  <si>
    <t xml:space="preserve">EcoElectrica</t>
  </si>
  <si>
    <t xml:space="preserve">Procaribe</t>
  </si>
  <si>
    <t xml:space="preserve">Chengdu</t>
  </si>
  <si>
    <t xml:space="preserve">BPC</t>
  </si>
  <si>
    <t xml:space="preserve">SPC</t>
  </si>
  <si>
    <t xml:space="preserve">Guam</t>
  </si>
  <si>
    <t xml:space="preserve">SK Enron</t>
  </si>
  <si>
    <t xml:space="preserve">    Accrued Margin</t>
  </si>
  <si>
    <t xml:space="preserve">Direct Commercial Exp</t>
  </si>
  <si>
    <t xml:space="preserve">  Net of Direct Com. Exp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</si>
</sst>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0.0_);\(0.0\)"/>
    <numFmt numFmtId="167" formatCode="#,##0.0_);\(#,##0.0\)"/>
    <numFmt numFmtId="168" formatCode="@"/>
    <numFmt numFmtId="169" formatCode="[$-409]m/d/yyyy"/>
    <numFmt numFmtId="170" formatCode="_(\$* #,##0.00_);_(\$* \(#,##0.00\);_(\$* \-??_);_(@_)"/>
    <numFmt numFmtId="171" formatCode="_(\$* #,##0_);_(\$* \(#,##0\);_(\$* \-??_);_(@_)"/>
    <numFmt numFmtId="172" formatCode="_(\$* #,##0.0_);_(\$* \(#,##0.0\);_(\$* \-??_);_(@_)"/>
    <numFmt numFmtId="173" formatCode="_(* #,##0_);_(* \(#,##0\);_(* \-??_);_(@_)"/>
    <numFmt numFmtId="174" formatCode="_(* #,##0.0_);_(* \(#,##0.0\);_(* \-??_);_(@_)"/>
    <numFmt numFmtId="175" formatCode="0.0%"/>
    <numFmt numFmtId="176" formatCode="_(* #,##0.0_);_(* \(#,##0.0\);_(* \-_);_(@_)"/>
    <numFmt numFmtId="177" formatCode="_(* #,##0.0_);_(* \(#,##0.0\);_(* \-?_);_(@_)"/>
    <numFmt numFmtId="178" formatCode="[$-409]d\-mmm"/>
  </numFmts>
  <fonts count="4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8"/>
      <name val="Arial"/>
      <family val="2"/>
    </font>
    <font>
      <b val="true"/>
      <sz val="10"/>
      <color rgb="FFFFFFFF"/>
      <name val="Arial"/>
      <family val="2"/>
    </font>
    <font>
      <b val="true"/>
      <sz val="14"/>
      <color rgb="FF000000"/>
      <name val="Arial"/>
      <family val="2"/>
    </font>
    <font>
      <b val="true"/>
      <i val="true"/>
      <sz val="10"/>
      <color rgb="FFFFFFFF"/>
      <name val="Times New Roman"/>
      <family val="1"/>
    </font>
    <font>
      <b val="true"/>
      <sz val="10"/>
      <name val="Arial"/>
      <family val="2"/>
    </font>
    <font>
      <b val="true"/>
      <sz val="11"/>
      <color rgb="FFFFFFFF"/>
      <name val="Arial"/>
      <family val="2"/>
    </font>
    <font>
      <b val="true"/>
      <i val="true"/>
      <sz val="8"/>
      <name val="Times New Roman"/>
      <family val="1"/>
    </font>
    <font>
      <b val="true"/>
      <sz val="11"/>
      <color rgb="FF0000FF"/>
      <name val="Arial"/>
      <family val="2"/>
    </font>
    <font>
      <sz val="8"/>
      <name val="Arial"/>
      <family val="0"/>
    </font>
    <font>
      <b val="true"/>
      <sz val="12"/>
      <color rgb="FF339966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3300"/>
      <name val="Arial"/>
      <family val="2"/>
    </font>
    <font>
      <sz val="10"/>
      <name val="Arial"/>
      <family val="2"/>
    </font>
    <font>
      <b val="true"/>
      <sz val="10"/>
      <color rgb="FFFFCC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00"/>
      <name val="Arial"/>
      <family val="2"/>
    </font>
    <font>
      <b val="true"/>
      <sz val="7"/>
      <color rgb="FF000000"/>
      <name val="Arial Narrow"/>
      <family val="2"/>
    </font>
    <font>
      <sz val="7"/>
      <color rgb="FF000000"/>
      <name val="Arial Narrow"/>
      <family val="2"/>
    </font>
    <font>
      <b val="true"/>
      <sz val="9"/>
      <name val="Arial"/>
      <family val="2"/>
    </font>
    <font>
      <b val="true"/>
      <sz val="7"/>
      <name val="Arial Narrow"/>
      <family val="2"/>
    </font>
    <font>
      <sz val="7"/>
      <name val="Arial Narrow"/>
      <family val="2"/>
    </font>
    <font>
      <b val="true"/>
      <sz val="7"/>
      <color rgb="FF0000FF"/>
      <name val="Arial Narrow"/>
      <family val="2"/>
    </font>
    <font>
      <b val="true"/>
      <u val="single"/>
      <sz val="10"/>
      <name val="Arial"/>
      <family val="2"/>
    </font>
    <font>
      <sz val="9"/>
      <name val="Arial"/>
      <family val="2"/>
    </font>
    <font>
      <sz val="7"/>
      <name val="Arial"/>
      <family val="0"/>
    </font>
    <font>
      <sz val="3.25"/>
      <color rgb="FF000000"/>
      <name val="Arial"/>
      <family val="2"/>
    </font>
    <font>
      <sz val="3"/>
      <color rgb="FF000000"/>
      <name val="Arial"/>
      <family val="2"/>
    </font>
    <font>
      <b val="true"/>
      <sz val="14"/>
      <color rgb="FFFF0000"/>
      <name val="Arial"/>
      <family val="2"/>
    </font>
    <font>
      <b val="true"/>
      <sz val="11"/>
      <color rgb="FFFF0000"/>
      <name val="Arial"/>
      <family val="2"/>
    </font>
    <font>
      <sz val="8"/>
      <name val="Arial"/>
      <family val="2"/>
    </font>
    <font>
      <sz val="6"/>
      <name val="Arial"/>
      <family val="2"/>
    </font>
    <font>
      <b val="true"/>
      <sz val="11"/>
      <color rgb="FFFF6600"/>
      <name val="Arial"/>
      <family val="2"/>
    </font>
    <font>
      <sz val="11"/>
      <name val="Arial"/>
      <family val="2"/>
    </font>
    <font>
      <b val="true"/>
      <sz val="11"/>
      <color rgb="FF99CCFF"/>
      <name val="Arial"/>
      <family val="2"/>
    </font>
    <font>
      <b val="true"/>
      <sz val="11"/>
      <color rgb="FFCC99FF"/>
      <name val="Arial"/>
      <family val="2"/>
    </font>
    <font>
      <b val="true"/>
      <sz val="11"/>
      <color rgb="FF003366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b val="true"/>
      <sz val="12"/>
      <color rgb="FF99CCFF"/>
      <name val="Arial"/>
      <family val="2"/>
    </font>
    <font>
      <b val="true"/>
      <sz val="12"/>
      <color rgb="FFFF66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2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3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1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4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4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umbersforMK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1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73403324584427"/>
          <c:y val="0.0600146377165163"/>
          <c:w val="0.972659667541557"/>
          <c:h val="0.9399853622834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0">
              <a:noFill/>
            </a:ln>
          </c:spPr>
          <c:invertIfNegative val="0"/>
          <c:dLbls>
            <c:numFmt formatCode="0.0_);\(0.0\)" sourceLinked="1"/>
            <c:txPr>
              <a:bodyPr wrap="none"/>
              <a:lstStyle/>
              <a:p>
                <a:pPr>
                  <a:defRPr b="0" sz="3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'[7]Assts &amp; Invts2 Data'!$A$25:$A$35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'[7]Assts &amp; Invts2 Data'!$B$34:$B$35</c:f>
              <c:numCache>
                <c:formatCode>General</c:formatCode>
                <c:ptCount val="2"/>
              </c:numCache>
            </c:numRef>
          </c:val>
        </c:ser>
        <c:gapWidth val="150"/>
        <c:overlap val="0"/>
        <c:axId val="85533322"/>
        <c:axId val="44103204"/>
      </c:barChart>
      <c:catAx>
        <c:axId val="855333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03204"/>
        <c:crossesAt val="0"/>
        <c:auto val="1"/>
        <c:lblAlgn val="ctr"/>
        <c:lblOffset val="100"/>
        <c:noMultiLvlLbl val="0"/>
      </c:catAx>
      <c:valAx>
        <c:axId val="44103204"/>
        <c:scaling>
          <c:orientation val="minMax"/>
          <c:max val="1.5"/>
          <c:min val="-1.5"/>
        </c:scaling>
        <c:delete val="0"/>
        <c:axPos val="l"/>
        <c:numFmt formatCode="0.0_);\(0.0\)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33322"/>
        <c:crossesAt val="1"/>
        <c:crossBetween val="midCat"/>
        <c:majorUnit val="0.5"/>
        <c:minorUnit val="0.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80008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10080</xdr:colOff>
      <xdr:row>3</xdr:row>
      <xdr:rowOff>47880</xdr:rowOff>
    </xdr:from>
    <xdr:to>
      <xdr:col>21</xdr:col>
      <xdr:colOff>130320</xdr:colOff>
      <xdr:row>14</xdr:row>
      <xdr:rowOff>85680</xdr:rowOff>
    </xdr:to>
    <xdr:sp>
      <xdr:nvSpPr>
        <xdr:cNvPr id="0" name="Rectangle 1"/>
        <xdr:cNvSpPr/>
      </xdr:nvSpPr>
      <xdr:spPr>
        <a:xfrm>
          <a:off x="3136680" y="676440"/>
          <a:ext cx="6573240" cy="168588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45</xdr:col>
      <xdr:colOff>398880</xdr:colOff>
      <xdr:row>16</xdr:row>
      <xdr:rowOff>0</xdr:rowOff>
    </xdr:from>
    <xdr:to>
      <xdr:col>50</xdr:col>
      <xdr:colOff>499320</xdr:colOff>
      <xdr:row>26</xdr:row>
      <xdr:rowOff>126360</xdr:rowOff>
    </xdr:to>
    <xdr:graphicFrame>
      <xdr:nvGraphicFramePr>
        <xdr:cNvPr id="1" name="Chart 2"/>
        <xdr:cNvGraphicFramePr/>
      </xdr:nvGraphicFramePr>
      <xdr:xfrm>
        <a:off x="25223400" y="2543040"/>
        <a:ext cx="3291480" cy="147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16</xdr:row>
      <xdr:rowOff>-360</xdr:rowOff>
    </xdr:from>
    <xdr:to>
      <xdr:col>7</xdr:col>
      <xdr:colOff>1080</xdr:colOff>
      <xdr:row>57</xdr:row>
      <xdr:rowOff>114120</xdr:rowOff>
    </xdr:to>
    <xdr:sp>
      <xdr:nvSpPr>
        <xdr:cNvPr id="2" name="Line 3"/>
        <xdr:cNvSpPr/>
      </xdr:nvSpPr>
      <xdr:spPr>
        <a:xfrm flipV="1">
          <a:off x="3226320" y="2542680"/>
          <a:ext cx="1080" cy="543276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171000</xdr:colOff>
      <xdr:row>16</xdr:row>
      <xdr:rowOff>-360</xdr:rowOff>
    </xdr:from>
    <xdr:to>
      <xdr:col>12</xdr:col>
      <xdr:colOff>172080</xdr:colOff>
      <xdr:row>57</xdr:row>
      <xdr:rowOff>114120</xdr:rowOff>
    </xdr:to>
    <xdr:sp>
      <xdr:nvSpPr>
        <xdr:cNvPr id="3" name="Line 4"/>
        <xdr:cNvSpPr/>
      </xdr:nvSpPr>
      <xdr:spPr>
        <a:xfrm flipV="1">
          <a:off x="5699160" y="2542680"/>
          <a:ext cx="1080" cy="543276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110160</xdr:colOff>
      <xdr:row>16</xdr:row>
      <xdr:rowOff>-360</xdr:rowOff>
    </xdr:from>
    <xdr:to>
      <xdr:col>16</xdr:col>
      <xdr:colOff>110520</xdr:colOff>
      <xdr:row>57</xdr:row>
      <xdr:rowOff>114120</xdr:rowOff>
    </xdr:to>
    <xdr:sp>
      <xdr:nvSpPr>
        <xdr:cNvPr id="4" name="Line 5"/>
        <xdr:cNvSpPr/>
      </xdr:nvSpPr>
      <xdr:spPr>
        <a:xfrm flipV="1">
          <a:off x="7831080" y="2542680"/>
          <a:ext cx="360" cy="543276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16</xdr:row>
      <xdr:rowOff>-360</xdr:rowOff>
    </xdr:from>
    <xdr:to>
      <xdr:col>23</xdr:col>
      <xdr:colOff>720</xdr:colOff>
      <xdr:row>57</xdr:row>
      <xdr:rowOff>114120</xdr:rowOff>
    </xdr:to>
    <xdr:sp>
      <xdr:nvSpPr>
        <xdr:cNvPr id="5" name="Line 6"/>
        <xdr:cNvSpPr/>
      </xdr:nvSpPr>
      <xdr:spPr>
        <a:xfrm flipV="1">
          <a:off x="10001160" y="2542680"/>
          <a:ext cx="720" cy="543276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120600</xdr:colOff>
      <xdr:row>3</xdr:row>
      <xdr:rowOff>47520</xdr:rowOff>
    </xdr:from>
    <xdr:to>
      <xdr:col>18</xdr:col>
      <xdr:colOff>51480</xdr:colOff>
      <xdr:row>12</xdr:row>
      <xdr:rowOff>95400</xdr:rowOff>
    </xdr:to>
    <xdr:sp>
      <xdr:nvSpPr>
        <xdr:cNvPr id="6" name="Rectangle 13"/>
        <xdr:cNvSpPr/>
      </xdr:nvSpPr>
      <xdr:spPr>
        <a:xfrm>
          <a:off x="2936880" y="657000"/>
          <a:ext cx="6676920" cy="137196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e%20Link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EGA_Trading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EEOS%20Trad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rth%20America%20Trading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outh%20America%20Trading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ES%20Tradin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EL%20Tradin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GM%20Trading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Frevert%20Reports/2nd%20Qtr%20&apos;01%20Rpts/May%2014_01/Assts_Invts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EIM%20Trad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ENW%20Trad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  <row r="3">
          <cell r="B3" t="str">
            <v>Through 06/08/01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ughes &amp; McDonald"/>
      <sheetName val="New Headcount format"/>
      <sheetName val="Headcount Data"/>
    </sheetNames>
    <sheetDataSet>
      <sheetData sheetId="0">
        <row r="21">
          <cell r="C21">
            <v>29.6</v>
          </cell>
        </row>
        <row r="21">
          <cell r="I21">
            <v>9</v>
          </cell>
        </row>
        <row r="21">
          <cell r="M21">
            <v>20.6</v>
          </cell>
        </row>
        <row r="21">
          <cell r="O21">
            <v>93.7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eadcount Data"/>
    </sheetNames>
    <sheetDataSet>
      <sheetData sheetId="0">
        <row r="21">
          <cell r="C21">
            <v>15.4</v>
          </cell>
        </row>
        <row r="21">
          <cell r="I21">
            <v>14.9</v>
          </cell>
        </row>
        <row r="21">
          <cell r="M21">
            <v>0.5</v>
          </cell>
        </row>
        <row r="21">
          <cell r="O21">
            <v>14.5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rth America Trading"/>
      <sheetName val="North America Trading Data"/>
      <sheetName val="Linked Data "/>
      <sheetName val="Hot List"/>
      <sheetName val="Portfolio Data"/>
      <sheetName val="Headcount Data"/>
      <sheetName val="Hard Look Assets Types"/>
    </sheetNames>
    <sheetDataSet>
      <sheetData sheetId="0"/>
      <sheetData sheetId="1"/>
      <sheetData sheetId="2">
        <row r="24">
          <cell r="C24">
            <v>17.4</v>
          </cell>
        </row>
        <row r="24">
          <cell r="I24">
            <v>78.5</v>
          </cell>
        </row>
        <row r="24">
          <cell r="M24">
            <v>-61.1</v>
          </cell>
        </row>
        <row r="24">
          <cell r="O24">
            <v>-52.5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uth America Trading"/>
      <sheetName val="South America Trading Data"/>
      <sheetName val="Linked Data "/>
      <sheetName val="Hot List"/>
      <sheetName val="Portfolio Data"/>
      <sheetName val="Headcount Data"/>
    </sheetNames>
    <sheetDataSet>
      <sheetData sheetId="0"/>
      <sheetData sheetId="1"/>
      <sheetData sheetId="2">
        <row r="19">
          <cell r="C19">
            <v>1</v>
          </cell>
        </row>
        <row r="19">
          <cell r="I19">
            <v>3.2</v>
          </cell>
        </row>
        <row r="19">
          <cell r="M19">
            <v>-2.2</v>
          </cell>
        </row>
        <row r="19">
          <cell r="O19">
            <v>-1.5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ES Trading"/>
      <sheetName val="EES Trading Data"/>
      <sheetName val="Linked Data "/>
      <sheetName val="Headcount Data"/>
    </sheetNames>
    <sheetDataSet>
      <sheetData sheetId="0"/>
      <sheetData sheetId="1"/>
      <sheetData sheetId="2">
        <row r="26">
          <cell r="C26">
            <v>0</v>
          </cell>
        </row>
        <row r="26">
          <cell r="I26">
            <v>0</v>
          </cell>
        </row>
        <row r="26">
          <cell r="M26">
            <v>0</v>
          </cell>
        </row>
        <row r="26">
          <cell r="O26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uropeTrading Business"/>
      <sheetName val="Europe Trdng DATA"/>
      <sheetName val="Europe Trading Business"/>
      <sheetName val="Europe Trdng DATA 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/>
      <sheetData sheetId="3"/>
      <sheetData sheetId="4">
        <row r="34">
          <cell r="C34">
            <v>-27.2</v>
          </cell>
        </row>
        <row r="34">
          <cell r="I34">
            <v>6.1</v>
          </cell>
        </row>
        <row r="34">
          <cell r="M34">
            <v>-33.3</v>
          </cell>
        </row>
        <row r="34">
          <cell r="O34">
            <v>12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lobal Markets"/>
      <sheetName val="Global Mkts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25">
          <cell r="C25">
            <v>-0.8</v>
          </cell>
        </row>
        <row r="25">
          <cell r="I25">
            <v>0.3</v>
          </cell>
        </row>
        <row r="25">
          <cell r="M25">
            <v>-1.1</v>
          </cell>
        </row>
        <row r="25">
          <cell r="O25">
            <v>1.1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ssts &amp; Invts1"/>
      <sheetName val="Assts &amp; Invts1 DATA"/>
      <sheetName val="Assts &amp; Invts2"/>
      <sheetName val="Assts &amp; Invts2 Data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IM Trading Business"/>
      <sheetName val="EIM Trdng DATA"/>
      <sheetName val="Linked Data"/>
      <sheetName val="Hot List"/>
      <sheetName val="Portfolio Data"/>
      <sheetName val="Headcount Data"/>
      <sheetName val="Explanations for Changes"/>
    </sheetNames>
    <sheetDataSet>
      <sheetData sheetId="0"/>
      <sheetData sheetId="1"/>
      <sheetData sheetId="2">
        <row r="24">
          <cell r="C24">
            <v>23.2</v>
          </cell>
        </row>
        <row r="24">
          <cell r="I24">
            <v>11.5</v>
          </cell>
        </row>
        <row r="24">
          <cell r="M24">
            <v>11.7</v>
          </cell>
        </row>
        <row r="24">
          <cell r="O24">
            <v>1.7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NW Trading Business"/>
      <sheetName val="ENW Trdng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29">
          <cell r="C29">
            <v>-0.7</v>
          </cell>
        </row>
        <row r="29">
          <cell r="I29">
            <v>0.4</v>
          </cell>
        </row>
        <row r="29">
          <cell r="M29">
            <v>-1.1</v>
          </cell>
        </row>
        <row r="29">
          <cell r="O29">
            <v>0.5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2" min="2" style="0" width="20.7"/>
    <col collapsed="false" customWidth="true" hidden="false" outlineLevel="0" max="3" min="3" style="0" width="1.7"/>
    <col collapsed="false" customWidth="true" hidden="false" outlineLevel="0" max="4" min="4" style="0" width="10.13"/>
    <col collapsed="false" customWidth="true" hidden="false" outlineLevel="0" max="5" min="5" style="0" width="1.7"/>
    <col collapsed="false" customWidth="true" hidden="false" outlineLevel="0" max="6" min="6" style="0" width="8.56"/>
    <col collapsed="false" customWidth="true" hidden="false" outlineLevel="0" max="7" min="7" style="0" width="1.41"/>
    <col collapsed="false" customWidth="true" hidden="false" outlineLevel="0" max="8" min="8" style="0" width="12.14"/>
    <col collapsed="false" customWidth="true" hidden="false" outlineLevel="0" max="9" min="9" style="0" width="3.42"/>
    <col collapsed="false" customWidth="true" hidden="false" outlineLevel="0" max="10" min="10" style="0" width="2.7"/>
    <col collapsed="false" customWidth="true" hidden="false" outlineLevel="0" max="11" min="11" style="0" width="12.56"/>
    <col collapsed="false" customWidth="true" hidden="false" outlineLevel="0" max="12" min="12" style="0" width="1.85"/>
    <col collapsed="false" customWidth="true" hidden="false" outlineLevel="0" max="13" min="13" style="1" width="13.14"/>
    <col collapsed="false" customWidth="true" hidden="false" outlineLevel="0" max="14" min="14" style="1" width="2.42"/>
    <col collapsed="false" customWidth="true" hidden="false" outlineLevel="0" max="15" min="15" style="2" width="12.28"/>
    <col collapsed="false" customWidth="true" hidden="false" outlineLevel="0" max="16" min="16" style="1" width="3.28"/>
    <col collapsed="false" customWidth="true" hidden="false" outlineLevel="0" max="17" min="17" style="1" width="2.56"/>
    <col collapsed="false" customWidth="true" hidden="false" outlineLevel="0" max="18" min="18" style="1" width="9.41"/>
    <col collapsed="false" customWidth="true" hidden="false" outlineLevel="0" max="20" min="19" style="1" width="2.56"/>
    <col collapsed="false" customWidth="true" hidden="false" outlineLevel="0" max="21" min="21" style="1" width="9.28"/>
    <col collapsed="false" customWidth="true" hidden="false" outlineLevel="0" max="22" min="22" style="1" width="1.85"/>
    <col collapsed="false" customWidth="true" hidden="false" outlineLevel="0" max="23" min="23" style="1" width="4.14"/>
    <col collapsed="false" customWidth="true" hidden="false" outlineLevel="0" max="24" min="24" style="1" width="9.7"/>
    <col collapsed="false" customWidth="true" hidden="false" outlineLevel="0" max="25" min="25" style="1" width="8.99"/>
    <col collapsed="false" customWidth="true" hidden="false" outlineLevel="0" max="26" min="26" style="0" width="10.71"/>
    <col collapsed="false" customWidth="true" hidden="false" outlineLevel="0" max="27" min="27" style="0" width="7.7"/>
    <col collapsed="false" customWidth="true" hidden="false" outlineLevel="0" max="28" min="28" style="0" width="6.7"/>
    <col collapsed="false" customWidth="true" hidden="false" outlineLevel="0" max="30" min="30" style="0" width="15.85"/>
    <col collapsed="false" customWidth="true" hidden="false" outlineLevel="0" max="31" min="31" style="0" width="14.85"/>
  </cols>
  <sheetData>
    <row r="1" customFormat="false" ht="21.75" hidden="false" customHeight="true" outlineLevel="0" collapsed="false">
      <c r="A1" s="3" t="s">
        <v>0</v>
      </c>
      <c r="B1" s="3"/>
      <c r="C1" s="3"/>
      <c r="D1" s="3"/>
      <c r="E1" s="4"/>
      <c r="F1" s="4"/>
      <c r="G1" s="4"/>
      <c r="H1" s="4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 t="str">
        <f aca="false">[1]Dates!$Q$1</f>
        <v>Second Quarter 2001</v>
      </c>
      <c r="Z1" s="7"/>
      <c r="AA1" s="8"/>
      <c r="AB1" s="8"/>
      <c r="AC1" s="9"/>
      <c r="AD1" s="10"/>
      <c r="AE1" s="9"/>
      <c r="AF1" s="9"/>
      <c r="AG1" s="10"/>
      <c r="AH1" s="9"/>
      <c r="AI1" s="10"/>
      <c r="AJ1" s="9"/>
      <c r="AL1" s="11"/>
      <c r="AM1" s="11"/>
    </row>
    <row r="2" customFormat="false" ht="14.25" hidden="false" customHeight="true" outlineLevel="0" collapsed="false">
      <c r="A2" s="12"/>
      <c r="B2" s="13" t="str">
        <f aca="false">[1]Dates!$B$3</f>
        <v>Through 06/08/01</v>
      </c>
      <c r="C2" s="13"/>
      <c r="D2" s="13"/>
      <c r="E2" s="13"/>
      <c r="F2" s="13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14"/>
      <c r="AA2" s="9"/>
      <c r="AB2" s="10"/>
      <c r="AC2" s="9"/>
      <c r="AD2" s="10"/>
      <c r="AE2" s="9"/>
      <c r="AF2" s="9"/>
      <c r="AH2" s="9"/>
      <c r="AJ2" s="9"/>
      <c r="AL2" s="11"/>
      <c r="AM2" s="11"/>
    </row>
    <row r="3" customFormat="false" ht="13.5" hidden="false" customHeight="true" outlineLevel="0" collapsed="false">
      <c r="H3" s="15" t="s">
        <v>1</v>
      </c>
      <c r="M3" s="0"/>
      <c r="N3" s="0"/>
      <c r="O3" s="16"/>
      <c r="P3" s="0"/>
      <c r="Q3" s="0"/>
      <c r="R3" s="0"/>
      <c r="S3" s="0"/>
      <c r="T3" s="0"/>
      <c r="U3" s="0"/>
      <c r="V3" s="0"/>
      <c r="W3" s="0"/>
      <c r="X3" s="0"/>
      <c r="Y3" s="0"/>
      <c r="AH3" s="17" t="s">
        <v>2</v>
      </c>
    </row>
    <row r="4" customFormat="false" ht="12" hidden="false" customHeight="true" outlineLevel="0" collapsed="false">
      <c r="A4" s="18"/>
      <c r="AH4" s="19"/>
    </row>
    <row r="5" customFormat="false" ht="12" hidden="false" customHeight="true" outlineLevel="0" collapsed="false">
      <c r="M5" s="1" t="s">
        <v>3</v>
      </c>
      <c r="AH5" s="17" t="s">
        <v>4</v>
      </c>
    </row>
    <row r="6" customFormat="false" ht="12" hidden="false" customHeight="true" outlineLevel="0" collapsed="false">
      <c r="A6" s="20"/>
      <c r="B6" s="20"/>
      <c r="C6" s="20"/>
      <c r="D6" s="20"/>
      <c r="E6" s="20"/>
      <c r="F6" s="20"/>
      <c r="G6" s="20"/>
      <c r="H6" s="20"/>
      <c r="I6" s="20"/>
      <c r="J6" s="20"/>
      <c r="K6" s="1" t="s">
        <v>5</v>
      </c>
      <c r="L6" s="20"/>
      <c r="M6" s="1" t="s">
        <v>6</v>
      </c>
      <c r="P6" s="21"/>
      <c r="Q6" s="19"/>
      <c r="R6" s="1" t="s">
        <v>7</v>
      </c>
      <c r="S6" s="21"/>
      <c r="T6" s="19"/>
      <c r="U6" s="20"/>
      <c r="V6" s="20"/>
      <c r="Z6" s="20"/>
      <c r="AA6" s="20"/>
      <c r="AB6" s="20"/>
      <c r="AC6" s="20"/>
      <c r="AE6" s="20"/>
      <c r="AH6" s="19"/>
    </row>
    <row r="7" customFormat="false" ht="12" hidden="false" customHeight="true" outlineLevel="0" collapsed="false">
      <c r="A7" s="20"/>
      <c r="B7" s="20"/>
      <c r="C7" s="20"/>
      <c r="D7" s="20"/>
      <c r="E7" s="20"/>
      <c r="F7" s="20"/>
      <c r="G7" s="20"/>
      <c r="H7" s="20"/>
      <c r="I7" s="20"/>
      <c r="J7" s="20"/>
      <c r="K7" s="22" t="s">
        <v>8</v>
      </c>
      <c r="L7" s="20"/>
      <c r="M7" s="22" t="s">
        <v>9</v>
      </c>
      <c r="N7" s="19"/>
      <c r="O7" s="22" t="s">
        <v>10</v>
      </c>
      <c r="P7" s="21"/>
      <c r="Q7" s="19"/>
      <c r="R7" s="22" t="s">
        <v>10</v>
      </c>
      <c r="S7" s="21"/>
      <c r="T7" s="19"/>
      <c r="U7" s="22" t="s">
        <v>11</v>
      </c>
      <c r="V7" s="20"/>
      <c r="X7" s="20"/>
      <c r="Y7" s="19"/>
      <c r="Z7" s="20"/>
      <c r="AA7" s="20"/>
      <c r="AB7" s="20"/>
      <c r="AC7" s="20"/>
      <c r="AE7" s="20"/>
      <c r="AH7" s="17" t="s">
        <v>12</v>
      </c>
    </row>
    <row r="8" customFormat="false" ht="12" hidden="false" customHeight="true" outlineLevel="0" collapsed="false">
      <c r="A8" s="20"/>
      <c r="B8" s="20"/>
      <c r="C8" s="20"/>
      <c r="D8" s="20"/>
      <c r="E8" s="20"/>
      <c r="F8" s="20"/>
      <c r="G8" s="20"/>
      <c r="H8" s="20" t="s">
        <v>13</v>
      </c>
      <c r="I8" s="20"/>
      <c r="J8" s="20"/>
      <c r="K8" s="23" t="n">
        <f aca="false">'[2]Linked Data '!$C$24</f>
        <v>17.4</v>
      </c>
      <c r="L8" s="20"/>
      <c r="M8" s="23" t="n">
        <f aca="false">'[2]Linked Data '!$I$24</f>
        <v>78.5</v>
      </c>
      <c r="N8" s="23"/>
      <c r="O8" s="23" t="n">
        <f aca="false">'[2]Linked Data '!$M$24</f>
        <v>-61.1</v>
      </c>
      <c r="P8" s="24"/>
      <c r="Q8" s="25"/>
      <c r="R8" s="23" t="n">
        <f aca="false">'[2]Linked Data '!$O$24</f>
        <v>-52.5</v>
      </c>
      <c r="S8" s="24"/>
      <c r="T8" s="25"/>
      <c r="U8" s="23" t="n">
        <f aca="false">O8-R8</f>
        <v>-8.60000000000001</v>
      </c>
      <c r="V8" s="20"/>
      <c r="W8" s="23"/>
      <c r="X8" s="20"/>
      <c r="Y8" s="23"/>
      <c r="Z8" s="20"/>
      <c r="AA8" s="20"/>
      <c r="AB8" s="20"/>
      <c r="AC8" s="20"/>
      <c r="AE8" s="20"/>
      <c r="AH8" s="19"/>
    </row>
    <row r="9" customFormat="false" ht="12" hidden="false" customHeight="true" outlineLevel="0" collapsed="false">
      <c r="A9" s="20"/>
      <c r="B9" s="20"/>
      <c r="C9" s="20"/>
      <c r="D9" s="20"/>
      <c r="E9" s="20"/>
      <c r="F9" s="20"/>
      <c r="G9" s="20"/>
      <c r="H9" s="20" t="s">
        <v>14</v>
      </c>
      <c r="I9" s="20"/>
      <c r="J9" s="20"/>
      <c r="K9" s="23" t="n">
        <f aca="false">'[3]Linked Data '!$C$19</f>
        <v>1</v>
      </c>
      <c r="L9" s="20"/>
      <c r="M9" s="23" t="n">
        <f aca="false">'[3]Linked Data '!$I$19</f>
        <v>3.2</v>
      </c>
      <c r="N9" s="23"/>
      <c r="O9" s="23" t="n">
        <f aca="false">'[3]Linked Data '!$M$19</f>
        <v>-2.2</v>
      </c>
      <c r="P9" s="24"/>
      <c r="Q9" s="25"/>
      <c r="R9" s="23" t="n">
        <f aca="false">'[3]Linked Data '!$O$19</f>
        <v>-1.5</v>
      </c>
      <c r="S9" s="24"/>
      <c r="T9" s="25"/>
      <c r="U9" s="23" t="n">
        <f aca="false">O9-R9</f>
        <v>-0.7</v>
      </c>
      <c r="V9" s="20"/>
      <c r="W9" s="23"/>
      <c r="X9" s="20"/>
      <c r="Y9" s="23"/>
      <c r="Z9" s="20"/>
      <c r="AA9" s="20"/>
      <c r="AB9" s="20"/>
      <c r="AC9" s="20"/>
      <c r="AE9" s="20"/>
      <c r="AH9" s="17" t="s">
        <v>15</v>
      </c>
    </row>
    <row r="10" customFormat="false" ht="12" hidden="false" customHeight="true" outlineLevel="0" collapsed="false">
      <c r="A10" s="20"/>
      <c r="B10" s="20"/>
      <c r="C10" s="20"/>
      <c r="D10" s="20"/>
      <c r="E10" s="20"/>
      <c r="F10" s="20"/>
      <c r="G10" s="20"/>
      <c r="H10" s="20" t="s">
        <v>16</v>
      </c>
      <c r="I10" s="20"/>
      <c r="J10" s="20"/>
      <c r="K10" s="23" t="n">
        <f aca="false">'[4]Linked Data '!$C$26</f>
        <v>0</v>
      </c>
      <c r="L10" s="20"/>
      <c r="M10" s="23" t="n">
        <f aca="false">'[4]Linked Data '!$I$26</f>
        <v>0</v>
      </c>
      <c r="N10" s="23"/>
      <c r="O10" s="23" t="n">
        <f aca="false">'[4]Linked Data '!$M$26</f>
        <v>0</v>
      </c>
      <c r="P10" s="24"/>
      <c r="Q10" s="25"/>
      <c r="R10" s="23" t="n">
        <f aca="false">'[4]Linked Data '!$O$26</f>
        <v>0</v>
      </c>
      <c r="S10" s="24"/>
      <c r="T10" s="25"/>
      <c r="U10" s="23" t="n">
        <f aca="false">O10-R10</f>
        <v>0</v>
      </c>
      <c r="V10" s="20"/>
      <c r="W10" s="23"/>
      <c r="X10" s="20"/>
      <c r="Y10" s="23"/>
      <c r="Z10" s="20"/>
      <c r="AA10" s="20"/>
      <c r="AB10" s="20"/>
      <c r="AC10" s="20"/>
      <c r="AE10" s="20"/>
    </row>
    <row r="11" customFormat="false" ht="12" hidden="false" customHeight="true" outlineLevel="0" collapsed="false">
      <c r="A11" s="20"/>
      <c r="B11" s="20"/>
      <c r="C11" s="20"/>
      <c r="D11" s="20"/>
      <c r="E11" s="20"/>
      <c r="F11" s="20"/>
      <c r="G11" s="20"/>
      <c r="H11" s="20" t="s">
        <v>17</v>
      </c>
      <c r="I11" s="20"/>
      <c r="J11" s="20"/>
      <c r="K11" s="25" t="n">
        <f aca="false">'[5]Linked Data'!$C34</f>
        <v>-27.2</v>
      </c>
      <c r="L11" s="20"/>
      <c r="M11" s="25" t="n">
        <f aca="false">'[5]Linked Data'!$I$34</f>
        <v>6.1</v>
      </c>
      <c r="N11" s="25"/>
      <c r="O11" s="25" t="n">
        <f aca="false">'[5]Linked Data'!$M34</f>
        <v>-33.3</v>
      </c>
      <c r="P11" s="24"/>
      <c r="Q11" s="25"/>
      <c r="R11" s="25" t="n">
        <f aca="false">'[5]Linked Data'!$O$34</f>
        <v>12</v>
      </c>
      <c r="S11" s="24"/>
      <c r="T11" s="25"/>
      <c r="U11" s="23" t="n">
        <f aca="false">O11-R11</f>
        <v>-45.3</v>
      </c>
      <c r="V11" s="20"/>
      <c r="W11" s="23"/>
      <c r="X11" s="20"/>
      <c r="Y11" s="23"/>
      <c r="Z11" s="20"/>
      <c r="AA11" s="20"/>
      <c r="AB11" s="20"/>
      <c r="AC11" s="20"/>
      <c r="AE11" s="20"/>
    </row>
    <row r="12" customFormat="false" ht="12" hidden="false" customHeight="true" outlineLevel="0" collapsed="false">
      <c r="A12" s="20"/>
      <c r="B12" s="20"/>
      <c r="C12" s="20"/>
      <c r="D12" s="20"/>
      <c r="E12" s="20"/>
      <c r="F12" s="20"/>
      <c r="G12" s="20"/>
      <c r="H12" s="20" t="s">
        <v>18</v>
      </c>
      <c r="I12" s="20"/>
      <c r="J12" s="20"/>
      <c r="K12" s="23" t="n">
        <f aca="false">'[6]Linked Data'!$C$25</f>
        <v>-0.8</v>
      </c>
      <c r="L12" s="20"/>
      <c r="M12" s="23" t="n">
        <f aca="false">'[6]Linked Data'!$I$25</f>
        <v>0.3</v>
      </c>
      <c r="N12" s="23"/>
      <c r="O12" s="23" t="n">
        <f aca="false">'[6]Linked Data'!$M$25</f>
        <v>-1.1</v>
      </c>
      <c r="P12" s="24"/>
      <c r="Q12" s="25"/>
      <c r="R12" s="23" t="n">
        <f aca="false">'[6]Linked Data'!$O$25</f>
        <v>1.1</v>
      </c>
      <c r="S12" s="24"/>
      <c r="T12" s="25"/>
      <c r="U12" s="23" t="n">
        <f aca="false">O12-R12</f>
        <v>-2.2</v>
      </c>
      <c r="V12" s="20"/>
      <c r="W12" s="23"/>
      <c r="X12" s="20"/>
      <c r="Y12" s="23"/>
      <c r="Z12" s="20"/>
      <c r="AA12" s="20"/>
      <c r="AB12" s="20"/>
      <c r="AC12" s="20"/>
      <c r="AE12" s="20"/>
    </row>
    <row r="13" customFormat="false" ht="14.25" hidden="false" customHeight="true" outlineLevel="0" collapsed="false">
      <c r="A13" s="26"/>
      <c r="B13" s="26"/>
      <c r="C13" s="26"/>
      <c r="D13" s="26"/>
      <c r="E13" s="26"/>
      <c r="F13" s="26"/>
      <c r="G13" s="26"/>
      <c r="H13" s="27" t="s">
        <v>19</v>
      </c>
      <c r="I13" s="26"/>
      <c r="J13" s="26"/>
      <c r="K13" s="28" t="n">
        <f aca="false">SUM(K8:K12)</f>
        <v>-9.6</v>
      </c>
      <c r="L13" s="26"/>
      <c r="M13" s="28" t="n">
        <f aca="false">SUM(M8:M12)</f>
        <v>88.1</v>
      </c>
      <c r="N13" s="29"/>
      <c r="O13" s="28" t="n">
        <f aca="false">SUM(O8:O12)</f>
        <v>-97.7</v>
      </c>
      <c r="P13" s="30"/>
      <c r="Q13" s="29"/>
      <c r="R13" s="28" t="n">
        <f aca="false">SUM(R8:R12)</f>
        <v>-40.9</v>
      </c>
      <c r="S13" s="30"/>
      <c r="T13" s="29"/>
      <c r="U13" s="28" t="n">
        <f aca="false">SUM(U8:U12)</f>
        <v>-56.8</v>
      </c>
      <c r="V13" s="26"/>
      <c r="W13" s="31"/>
      <c r="X13" s="26"/>
      <c r="Y13" s="29"/>
      <c r="Z13" s="26"/>
      <c r="AA13" s="26"/>
      <c r="AB13" s="26"/>
      <c r="AC13" s="26"/>
      <c r="AD13" s="26"/>
      <c r="AE13" s="26"/>
    </row>
    <row r="14" customFormat="false" ht="7.5" hidden="false" customHeight="true" outlineLevel="0" collapsed="false">
      <c r="A14" s="26"/>
      <c r="B14" s="26"/>
      <c r="C14" s="26"/>
      <c r="D14" s="26"/>
      <c r="E14" s="26"/>
      <c r="F14" s="26"/>
      <c r="G14" s="26"/>
      <c r="H14" s="27"/>
      <c r="I14" s="26"/>
      <c r="J14" s="26"/>
      <c r="K14" s="26"/>
      <c r="L14" s="26"/>
      <c r="M14" s="32"/>
      <c r="N14" s="32"/>
      <c r="O14" s="33"/>
      <c r="P14" s="34"/>
      <c r="Q14" s="32"/>
      <c r="R14" s="32"/>
      <c r="S14" s="34"/>
      <c r="T14" s="32"/>
      <c r="U14" s="32"/>
      <c r="V14" s="26"/>
      <c r="W14" s="35"/>
      <c r="X14" s="32"/>
      <c r="Y14" s="32"/>
      <c r="Z14" s="26"/>
      <c r="AA14" s="26"/>
      <c r="AB14" s="26"/>
      <c r="AC14" s="26"/>
      <c r="AD14" s="26"/>
      <c r="AE14" s="26"/>
    </row>
    <row r="15" customFormat="false" ht="6.75" hidden="false" customHeight="true" outlineLevel="0" collapsed="false"/>
    <row r="16" customFormat="false" ht="14.25" hidden="false" customHeight="true" outlineLevel="0" collapsed="false">
      <c r="R16" s="36"/>
    </row>
    <row r="17" customFormat="false" ht="15" hidden="false" customHeight="true" outlineLevel="0" collapsed="false">
      <c r="A17" s="37" t="s">
        <v>20</v>
      </c>
      <c r="B17" s="38"/>
      <c r="C17" s="38"/>
      <c r="D17" s="38"/>
      <c r="E17" s="38"/>
      <c r="F17" s="38"/>
      <c r="G17" s="37"/>
      <c r="H17" s="39" t="s">
        <v>21</v>
      </c>
      <c r="I17" s="40"/>
      <c r="J17" s="40"/>
      <c r="K17" s="40"/>
      <c r="L17" s="40"/>
      <c r="M17" s="41" t="s">
        <v>22</v>
      </c>
      <c r="N17" s="40"/>
      <c r="O17" s="40"/>
      <c r="P17" s="40"/>
      <c r="Q17" s="40"/>
      <c r="R17" s="42" t="s">
        <v>23</v>
      </c>
      <c r="S17" s="40"/>
      <c r="T17" s="40"/>
      <c r="U17" s="40"/>
      <c r="V17" s="40"/>
      <c r="W17" s="40"/>
      <c r="X17" s="43" t="s">
        <v>24</v>
      </c>
      <c r="Y17" s="40"/>
      <c r="Z17" s="40"/>
      <c r="AA17" s="40"/>
      <c r="AB17" s="40"/>
      <c r="AC17" s="40"/>
      <c r="AD17" s="40"/>
      <c r="AE17" s="40"/>
    </row>
    <row r="18" customFormat="false" ht="6" hidden="false" customHeight="true" outlineLevel="0" collapsed="false">
      <c r="A18" s="44"/>
      <c r="B18" s="44"/>
      <c r="C18" s="44"/>
      <c r="D18" s="44"/>
      <c r="E18" s="44"/>
      <c r="F18" s="44"/>
      <c r="G18" s="37"/>
      <c r="H18" s="39"/>
      <c r="I18" s="40"/>
      <c r="J18" s="40"/>
      <c r="K18" s="40"/>
      <c r="L18" s="40"/>
      <c r="M18" s="41"/>
      <c r="N18" s="40"/>
      <c r="O18" s="40"/>
      <c r="P18" s="40"/>
      <c r="Q18" s="40"/>
      <c r="R18" s="42"/>
      <c r="S18" s="40"/>
      <c r="T18" s="40"/>
      <c r="U18" s="40"/>
      <c r="V18" s="40"/>
      <c r="W18" s="40"/>
      <c r="X18" s="43"/>
      <c r="Y18" s="40"/>
      <c r="Z18" s="40"/>
      <c r="AA18" s="40"/>
      <c r="AB18" s="40"/>
      <c r="AC18" s="40"/>
      <c r="AD18" s="40"/>
      <c r="AE18" s="40"/>
    </row>
    <row r="19" customFormat="false" ht="12.75" hidden="false" customHeight="false" outlineLevel="0" collapsed="false">
      <c r="A19" s="45"/>
      <c r="B19" s="46"/>
      <c r="C19" s="46"/>
      <c r="D19" s="47" t="s">
        <v>25</v>
      </c>
      <c r="E19" s="46"/>
      <c r="F19" s="48" t="n">
        <v>37050</v>
      </c>
      <c r="G19" s="45"/>
      <c r="H19" s="49"/>
      <c r="M19" s="0"/>
      <c r="N19" s="0"/>
      <c r="O19" s="0"/>
      <c r="P19" s="0"/>
      <c r="Q19" s="0"/>
      <c r="R19" s="50" t="s">
        <v>26</v>
      </c>
      <c r="S19" s="0"/>
      <c r="T19" s="0"/>
      <c r="U19" s="0"/>
      <c r="V19" s="0"/>
      <c r="W19" s="0"/>
      <c r="X19" s="51"/>
      <c r="Y19" s="51"/>
      <c r="Z19" s="52" t="s">
        <v>27</v>
      </c>
    </row>
    <row r="20" customFormat="false" ht="9.95" hidden="false" customHeight="true" outlineLevel="0" collapsed="false">
      <c r="A20" s="53" t="s">
        <v>28</v>
      </c>
      <c r="B20" s="53"/>
      <c r="C20" s="54"/>
      <c r="D20" s="53" t="s">
        <v>29</v>
      </c>
      <c r="E20" s="54"/>
      <c r="F20" s="53" t="s">
        <v>8</v>
      </c>
      <c r="G20" s="45"/>
      <c r="H20" s="49"/>
      <c r="M20" s="0"/>
      <c r="N20" s="0"/>
      <c r="O20" s="0"/>
      <c r="P20" s="0"/>
      <c r="Q20" s="0"/>
      <c r="S20" s="0"/>
      <c r="T20" s="0"/>
      <c r="U20" s="0"/>
      <c r="V20" s="0"/>
      <c r="W20" s="0"/>
      <c r="X20" s="55"/>
      <c r="Y20" s="51"/>
      <c r="Z20" s="56" t="s">
        <v>30</v>
      </c>
    </row>
    <row r="21" customFormat="false" ht="12.75" hidden="false" customHeight="true" outlineLevel="0" collapsed="false">
      <c r="A21" s="57" t="s">
        <v>31</v>
      </c>
      <c r="B21" s="45"/>
      <c r="C21" s="45"/>
      <c r="D21" s="46"/>
      <c r="E21" s="45"/>
      <c r="F21" s="45"/>
      <c r="G21" s="45"/>
      <c r="H21" s="49"/>
      <c r="M21" s="0"/>
      <c r="N21" s="0"/>
      <c r="O21" s="0"/>
      <c r="P21" s="0"/>
      <c r="Q21" s="0"/>
      <c r="R21" s="50" t="s">
        <v>32</v>
      </c>
      <c r="S21" s="0"/>
      <c r="T21" s="0"/>
      <c r="U21" s="0"/>
      <c r="V21" s="0"/>
      <c r="W21" s="0"/>
      <c r="X21" s="57" t="s">
        <v>33</v>
      </c>
      <c r="Y21" s="51"/>
      <c r="Z21" s="51"/>
    </row>
    <row r="22" customFormat="false" ht="9.95" hidden="false" customHeight="true" outlineLevel="0" collapsed="false">
      <c r="A22" s="51" t="s">
        <v>34</v>
      </c>
      <c r="B22" s="46"/>
      <c r="C22" s="45"/>
      <c r="D22" s="58" t="n">
        <v>0</v>
      </c>
      <c r="E22" s="59"/>
      <c r="F22" s="60" t="n">
        <v>2852</v>
      </c>
      <c r="G22" s="46"/>
      <c r="H22" s="61"/>
      <c r="M22" s="0"/>
      <c r="N22" s="0"/>
      <c r="O22" s="0"/>
      <c r="P22" s="0"/>
      <c r="Q22" s="0"/>
      <c r="S22" s="0"/>
      <c r="T22" s="0"/>
      <c r="U22" s="0"/>
      <c r="V22" s="0"/>
      <c r="W22" s="0"/>
      <c r="X22" s="51" t="s">
        <v>35</v>
      </c>
      <c r="Y22" s="62"/>
      <c r="Z22" s="63" t="n">
        <v>15.1</v>
      </c>
    </row>
    <row r="23" customFormat="false" ht="9.95" hidden="false" customHeight="true" outlineLevel="0" collapsed="false">
      <c r="A23" s="51" t="s">
        <v>36</v>
      </c>
      <c r="B23" s="46"/>
      <c r="C23" s="46"/>
      <c r="D23" s="64" t="n">
        <v>1998</v>
      </c>
      <c r="E23" s="46"/>
      <c r="F23" s="64" t="n">
        <v>1193</v>
      </c>
      <c r="G23" s="46"/>
      <c r="H23" s="61"/>
      <c r="M23" s="0"/>
      <c r="N23" s="0"/>
      <c r="O23" s="0"/>
      <c r="P23" s="0"/>
      <c r="Q23" s="0"/>
      <c r="R23" s="50" t="s">
        <v>37</v>
      </c>
      <c r="S23" s="0"/>
      <c r="T23" s="0"/>
      <c r="U23" s="0"/>
      <c r="V23" s="0"/>
      <c r="W23" s="0"/>
      <c r="X23" s="51" t="s">
        <v>38</v>
      </c>
      <c r="Y23" s="62"/>
      <c r="Z23" s="65" t="n">
        <v>10.8</v>
      </c>
    </row>
    <row r="24" customFormat="false" ht="9.95" hidden="false" customHeight="true" outlineLevel="0" collapsed="false">
      <c r="A24" s="51" t="s">
        <v>39</v>
      </c>
      <c r="B24" s="46"/>
      <c r="C24" s="46"/>
      <c r="D24" s="64" t="n">
        <v>1067</v>
      </c>
      <c r="E24" s="46"/>
      <c r="F24" s="64" t="n">
        <v>60</v>
      </c>
      <c r="G24" s="46"/>
      <c r="H24" s="61"/>
      <c r="M24" s="0"/>
      <c r="N24" s="0"/>
      <c r="O24" s="0"/>
      <c r="P24" s="0"/>
      <c r="Q24" s="0"/>
      <c r="S24" s="0"/>
      <c r="T24" s="0"/>
      <c r="U24" s="0"/>
      <c r="V24" s="0"/>
      <c r="W24" s="0"/>
      <c r="X24" s="51" t="s">
        <v>40</v>
      </c>
      <c r="Y24" s="62"/>
      <c r="Z24" s="65" t="n">
        <v>5.4</v>
      </c>
    </row>
    <row r="25" customFormat="false" ht="9.95" hidden="false" customHeight="true" outlineLevel="0" collapsed="false">
      <c r="A25" s="51"/>
      <c r="B25" s="46"/>
      <c r="C25" s="46"/>
      <c r="D25" s="66" t="n">
        <v>0</v>
      </c>
      <c r="E25" s="46"/>
      <c r="F25" s="66" t="n">
        <v>0</v>
      </c>
      <c r="G25" s="46"/>
      <c r="H25" s="61"/>
      <c r="M25" s="0"/>
      <c r="N25" s="0"/>
      <c r="O25" s="0"/>
      <c r="P25" s="0"/>
      <c r="Q25" s="0"/>
      <c r="R25" s="50" t="s">
        <v>41</v>
      </c>
      <c r="S25" s="0"/>
      <c r="T25" s="0"/>
      <c r="U25" s="0"/>
      <c r="V25" s="0"/>
      <c r="W25" s="0"/>
      <c r="X25" s="67" t="s">
        <v>42</v>
      </c>
      <c r="Y25" s="62"/>
      <c r="Z25" s="65" t="n">
        <v>1</v>
      </c>
    </row>
    <row r="26" customFormat="false" ht="9.95" hidden="false" customHeight="true" outlineLevel="0" collapsed="false">
      <c r="A26" s="57" t="s">
        <v>43</v>
      </c>
      <c r="B26" s="46"/>
      <c r="C26" s="46"/>
      <c r="D26" s="66" t="n">
        <v>0</v>
      </c>
      <c r="E26" s="46"/>
      <c r="F26" s="66" t="n">
        <v>0</v>
      </c>
      <c r="G26" s="46"/>
      <c r="H26" s="61"/>
      <c r="M26" s="0"/>
      <c r="N26" s="0"/>
      <c r="O26" s="0"/>
      <c r="P26" s="0"/>
      <c r="Q26" s="0"/>
      <c r="S26" s="0"/>
      <c r="T26" s="0"/>
      <c r="U26" s="0"/>
      <c r="V26" s="0"/>
      <c r="W26" s="0"/>
      <c r="X26" s="68" t="s">
        <v>44</v>
      </c>
      <c r="Y26" s="62"/>
      <c r="Z26" s="69" t="n">
        <v>1</v>
      </c>
    </row>
    <row r="27" customFormat="false" ht="9.95" hidden="false" customHeight="true" outlineLevel="0" collapsed="false">
      <c r="A27" s="51" t="s">
        <v>45</v>
      </c>
      <c r="B27" s="46"/>
      <c r="C27" s="46"/>
      <c r="D27" s="66" t="n">
        <v>218222</v>
      </c>
      <c r="E27" s="46"/>
      <c r="F27" s="66" t="n">
        <v>0</v>
      </c>
      <c r="G27" s="46"/>
      <c r="H27" s="61"/>
      <c r="M27" s="0"/>
      <c r="N27" s="0"/>
      <c r="O27" s="0"/>
      <c r="P27" s="0"/>
      <c r="Q27" s="0"/>
      <c r="S27" s="0"/>
      <c r="T27" s="0"/>
      <c r="U27" s="0"/>
      <c r="V27" s="0"/>
      <c r="W27" s="0"/>
      <c r="X27" s="51"/>
      <c r="Y27" s="70"/>
      <c r="Z27" s="65" t="n">
        <f aca="false">SUM(Z22:Z26)</f>
        <v>33.3</v>
      </c>
    </row>
    <row r="28" customFormat="false" ht="9.95" hidden="false" customHeight="true" outlineLevel="0" collapsed="false">
      <c r="A28" s="51" t="s">
        <v>46</v>
      </c>
      <c r="B28" s="46"/>
      <c r="C28" s="46"/>
      <c r="D28" s="66" t="n">
        <v>27370</v>
      </c>
      <c r="E28" s="46"/>
      <c r="F28" s="66" t="n">
        <v>0</v>
      </c>
      <c r="G28" s="46"/>
      <c r="H28" s="61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51"/>
      <c r="Y28" s="50"/>
      <c r="Z28" s="65"/>
    </row>
    <row r="29" customFormat="false" ht="9.95" hidden="false" customHeight="true" outlineLevel="0" collapsed="false">
      <c r="A29" s="51" t="s">
        <v>47</v>
      </c>
      <c r="B29" s="46"/>
      <c r="C29" s="46"/>
      <c r="D29" s="66" t="n">
        <v>26231</v>
      </c>
      <c r="E29" s="46"/>
      <c r="F29" s="66" t="n">
        <v>0</v>
      </c>
      <c r="G29" s="46"/>
      <c r="H29" s="61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57" t="s">
        <v>48</v>
      </c>
      <c r="Y29" s="70"/>
      <c r="Z29" s="65"/>
    </row>
    <row r="30" customFormat="false" ht="9.95" hidden="false" customHeight="true" outlineLevel="0" collapsed="false">
      <c r="A30" s="51" t="s">
        <v>49</v>
      </c>
      <c r="B30" s="46"/>
      <c r="C30" s="46"/>
      <c r="D30" s="66" t="n">
        <v>24529</v>
      </c>
      <c r="E30" s="46"/>
      <c r="F30" s="66" t="n">
        <v>0</v>
      </c>
      <c r="G30" s="46"/>
      <c r="H30" s="61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68" t="s">
        <v>50</v>
      </c>
      <c r="Y30" s="62"/>
      <c r="Z30" s="65" t="n">
        <v>81.1</v>
      </c>
    </row>
    <row r="31" customFormat="false" ht="9.95" hidden="false" customHeight="true" outlineLevel="0" collapsed="false">
      <c r="A31" s="51" t="s">
        <v>51</v>
      </c>
      <c r="B31" s="46"/>
      <c r="C31" s="46"/>
      <c r="D31" s="66" t="n">
        <v>22000</v>
      </c>
      <c r="E31" s="46"/>
      <c r="F31" s="66" t="n">
        <v>0</v>
      </c>
      <c r="G31" s="46"/>
      <c r="H31" s="61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68" t="s">
        <v>52</v>
      </c>
      <c r="Y31" s="62"/>
      <c r="Z31" s="65" t="n">
        <v>35</v>
      </c>
      <c r="AA31" s="1"/>
    </row>
    <row r="32" customFormat="false" ht="9.95" hidden="false" customHeight="true" outlineLevel="0" collapsed="false">
      <c r="A32" s="51" t="s">
        <v>53</v>
      </c>
      <c r="B32" s="46"/>
      <c r="C32" s="46"/>
      <c r="D32" s="66" t="n">
        <v>20106.069</v>
      </c>
      <c r="E32" s="46"/>
      <c r="F32" s="66" t="n">
        <v>0</v>
      </c>
      <c r="G32" s="46"/>
      <c r="H32" s="61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68" t="s">
        <v>54</v>
      </c>
      <c r="Y32" s="62"/>
      <c r="Z32" s="65" t="n">
        <v>11.9</v>
      </c>
      <c r="AA32" s="1"/>
    </row>
    <row r="33" customFormat="false" ht="9.95" hidden="false" customHeight="true" outlineLevel="0" collapsed="false">
      <c r="A33" s="51" t="s">
        <v>55</v>
      </c>
      <c r="B33" s="46"/>
      <c r="C33" s="46"/>
      <c r="D33" s="66" t="n">
        <v>203561.3964</v>
      </c>
      <c r="E33" s="46"/>
      <c r="F33" s="66" t="n">
        <v>-1054</v>
      </c>
      <c r="G33" s="46"/>
      <c r="H33" s="61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68" t="s">
        <v>56</v>
      </c>
      <c r="Y33" s="62"/>
      <c r="Z33" s="65" t="n">
        <v>6.4</v>
      </c>
      <c r="AA33" s="1"/>
    </row>
    <row r="34" customFormat="false" ht="9.95" hidden="false" customHeight="true" outlineLevel="0" collapsed="false">
      <c r="A34" s="51"/>
      <c r="B34" s="46"/>
      <c r="C34" s="46"/>
      <c r="D34" s="66" t="n">
        <v>0</v>
      </c>
      <c r="E34" s="46"/>
      <c r="F34" s="66" t="n">
        <v>0</v>
      </c>
      <c r="G34" s="46"/>
      <c r="H34" s="61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68" t="s">
        <v>57</v>
      </c>
      <c r="Y34" s="62"/>
      <c r="Z34" s="65" t="n">
        <v>6.4</v>
      </c>
      <c r="AA34" s="71"/>
    </row>
    <row r="35" customFormat="false" ht="9.95" hidden="false" customHeight="true" outlineLevel="0" collapsed="false">
      <c r="A35" s="57" t="s">
        <v>58</v>
      </c>
      <c r="B35" s="46"/>
      <c r="C35" s="46"/>
      <c r="D35" s="66" t="n">
        <v>0</v>
      </c>
      <c r="E35" s="46"/>
      <c r="F35" s="66" t="n">
        <v>0</v>
      </c>
      <c r="G35" s="46"/>
      <c r="H35" s="61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68" t="s">
        <v>59</v>
      </c>
      <c r="Y35" s="62"/>
      <c r="Z35" s="69" t="n">
        <v>0.6</v>
      </c>
      <c r="AA35" s="72"/>
    </row>
    <row r="36" customFormat="false" ht="9.95" hidden="false" customHeight="true" outlineLevel="0" collapsed="false">
      <c r="A36" s="51" t="s">
        <v>60</v>
      </c>
      <c r="B36" s="46"/>
      <c r="C36" s="46"/>
      <c r="D36" s="66" t="n">
        <v>164738.16141</v>
      </c>
      <c r="E36" s="46"/>
      <c r="F36" s="66" t="n">
        <v>3437</v>
      </c>
      <c r="G36" s="46"/>
      <c r="H36" s="61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51"/>
      <c r="Y36" s="68"/>
      <c r="Z36" s="65" t="n">
        <f aca="false">SUM(Z30:Z35)</f>
        <v>141.4</v>
      </c>
    </row>
    <row r="37" customFormat="false" ht="9.95" hidden="false" customHeight="true" outlineLevel="0" collapsed="false">
      <c r="A37" s="51" t="s">
        <v>61</v>
      </c>
      <c r="B37" s="46"/>
      <c r="C37" s="46"/>
      <c r="D37" s="66" t="n">
        <v>130501.72603</v>
      </c>
      <c r="E37" s="46"/>
      <c r="F37" s="66" t="n">
        <v>3269</v>
      </c>
      <c r="G37" s="46"/>
      <c r="H37" s="61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51"/>
      <c r="Y37" s="68"/>
      <c r="Z37" s="65"/>
      <c r="AA37" s="72"/>
    </row>
    <row r="38" customFormat="false" ht="9.95" hidden="false" customHeight="true" outlineLevel="0" collapsed="false">
      <c r="A38" s="51" t="s">
        <v>55</v>
      </c>
      <c r="B38" s="46"/>
      <c r="C38" s="46"/>
      <c r="D38" s="66" t="n">
        <v>28164.24143</v>
      </c>
      <c r="E38" s="46"/>
      <c r="F38" s="66" t="n">
        <v>1172</v>
      </c>
      <c r="G38" s="46"/>
      <c r="H38" s="61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57" t="s">
        <v>62</v>
      </c>
      <c r="Y38" s="68"/>
      <c r="Z38" s="65"/>
    </row>
    <row r="39" customFormat="false" ht="9.95" hidden="false" customHeight="true" outlineLevel="0" collapsed="false">
      <c r="A39" s="51"/>
      <c r="B39" s="46"/>
      <c r="C39" s="46"/>
      <c r="D39" s="66" t="n">
        <v>0</v>
      </c>
      <c r="E39" s="46"/>
      <c r="F39" s="66" t="n">
        <v>0</v>
      </c>
      <c r="G39" s="46"/>
      <c r="H39" s="61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51" t="s">
        <v>63</v>
      </c>
      <c r="Y39" s="62"/>
      <c r="Z39" s="65" t="n">
        <v>0.1</v>
      </c>
      <c r="AA39" s="72"/>
    </row>
    <row r="40" customFormat="false" ht="9.95" hidden="false" customHeight="true" outlineLevel="0" collapsed="false">
      <c r="A40" s="57" t="s">
        <v>64</v>
      </c>
      <c r="B40" s="46"/>
      <c r="C40" s="46"/>
      <c r="D40" s="66" t="n">
        <v>0</v>
      </c>
      <c r="E40" s="46"/>
      <c r="F40" s="66" t="n">
        <v>0</v>
      </c>
      <c r="G40" s="46"/>
      <c r="H40" s="61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51"/>
      <c r="Y40" s="51"/>
      <c r="Z40" s="65"/>
    </row>
    <row r="41" customFormat="false" ht="9.95" hidden="false" customHeight="true" outlineLevel="0" collapsed="false">
      <c r="A41" s="73" t="s">
        <v>65</v>
      </c>
      <c r="B41" s="46"/>
      <c r="C41" s="46"/>
      <c r="D41" s="66" t="n">
        <v>162030</v>
      </c>
      <c r="E41" s="46"/>
      <c r="F41" s="66" t="n">
        <v>0</v>
      </c>
      <c r="G41" s="46"/>
      <c r="H41" s="61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57" t="s">
        <v>19</v>
      </c>
      <c r="Y41" s="51"/>
      <c r="Z41" s="74" t="n">
        <f aca="false">+Z39+Z36+Z27</f>
        <v>174.8</v>
      </c>
    </row>
    <row r="42" customFormat="false" ht="9.95" hidden="false" customHeight="true" outlineLevel="0" collapsed="false">
      <c r="A42" s="51" t="s">
        <v>66</v>
      </c>
      <c r="B42" s="46"/>
      <c r="C42" s="46"/>
      <c r="D42" s="66" t="n">
        <v>99356</v>
      </c>
      <c r="E42" s="46"/>
      <c r="F42" s="66" t="n">
        <v>0</v>
      </c>
      <c r="G42" s="46"/>
      <c r="H42" s="61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</row>
    <row r="43" customFormat="false" ht="9.95" hidden="false" customHeight="true" outlineLevel="0" collapsed="false">
      <c r="A43" s="51" t="s">
        <v>55</v>
      </c>
      <c r="B43" s="46"/>
      <c r="C43" s="46"/>
      <c r="D43" s="66" t="n">
        <v>16165.61617</v>
      </c>
      <c r="E43" s="46"/>
      <c r="F43" s="66" t="n">
        <v>-808</v>
      </c>
      <c r="G43" s="46"/>
      <c r="H43" s="61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</row>
    <row r="44" customFormat="false" ht="9.95" hidden="false" customHeight="true" outlineLevel="0" collapsed="false">
      <c r="A44" s="51"/>
      <c r="B44" s="46"/>
      <c r="C44" s="46"/>
      <c r="D44" s="66"/>
      <c r="E44" s="46"/>
      <c r="F44" s="66"/>
      <c r="G44" s="46"/>
      <c r="H44" s="61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</row>
    <row r="45" customFormat="false" ht="9.95" hidden="false" customHeight="true" outlineLevel="0" collapsed="false">
      <c r="A45" s="57" t="s">
        <v>67</v>
      </c>
      <c r="B45" s="46"/>
      <c r="C45" s="46"/>
      <c r="D45" s="66" t="n">
        <v>0</v>
      </c>
      <c r="E45" s="45"/>
      <c r="F45" s="66" t="n">
        <v>0</v>
      </c>
      <c r="G45" s="46"/>
      <c r="H45" s="61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</row>
    <row r="46" customFormat="false" ht="9.95" hidden="false" customHeight="true" outlineLevel="0" collapsed="false">
      <c r="A46" s="51" t="s">
        <v>68</v>
      </c>
      <c r="B46" s="46"/>
      <c r="C46" s="46"/>
      <c r="D46" s="66" t="n">
        <v>91988.15635</v>
      </c>
      <c r="E46" s="46"/>
      <c r="F46" s="66" t="n">
        <v>8288</v>
      </c>
      <c r="G46" s="46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</row>
    <row r="47" customFormat="false" ht="9.95" hidden="false" customHeight="true" outlineLevel="0" collapsed="false">
      <c r="A47" s="51" t="s">
        <v>69</v>
      </c>
      <c r="B47" s="46"/>
      <c r="C47" s="46"/>
      <c r="D47" s="66" t="n">
        <v>47929.01511</v>
      </c>
      <c r="E47" s="46"/>
      <c r="F47" s="66" t="n">
        <v>0</v>
      </c>
      <c r="G47" s="46"/>
      <c r="R47" s="19"/>
      <c r="S47" s="19"/>
      <c r="T47" s="19"/>
      <c r="U47" s="19"/>
      <c r="Y47" s="19"/>
    </row>
    <row r="48" customFormat="false" ht="9.95" hidden="false" customHeight="true" outlineLevel="0" collapsed="false">
      <c r="A48" s="51" t="s">
        <v>70</v>
      </c>
      <c r="B48" s="46"/>
      <c r="C48" s="46"/>
      <c r="D48" s="66" t="n">
        <v>28334.9579</v>
      </c>
      <c r="E48" s="46"/>
      <c r="F48" s="66" t="n">
        <v>0</v>
      </c>
      <c r="G48" s="46"/>
      <c r="R48" s="19"/>
      <c r="S48" s="19"/>
      <c r="T48" s="19"/>
      <c r="U48" s="19"/>
      <c r="Y48" s="19"/>
    </row>
    <row r="49" customFormat="false" ht="9.95" hidden="false" customHeight="true" outlineLevel="0" collapsed="false">
      <c r="A49" s="51" t="s">
        <v>71</v>
      </c>
      <c r="B49" s="46"/>
      <c r="C49" s="45"/>
      <c r="D49" s="66" t="n">
        <v>23513.4345</v>
      </c>
      <c r="E49" s="46"/>
      <c r="F49" s="66" t="n">
        <v>0</v>
      </c>
      <c r="G49" s="46"/>
      <c r="Y49" s="19"/>
    </row>
    <row r="50" customFormat="false" ht="9.95" hidden="false" customHeight="true" outlineLevel="0" collapsed="false">
      <c r="A50" s="57" t="s">
        <v>72</v>
      </c>
      <c r="B50" s="46"/>
      <c r="C50" s="46"/>
      <c r="D50" s="66" t="n">
        <v>21493.125</v>
      </c>
      <c r="E50" s="46"/>
      <c r="F50" s="66" t="n">
        <v>0</v>
      </c>
      <c r="G50" s="46"/>
      <c r="Y50" s="19"/>
    </row>
    <row r="51" customFormat="false" ht="9.95" hidden="false" customHeight="true" outlineLevel="0" collapsed="false">
      <c r="A51" s="51" t="s">
        <v>55</v>
      </c>
      <c r="B51" s="46"/>
      <c r="C51" s="46"/>
      <c r="D51" s="66" t="n">
        <v>29152.75311</v>
      </c>
      <c r="E51" s="46"/>
      <c r="F51" s="66" t="n">
        <v>510</v>
      </c>
      <c r="G51" s="46"/>
    </row>
    <row r="52" customFormat="false" ht="12" hidden="false" customHeight="true" outlineLevel="0" collapsed="false">
      <c r="A52" s="51"/>
      <c r="B52" s="46"/>
      <c r="C52" s="45"/>
      <c r="D52" s="75" t="n">
        <f aca="false">SUM(D23:D51)</f>
        <v>1388451.65241</v>
      </c>
      <c r="E52" s="76"/>
      <c r="F52" s="75" t="n">
        <f aca="false">SUM(F22:F51)</f>
        <v>18919</v>
      </c>
      <c r="G52" s="46"/>
    </row>
    <row r="53" customFormat="false" ht="9.95" hidden="false" customHeight="true" outlineLevel="0" collapsed="false">
      <c r="A53" s="51"/>
      <c r="B53" s="46"/>
      <c r="C53" s="46"/>
      <c r="D53" s="46"/>
      <c r="E53" s="46"/>
      <c r="F53" s="46"/>
      <c r="G53" s="46"/>
    </row>
    <row r="54" customFormat="false" ht="9.95" hidden="false" customHeight="true" outlineLevel="0" collapsed="false">
      <c r="A54" s="51"/>
      <c r="B54" s="46"/>
      <c r="C54" s="46"/>
      <c r="D54" s="46"/>
      <c r="E54" s="59"/>
      <c r="F54" s="46"/>
      <c r="G54" s="46"/>
    </row>
    <row r="55" customFormat="false" ht="9.95" hidden="false" customHeight="true" outlineLevel="0" collapsed="false">
      <c r="A55" s="77" t="s">
        <v>73</v>
      </c>
      <c r="B55" s="46"/>
      <c r="C55" s="46"/>
      <c r="D55" s="66" t="n">
        <v>0</v>
      </c>
      <c r="E55" s="46"/>
      <c r="F55" s="66" t="n">
        <v>-17124</v>
      </c>
      <c r="G55" s="46"/>
    </row>
    <row r="56" customFormat="false" ht="9.95" hidden="false" customHeight="true" outlineLevel="0" collapsed="false">
      <c r="A56" s="77" t="s">
        <v>74</v>
      </c>
      <c r="B56" s="46"/>
      <c r="C56" s="46"/>
      <c r="D56" s="66" t="n">
        <v>0</v>
      </c>
      <c r="E56" s="59"/>
      <c r="F56" s="66" t="n">
        <f aca="false">13253</f>
        <v>13253</v>
      </c>
      <c r="G56" s="46"/>
    </row>
    <row r="57" customFormat="false" ht="12" hidden="false" customHeight="true" outlineLevel="0" collapsed="false">
      <c r="A57" s="77" t="s">
        <v>75</v>
      </c>
      <c r="B57" s="46"/>
      <c r="C57" s="45"/>
      <c r="D57" s="66" t="n">
        <v>0</v>
      </c>
      <c r="E57" s="45"/>
      <c r="F57" s="66" t="n">
        <v>2335</v>
      </c>
      <c r="G57" s="46"/>
    </row>
    <row r="58" customFormat="false" ht="9.95" hidden="false" customHeight="true" outlineLevel="0" collapsed="false">
      <c r="A58" s="57" t="s">
        <v>76</v>
      </c>
      <c r="B58" s="78"/>
      <c r="C58" s="78"/>
      <c r="D58" s="75" t="n">
        <f aca="false">D52+D55+D56+D57</f>
        <v>1388451.65241</v>
      </c>
      <c r="E58" s="46"/>
      <c r="F58" s="75" t="n">
        <f aca="false">F52+F55+F56+F57</f>
        <v>17383</v>
      </c>
      <c r="G58" s="46"/>
    </row>
    <row r="59" customFormat="false" ht="13.5" hidden="false" customHeight="false" outlineLevel="0" collapsed="false">
      <c r="E59" s="46"/>
      <c r="G59" s="46"/>
    </row>
    <row r="60" customFormat="false" ht="12.75" hidden="false" customHeight="false" outlineLevel="0" collapsed="false">
      <c r="E60" s="46"/>
      <c r="G60" s="46"/>
    </row>
    <row r="61" customFormat="false" ht="12.75" hidden="false" customHeight="false" outlineLevel="0" collapsed="false">
      <c r="E61" s="46"/>
      <c r="G61" s="46"/>
    </row>
    <row r="62" customFormat="false" ht="12.75" hidden="false" customHeight="false" outlineLevel="0" collapsed="false">
      <c r="E62" s="46"/>
      <c r="G62" s="46"/>
    </row>
    <row r="63" customFormat="false" ht="12.75" hidden="false" customHeight="false" outlineLevel="0" collapsed="false">
      <c r="A63" s="79"/>
      <c r="B63" s="46"/>
      <c r="C63" s="46"/>
      <c r="D63" s="46"/>
      <c r="E63" s="46"/>
      <c r="F63" s="46"/>
      <c r="G63" s="46"/>
    </row>
    <row r="64" customFormat="false" ht="12.75" hidden="false" customHeight="false" outlineLevel="0" collapsed="false">
      <c r="A64" s="45"/>
      <c r="B64" s="46"/>
      <c r="C64" s="46"/>
      <c r="D64" s="46"/>
      <c r="E64" s="46"/>
      <c r="F64" s="46"/>
      <c r="G64" s="46"/>
    </row>
    <row r="65" customFormat="false" ht="12.75" hidden="false" customHeight="false" outlineLevel="0" collapsed="false">
      <c r="A65" s="46"/>
      <c r="B65" s="46"/>
      <c r="C65" s="46"/>
      <c r="D65" s="46"/>
      <c r="E65" s="46"/>
      <c r="F65" s="46"/>
      <c r="G65" s="46"/>
    </row>
    <row r="66" customFormat="false" ht="12.75" hidden="false" customHeight="false" outlineLevel="0" collapsed="false">
      <c r="A66" s="46"/>
      <c r="B66" s="46"/>
      <c r="C66" s="46"/>
      <c r="D66" s="46"/>
      <c r="E66" s="46"/>
      <c r="F66" s="46"/>
      <c r="G66" s="46"/>
    </row>
    <row r="67" customFormat="false" ht="12.75" hidden="false" customHeight="false" outlineLevel="0" collapsed="false">
      <c r="A67" s="46"/>
      <c r="B67" s="46"/>
      <c r="C67" s="46"/>
      <c r="D67" s="46"/>
      <c r="E67" s="46"/>
      <c r="F67" s="46"/>
      <c r="G67" s="46"/>
    </row>
    <row r="68" customFormat="false" ht="12.75" hidden="false" customHeight="false" outlineLevel="0" collapsed="false">
      <c r="A68" s="46"/>
      <c r="B68" s="46"/>
      <c r="C68" s="46"/>
      <c r="D68" s="46"/>
      <c r="E68" s="46"/>
      <c r="F68" s="46"/>
      <c r="G68" s="46"/>
    </row>
    <row r="69" customFormat="false" ht="12.75" hidden="false" customHeight="false" outlineLevel="0" collapsed="false">
      <c r="A69" s="46"/>
      <c r="B69" s="46"/>
      <c r="C69" s="46"/>
      <c r="D69" s="46"/>
      <c r="E69" s="46"/>
      <c r="F69" s="46"/>
      <c r="G69" s="46"/>
    </row>
    <row r="70" customFormat="false" ht="12.75" hidden="false" customHeight="false" outlineLevel="0" collapsed="false">
      <c r="A70" s="46"/>
      <c r="B70" s="46"/>
      <c r="C70" s="46"/>
      <c r="D70" s="46"/>
      <c r="E70" s="46"/>
      <c r="F70" s="46"/>
      <c r="G70" s="46"/>
    </row>
    <row r="71" customFormat="false" ht="12.75" hidden="false" customHeight="false" outlineLevel="0" collapsed="false">
      <c r="A71" s="46"/>
      <c r="B71" s="46"/>
      <c r="C71" s="46"/>
      <c r="D71" s="46"/>
      <c r="E71" s="46"/>
      <c r="F71" s="46"/>
      <c r="G71" s="46"/>
    </row>
    <row r="72" customFormat="false" ht="12.75" hidden="false" customHeight="false" outlineLevel="0" collapsed="false">
      <c r="A72" s="46"/>
      <c r="B72" s="46"/>
      <c r="C72" s="46"/>
      <c r="D72" s="46"/>
      <c r="E72" s="46"/>
      <c r="F72" s="46"/>
      <c r="G72" s="46"/>
    </row>
    <row r="73" customFormat="false" ht="12.75" hidden="false" customHeight="false" outlineLevel="0" collapsed="false">
      <c r="A73" s="46"/>
      <c r="B73" s="46"/>
      <c r="C73" s="46"/>
      <c r="D73" s="46"/>
      <c r="E73" s="46"/>
      <c r="F73" s="46"/>
      <c r="G73" s="46"/>
    </row>
    <row r="74" customFormat="false" ht="12.75" hidden="false" customHeight="false" outlineLevel="0" collapsed="false">
      <c r="A74" s="46"/>
      <c r="B74" s="46"/>
      <c r="C74" s="46"/>
      <c r="D74" s="46"/>
      <c r="E74" s="46"/>
      <c r="F74" s="46"/>
      <c r="G74" s="46"/>
    </row>
    <row r="75" customFormat="false" ht="12.75" hidden="false" customHeight="false" outlineLevel="0" collapsed="false">
      <c r="A75" s="46"/>
      <c r="B75" s="46"/>
      <c r="C75" s="46"/>
      <c r="D75" s="46"/>
      <c r="E75" s="46"/>
      <c r="F75" s="46"/>
      <c r="G75" s="46"/>
    </row>
    <row r="76" customFormat="false" ht="12.75" hidden="false" customHeight="false" outlineLevel="0" collapsed="false">
      <c r="A76" s="46"/>
      <c r="B76" s="46"/>
      <c r="C76" s="46"/>
      <c r="D76" s="46"/>
      <c r="E76" s="46"/>
      <c r="F76" s="46"/>
      <c r="G76" s="46"/>
    </row>
    <row r="77" customFormat="false" ht="12.75" hidden="false" customHeight="false" outlineLevel="0" collapsed="false">
      <c r="A77" s="46"/>
      <c r="B77" s="46"/>
      <c r="C77" s="46"/>
      <c r="D77" s="46"/>
      <c r="E77" s="46"/>
      <c r="F77" s="46"/>
      <c r="G77" s="46"/>
    </row>
    <row r="78" customFormat="false" ht="12.75" hidden="false" customHeight="false" outlineLevel="0" collapsed="false">
      <c r="A78" s="46"/>
      <c r="B78" s="46"/>
      <c r="C78" s="46"/>
      <c r="D78" s="46"/>
      <c r="E78" s="46"/>
      <c r="F78" s="46"/>
      <c r="G78" s="46"/>
    </row>
    <row r="79" customFormat="false" ht="12.75" hidden="false" customHeight="false" outlineLevel="0" collapsed="false">
      <c r="A79" s="46"/>
      <c r="B79" s="46"/>
      <c r="C79" s="46"/>
      <c r="D79" s="46"/>
      <c r="E79" s="46"/>
      <c r="F79" s="46"/>
      <c r="G79" s="46"/>
    </row>
    <row r="80" customFormat="false" ht="12.75" hidden="false" customHeight="false" outlineLevel="0" collapsed="false">
      <c r="A80" s="46"/>
      <c r="B80" s="46"/>
      <c r="C80" s="46"/>
      <c r="D80" s="46"/>
      <c r="E80" s="46"/>
      <c r="F80" s="46"/>
      <c r="G80" s="46"/>
    </row>
    <row r="81" customFormat="false" ht="12.75" hidden="false" customHeight="false" outlineLevel="0" collapsed="false">
      <c r="A81" s="46"/>
      <c r="B81" s="46"/>
      <c r="C81" s="46"/>
      <c r="D81" s="46"/>
      <c r="E81" s="46"/>
      <c r="F81" s="46"/>
      <c r="G81" s="46"/>
    </row>
    <row r="82" customFormat="false" ht="12.75" hidden="false" customHeight="false" outlineLevel="0" collapsed="false">
      <c r="A82" s="46"/>
      <c r="B82" s="46"/>
      <c r="C82" s="46"/>
      <c r="D82" s="46"/>
      <c r="E82" s="46"/>
      <c r="F82" s="46"/>
      <c r="G82" s="46"/>
    </row>
    <row r="83" customFormat="false" ht="12.75" hidden="false" customHeight="false" outlineLevel="0" collapsed="false">
      <c r="A83" s="46"/>
      <c r="B83" s="46"/>
      <c r="C83" s="46"/>
      <c r="D83" s="46"/>
      <c r="E83" s="46"/>
      <c r="F83" s="46"/>
      <c r="G83" s="46"/>
    </row>
    <row r="84" customFormat="false" ht="12.75" hidden="false" customHeight="false" outlineLevel="0" collapsed="false">
      <c r="A84" s="46"/>
      <c r="B84" s="46"/>
      <c r="C84" s="46"/>
      <c r="D84" s="46"/>
      <c r="E84" s="46"/>
      <c r="F84" s="46"/>
      <c r="G84" s="46"/>
    </row>
    <row r="85" customFormat="false" ht="12.75" hidden="false" customHeight="false" outlineLevel="0" collapsed="false">
      <c r="A85" s="46"/>
      <c r="B85" s="46"/>
      <c r="C85" s="46"/>
      <c r="D85" s="46"/>
      <c r="E85" s="46"/>
      <c r="F85" s="46"/>
      <c r="G85" s="46"/>
    </row>
    <row r="86" customFormat="false" ht="12.75" hidden="false" customHeight="false" outlineLevel="0" collapsed="false">
      <c r="A86" s="46"/>
      <c r="B86" s="46"/>
      <c r="C86" s="46"/>
      <c r="D86" s="46"/>
      <c r="E86" s="46"/>
      <c r="F86" s="46"/>
      <c r="G86" s="46"/>
    </row>
    <row r="87" customFormat="false" ht="12.75" hidden="false" customHeight="false" outlineLevel="0" collapsed="false">
      <c r="A87" s="46"/>
      <c r="B87" s="46"/>
      <c r="C87" s="46"/>
      <c r="D87" s="46"/>
      <c r="E87" s="46"/>
      <c r="F87" s="46"/>
      <c r="G87" s="46"/>
    </row>
    <row r="88" customFormat="false" ht="12.75" hidden="false" customHeight="false" outlineLevel="0" collapsed="false">
      <c r="A88" s="46"/>
      <c r="B88" s="46"/>
      <c r="C88" s="46"/>
      <c r="D88" s="46"/>
      <c r="E88" s="46"/>
      <c r="F88" s="46"/>
      <c r="G88" s="46"/>
    </row>
    <row r="89" customFormat="false" ht="12.75" hidden="false" customHeight="false" outlineLevel="0" collapsed="false">
      <c r="A89" s="46"/>
      <c r="B89" s="46"/>
      <c r="C89" s="46"/>
      <c r="D89" s="46"/>
      <c r="E89" s="46"/>
      <c r="F89" s="46"/>
      <c r="G89" s="46"/>
    </row>
    <row r="90" customFormat="false" ht="12.75" hidden="false" customHeight="false" outlineLevel="0" collapsed="false">
      <c r="A90" s="46"/>
      <c r="B90" s="46"/>
      <c r="C90" s="46"/>
      <c r="D90" s="46"/>
      <c r="E90" s="46"/>
      <c r="F90" s="46"/>
      <c r="G90" s="46"/>
    </row>
    <row r="91" customFormat="false" ht="12.75" hidden="false" customHeight="false" outlineLevel="0" collapsed="false">
      <c r="A91" s="46"/>
      <c r="B91" s="46"/>
      <c r="C91" s="46"/>
      <c r="D91" s="46"/>
      <c r="E91" s="46"/>
      <c r="F91" s="46"/>
      <c r="G91" s="46"/>
    </row>
    <row r="92" customFormat="false" ht="12.75" hidden="false" customHeight="false" outlineLevel="0" collapsed="false">
      <c r="A92" s="46"/>
      <c r="B92" s="46"/>
      <c r="C92" s="46"/>
      <c r="D92" s="46"/>
      <c r="E92" s="46"/>
      <c r="F92" s="46"/>
      <c r="G92" s="46"/>
    </row>
    <row r="93" customFormat="false" ht="12.75" hidden="false" customHeight="false" outlineLevel="0" collapsed="false">
      <c r="A93" s="46"/>
      <c r="B93" s="46"/>
      <c r="C93" s="46"/>
      <c r="D93" s="46"/>
      <c r="E93" s="46"/>
      <c r="F93" s="46"/>
      <c r="G93" s="46"/>
    </row>
    <row r="94" customFormat="false" ht="12.75" hidden="false" customHeight="false" outlineLevel="0" collapsed="false">
      <c r="A94" s="46"/>
      <c r="B94" s="46"/>
      <c r="C94" s="46"/>
      <c r="D94" s="46"/>
      <c r="E94" s="46"/>
      <c r="F94" s="46"/>
      <c r="G94" s="46"/>
    </row>
    <row r="95" customFormat="false" ht="12.75" hidden="false" customHeight="false" outlineLevel="0" collapsed="false">
      <c r="A95" s="46"/>
      <c r="B95" s="46"/>
      <c r="C95" s="46"/>
      <c r="D95" s="46"/>
      <c r="E95" s="46"/>
      <c r="F95" s="46"/>
      <c r="G95" s="46"/>
    </row>
    <row r="96" customFormat="false" ht="12.75" hidden="false" customHeight="false" outlineLevel="0" collapsed="false">
      <c r="A96" s="46"/>
      <c r="B96" s="46"/>
      <c r="C96" s="46"/>
      <c r="D96" s="46"/>
      <c r="E96" s="46"/>
      <c r="F96" s="46"/>
      <c r="G96" s="46"/>
    </row>
  </sheetData>
  <mergeCells count="4">
    <mergeCell ref="A1:D1"/>
    <mergeCell ref="Y1:Z1"/>
    <mergeCell ref="A18:F18"/>
    <mergeCell ref="A20:B20"/>
  </mergeCells>
  <printOptions headings="false" gridLines="false" gridLinesSet="true" horizontalCentered="false" verticalCentered="false"/>
  <pageMargins left="0.25" right="0.25" top="0.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&amp;C15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4" activeCellId="0" sqref="E14"/>
    </sheetView>
  </sheetViews>
  <sheetFormatPr defaultColWidth="11.41796875" defaultRowHeight="12" customHeight="true" zeroHeight="false" outlineLevelRow="0" outlineLevelCol="0"/>
  <cols>
    <col collapsed="false" customWidth="true" hidden="false" outlineLevel="0" max="1" min="1" style="80" width="8.14"/>
    <col collapsed="false" customWidth="true" hidden="false" outlineLevel="0" max="2" min="2" style="80" width="16.28"/>
    <col collapsed="false" customWidth="true" hidden="false" outlineLevel="0" max="3" min="3" style="80" width="17.42"/>
    <col collapsed="false" customWidth="true" hidden="false" outlineLevel="0" max="4" min="4" style="80" width="16.28"/>
    <col collapsed="false" customWidth="true" hidden="false" outlineLevel="0" max="5" min="5" style="80" width="12.42"/>
    <col collapsed="false" customWidth="true" hidden="false" outlineLevel="0" max="6" min="6" style="80" width="16.28"/>
    <col collapsed="false" customWidth="true" hidden="false" outlineLevel="0" max="7" min="7" style="80" width="9.28"/>
    <col collapsed="false" customWidth="true" hidden="false" outlineLevel="0" max="8" min="8" style="80" width="16.28"/>
    <col collapsed="false" customWidth="true" hidden="false" outlineLevel="0" max="9" min="9" style="80" width="10.71"/>
    <col collapsed="false" customWidth="true" hidden="false" outlineLevel="0" max="10" min="10" style="80" width="16.7"/>
    <col collapsed="false" customWidth="true" hidden="false" outlineLevel="0" max="32" min="11" style="80" width="10.71"/>
    <col collapsed="false" customWidth="false" hidden="false" outlineLevel="0" max="257" min="33" style="80" width="11.42"/>
  </cols>
  <sheetData>
    <row r="1" customFormat="false" ht="24.75" hidden="false" customHeight="true" outlineLevel="0" collapsed="false">
      <c r="A1" s="81" t="s">
        <v>77</v>
      </c>
    </row>
    <row r="2" customFormat="false" ht="24.75" hidden="false" customHeight="true" outlineLevel="0" collapsed="false">
      <c r="A2" s="82"/>
      <c r="F2" s="83"/>
      <c r="G2" s="83"/>
      <c r="H2" s="83"/>
    </row>
    <row r="3" customFormat="false" ht="15.75" hidden="false" customHeight="false" outlineLevel="0" collapsed="false">
      <c r="B3" s="84" t="s">
        <v>13</v>
      </c>
      <c r="C3" s="84"/>
      <c r="D3" s="84"/>
      <c r="E3" s="84"/>
      <c r="F3" s="85"/>
      <c r="G3" s="85"/>
      <c r="H3" s="83"/>
    </row>
    <row r="4" customFormat="false" ht="15" hidden="false" customHeight="true" outlineLevel="0" collapsed="false">
      <c r="A4" s="86"/>
      <c r="B4" s="87" t="s">
        <v>78</v>
      </c>
      <c r="C4" s="87"/>
      <c r="D4" s="88" t="s">
        <v>79</v>
      </c>
      <c r="E4" s="88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</row>
    <row r="5" customFormat="false" ht="12" hidden="false" customHeight="false" outlineLevel="0" collapsed="false">
      <c r="A5" s="86"/>
      <c r="B5" s="89" t="s">
        <v>80</v>
      </c>
      <c r="C5" s="90" t="s">
        <v>81</v>
      </c>
      <c r="D5" s="91" t="s">
        <v>80</v>
      </c>
      <c r="E5" s="91" t="s">
        <v>81</v>
      </c>
      <c r="F5" s="72" t="s">
        <v>82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</row>
    <row r="6" customFormat="false" ht="12" hidden="false" customHeight="false" outlineLevel="0" collapsed="false">
      <c r="A6" s="92" t="s">
        <v>83</v>
      </c>
      <c r="B6" s="93" t="n">
        <v>56.6</v>
      </c>
      <c r="C6" s="94" t="n">
        <v>0.45</v>
      </c>
      <c r="D6" s="95" t="n">
        <v>0</v>
      </c>
      <c r="E6" s="95" t="n">
        <v>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</row>
    <row r="7" customFormat="false" ht="12" hidden="false" customHeight="false" outlineLevel="0" collapsed="false">
      <c r="A7" s="92" t="s">
        <v>84</v>
      </c>
      <c r="B7" s="93" t="n">
        <v>64.03</v>
      </c>
      <c r="C7" s="94" t="n">
        <v>0.39</v>
      </c>
      <c r="D7" s="96" t="n">
        <f aca="false">(+B7-B$6)/B$6</f>
        <v>0.131272084805654</v>
      </c>
      <c r="E7" s="96" t="n">
        <f aca="false">(+C7-C$6)/C$6</f>
        <v>-0.133333333333333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12" hidden="false" customHeight="false" outlineLevel="0" collapsed="false">
      <c r="A8" s="92" t="s">
        <v>85</v>
      </c>
      <c r="B8" s="93" t="n">
        <v>67.9</v>
      </c>
      <c r="C8" s="94" t="n">
        <v>0.65</v>
      </c>
      <c r="D8" s="96" t="n">
        <f aca="false">(+B8-B$6)/B$6</f>
        <v>0.199646643109541</v>
      </c>
      <c r="E8" s="96" t="n">
        <f aca="false">(+C8-C$6)/C$6</f>
        <v>0.444444444444445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  <c r="IW8" s="72"/>
    </row>
    <row r="9" customFormat="false" ht="12" hidden="false" customHeight="false" outlineLevel="0" collapsed="false">
      <c r="A9" s="92" t="s">
        <v>86</v>
      </c>
      <c r="B9" s="93" t="n">
        <v>70.2</v>
      </c>
      <c r="C9" s="94" t="n">
        <v>0.43</v>
      </c>
      <c r="D9" s="96" t="n">
        <f aca="false">(+B9-B$6)/B$6</f>
        <v>0.240282685512368</v>
      </c>
      <c r="E9" s="96" t="n">
        <f aca="false">(+C9-C$6)/C$6</f>
        <v>-0.0444444444444445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" hidden="false" customHeight="false" outlineLevel="0" collapsed="false">
      <c r="A10" s="92" t="s">
        <v>87</v>
      </c>
      <c r="B10" s="93" t="n">
        <v>89</v>
      </c>
      <c r="C10" s="94" t="n">
        <v>0.37</v>
      </c>
      <c r="D10" s="95" t="n">
        <v>0.572</v>
      </c>
      <c r="E10" s="95" t="n">
        <v>-0.178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" hidden="false" customHeight="false" outlineLevel="0" collapsed="false">
      <c r="A11" s="92" t="s">
        <v>88</v>
      </c>
      <c r="B11" s="93" t="n">
        <v>86.53</v>
      </c>
      <c r="C11" s="94" t="n">
        <v>0.53</v>
      </c>
      <c r="D11" s="95" t="n">
        <v>0.529</v>
      </c>
      <c r="E11" s="95" t="n">
        <v>0.178</v>
      </c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  <c r="IW11" s="72"/>
    </row>
    <row r="12" customFormat="false" ht="12" hidden="false" customHeight="false" outlineLevel="0" collapsed="false">
      <c r="A12" s="92" t="s">
        <v>89</v>
      </c>
      <c r="B12" s="93" t="n">
        <v>77.98</v>
      </c>
      <c r="C12" s="94" t="n">
        <v>0.38</v>
      </c>
      <c r="D12" s="95" t="n">
        <v>0.378</v>
      </c>
      <c r="E12" s="95" t="n">
        <v>-0.156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12" hidden="false" customHeight="false" outlineLevel="0" collapsed="false">
      <c r="A13" s="92" t="s">
        <v>90</v>
      </c>
      <c r="B13" s="93" t="n">
        <v>78.17</v>
      </c>
      <c r="C13" s="94" t="n">
        <v>0.35</v>
      </c>
      <c r="D13" s="95" t="n">
        <v>0.381</v>
      </c>
      <c r="E13" s="95" t="n">
        <v>-0.222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" hidden="false" customHeight="false" outlineLevel="0" collapsed="false">
      <c r="A14" s="92" t="s">
        <v>91</v>
      </c>
      <c r="B14" s="93"/>
      <c r="C14" s="94"/>
      <c r="D14" s="95"/>
      <c r="E14" s="95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" hidden="false" customHeight="false" outlineLevel="0" collapsed="false">
      <c r="A15" s="92" t="s">
        <v>92</v>
      </c>
      <c r="B15" s="93"/>
      <c r="C15" s="94"/>
      <c r="D15" s="95"/>
      <c r="E15" s="95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" hidden="false" customHeight="false" outlineLevel="0" collapsed="false">
      <c r="A16" s="92" t="s">
        <v>93</v>
      </c>
      <c r="B16" s="93"/>
      <c r="C16" s="94"/>
      <c r="D16" s="95"/>
      <c r="E16" s="95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" hidden="false" customHeight="false" outlineLevel="0" collapsed="false">
      <c r="A17" s="72"/>
      <c r="B17" s="93"/>
      <c r="C17" s="94"/>
      <c r="D17" s="95"/>
      <c r="E17" s="95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72"/>
      <c r="B18" s="97"/>
      <c r="C18" s="98"/>
      <c r="D18" s="95"/>
      <c r="E18" s="95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" hidden="false" customHeight="false" outlineLevel="0" collapsed="false">
      <c r="B19" s="99" t="s">
        <v>13</v>
      </c>
      <c r="D19" s="99" t="s">
        <v>14</v>
      </c>
      <c r="F19" s="99" t="s">
        <v>16</v>
      </c>
      <c r="H19" s="99" t="s">
        <v>17</v>
      </c>
      <c r="J19" s="99" t="s">
        <v>18</v>
      </c>
    </row>
    <row r="20" customFormat="false" ht="12" hidden="false" customHeight="false" outlineLevel="0" collapsed="false">
      <c r="A20" s="82"/>
      <c r="B20" s="100" t="s">
        <v>94</v>
      </c>
      <c r="D20" s="100" t="s">
        <v>94</v>
      </c>
      <c r="F20" s="100" t="s">
        <v>94</v>
      </c>
      <c r="H20" s="100" t="s">
        <v>94</v>
      </c>
      <c r="J20" s="100" t="s">
        <v>94</v>
      </c>
    </row>
    <row r="21" customFormat="false" ht="12.75" hidden="false" customHeight="false" outlineLevel="0" collapsed="false">
      <c r="A21" s="82"/>
      <c r="B21" s="101" t="s">
        <v>95</v>
      </c>
      <c r="D21" s="101" t="s">
        <v>95</v>
      </c>
      <c r="F21" s="101" t="s">
        <v>95</v>
      </c>
      <c r="H21" s="101" t="s">
        <v>95</v>
      </c>
      <c r="J21" s="101" t="s">
        <v>95</v>
      </c>
    </row>
    <row r="22" customFormat="false" ht="15" hidden="false" customHeight="true" outlineLevel="0" collapsed="false">
      <c r="A22" s="92" t="s">
        <v>83</v>
      </c>
      <c r="B22" s="102" t="n">
        <v>5.2</v>
      </c>
      <c r="C22" s="103"/>
      <c r="D22" s="102" t="n">
        <v>0</v>
      </c>
      <c r="E22" s="102"/>
      <c r="F22" s="102" t="n">
        <v>0</v>
      </c>
      <c r="G22" s="102"/>
      <c r="H22" s="102" t="n">
        <v>3.2</v>
      </c>
      <c r="J22" s="102" t="n">
        <v>-1.4</v>
      </c>
    </row>
    <row r="23" customFormat="false" ht="15" hidden="false" customHeight="true" outlineLevel="0" collapsed="false">
      <c r="A23" s="92" t="s">
        <v>84</v>
      </c>
      <c r="B23" s="102" t="n">
        <v>7.7</v>
      </c>
      <c r="C23" s="102"/>
      <c r="D23" s="102" t="n">
        <v>0</v>
      </c>
      <c r="E23" s="102"/>
      <c r="F23" s="102" t="n">
        <v>0</v>
      </c>
      <c r="G23" s="102"/>
      <c r="H23" s="102" t="n">
        <v>-0.4</v>
      </c>
      <c r="J23" s="102" t="n">
        <v>-1.4</v>
      </c>
    </row>
    <row r="24" customFormat="false" ht="15" hidden="false" customHeight="true" outlineLevel="0" collapsed="false">
      <c r="A24" s="92" t="s">
        <v>85</v>
      </c>
      <c r="B24" s="102" t="n">
        <v>6.9</v>
      </c>
      <c r="C24" s="102"/>
      <c r="D24" s="102" t="n">
        <v>0</v>
      </c>
      <c r="E24" s="102"/>
      <c r="F24" s="102" t="n">
        <v>0</v>
      </c>
      <c r="G24" s="102"/>
      <c r="H24" s="102" t="n">
        <v>2.6</v>
      </c>
      <c r="J24" s="102" t="n">
        <v>-1.2</v>
      </c>
    </row>
    <row r="25" customFormat="false" ht="15" hidden="false" customHeight="true" outlineLevel="0" collapsed="false">
      <c r="A25" s="92" t="s">
        <v>86</v>
      </c>
      <c r="B25" s="102" t="n">
        <v>10.8</v>
      </c>
      <c r="C25" s="102"/>
      <c r="D25" s="102" t="n">
        <v>0</v>
      </c>
      <c r="E25" s="102"/>
      <c r="F25" s="102" t="n">
        <v>0</v>
      </c>
      <c r="H25" s="102" t="n">
        <v>5</v>
      </c>
      <c r="J25" s="102" t="n">
        <v>-1.2</v>
      </c>
    </row>
    <row r="26" customFormat="false" ht="15" hidden="false" customHeight="true" outlineLevel="0" collapsed="false">
      <c r="A26" s="92" t="s">
        <v>87</v>
      </c>
      <c r="B26" s="102" t="n">
        <v>8.5</v>
      </c>
      <c r="C26" s="102"/>
      <c r="D26" s="102" t="n">
        <v>0</v>
      </c>
      <c r="E26" s="102"/>
      <c r="F26" s="102" t="n">
        <v>0</v>
      </c>
      <c r="H26" s="102" t="n">
        <v>7.4</v>
      </c>
      <c r="J26" s="102" t="n">
        <v>-1.2</v>
      </c>
    </row>
    <row r="27" customFormat="false" ht="15" hidden="false" customHeight="true" outlineLevel="0" collapsed="false">
      <c r="A27" s="92" t="s">
        <v>88</v>
      </c>
      <c r="B27" s="102"/>
      <c r="C27" s="102"/>
      <c r="D27" s="102" t="n">
        <v>0.4</v>
      </c>
      <c r="E27" s="102"/>
      <c r="F27" s="102" t="n">
        <v>0</v>
      </c>
      <c r="H27" s="102" t="n">
        <v>9.7</v>
      </c>
      <c r="J27" s="102" t="n">
        <v>-1.2</v>
      </c>
    </row>
    <row r="28" customFormat="false" ht="15" hidden="false" customHeight="true" outlineLevel="0" collapsed="false">
      <c r="A28" s="92" t="s">
        <v>89</v>
      </c>
      <c r="B28" s="102"/>
      <c r="C28" s="102"/>
      <c r="D28" s="102" t="n">
        <v>0.4</v>
      </c>
      <c r="E28" s="102"/>
      <c r="F28" s="102" t="n">
        <v>0</v>
      </c>
      <c r="H28" s="102" t="n">
        <v>11.3</v>
      </c>
      <c r="J28" s="102" t="n">
        <v>-0.6</v>
      </c>
    </row>
    <row r="29" customFormat="false" ht="15" hidden="false" customHeight="true" outlineLevel="0" collapsed="false">
      <c r="A29" s="92" t="s">
        <v>90</v>
      </c>
      <c r="B29" s="102"/>
      <c r="C29" s="102"/>
      <c r="D29" s="102"/>
      <c r="E29" s="102"/>
      <c r="F29" s="102"/>
      <c r="H29" s="102"/>
      <c r="J29" s="102"/>
    </row>
    <row r="30" customFormat="false" ht="15" hidden="false" customHeight="true" outlineLevel="0" collapsed="false">
      <c r="A30" s="92" t="s">
        <v>91</v>
      </c>
      <c r="B30" s="102"/>
      <c r="C30" s="102"/>
      <c r="D30" s="102"/>
      <c r="E30" s="102"/>
      <c r="F30" s="102"/>
      <c r="H30" s="102"/>
      <c r="J30" s="102"/>
    </row>
    <row r="31" customFormat="false" ht="15" hidden="false" customHeight="true" outlineLevel="0" collapsed="false">
      <c r="A31" s="92" t="s">
        <v>92</v>
      </c>
      <c r="B31" s="102"/>
      <c r="D31" s="102"/>
      <c r="F31" s="102"/>
      <c r="H31" s="102"/>
      <c r="J31" s="102"/>
    </row>
    <row r="32" customFormat="false" ht="15" hidden="false" customHeight="true" outlineLevel="0" collapsed="false">
      <c r="A32" s="92" t="s">
        <v>93</v>
      </c>
      <c r="B32" s="102"/>
      <c r="D32" s="102"/>
      <c r="F32" s="102"/>
      <c r="H32" s="102"/>
      <c r="J32" s="102"/>
    </row>
    <row r="33" customFormat="false" ht="12" hidden="false" customHeight="false" outlineLevel="0" collapsed="false">
      <c r="H33" s="102"/>
    </row>
  </sheetData>
  <mergeCells count="3">
    <mergeCell ref="B3:E3"/>
    <mergeCell ref="B4:C4"/>
    <mergeCell ref="D4:E4"/>
  </mergeCells>
  <printOptions headings="false" gridLines="false" gridLinesSet="true" horizontalCentered="false" verticalCentered="false"/>
  <pageMargins left="0.5" right="0" top="0.25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3.7"/>
    <col collapsed="false" customWidth="true" hidden="false" outlineLevel="0" max="3" min="3" style="0" width="1.41"/>
    <col collapsed="false" customWidth="true" hidden="false" outlineLevel="0" max="4" min="4" style="0" width="11.85"/>
    <col collapsed="false" customWidth="true" hidden="false" outlineLevel="0" max="5" min="5" style="0" width="2.28"/>
    <col collapsed="false" customWidth="true" hidden="false" outlineLevel="0" max="6" min="6" style="1" width="11.7"/>
    <col collapsed="false" customWidth="true" hidden="false" outlineLevel="0" max="7" min="7" style="1" width="2.42"/>
    <col collapsed="false" customWidth="true" hidden="false" outlineLevel="0" max="8" min="8" style="1" width="13.85"/>
    <col collapsed="false" customWidth="true" hidden="false" outlineLevel="0" max="9" min="9" style="1" width="11.7"/>
    <col collapsed="false" customWidth="true" hidden="false" outlineLevel="0" max="10" min="10" style="1" width="2.84"/>
    <col collapsed="false" customWidth="true" hidden="false" outlineLevel="0" max="11" min="11" style="1" width="11.7"/>
    <col collapsed="false" customWidth="true" hidden="false" outlineLevel="0" max="12" min="12" style="1" width="2.7"/>
    <col collapsed="false" customWidth="true" hidden="false" outlineLevel="0" max="13" min="13" style="1" width="10.28"/>
    <col collapsed="false" customWidth="true" hidden="false" outlineLevel="0" max="14" min="14" style="1" width="2.7"/>
    <col collapsed="false" customWidth="true" hidden="false" outlineLevel="0" max="15" min="15" style="0" width="9.85"/>
    <col collapsed="false" customWidth="true" hidden="false" outlineLevel="0" max="16" min="16" style="61" width="2.13"/>
    <col collapsed="false" customWidth="true" hidden="false" outlineLevel="0" max="17" min="17" style="0" width="9.99"/>
    <col collapsed="false" customWidth="true" hidden="false" outlineLevel="0" max="18" min="18" style="61" width="1.56"/>
    <col collapsed="false" customWidth="true" hidden="false" outlineLevel="0" max="19" min="19" style="0" width="22.56"/>
    <col collapsed="false" customWidth="true" hidden="false" outlineLevel="0" max="20" min="20" style="61" width="7.7"/>
    <col collapsed="false" customWidth="true" hidden="false" outlineLevel="0" max="21" min="21" style="0" width="1.28"/>
    <col collapsed="false" customWidth="true" hidden="false" outlineLevel="0" max="22" min="22" style="0" width="6.56"/>
    <col collapsed="false" customWidth="true" hidden="false" outlineLevel="0" max="23" min="23" style="0" width="1.28"/>
    <col collapsed="false" customWidth="true" hidden="false" outlineLevel="0" max="24" min="24" style="0" width="8.7"/>
  </cols>
  <sheetData>
    <row r="1" customFormat="false" ht="21.75" hidden="false" customHeight="true" outlineLevel="0" collapsed="false">
      <c r="A1" s="3" t="s">
        <v>0</v>
      </c>
      <c r="B1" s="3"/>
      <c r="C1" s="3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10"/>
      <c r="P1" s="10"/>
      <c r="Q1" s="8"/>
      <c r="R1" s="8"/>
      <c r="S1" s="8"/>
      <c r="T1" s="7" t="str">
        <f aca="false">[1]Dates!$Q$1</f>
        <v>Second Quarter 2001</v>
      </c>
      <c r="U1" s="7"/>
      <c r="V1" s="7"/>
      <c r="W1" s="7"/>
      <c r="X1" s="7"/>
    </row>
    <row r="2" customFormat="false" ht="12.75" hidden="false" customHeight="true" outlineLevel="0" collapsed="false">
      <c r="A2" s="12"/>
      <c r="B2" s="13" t="str">
        <f aca="false">[1]Dates!$B$3</f>
        <v>Through 06/08/01</v>
      </c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14"/>
      <c r="P2" s="9"/>
      <c r="Q2" s="10"/>
      <c r="R2" s="9"/>
      <c r="S2" s="10"/>
      <c r="T2" s="9"/>
      <c r="U2" s="10"/>
      <c r="V2" s="9"/>
      <c r="W2" s="11"/>
      <c r="X2" s="10"/>
    </row>
    <row r="3" customFormat="false" ht="13.5" hidden="false" customHeight="true" outlineLevel="0" collapsed="false">
      <c r="F3" s="15" t="s">
        <v>1</v>
      </c>
      <c r="H3" s="0"/>
      <c r="I3" s="0"/>
      <c r="J3" s="0"/>
      <c r="K3" s="0"/>
      <c r="L3" s="0"/>
      <c r="M3" s="0"/>
      <c r="N3" s="0"/>
    </row>
    <row r="4" customFormat="false" ht="11.25" hidden="false" customHeight="true" outlineLevel="0" collapsed="false"/>
    <row r="5" customFormat="false" ht="11.25" hidden="false" customHeight="true" outlineLevel="0" collapsed="false">
      <c r="K5" s="1" t="s">
        <v>3</v>
      </c>
    </row>
    <row r="6" customFormat="false" ht="11.25" hidden="false" customHeight="false" outlineLevel="0" collapsed="false">
      <c r="A6" s="20"/>
      <c r="B6" s="20"/>
      <c r="C6" s="20"/>
      <c r="D6" s="20"/>
      <c r="E6" s="20"/>
      <c r="F6" s="20"/>
      <c r="H6" s="20"/>
      <c r="I6" s="1" t="s">
        <v>5</v>
      </c>
      <c r="J6" s="20"/>
      <c r="K6" s="1" t="s">
        <v>6</v>
      </c>
      <c r="L6" s="20"/>
      <c r="M6" s="20"/>
      <c r="N6" s="21"/>
      <c r="O6" s="1" t="s">
        <v>7</v>
      </c>
      <c r="P6" s="21"/>
      <c r="Q6" s="1"/>
      <c r="R6" s="104"/>
      <c r="S6" s="20"/>
      <c r="T6" s="104"/>
      <c r="U6" s="20"/>
      <c r="V6" s="20"/>
      <c r="W6" s="20"/>
      <c r="X6" s="20"/>
    </row>
    <row r="7" customFormat="false" ht="11.25" hidden="false" customHeight="false" outlineLevel="0" collapsed="false">
      <c r="A7" s="20"/>
      <c r="B7" s="20"/>
      <c r="C7" s="20"/>
      <c r="D7" s="20"/>
      <c r="E7" s="20"/>
      <c r="F7" s="20"/>
      <c r="G7" s="19"/>
      <c r="H7" s="20"/>
      <c r="I7" s="22" t="s">
        <v>8</v>
      </c>
      <c r="J7" s="20"/>
      <c r="K7" s="22" t="s">
        <v>9</v>
      </c>
      <c r="L7" s="20"/>
      <c r="M7" s="22" t="s">
        <v>10</v>
      </c>
      <c r="N7" s="21"/>
      <c r="O7" s="22" t="s">
        <v>10</v>
      </c>
      <c r="P7" s="21"/>
      <c r="Q7" s="22" t="s">
        <v>11</v>
      </c>
      <c r="R7" s="104"/>
      <c r="S7" s="20"/>
      <c r="T7" s="104"/>
      <c r="U7" s="20"/>
      <c r="V7" s="20"/>
      <c r="W7" s="20"/>
      <c r="X7" s="20"/>
    </row>
    <row r="8" customFormat="false" ht="11.25" hidden="false" customHeight="false" outlineLevel="0" collapsed="false">
      <c r="A8" s="20"/>
      <c r="B8" s="20"/>
      <c r="C8" s="20"/>
      <c r="D8" s="20"/>
      <c r="E8" s="20"/>
      <c r="F8" s="20" t="s">
        <v>96</v>
      </c>
      <c r="G8" s="25"/>
      <c r="H8" s="20"/>
      <c r="I8" s="25" t="n">
        <f aca="false">'[8]Linked Data'!$C$24</f>
        <v>23.2</v>
      </c>
      <c r="J8" s="20"/>
      <c r="K8" s="25" t="n">
        <f aca="false">'[8]Linked Data'!$I$24</f>
        <v>11.5</v>
      </c>
      <c r="L8" s="20"/>
      <c r="M8" s="25" t="n">
        <f aca="false">'[8]Linked Data'!$M$24</f>
        <v>11.7</v>
      </c>
      <c r="N8" s="24"/>
      <c r="O8" s="25" t="n">
        <f aca="false">'[8]Linked Data'!$O$24</f>
        <v>1.7</v>
      </c>
      <c r="P8" s="24"/>
      <c r="Q8" s="23" t="n">
        <f aca="false">+M8-O8</f>
        <v>10</v>
      </c>
      <c r="R8" s="104"/>
      <c r="S8" s="20"/>
      <c r="T8" s="104"/>
      <c r="U8" s="20"/>
      <c r="V8" s="20"/>
      <c r="W8" s="20"/>
      <c r="X8" s="20"/>
    </row>
    <row r="9" customFormat="false" ht="12" hidden="false" customHeight="true" outlineLevel="0" collapsed="false">
      <c r="A9" s="20"/>
      <c r="B9" s="20"/>
      <c r="C9" s="20"/>
      <c r="D9" s="20"/>
      <c r="E9" s="20"/>
      <c r="F9" s="20" t="s">
        <v>97</v>
      </c>
      <c r="G9" s="23"/>
      <c r="H9" s="20"/>
      <c r="I9" s="23" t="n">
        <f aca="false">'[9]Linked Data'!$C$29</f>
        <v>-0.7</v>
      </c>
      <c r="J9" s="20"/>
      <c r="K9" s="23" t="n">
        <f aca="false">'[9]Linked Data'!$I$29</f>
        <v>0.4</v>
      </c>
      <c r="L9" s="20"/>
      <c r="M9" s="23" t="n">
        <f aca="false">'[9]Linked Data'!$M$29</f>
        <v>-1.1</v>
      </c>
      <c r="N9" s="24"/>
      <c r="O9" s="23" t="n">
        <f aca="false">'[9]Linked Data'!$O$29</f>
        <v>0.5</v>
      </c>
      <c r="P9" s="24"/>
      <c r="Q9" s="23" t="n">
        <f aca="false">M9-O9</f>
        <v>-1.6</v>
      </c>
      <c r="R9" s="104"/>
      <c r="S9" s="20"/>
      <c r="T9" s="104"/>
      <c r="U9" s="20"/>
      <c r="V9" s="20"/>
      <c r="W9" s="20"/>
      <c r="X9" s="20"/>
    </row>
    <row r="10" customFormat="false" ht="12" hidden="false" customHeight="true" outlineLevel="0" collapsed="false">
      <c r="A10" s="20"/>
      <c r="B10" s="20"/>
      <c r="C10" s="20"/>
      <c r="D10" s="20"/>
      <c r="E10" s="20"/>
      <c r="F10" s="20" t="s">
        <v>98</v>
      </c>
      <c r="G10" s="25"/>
      <c r="H10" s="20"/>
      <c r="I10" s="25" t="n">
        <f aca="false">'[10]Linked Data'!$C$21</f>
        <v>29.6</v>
      </c>
      <c r="J10" s="20"/>
      <c r="K10" s="25" t="n">
        <f aca="false">'[10]Linked Data'!$I$21</f>
        <v>9</v>
      </c>
      <c r="L10" s="20"/>
      <c r="M10" s="25" t="n">
        <f aca="false">'[10]Linked Data'!$M$21</f>
        <v>20.6</v>
      </c>
      <c r="N10" s="24"/>
      <c r="O10" s="25" t="n">
        <f aca="false">'[10]Linked Data'!$O$21</f>
        <v>93.7</v>
      </c>
      <c r="P10" s="24"/>
      <c r="Q10" s="23" t="n">
        <f aca="false">+M10-O10</f>
        <v>-73.1</v>
      </c>
      <c r="R10" s="104"/>
      <c r="S10" s="20"/>
      <c r="T10" s="104"/>
      <c r="U10" s="20"/>
      <c r="V10" s="20"/>
      <c r="W10" s="20"/>
      <c r="X10" s="20"/>
    </row>
    <row r="11" customFormat="false" ht="12" hidden="false" customHeight="true" outlineLevel="0" collapsed="false">
      <c r="A11" s="20"/>
      <c r="B11" s="20"/>
      <c r="C11" s="20"/>
      <c r="D11" s="20"/>
      <c r="E11" s="20"/>
      <c r="F11" s="20" t="s">
        <v>99</v>
      </c>
      <c r="G11" s="25"/>
      <c r="H11" s="20"/>
      <c r="I11" s="25" t="n">
        <f aca="false">'[11]Linked Data'!$C$21</f>
        <v>15.4</v>
      </c>
      <c r="J11" s="20"/>
      <c r="K11" s="25" t="n">
        <f aca="false">'[11]Linked Data'!$I$21</f>
        <v>14.9</v>
      </c>
      <c r="L11" s="20"/>
      <c r="M11" s="25" t="n">
        <f aca="false">'[11]Linked Data'!$M$21</f>
        <v>0.5</v>
      </c>
      <c r="N11" s="24"/>
      <c r="O11" s="25" t="n">
        <f aca="false">'[11]Linked Data'!$O$21</f>
        <v>14.5</v>
      </c>
      <c r="P11" s="24"/>
      <c r="Q11" s="23" t="n">
        <f aca="false">+M11-O11</f>
        <v>-14</v>
      </c>
      <c r="R11" s="104"/>
      <c r="S11" s="20"/>
      <c r="T11" s="104"/>
      <c r="U11" s="20"/>
      <c r="V11" s="20"/>
      <c r="W11" s="20"/>
      <c r="X11" s="20"/>
    </row>
    <row r="12" customFormat="false" ht="12" hidden="false" customHeight="true" outlineLevel="0" collapsed="false">
      <c r="A12" s="26"/>
      <c r="B12" s="26"/>
      <c r="C12" s="26"/>
      <c r="D12" s="26"/>
      <c r="E12" s="26"/>
      <c r="F12" s="27" t="s">
        <v>19</v>
      </c>
      <c r="G12" s="29"/>
      <c r="H12" s="26"/>
      <c r="I12" s="28" t="n">
        <f aca="false">SUM(I9:I10)</f>
        <v>28.9</v>
      </c>
      <c r="J12" s="26"/>
      <c r="K12" s="28" t="n">
        <f aca="false">SUM(K9:K10)</f>
        <v>9.4</v>
      </c>
      <c r="L12" s="26"/>
      <c r="M12" s="28" t="n">
        <f aca="false">SUM(M9:M10)</f>
        <v>19.5</v>
      </c>
      <c r="N12" s="30"/>
      <c r="O12" s="28" t="n">
        <f aca="false">SUM(O9:O10)</f>
        <v>94.2</v>
      </c>
      <c r="P12" s="30"/>
      <c r="Q12" s="28" t="n">
        <f aca="false">SUM(Q9:Q10)</f>
        <v>-74.7</v>
      </c>
      <c r="R12" s="105"/>
      <c r="S12" s="26"/>
      <c r="T12" s="105"/>
      <c r="U12" s="26"/>
      <c r="V12" s="26"/>
      <c r="W12" s="26"/>
      <c r="X12" s="26"/>
    </row>
    <row r="13" customFormat="false" ht="7.5" hidden="false" customHeight="true" outlineLevel="0" collapsed="false">
      <c r="A13" s="26"/>
      <c r="B13" s="26"/>
      <c r="C13" s="26"/>
      <c r="D13" s="27"/>
      <c r="E13" s="26"/>
      <c r="F13" s="32"/>
      <c r="G13" s="32"/>
      <c r="H13" s="32"/>
      <c r="I13" s="32"/>
      <c r="J13" s="26"/>
      <c r="K13" s="32"/>
      <c r="L13" s="26"/>
      <c r="M13" s="26"/>
      <c r="N13" s="34"/>
      <c r="O13" s="26"/>
      <c r="P13" s="34"/>
      <c r="Q13" s="32"/>
      <c r="R13" s="105"/>
      <c r="S13" s="26"/>
      <c r="T13" s="105"/>
      <c r="U13" s="26"/>
      <c r="V13" s="26"/>
      <c r="W13" s="26"/>
      <c r="X13" s="26"/>
    </row>
    <row r="14" customFormat="false" ht="7.5" hidden="false" customHeight="true" outlineLevel="0" collapsed="false"/>
    <row r="15" customFormat="false" ht="6.75" hidden="false" customHeight="true" outlineLevel="0" collapsed="false">
      <c r="J15" s="19"/>
    </row>
    <row r="16" customFormat="false" ht="15" hidden="false" customHeight="true" outlineLevel="0" collapsed="false">
      <c r="A16" s="106" t="s">
        <v>100</v>
      </c>
      <c r="B16" s="107"/>
      <c r="C16" s="108"/>
      <c r="D16" s="109"/>
      <c r="E16" s="110" t="s">
        <v>101</v>
      </c>
      <c r="F16" s="107"/>
      <c r="G16" s="108"/>
      <c r="H16" s="111"/>
      <c r="I16" s="112"/>
      <c r="J16" s="113" t="s">
        <v>102</v>
      </c>
      <c r="K16" s="114"/>
      <c r="L16" s="114"/>
      <c r="M16" s="114"/>
      <c r="N16" s="114"/>
      <c r="O16" s="107"/>
      <c r="P16" s="115"/>
      <c r="Q16" s="112"/>
      <c r="R16" s="114"/>
      <c r="S16" s="116" t="s">
        <v>103</v>
      </c>
      <c r="T16" s="114"/>
      <c r="U16" s="107"/>
      <c r="V16" s="107"/>
      <c r="W16" s="107"/>
      <c r="X16" s="107"/>
    </row>
    <row r="17" customFormat="false" ht="12.75" hidden="false" customHeight="true" outlineLevel="0" collapsed="false">
      <c r="A17" s="108"/>
      <c r="B17" s="108"/>
      <c r="C17" s="108"/>
      <c r="D17" s="109"/>
      <c r="E17" s="117" t="s">
        <v>104</v>
      </c>
      <c r="F17" s="107"/>
      <c r="G17" s="118"/>
      <c r="H17" s="119"/>
      <c r="I17" s="120" t="s">
        <v>105</v>
      </c>
      <c r="J17" s="0"/>
      <c r="K17" s="19"/>
      <c r="L17" s="19"/>
      <c r="M17" s="121" t="s">
        <v>106</v>
      </c>
      <c r="N17" s="122"/>
      <c r="O17" s="123" t="s">
        <v>7</v>
      </c>
      <c r="P17" s="119"/>
      <c r="Q17" s="120" t="s">
        <v>11</v>
      </c>
      <c r="R17" s="114"/>
      <c r="S17" s="124"/>
      <c r="T17" s="119" t="s">
        <v>107</v>
      </c>
      <c r="U17" s="125"/>
      <c r="V17" s="119" t="s">
        <v>107</v>
      </c>
      <c r="W17" s="125"/>
      <c r="X17" s="119"/>
    </row>
    <row r="18" customFormat="false" ht="12" hidden="false" customHeight="true" outlineLevel="0" collapsed="false">
      <c r="A18" s="126"/>
      <c r="B18" s="126"/>
      <c r="C18" s="126"/>
      <c r="D18" s="127"/>
      <c r="E18" s="125"/>
      <c r="F18" s="128" t="s">
        <v>108</v>
      </c>
      <c r="G18" s="118"/>
      <c r="H18" s="119"/>
      <c r="I18" s="129" t="n">
        <v>2</v>
      </c>
      <c r="J18" s="122" t="s">
        <v>109</v>
      </c>
      <c r="K18" s="119"/>
      <c r="L18" s="19"/>
      <c r="M18" s="130" t="n">
        <v>3.3</v>
      </c>
      <c r="N18" s="125"/>
      <c r="O18" s="131" t="n">
        <v>8.8</v>
      </c>
      <c r="P18" s="132"/>
      <c r="Q18" s="133" t="n">
        <f aca="false">+M18-O18</f>
        <v>-5.5</v>
      </c>
      <c r="R18" s="119"/>
      <c r="S18" s="134"/>
      <c r="T18" s="123" t="s">
        <v>110</v>
      </c>
      <c r="U18" s="135"/>
      <c r="V18" s="123" t="s">
        <v>7</v>
      </c>
      <c r="W18" s="125"/>
      <c r="X18" s="123" t="s">
        <v>11</v>
      </c>
    </row>
    <row r="19" customFormat="false" ht="12" hidden="false" customHeight="true" outlineLevel="0" collapsed="false">
      <c r="D19" s="136"/>
      <c r="E19" s="125"/>
      <c r="F19" s="128" t="s">
        <v>111</v>
      </c>
      <c r="G19" s="118"/>
      <c r="H19" s="119"/>
      <c r="I19" s="137" t="n">
        <v>0</v>
      </c>
      <c r="J19" s="122" t="s">
        <v>112</v>
      </c>
      <c r="K19" s="119"/>
      <c r="L19" s="19"/>
      <c r="M19" s="130" t="n">
        <v>-0.3</v>
      </c>
      <c r="N19" s="125"/>
      <c r="O19" s="131" t="n">
        <v>0.4</v>
      </c>
      <c r="P19" s="132"/>
      <c r="Q19" s="133" t="n">
        <f aca="false">+M19-O19</f>
        <v>-0.7</v>
      </c>
      <c r="R19" s="132"/>
      <c r="S19" s="124" t="s">
        <v>113</v>
      </c>
      <c r="T19" s="138" t="n">
        <v>1.4</v>
      </c>
      <c r="U19" s="138"/>
      <c r="V19" s="139" t="n">
        <v>2.3</v>
      </c>
      <c r="W19" s="125"/>
      <c r="X19" s="139" t="n">
        <v>-0.9</v>
      </c>
    </row>
    <row r="20" customFormat="false" ht="12" hidden="false" customHeight="true" outlineLevel="0" collapsed="false">
      <c r="D20" s="136"/>
      <c r="E20" s="125"/>
      <c r="F20" s="128" t="s">
        <v>114</v>
      </c>
      <c r="G20" s="118"/>
      <c r="H20" s="119"/>
      <c r="I20" s="137" t="n">
        <v>3</v>
      </c>
      <c r="J20" s="122" t="s">
        <v>115</v>
      </c>
      <c r="K20" s="119"/>
      <c r="L20" s="19"/>
      <c r="M20" s="130" t="n">
        <v>0</v>
      </c>
      <c r="N20" s="125"/>
      <c r="O20" s="131" t="n">
        <v>-0.5</v>
      </c>
      <c r="P20" s="132"/>
      <c r="Q20" s="133" t="n">
        <f aca="false">+M20-O20</f>
        <v>0.5</v>
      </c>
      <c r="R20" s="132"/>
      <c r="S20" s="124" t="s">
        <v>116</v>
      </c>
      <c r="T20" s="138" t="n">
        <v>-5.8</v>
      </c>
      <c r="U20" s="138"/>
      <c r="V20" s="139" t="n">
        <v>1.2</v>
      </c>
      <c r="W20" s="125"/>
      <c r="X20" s="139" t="n">
        <v>-7</v>
      </c>
    </row>
    <row r="21" customFormat="false" ht="12" hidden="false" customHeight="true" outlineLevel="0" collapsed="false">
      <c r="D21" s="136"/>
      <c r="E21" s="125"/>
      <c r="F21" s="128" t="s">
        <v>117</v>
      </c>
      <c r="G21" s="118"/>
      <c r="H21" s="119"/>
      <c r="I21" s="137" t="n">
        <v>3.5</v>
      </c>
      <c r="J21" s="122" t="s">
        <v>118</v>
      </c>
      <c r="K21" s="119"/>
      <c r="L21" s="19"/>
      <c r="M21" s="130" t="n">
        <v>-0.8</v>
      </c>
      <c r="N21" s="125"/>
      <c r="O21" s="131" t="n">
        <v>0.5</v>
      </c>
      <c r="P21" s="132"/>
      <c r="Q21" s="133" t="n">
        <f aca="false">+M21-O21</f>
        <v>-1.3</v>
      </c>
      <c r="R21" s="132"/>
      <c r="S21" s="140" t="s">
        <v>119</v>
      </c>
      <c r="T21" s="138" t="n">
        <v>1.1</v>
      </c>
      <c r="U21" s="138"/>
      <c r="V21" s="139" t="n">
        <v>1.6</v>
      </c>
      <c r="W21" s="125"/>
      <c r="X21" s="139" t="n">
        <v>-0.5</v>
      </c>
    </row>
    <row r="22" customFormat="false" ht="12" hidden="false" customHeight="true" outlineLevel="0" collapsed="false">
      <c r="D22" s="136"/>
      <c r="E22" s="125"/>
      <c r="F22" s="128" t="s">
        <v>120</v>
      </c>
      <c r="G22" s="118"/>
      <c r="H22" s="119"/>
      <c r="I22" s="137" t="n">
        <v>0</v>
      </c>
      <c r="J22" s="122" t="s">
        <v>121</v>
      </c>
      <c r="K22" s="119"/>
      <c r="L22" s="19"/>
      <c r="M22" s="130" t="n">
        <v>4.6</v>
      </c>
      <c r="N22" s="125"/>
      <c r="O22" s="131" t="n">
        <v>0</v>
      </c>
      <c r="P22" s="132"/>
      <c r="Q22" s="133" t="n">
        <f aca="false">+M22-O22</f>
        <v>4.6</v>
      </c>
      <c r="R22" s="132"/>
      <c r="S22" s="140" t="s">
        <v>122</v>
      </c>
      <c r="T22" s="138" t="n">
        <v>1.158</v>
      </c>
      <c r="U22" s="138"/>
      <c r="V22" s="139" t="n">
        <v>1</v>
      </c>
      <c r="W22" s="125"/>
      <c r="X22" s="139" t="n">
        <v>0.158</v>
      </c>
    </row>
    <row r="23" customFormat="false" ht="12" hidden="false" customHeight="true" outlineLevel="0" collapsed="false">
      <c r="D23" s="136"/>
      <c r="E23" s="125"/>
      <c r="F23" s="128" t="s">
        <v>123</v>
      </c>
      <c r="G23" s="118"/>
      <c r="H23" s="119"/>
      <c r="I23" s="137" t="n">
        <v>3</v>
      </c>
      <c r="J23" s="122" t="s">
        <v>124</v>
      </c>
      <c r="K23" s="119"/>
      <c r="L23" s="19"/>
      <c r="M23" s="130" t="n">
        <v>0.6</v>
      </c>
      <c r="N23" s="125"/>
      <c r="O23" s="131" t="n">
        <v>0</v>
      </c>
      <c r="P23" s="132"/>
      <c r="Q23" s="133" t="n">
        <f aca="false">+M23-O23</f>
        <v>0.6</v>
      </c>
      <c r="R23" s="132"/>
      <c r="S23" s="140" t="s">
        <v>125</v>
      </c>
      <c r="T23" s="138" t="n">
        <v>0.5</v>
      </c>
      <c r="U23" s="138"/>
      <c r="V23" s="139" t="n">
        <v>2</v>
      </c>
      <c r="W23" s="125"/>
      <c r="X23" s="139" t="n">
        <v>-1.5</v>
      </c>
    </row>
    <row r="24" customFormat="false" ht="12" hidden="false" customHeight="true" outlineLevel="0" collapsed="false">
      <c r="D24" s="136"/>
      <c r="E24" s="125"/>
      <c r="F24" s="128" t="s">
        <v>126</v>
      </c>
      <c r="G24" s="118"/>
      <c r="H24" s="119"/>
      <c r="I24" s="137" t="n">
        <f aca="false">3.9-0.7</f>
        <v>3.2</v>
      </c>
      <c r="J24" s="141" t="s">
        <v>127</v>
      </c>
      <c r="K24" s="119"/>
      <c r="L24" s="19"/>
      <c r="M24" s="130" t="n">
        <v>-0.9</v>
      </c>
      <c r="N24" s="125"/>
      <c r="O24" s="131" t="n">
        <v>1.4</v>
      </c>
      <c r="P24" s="132"/>
      <c r="Q24" s="133" t="n">
        <f aca="false">+M24-O24</f>
        <v>-2.3</v>
      </c>
      <c r="R24" s="132"/>
      <c r="S24" s="140" t="s">
        <v>128</v>
      </c>
      <c r="T24" s="142" t="n">
        <v>1.4</v>
      </c>
      <c r="U24" s="143"/>
      <c r="V24" s="139" t="n">
        <v>1.9</v>
      </c>
      <c r="W24" s="125"/>
      <c r="X24" s="139" t="n">
        <v>-0.5</v>
      </c>
    </row>
    <row r="25" customFormat="false" ht="12" hidden="false" customHeight="true" outlineLevel="0" collapsed="false">
      <c r="D25" s="136"/>
      <c r="E25" s="125"/>
      <c r="F25" s="128" t="s">
        <v>129</v>
      </c>
      <c r="G25" s="118"/>
      <c r="H25" s="118"/>
      <c r="I25" s="137" t="n">
        <v>3.8</v>
      </c>
      <c r="J25" s="141" t="s">
        <v>130</v>
      </c>
      <c r="K25" s="119"/>
      <c r="L25" s="19"/>
      <c r="M25" s="144" t="n">
        <v>0</v>
      </c>
      <c r="N25" s="125"/>
      <c r="O25" s="131" t="n">
        <v>0</v>
      </c>
      <c r="P25" s="132"/>
      <c r="Q25" s="133" t="n">
        <f aca="false">+M25-O25</f>
        <v>0</v>
      </c>
      <c r="R25" s="132"/>
      <c r="S25" s="140" t="s">
        <v>131</v>
      </c>
      <c r="T25" s="142" t="n">
        <v>1.3</v>
      </c>
      <c r="U25" s="143"/>
      <c r="V25" s="145" t="n">
        <v>1</v>
      </c>
      <c r="W25" s="125"/>
      <c r="X25" s="145" t="n">
        <v>0.3</v>
      </c>
    </row>
    <row r="26" customFormat="false" ht="12" hidden="false" customHeight="true" outlineLevel="0" collapsed="false">
      <c r="D26" s="136"/>
      <c r="E26" s="125"/>
      <c r="F26" s="128" t="s">
        <v>132</v>
      </c>
      <c r="G26" s="118"/>
      <c r="H26" s="118"/>
      <c r="I26" s="146" t="n">
        <f aca="false">SUM(I18:I25)</f>
        <v>18.5</v>
      </c>
      <c r="J26" s="141" t="s">
        <v>133</v>
      </c>
      <c r="K26" s="119"/>
      <c r="L26" s="19"/>
      <c r="M26" s="144" t="n">
        <v>0</v>
      </c>
      <c r="N26" s="125"/>
      <c r="O26" s="131" t="n">
        <v>37</v>
      </c>
      <c r="P26" s="132"/>
      <c r="Q26" s="133" t="n">
        <f aca="false">+M26-O26</f>
        <v>-37</v>
      </c>
      <c r="R26" s="132"/>
      <c r="S26" s="140" t="s">
        <v>134</v>
      </c>
      <c r="T26" s="142" t="n">
        <v>2.5</v>
      </c>
      <c r="U26" s="143"/>
      <c r="V26" s="145" t="n">
        <v>0.4</v>
      </c>
      <c r="W26" s="125"/>
      <c r="X26" s="145" t="n">
        <v>2.1</v>
      </c>
    </row>
    <row r="27" customFormat="false" ht="12" hidden="false" customHeight="true" outlineLevel="0" collapsed="false">
      <c r="D27" s="136"/>
      <c r="E27" s="125"/>
      <c r="I27" s="147"/>
      <c r="J27" s="141" t="s">
        <v>135</v>
      </c>
      <c r="K27" s="119"/>
      <c r="L27" s="19"/>
      <c r="M27" s="130" t="n">
        <v>1.8</v>
      </c>
      <c r="N27" s="125"/>
      <c r="O27" s="131" t="n">
        <v>3.1</v>
      </c>
      <c r="P27" s="132"/>
      <c r="Q27" s="133" t="n">
        <f aca="false">+M27-O27</f>
        <v>-1.3</v>
      </c>
      <c r="R27" s="132"/>
      <c r="S27" s="125" t="s">
        <v>136</v>
      </c>
      <c r="T27" s="142" t="n">
        <v>4.6</v>
      </c>
      <c r="U27" s="143"/>
      <c r="V27" s="143" t="n">
        <v>1.2</v>
      </c>
      <c r="W27" s="125"/>
      <c r="X27" s="143" t="n">
        <v>3.4</v>
      </c>
    </row>
    <row r="28" customFormat="false" ht="12" hidden="false" customHeight="true" outlineLevel="0" collapsed="false">
      <c r="A28" s="126"/>
      <c r="B28" s="126"/>
      <c r="C28" s="126"/>
      <c r="D28" s="136"/>
      <c r="E28" s="125"/>
      <c r="F28" s="119"/>
      <c r="G28" s="119"/>
      <c r="H28" s="118"/>
      <c r="I28" s="148"/>
      <c r="J28" s="141" t="s">
        <v>137</v>
      </c>
      <c r="K28" s="119"/>
      <c r="L28" s="19"/>
      <c r="M28" s="130" t="n">
        <v>0.8</v>
      </c>
      <c r="N28" s="125"/>
      <c r="O28" s="131" t="n">
        <v>1.3</v>
      </c>
      <c r="P28" s="132"/>
      <c r="Q28" s="133" t="n">
        <f aca="false">+M28-O28</f>
        <v>-0.5</v>
      </c>
      <c r="R28" s="132"/>
      <c r="S28" s="140" t="s">
        <v>138</v>
      </c>
      <c r="T28" s="142" t="n">
        <v>2.9</v>
      </c>
      <c r="U28" s="143"/>
      <c r="V28" s="145" t="n">
        <v>0</v>
      </c>
      <c r="W28" s="125"/>
      <c r="X28" s="145" t="n">
        <v>2.9</v>
      </c>
    </row>
    <row r="29" customFormat="false" ht="12" hidden="false" customHeight="true" outlineLevel="0" collapsed="false">
      <c r="D29" s="136"/>
      <c r="F29" s="19"/>
      <c r="G29" s="19"/>
      <c r="I29" s="149"/>
      <c r="J29" s="141" t="s">
        <v>139</v>
      </c>
      <c r="K29" s="119"/>
      <c r="L29" s="19"/>
      <c r="M29" s="130" t="n">
        <v>2.7</v>
      </c>
      <c r="N29" s="125"/>
      <c r="O29" s="131" t="n">
        <v>1.6</v>
      </c>
      <c r="P29" s="132"/>
      <c r="Q29" s="133" t="n">
        <f aca="false">+M29-O29</f>
        <v>1.1</v>
      </c>
      <c r="R29" s="132"/>
      <c r="S29" s="140" t="s">
        <v>140</v>
      </c>
      <c r="T29" s="142" t="n">
        <v>8.3</v>
      </c>
      <c r="U29" s="143"/>
      <c r="V29" s="145" t="n">
        <v>0</v>
      </c>
      <c r="W29" s="125"/>
      <c r="X29" s="145" t="n">
        <v>8.3</v>
      </c>
    </row>
    <row r="30" customFormat="false" ht="12" hidden="false" customHeight="true" outlineLevel="0" collapsed="false">
      <c r="D30" s="136"/>
      <c r="F30" s="19"/>
      <c r="G30" s="19"/>
      <c r="I30" s="149"/>
      <c r="J30" s="141" t="s">
        <v>141</v>
      </c>
      <c r="K30" s="119"/>
      <c r="L30" s="19"/>
      <c r="M30" s="130" t="n">
        <v>0</v>
      </c>
      <c r="N30" s="125"/>
      <c r="O30" s="131" t="n">
        <v>0</v>
      </c>
      <c r="P30" s="132"/>
      <c r="Q30" s="133" t="n">
        <f aca="false">+M30-O30</f>
        <v>0</v>
      </c>
      <c r="R30" s="132"/>
      <c r="S30" s="125" t="s">
        <v>142</v>
      </c>
      <c r="T30" s="142" t="n">
        <v>-5</v>
      </c>
      <c r="U30" s="143"/>
      <c r="V30" s="143" t="n">
        <v>0.1</v>
      </c>
      <c r="W30" s="125"/>
      <c r="X30" s="143" t="n">
        <v>-5.1</v>
      </c>
    </row>
    <row r="31" customFormat="false" ht="12" hidden="false" customHeight="true" outlineLevel="0" collapsed="false">
      <c r="D31" s="136"/>
      <c r="F31" s="19"/>
      <c r="G31" s="19"/>
      <c r="I31" s="149"/>
      <c r="J31" s="141" t="s">
        <v>143</v>
      </c>
      <c r="K31" s="119"/>
      <c r="L31" s="19"/>
      <c r="M31" s="130" t="n">
        <v>0.3</v>
      </c>
      <c r="N31" s="125"/>
      <c r="O31" s="131" t="n">
        <v>0.9</v>
      </c>
      <c r="P31" s="132"/>
      <c r="Q31" s="133" t="n">
        <f aca="false">+M31-O31</f>
        <v>-0.6</v>
      </c>
      <c r="R31" s="132"/>
      <c r="S31" s="125" t="s">
        <v>144</v>
      </c>
      <c r="T31" s="142" t="n">
        <v>1.7</v>
      </c>
      <c r="U31" s="143"/>
      <c r="V31" s="143" t="n">
        <v>2.2</v>
      </c>
      <c r="W31" s="125"/>
      <c r="X31" s="143" t="n">
        <v>-0.5</v>
      </c>
    </row>
    <row r="32" customFormat="false" ht="12" hidden="false" customHeight="true" outlineLevel="0" collapsed="false">
      <c r="D32" s="136"/>
      <c r="F32" s="19"/>
      <c r="G32" s="19"/>
      <c r="I32" s="149"/>
      <c r="J32" s="141" t="s">
        <v>145</v>
      </c>
      <c r="K32" s="119"/>
      <c r="L32" s="19"/>
      <c r="M32" s="130" t="n">
        <v>0.6</v>
      </c>
      <c r="N32" s="125"/>
      <c r="O32" s="131" t="n">
        <v>6.3</v>
      </c>
      <c r="P32" s="132"/>
      <c r="Q32" s="133" t="n">
        <f aca="false">+M32-O32</f>
        <v>-5.7</v>
      </c>
      <c r="R32" s="132"/>
      <c r="S32" s="125" t="s">
        <v>146</v>
      </c>
      <c r="T32" s="142" t="n">
        <v>1.8</v>
      </c>
      <c r="U32" s="143"/>
      <c r="V32" s="143" t="n">
        <v>0.2</v>
      </c>
      <c r="W32" s="125"/>
      <c r="X32" s="143" t="n">
        <v>1.6</v>
      </c>
    </row>
    <row r="33" customFormat="false" ht="12" hidden="false" customHeight="true" outlineLevel="0" collapsed="false">
      <c r="D33" s="136"/>
      <c r="F33" s="19"/>
      <c r="G33" s="19"/>
      <c r="I33" s="149"/>
      <c r="J33" s="141" t="s">
        <v>147</v>
      </c>
      <c r="K33" s="119"/>
      <c r="L33" s="19"/>
      <c r="M33" s="130" t="n">
        <v>0</v>
      </c>
      <c r="N33" s="125"/>
      <c r="O33" s="131" t="n">
        <v>1.4</v>
      </c>
      <c r="P33" s="132"/>
      <c r="Q33" s="133" t="n">
        <f aca="false">+M33-O33</f>
        <v>-1.4</v>
      </c>
      <c r="R33" s="132"/>
      <c r="S33" s="140" t="s">
        <v>75</v>
      </c>
      <c r="T33" s="142" t="n">
        <v>-2.5</v>
      </c>
      <c r="U33" s="143"/>
      <c r="V33" s="143" t="n">
        <v>4</v>
      </c>
      <c r="W33" s="125"/>
      <c r="X33" s="143" t="n">
        <v>-6.5</v>
      </c>
    </row>
    <row r="34" customFormat="false" ht="12" hidden="false" customHeight="true" outlineLevel="0" collapsed="false">
      <c r="D34" s="136"/>
      <c r="F34" s="19"/>
      <c r="G34" s="19"/>
      <c r="I34" s="149"/>
      <c r="J34" s="141" t="s">
        <v>148</v>
      </c>
      <c r="K34" s="119"/>
      <c r="L34" s="19"/>
      <c r="M34" s="130" t="n">
        <v>3.2</v>
      </c>
      <c r="N34" s="125"/>
      <c r="O34" s="131" t="n">
        <v>3.1</v>
      </c>
      <c r="P34" s="132"/>
      <c r="Q34" s="133" t="n">
        <f aca="false">+M34-O34</f>
        <v>0.1</v>
      </c>
      <c r="R34" s="132"/>
      <c r="S34" s="150" t="s">
        <v>149</v>
      </c>
      <c r="T34" s="151" t="n">
        <v>15.358</v>
      </c>
      <c r="U34" s="124"/>
      <c r="V34" s="151" t="n">
        <v>19.1</v>
      </c>
      <c r="W34" s="125"/>
      <c r="X34" s="151" t="n">
        <v>-3.742</v>
      </c>
    </row>
    <row r="35" customFormat="false" ht="12" hidden="false" customHeight="true" outlineLevel="0" collapsed="false">
      <c r="D35" s="136"/>
      <c r="F35" s="19"/>
      <c r="G35" s="152"/>
      <c r="I35" s="149"/>
      <c r="J35" s="141" t="s">
        <v>150</v>
      </c>
      <c r="K35" s="119"/>
      <c r="L35" s="19"/>
      <c r="M35" s="130" t="n">
        <v>0.3</v>
      </c>
      <c r="N35" s="125"/>
      <c r="O35" s="131" t="n">
        <v>1.3</v>
      </c>
      <c r="P35" s="132"/>
      <c r="Q35" s="133" t="n">
        <f aca="false">+M35-O35</f>
        <v>-1</v>
      </c>
      <c r="R35" s="132"/>
      <c r="W35" s="124"/>
      <c r="X35" s="61"/>
    </row>
    <row r="36" customFormat="false" ht="12" hidden="false" customHeight="true" outlineLevel="0" collapsed="false">
      <c r="D36" s="136"/>
      <c r="F36" s="19"/>
      <c r="G36" s="19"/>
      <c r="I36" s="149"/>
      <c r="J36" s="141" t="s">
        <v>151</v>
      </c>
      <c r="K36" s="119"/>
      <c r="L36" s="19"/>
      <c r="M36" s="130" t="n">
        <v>0</v>
      </c>
      <c r="N36" s="125"/>
      <c r="O36" s="131" t="n">
        <v>1</v>
      </c>
      <c r="P36" s="132"/>
      <c r="Q36" s="133" t="n">
        <f aca="false">+M36-O36</f>
        <v>-1</v>
      </c>
      <c r="R36" s="132"/>
      <c r="S36" s="124"/>
      <c r="T36" s="153"/>
      <c r="U36" s="124"/>
      <c r="V36" s="124"/>
      <c r="W36" s="124"/>
      <c r="X36" s="61"/>
    </row>
    <row r="37" customFormat="false" ht="12" hidden="false" customHeight="true" outlineLevel="0" collapsed="false">
      <c r="D37" s="136"/>
      <c r="F37" s="19"/>
      <c r="G37" s="19"/>
      <c r="I37" s="149"/>
      <c r="J37" s="141" t="s">
        <v>152</v>
      </c>
      <c r="K37" s="119"/>
      <c r="L37" s="19"/>
      <c r="M37" s="130" t="n">
        <v>-0.2</v>
      </c>
      <c r="N37" s="125"/>
      <c r="O37" s="131" t="n">
        <v>2.9</v>
      </c>
      <c r="P37" s="132"/>
      <c r="Q37" s="133" t="n">
        <f aca="false">+M37-O37</f>
        <v>-3.1</v>
      </c>
      <c r="R37" s="132"/>
      <c r="S37" s="124"/>
      <c r="T37" s="153"/>
      <c r="U37" s="124"/>
      <c r="V37" s="124"/>
      <c r="W37" s="124"/>
      <c r="X37" s="61"/>
    </row>
    <row r="38" customFormat="false" ht="12" hidden="false" customHeight="true" outlineLevel="0" collapsed="false">
      <c r="D38" s="136"/>
      <c r="F38" s="19"/>
      <c r="G38" s="19"/>
      <c r="I38" s="149"/>
      <c r="J38" s="141" t="s">
        <v>153</v>
      </c>
      <c r="K38" s="119"/>
      <c r="L38" s="19"/>
      <c r="M38" s="130" t="n">
        <v>-0.1</v>
      </c>
      <c r="N38" s="125"/>
      <c r="O38" s="131" t="n">
        <v>-0.3</v>
      </c>
      <c r="P38" s="132"/>
      <c r="Q38" s="133" t="n">
        <f aca="false">+M38-O38</f>
        <v>0.2</v>
      </c>
      <c r="R38" s="132"/>
      <c r="S38" s="61"/>
      <c r="T38" s="154"/>
      <c r="U38" s="124"/>
      <c r="V38" s="61"/>
      <c r="W38" s="61"/>
      <c r="X38" s="61"/>
    </row>
    <row r="39" customFormat="false" ht="12" hidden="false" customHeight="true" outlineLevel="0" collapsed="false">
      <c r="D39" s="136"/>
      <c r="F39" s="19"/>
      <c r="G39" s="19"/>
      <c r="I39" s="149"/>
      <c r="J39" s="141" t="s">
        <v>154</v>
      </c>
      <c r="K39" s="119"/>
      <c r="L39" s="19"/>
      <c r="M39" s="130" t="n">
        <v>2.2</v>
      </c>
      <c r="N39" s="125"/>
      <c r="O39" s="131" t="n">
        <v>7.9</v>
      </c>
      <c r="P39" s="132"/>
      <c r="Q39" s="133" t="n">
        <f aca="false">+M39-O39</f>
        <v>-5.7</v>
      </c>
      <c r="R39" s="132"/>
      <c r="S39" s="61"/>
      <c r="T39" s="154"/>
      <c r="U39" s="124"/>
      <c r="V39" s="61"/>
      <c r="W39" s="61"/>
      <c r="X39" s="61"/>
    </row>
    <row r="40" customFormat="false" ht="12" hidden="false" customHeight="true" outlineLevel="0" collapsed="false">
      <c r="B40" s="155"/>
      <c r="D40" s="136"/>
      <c r="F40" s="19"/>
      <c r="G40" s="19"/>
      <c r="I40" s="149"/>
      <c r="J40" s="141" t="s">
        <v>155</v>
      </c>
      <c r="K40" s="119"/>
      <c r="L40" s="19"/>
      <c r="M40" s="130" t="n">
        <v>2.3</v>
      </c>
      <c r="N40" s="125"/>
      <c r="O40" s="131" t="n">
        <v>4.5</v>
      </c>
      <c r="P40" s="132"/>
      <c r="Q40" s="133" t="n">
        <f aca="false">+M40-O40</f>
        <v>-2.2</v>
      </c>
      <c r="R40" s="132"/>
      <c r="S40" s="61"/>
      <c r="T40" s="156"/>
      <c r="U40" s="125"/>
    </row>
    <row r="41" customFormat="false" ht="12" hidden="false" customHeight="true" outlineLevel="0" collapsed="false">
      <c r="D41" s="136"/>
      <c r="F41" s="19"/>
      <c r="G41" s="19"/>
      <c r="I41" s="149"/>
      <c r="J41" s="141" t="s">
        <v>156</v>
      </c>
      <c r="K41" s="119"/>
      <c r="L41" s="19"/>
      <c r="M41" s="130" t="n">
        <v>0.4</v>
      </c>
      <c r="N41" s="125"/>
      <c r="O41" s="131" t="n">
        <v>1.1</v>
      </c>
      <c r="P41" s="132"/>
      <c r="Q41" s="133" t="n">
        <f aca="false">+M41-O41</f>
        <v>-0.7</v>
      </c>
      <c r="R41" s="132"/>
      <c r="S41" s="61"/>
      <c r="T41" s="156"/>
      <c r="U41" s="125"/>
    </row>
    <row r="42" customFormat="false" ht="12" hidden="false" customHeight="true" outlineLevel="0" collapsed="false">
      <c r="D42" s="136"/>
      <c r="F42" s="19"/>
      <c r="G42" s="19"/>
      <c r="I42" s="149"/>
      <c r="J42" s="141" t="s">
        <v>157</v>
      </c>
      <c r="K42" s="119"/>
      <c r="L42" s="19"/>
      <c r="M42" s="130" t="n">
        <v>0</v>
      </c>
      <c r="N42" s="125"/>
      <c r="O42" s="131" t="n">
        <v>0.1</v>
      </c>
      <c r="P42" s="132"/>
      <c r="Q42" s="133" t="n">
        <f aca="false">+M42-O42</f>
        <v>-0.1</v>
      </c>
      <c r="R42" s="132"/>
      <c r="S42" s="61"/>
      <c r="T42" s="156"/>
      <c r="U42" s="125"/>
    </row>
    <row r="43" customFormat="false" ht="12" hidden="false" customHeight="true" outlineLevel="0" collapsed="false">
      <c r="D43" s="136"/>
      <c r="F43" s="19"/>
      <c r="G43" s="19"/>
      <c r="I43" s="149"/>
      <c r="J43" s="141" t="s">
        <v>158</v>
      </c>
      <c r="K43" s="119"/>
      <c r="L43" s="19"/>
      <c r="M43" s="130" t="n">
        <v>2.1</v>
      </c>
      <c r="N43" s="124"/>
      <c r="O43" s="131" t="n">
        <v>2.6</v>
      </c>
      <c r="P43" s="153"/>
      <c r="Q43" s="133" t="n">
        <f aca="false">+M43-O43</f>
        <v>-0.5</v>
      </c>
      <c r="R43" s="132"/>
      <c r="S43" s="61"/>
      <c r="T43" s="156"/>
      <c r="U43" s="125"/>
    </row>
    <row r="44" customFormat="false" ht="12" hidden="false" customHeight="true" outlineLevel="0" collapsed="false">
      <c r="D44" s="136"/>
      <c r="F44" s="19"/>
      <c r="G44" s="19"/>
      <c r="I44" s="149"/>
      <c r="J44" s="141" t="s">
        <v>75</v>
      </c>
      <c r="K44" s="119"/>
      <c r="L44" s="19"/>
      <c r="M44" s="157" t="n">
        <v>6.7</v>
      </c>
      <c r="N44" s="125"/>
      <c r="O44" s="158" t="n">
        <v>11.2</v>
      </c>
      <c r="P44" s="132"/>
      <c r="Q44" s="159" t="n">
        <f aca="false">+M44-O44</f>
        <v>-4.5</v>
      </c>
      <c r="R44" s="132"/>
      <c r="S44" s="61"/>
      <c r="T44" s="156"/>
      <c r="U44" s="125"/>
    </row>
    <row r="45" customFormat="false" ht="12" hidden="false" customHeight="true" outlineLevel="0" collapsed="false">
      <c r="D45" s="136"/>
      <c r="F45" s="19"/>
      <c r="G45" s="19"/>
      <c r="I45" s="149"/>
      <c r="J45" s="141" t="s">
        <v>159</v>
      </c>
      <c r="K45" s="119"/>
      <c r="L45" s="19"/>
      <c r="M45" s="132" t="n">
        <f aca="false">SUM(M18:M44)</f>
        <v>29.6</v>
      </c>
      <c r="N45" s="125"/>
      <c r="O45" s="132" t="n">
        <f aca="false">SUM(O18:O44)</f>
        <v>97.6</v>
      </c>
      <c r="P45" s="132"/>
      <c r="Q45" s="160" t="n">
        <f aca="false">SUM(Q18:Q44)</f>
        <v>-68</v>
      </c>
      <c r="R45" s="132"/>
      <c r="S45" s="61"/>
      <c r="T45" s="156"/>
      <c r="U45" s="125"/>
    </row>
    <row r="46" customFormat="false" ht="12" hidden="false" customHeight="true" outlineLevel="0" collapsed="false">
      <c r="D46" s="136"/>
      <c r="F46" s="19"/>
      <c r="G46" s="161"/>
      <c r="I46" s="149"/>
      <c r="J46" s="141" t="s">
        <v>160</v>
      </c>
      <c r="K46" s="119"/>
      <c r="L46" s="19"/>
      <c r="M46" s="158" t="n">
        <v>-9</v>
      </c>
      <c r="N46" s="125"/>
      <c r="O46" s="158" t="n">
        <v>-3.9</v>
      </c>
      <c r="P46" s="132"/>
      <c r="Q46" s="159" t="n">
        <v>-5.1</v>
      </c>
      <c r="R46" s="132"/>
      <c r="S46" s="61"/>
      <c r="T46" s="156"/>
      <c r="U46" s="125"/>
    </row>
    <row r="47" customFormat="false" ht="12" hidden="false" customHeight="true" outlineLevel="0" collapsed="false">
      <c r="D47" s="136"/>
      <c r="F47" s="19"/>
      <c r="G47" s="161"/>
      <c r="I47" s="149"/>
      <c r="J47" s="162" t="s">
        <v>161</v>
      </c>
      <c r="K47" s="119"/>
      <c r="L47" s="19"/>
      <c r="M47" s="163" t="n">
        <f aca="false">SUM(M45:M46)</f>
        <v>20.6</v>
      </c>
      <c r="N47" s="125"/>
      <c r="O47" s="163" t="n">
        <f aca="false">SUM(O45:O46)</f>
        <v>93.7</v>
      </c>
      <c r="P47" s="132"/>
      <c r="Q47" s="164" t="n">
        <f aca="false">SUM(Q45:Q46)</f>
        <v>-73.1</v>
      </c>
      <c r="R47" s="132"/>
      <c r="S47" s="61"/>
      <c r="T47" s="156"/>
      <c r="U47" s="125"/>
    </row>
    <row r="48" customFormat="false" ht="12" hidden="false" customHeight="true" outlineLevel="0" collapsed="false">
      <c r="D48" s="136"/>
      <c r="J48" s="165"/>
      <c r="Q48" s="166"/>
      <c r="R48" s="132"/>
      <c r="S48" s="61"/>
      <c r="T48" s="156"/>
      <c r="U48" s="125"/>
    </row>
    <row r="49" customFormat="false" ht="16.5" hidden="false" customHeight="true" outlineLevel="0" collapsed="false">
      <c r="A49" s="167"/>
      <c r="B49" s="72"/>
      <c r="D49" s="136"/>
      <c r="E49" s="167"/>
      <c r="F49" s="19"/>
      <c r="G49" s="17"/>
      <c r="H49" s="72"/>
      <c r="I49" s="149"/>
      <c r="J49" s="19"/>
      <c r="K49" s="167"/>
      <c r="L49" s="19"/>
      <c r="M49" s="19"/>
      <c r="N49" s="19"/>
      <c r="Q49" s="136"/>
      <c r="S49" s="167"/>
    </row>
    <row r="50" customFormat="false" ht="12.95" hidden="false" customHeight="true" outlineLevel="0" collapsed="false">
      <c r="B50" s="72"/>
      <c r="D50" s="136"/>
      <c r="F50" s="19"/>
      <c r="G50" s="17"/>
      <c r="H50" s="72"/>
      <c r="I50" s="149"/>
      <c r="J50" s="19"/>
      <c r="K50" s="19"/>
      <c r="L50" s="19"/>
      <c r="M50" s="19"/>
      <c r="N50" s="19"/>
      <c r="Q50" s="136"/>
      <c r="S50" s="61"/>
    </row>
    <row r="51" customFormat="false" ht="12.75" hidden="false" customHeight="false" outlineLevel="0" collapsed="false">
      <c r="D51" s="136"/>
      <c r="F51" s="19"/>
      <c r="I51" s="149"/>
      <c r="K51" s="19"/>
      <c r="L51" s="19"/>
      <c r="M51" s="19"/>
      <c r="N51" s="19"/>
      <c r="Q51" s="136"/>
      <c r="S51" s="61"/>
    </row>
    <row r="52" customFormat="false" ht="12.75" hidden="false" customHeight="false" outlineLevel="0" collapsed="false">
      <c r="D52" s="136"/>
      <c r="F52" s="19"/>
      <c r="I52" s="149"/>
      <c r="J52" s="19"/>
      <c r="K52" s="19"/>
      <c r="L52" s="19"/>
      <c r="M52" s="19"/>
      <c r="N52" s="19"/>
      <c r="Q52" s="136"/>
      <c r="S52" s="61"/>
    </row>
    <row r="53" customFormat="false" ht="12.75" hidden="false" customHeight="false" outlineLevel="0" collapsed="false">
      <c r="D53" s="136"/>
      <c r="F53" s="19"/>
      <c r="I53" s="149"/>
      <c r="J53" s="19"/>
      <c r="K53" s="19"/>
      <c r="L53" s="19"/>
      <c r="M53" s="19"/>
      <c r="N53" s="19"/>
      <c r="Q53" s="136"/>
      <c r="S53" s="61"/>
    </row>
    <row r="54" customFormat="false" ht="12.75" hidden="false" customHeight="false" outlineLevel="0" collapsed="false">
      <c r="D54" s="136"/>
      <c r="F54" s="19"/>
      <c r="I54" s="149"/>
      <c r="J54" s="19"/>
      <c r="K54" s="19"/>
      <c r="L54" s="19"/>
      <c r="M54" s="19"/>
      <c r="N54" s="19"/>
      <c r="Q54" s="136"/>
      <c r="S54" s="61"/>
    </row>
    <row r="55" customFormat="false" ht="12.75" hidden="false" customHeight="false" outlineLevel="0" collapsed="false">
      <c r="F55" s="19"/>
    </row>
    <row r="56" customFormat="false" ht="12.75" hidden="false" customHeight="false" outlineLevel="0" collapsed="false">
      <c r="F56" s="19"/>
    </row>
    <row r="57" customFormat="false" ht="12.75" hidden="false" customHeight="false" outlineLevel="0" collapsed="false">
      <c r="F57" s="19"/>
    </row>
    <row r="58" customFormat="false" ht="12.75" hidden="false" customHeight="false" outlineLevel="0" collapsed="false">
      <c r="F58" s="19"/>
    </row>
    <row r="59" customFormat="false" ht="12.75" hidden="false" customHeight="false" outlineLevel="0" collapsed="false">
      <c r="F59" s="19"/>
    </row>
    <row r="60" customFormat="false" ht="12.75" hidden="false" customHeight="false" outlineLevel="0" collapsed="false">
      <c r="F60" s="19"/>
    </row>
    <row r="61" customFormat="false" ht="12.75" hidden="false" customHeight="false" outlineLevel="0" collapsed="false">
      <c r="F61" s="19"/>
    </row>
    <row r="62" customFormat="false" ht="12.75" hidden="false" customHeight="false" outlineLevel="0" collapsed="false">
      <c r="F62" s="19"/>
    </row>
    <row r="63" customFormat="false" ht="12.75" hidden="false" customHeight="false" outlineLevel="0" collapsed="false">
      <c r="F63" s="19"/>
    </row>
    <row r="64" customFormat="false" ht="12.75" hidden="false" customHeight="false" outlineLevel="0" collapsed="false">
      <c r="F64" s="19"/>
    </row>
  </sheetData>
  <mergeCells count="2">
    <mergeCell ref="A1:C1"/>
    <mergeCell ref="T1:X1"/>
  </mergeCells>
  <printOptions headings="false" gridLines="false" gridLinesSet="true" horizontalCentered="false" verticalCentered="false"/>
  <pageMargins left="0.25" right="0.25" top="0.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&amp;C16&amp;R&amp;6&amp;D  -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11.41796875" defaultRowHeight="12" customHeight="true" zeroHeight="false" outlineLevelRow="0" outlineLevelCol="0"/>
  <cols>
    <col collapsed="false" customWidth="true" hidden="false" outlineLevel="0" max="1" min="1" style="80" width="8.14"/>
    <col collapsed="false" customWidth="true" hidden="false" outlineLevel="0" max="2" min="2" style="80" width="16.99"/>
    <col collapsed="false" customWidth="true" hidden="false" outlineLevel="0" max="3" min="3" style="80" width="10.71"/>
    <col collapsed="false" customWidth="true" hidden="false" outlineLevel="0" max="4" min="4" style="80" width="16.99"/>
    <col collapsed="false" customWidth="true" hidden="false" outlineLevel="0" max="5" min="5" style="80" width="9.56"/>
    <col collapsed="false" customWidth="true" hidden="false" outlineLevel="0" max="6" min="6" style="80" width="16.99"/>
    <col collapsed="false" customWidth="true" hidden="false" outlineLevel="0" max="7" min="7" style="80" width="9.28"/>
    <col collapsed="false" customWidth="true" hidden="false" outlineLevel="0" max="8" min="8" style="80" width="12.14"/>
    <col collapsed="false" customWidth="true" hidden="false" outlineLevel="0" max="32" min="9" style="80" width="10.71"/>
    <col collapsed="false" customWidth="false" hidden="false" outlineLevel="0" max="257" min="33" style="80" width="11.42"/>
  </cols>
  <sheetData>
    <row r="1" customFormat="false" ht="24.75" hidden="false" customHeight="true" outlineLevel="0" collapsed="false">
      <c r="A1" s="168" t="s">
        <v>77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</row>
    <row r="2" customFormat="false" ht="24.75" hidden="true" customHeight="true" outlineLevel="0" collapsed="false">
      <c r="A2" s="82"/>
    </row>
    <row r="3" customFormat="false" ht="15" hidden="true" customHeight="false" outlineLevel="0" collapsed="false">
      <c r="B3" s="169"/>
      <c r="C3" s="169"/>
      <c r="D3" s="169"/>
      <c r="E3" s="169"/>
      <c r="F3" s="169"/>
      <c r="G3" s="169"/>
    </row>
    <row r="4" customFormat="false" ht="12" hidden="true" customHeight="false" outlineLevel="0" collapsed="false">
      <c r="B4" s="170"/>
      <c r="C4" s="170"/>
      <c r="D4" s="170"/>
      <c r="E4" s="171"/>
      <c r="F4" s="171"/>
      <c r="G4" s="171"/>
    </row>
    <row r="5" customFormat="false" ht="12" hidden="true" customHeight="false" outlineLevel="0" collapsed="false">
      <c r="B5" s="170"/>
      <c r="C5" s="170"/>
      <c r="D5" s="170"/>
      <c r="E5" s="171"/>
      <c r="F5" s="171"/>
      <c r="G5" s="171"/>
    </row>
    <row r="6" customFormat="false" ht="12" hidden="true" customHeight="false" outlineLevel="0" collapsed="false">
      <c r="A6" s="172"/>
      <c r="B6" s="173"/>
      <c r="C6" s="173"/>
      <c r="D6" s="173"/>
      <c r="E6" s="174"/>
      <c r="F6" s="174"/>
      <c r="G6" s="174"/>
    </row>
    <row r="7" customFormat="false" ht="12" hidden="true" customHeight="false" outlineLevel="0" collapsed="false">
      <c r="A7" s="172"/>
      <c r="B7" s="173"/>
      <c r="C7" s="173"/>
      <c r="D7" s="173"/>
      <c r="E7" s="174"/>
      <c r="F7" s="174"/>
      <c r="G7" s="174"/>
    </row>
    <row r="8" customFormat="false" ht="12" hidden="true" customHeight="false" outlineLevel="0" collapsed="false">
      <c r="A8" s="172"/>
      <c r="B8" s="173"/>
      <c r="C8" s="173"/>
      <c r="D8" s="173"/>
      <c r="E8" s="174"/>
      <c r="F8" s="174"/>
      <c r="G8" s="174"/>
    </row>
    <row r="9" customFormat="false" ht="12" hidden="true" customHeight="false" outlineLevel="0" collapsed="false">
      <c r="A9" s="172"/>
      <c r="B9" s="173"/>
      <c r="C9" s="173"/>
      <c r="D9" s="173"/>
      <c r="E9" s="174"/>
      <c r="F9" s="174"/>
      <c r="G9" s="174"/>
    </row>
    <row r="10" customFormat="false" ht="12" hidden="true" customHeight="false" outlineLevel="0" collapsed="false">
      <c r="A10" s="172"/>
      <c r="B10" s="173"/>
      <c r="C10" s="173"/>
      <c r="D10" s="173"/>
      <c r="E10" s="174"/>
      <c r="F10" s="174"/>
      <c r="G10" s="174"/>
    </row>
    <row r="11" customFormat="false" ht="12" hidden="true" customHeight="false" outlineLevel="0" collapsed="false">
      <c r="A11" s="172"/>
      <c r="B11" s="173"/>
      <c r="C11" s="173"/>
      <c r="D11" s="173"/>
      <c r="E11" s="174"/>
      <c r="F11" s="174"/>
      <c r="G11" s="174"/>
    </row>
    <row r="12" customFormat="false" ht="12" hidden="true" customHeight="false" outlineLevel="0" collapsed="false">
      <c r="A12" s="172"/>
      <c r="B12" s="173"/>
      <c r="C12" s="173"/>
      <c r="D12" s="173"/>
      <c r="E12" s="174"/>
      <c r="F12" s="174"/>
      <c r="G12" s="174"/>
    </row>
    <row r="13" customFormat="false" ht="12" hidden="true" customHeight="false" outlineLevel="0" collapsed="false">
      <c r="A13" s="172"/>
      <c r="B13" s="173"/>
      <c r="C13" s="173"/>
      <c r="D13" s="173"/>
      <c r="E13" s="174"/>
      <c r="F13" s="174"/>
      <c r="G13" s="174"/>
    </row>
    <row r="14" customFormat="false" ht="12" hidden="true" customHeight="false" outlineLevel="0" collapsed="false">
      <c r="A14" s="172"/>
      <c r="B14" s="173"/>
      <c r="C14" s="173"/>
      <c r="D14" s="173"/>
      <c r="E14" s="174"/>
      <c r="F14" s="174"/>
      <c r="G14" s="174"/>
    </row>
    <row r="15" customFormat="false" ht="12" hidden="true" customHeight="false" outlineLevel="0" collapsed="false">
      <c r="A15" s="172"/>
      <c r="B15" s="173"/>
      <c r="C15" s="173"/>
      <c r="D15" s="173"/>
      <c r="E15" s="174"/>
      <c r="F15" s="174"/>
      <c r="G15" s="174"/>
    </row>
    <row r="16" customFormat="false" ht="12" hidden="true" customHeight="false" outlineLevel="0" collapsed="false">
      <c r="A16" s="172"/>
      <c r="B16" s="173"/>
      <c r="C16" s="173"/>
      <c r="D16" s="173"/>
      <c r="E16" s="174"/>
      <c r="F16" s="174"/>
      <c r="G16" s="174"/>
    </row>
    <row r="17" customFormat="false" ht="12" hidden="true" customHeight="false" outlineLevel="0" collapsed="false">
      <c r="A17" s="172"/>
      <c r="B17" s="173"/>
      <c r="C17" s="173"/>
      <c r="D17" s="173"/>
      <c r="E17" s="174"/>
      <c r="F17" s="174"/>
      <c r="G17" s="174"/>
    </row>
    <row r="18" customFormat="false" ht="12" hidden="true" customHeight="false" outlineLevel="0" collapsed="false">
      <c r="A18" s="172"/>
      <c r="B18" s="173"/>
      <c r="C18" s="173"/>
      <c r="D18" s="173"/>
      <c r="E18" s="174"/>
      <c r="F18" s="174"/>
      <c r="G18" s="174"/>
    </row>
    <row r="19" customFormat="false" ht="12" hidden="true" customHeight="false" outlineLevel="0" collapsed="false">
      <c r="A19" s="172"/>
      <c r="B19" s="173"/>
      <c r="C19" s="173"/>
      <c r="D19" s="173"/>
      <c r="E19" s="174"/>
      <c r="F19" s="174"/>
      <c r="G19" s="174"/>
    </row>
    <row r="20" customFormat="false" ht="13.5" hidden="false" customHeight="true" outlineLevel="0" collapsed="false">
      <c r="A20" s="175"/>
      <c r="B20" s="173"/>
      <c r="C20" s="173"/>
      <c r="D20" s="173"/>
      <c r="E20" s="96"/>
      <c r="F20" s="96"/>
      <c r="G20" s="9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  <c r="IW20" s="176"/>
    </row>
    <row r="21" customFormat="false" ht="12.75" hidden="false" customHeight="false" outlineLevel="0" collapsed="false">
      <c r="A21" s="82"/>
    </row>
    <row r="22" customFormat="false" ht="12" hidden="false" customHeight="false" outlineLevel="0" collapsed="false">
      <c r="A22" s="82"/>
      <c r="B22" s="99" t="s">
        <v>96</v>
      </c>
      <c r="D22" s="99" t="s">
        <v>97</v>
      </c>
      <c r="F22" s="99" t="s">
        <v>98</v>
      </c>
      <c r="H22" s="99" t="s">
        <v>99</v>
      </c>
    </row>
    <row r="23" customFormat="false" ht="12" hidden="false" customHeight="false" outlineLevel="0" collapsed="false">
      <c r="A23" s="82"/>
      <c r="B23" s="100" t="s">
        <v>94</v>
      </c>
      <c r="D23" s="100" t="s">
        <v>94</v>
      </c>
      <c r="F23" s="100" t="s">
        <v>94</v>
      </c>
      <c r="H23" s="100" t="s">
        <v>94</v>
      </c>
    </row>
    <row r="24" customFormat="false" ht="12.75" hidden="false" customHeight="false" outlineLevel="0" collapsed="false">
      <c r="A24" s="82"/>
      <c r="B24" s="101" t="s">
        <v>95</v>
      </c>
      <c r="D24" s="101" t="s">
        <v>95</v>
      </c>
      <c r="F24" s="101" t="s">
        <v>95</v>
      </c>
      <c r="H24" s="101" t="s">
        <v>95</v>
      </c>
    </row>
    <row r="25" customFormat="false" ht="12" hidden="false" customHeight="false" outlineLevel="0" collapsed="false">
      <c r="A25" s="92" t="s">
        <v>83</v>
      </c>
      <c r="B25" s="102" t="n">
        <v>0</v>
      </c>
      <c r="C25" s="103"/>
      <c r="D25" s="102" t="n">
        <v>0</v>
      </c>
      <c r="E25" s="102"/>
      <c r="F25" s="102" t="n">
        <v>0</v>
      </c>
      <c r="H25" s="102" t="n">
        <v>0</v>
      </c>
    </row>
    <row r="26" customFormat="false" ht="12" hidden="false" customHeight="false" outlineLevel="0" collapsed="false">
      <c r="A26" s="92" t="s">
        <v>84</v>
      </c>
      <c r="B26" s="102" t="n">
        <v>0</v>
      </c>
      <c r="C26" s="102"/>
      <c r="D26" s="102" t="n">
        <v>0</v>
      </c>
      <c r="E26" s="102"/>
      <c r="F26" s="102" t="n">
        <v>0</v>
      </c>
      <c r="H26" s="102" t="n">
        <v>0</v>
      </c>
    </row>
    <row r="27" customFormat="false" ht="12" hidden="false" customHeight="false" outlineLevel="0" collapsed="false">
      <c r="A27" s="92" t="s">
        <v>85</v>
      </c>
      <c r="B27" s="102" t="n">
        <v>0</v>
      </c>
      <c r="C27" s="102"/>
      <c r="D27" s="102" t="n">
        <v>0</v>
      </c>
      <c r="E27" s="102"/>
      <c r="F27" s="102" t="n">
        <v>0</v>
      </c>
      <c r="H27" s="102" t="n">
        <v>0</v>
      </c>
    </row>
    <row r="28" customFormat="false" ht="12" hidden="false" customHeight="false" outlineLevel="0" collapsed="false">
      <c r="A28" s="92" t="s">
        <v>86</v>
      </c>
      <c r="B28" s="102" t="n">
        <v>-0.7</v>
      </c>
      <c r="C28" s="102"/>
      <c r="D28" s="102" t="n">
        <v>-0.7</v>
      </c>
      <c r="E28" s="102"/>
      <c r="F28" s="102" t="n">
        <v>0</v>
      </c>
      <c r="H28" s="102" t="n">
        <v>0</v>
      </c>
    </row>
    <row r="29" customFormat="false" ht="12" hidden="false" customHeight="false" outlineLevel="0" collapsed="false">
      <c r="A29" s="92" t="s">
        <v>87</v>
      </c>
      <c r="B29" s="102" t="n">
        <v>-0.7</v>
      </c>
      <c r="C29" s="102"/>
      <c r="D29" s="102" t="n">
        <v>-0.7</v>
      </c>
      <c r="E29" s="102"/>
      <c r="F29" s="102" t="n">
        <v>0</v>
      </c>
      <c r="H29" s="102" t="n">
        <v>0</v>
      </c>
    </row>
    <row r="30" customFormat="false" ht="12" hidden="false" customHeight="false" outlineLevel="0" collapsed="false">
      <c r="A30" s="92" t="s">
        <v>88</v>
      </c>
      <c r="B30" s="102"/>
      <c r="C30" s="102"/>
      <c r="D30" s="102" t="n">
        <v>-0.7</v>
      </c>
      <c r="E30" s="102"/>
      <c r="F30" s="102" t="n">
        <v>0</v>
      </c>
      <c r="H30" s="102" t="n">
        <v>0</v>
      </c>
    </row>
    <row r="31" customFormat="false" ht="12" hidden="false" customHeight="false" outlineLevel="0" collapsed="false">
      <c r="A31" s="92" t="s">
        <v>89</v>
      </c>
      <c r="B31" s="102"/>
      <c r="C31" s="102"/>
      <c r="D31" s="102"/>
      <c r="E31" s="102"/>
      <c r="F31" s="102" t="n">
        <v>0</v>
      </c>
      <c r="H31" s="102" t="n">
        <v>0</v>
      </c>
    </row>
    <row r="32" customFormat="false" ht="12" hidden="false" customHeight="false" outlineLevel="0" collapsed="false">
      <c r="A32" s="92" t="s">
        <v>90</v>
      </c>
      <c r="B32" s="102"/>
      <c r="C32" s="102"/>
      <c r="D32" s="102"/>
      <c r="E32" s="102"/>
      <c r="F32" s="102"/>
      <c r="H32" s="102"/>
    </row>
    <row r="33" customFormat="false" ht="12" hidden="false" customHeight="false" outlineLevel="0" collapsed="false">
      <c r="A33" s="92" t="s">
        <v>91</v>
      </c>
      <c r="B33" s="102"/>
      <c r="C33" s="102"/>
      <c r="D33" s="102"/>
      <c r="E33" s="102"/>
      <c r="F33" s="102"/>
      <c r="H33" s="102"/>
    </row>
    <row r="34" customFormat="false" ht="12" hidden="false" customHeight="false" outlineLevel="0" collapsed="false">
      <c r="A34" s="92" t="s">
        <v>92</v>
      </c>
      <c r="B34" s="102"/>
      <c r="D34" s="102"/>
      <c r="F34" s="102"/>
      <c r="H34" s="102"/>
    </row>
    <row r="35" customFormat="false" ht="12" hidden="false" customHeight="false" outlineLevel="0" collapsed="false">
      <c r="A35" s="92" t="s">
        <v>93</v>
      </c>
      <c r="B35" s="102"/>
      <c r="D35" s="177"/>
      <c r="F35" s="102"/>
    </row>
  </sheetData>
  <mergeCells count="3">
    <mergeCell ref="B3:G3"/>
    <mergeCell ref="B4:D4"/>
    <mergeCell ref="E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2000-07-11T12:41:33Z</dcterms:created>
  <dc:creator>Enron</dc:creator>
  <dc:description/>
  <dc:language>en-US</dc:language>
  <cp:lastModifiedBy>mmoore2</cp:lastModifiedBy>
  <cp:lastPrinted>2001-06-11T18:32:08Z</cp:lastPrinted>
  <dcterms:modified xsi:type="dcterms:W3CDTF">2001-06-11T18:32:14Z</dcterms:modified>
  <cp:revision>0</cp:revision>
  <dc:subject/>
  <dc:title>Historical Quotes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