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<sst xmlns="http://schemas.openxmlformats.org/spreadsheetml/2006/main" count="48" uniqueCount="44">
  <si>
    <t xml:space="preserve">Seasonal IDD Deal </t>
  </si>
  <si>
    <t xml:space="preserve">August '00 Injection / December '00 Withdrawal</t>
  </si>
  <si>
    <t xml:space="preserve">Technical Market Perspective:  Expect significant downturn</t>
  </si>
  <si>
    <t xml:space="preserve">IDD Strategy:  Lock Dec '00 withdrawal price, float Aug '00 injection price</t>
  </si>
  <si>
    <t xml:space="preserve">EXPLANATION OF DEAL</t>
  </si>
  <si>
    <t xml:space="preserve">CURRENT VALUES</t>
  </si>
  <si>
    <t xml:space="preserve">Potential</t>
  </si>
  <si>
    <t xml:space="preserve">Current </t>
  </si>
  <si>
    <t xml:space="preserve">Begin of Deal</t>
  </si>
  <si>
    <t xml:space="preserve">Values</t>
  </si>
  <si>
    <t xml:space="preserve">December Price</t>
  </si>
  <si>
    <t xml:space="preserve">Volitility</t>
  </si>
  <si>
    <t xml:space="preserve">Lock Date:</t>
  </si>
  <si>
    <t xml:space="preserve">Exit Strategy</t>
  </si>
  <si>
    <t xml:space="preserve">December '00 </t>
  </si>
  <si>
    <t xml:space="preserve">NYMEX - LOCK PRICE (12-14-99)</t>
  </si>
  <si>
    <t xml:space="preserve">Stop Loss; Buy Dec Back @ 2.83</t>
  </si>
  <si>
    <t xml:space="preserve">Dec Lock-in Price</t>
  </si>
  <si>
    <t xml:space="preserve">Vent Basis - Float </t>
  </si>
  <si>
    <t xml:space="preserve">December Locked-In Price</t>
  </si>
  <si>
    <t xml:space="preserve">Vent Basis - Dec</t>
  </si>
  <si>
    <t xml:space="preserve">Adjusted Withdrawal Price</t>
  </si>
  <si>
    <t xml:space="preserve">Value owed to Customer by NNG</t>
  </si>
  <si>
    <t xml:space="preserve">August '00</t>
  </si>
  <si>
    <t xml:space="preserve">NYMEX - Float Price</t>
  </si>
  <si>
    <t xml:space="preserve">Aug 12-30-99  Price</t>
  </si>
  <si>
    <t xml:space="preserve">Vent Basis - Aug</t>
  </si>
  <si>
    <t xml:space="preserve">Adjusted Injection Price</t>
  </si>
  <si>
    <t xml:space="preserve">Customer Cost of Money </t>
  </si>
  <si>
    <t xml:space="preserve">4 months</t>
  </si>
  <si>
    <t xml:space="preserve">Customer Cost of Money</t>
  </si>
  <si>
    <t xml:space="preserve">IDD Storage Spread</t>
  </si>
  <si>
    <t xml:space="preserve">Current IDD Margin</t>
  </si>
  <si>
    <t xml:space="preserve">Reward</t>
  </si>
  <si>
    <t xml:space="preserve">Risk</t>
  </si>
  <si>
    <t xml:space="preserve">Ratio:</t>
  </si>
  <si>
    <t xml:space="preserve">:  1</t>
  </si>
  <si>
    <t xml:space="preserve">CURRENT PRICE RISK</t>
  </si>
  <si>
    <t xml:space="preserve">Volume</t>
  </si>
  <si>
    <t xml:space="preserve">Mmbtu</t>
  </si>
  <si>
    <t xml:space="preserve">Dec '00 NYMEX  12-30-99</t>
  </si>
  <si>
    <t xml:space="preserve">Total Revenue:</t>
  </si>
  <si>
    <t xml:space="preserve">Current Price Gain - Unit Price</t>
  </si>
  <si>
    <t xml:space="preserve">Current Price Gain - Total Value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</si>
</sst>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_);[RED]&quot;($&quot;#,##0.00\)"/>
    <numFmt numFmtId="166" formatCode="0.000"/>
    <numFmt numFmtId="167" formatCode="dd\-mmm\-yy"/>
    <numFmt numFmtId="168" formatCode="\$#,##0.000_);[RED]&quot;($&quot;#,##0.000\)"/>
    <numFmt numFmtId="169" formatCode="[$-409]#,##0.00_);[RED]\(#,##0.00\)"/>
    <numFmt numFmtId="170" formatCode="#,##0"/>
    <numFmt numFmtId="171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9.85"/>
    <col collapsed="false" customWidth="true" hidden="false" outlineLevel="0" max="3" min="3" style="0" width="10.85"/>
    <col collapsed="false" customWidth="true" hidden="false" outlineLevel="0" max="6" min="6" style="0" width="10.13"/>
    <col collapsed="false" customWidth="true" hidden="false" outlineLevel="0" max="7" min="7" style="0" width="11.7"/>
    <col collapsed="false" customWidth="true" hidden="false" outlineLevel="0" max="8" min="8" style="0" width="9.28"/>
    <col collapsed="false" customWidth="true" hidden="false" outlineLevel="0" max="10" min="10" style="0" width="11.28"/>
    <col collapsed="false" customWidth="true" hidden="false" outlineLevel="0" max="11" min="11" style="0" width="14.28"/>
    <col collapsed="false" customWidth="true" hidden="false" outlineLevel="0" max="12" min="12" style="0" width="9.28"/>
    <col collapsed="false" customWidth="true" hidden="false" outlineLevel="0" max="13" min="13" style="0" width="10.71"/>
    <col collapsed="false" customWidth="true" hidden="false" outlineLevel="0" max="14" min="14" style="0" width="9.56"/>
    <col collapsed="false" customWidth="true" hidden="false" outlineLevel="0" max="17" min="16" style="0" width="9.41"/>
    <col collapsed="false" customWidth="true" hidden="false" outlineLevel="0" max="22" min="22" style="0" width="9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2"/>
      <c r="G1" s="2"/>
      <c r="H1" s="2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2"/>
      <c r="G2" s="2"/>
      <c r="H2" s="2"/>
    </row>
    <row r="3" customFormat="false" ht="12.75" hidden="false" customHeight="false" outlineLevel="0" collapsed="false">
      <c r="A3" s="1"/>
      <c r="B3" s="1"/>
      <c r="C3" s="1"/>
      <c r="D3" s="1"/>
      <c r="E3" s="1"/>
      <c r="F3" s="2"/>
      <c r="G3" s="2"/>
      <c r="H3" s="2"/>
    </row>
    <row r="4" customFormat="false" ht="12.75" hidden="false" customHeight="false" outlineLevel="0" collapsed="false">
      <c r="A4" s="1" t="s">
        <v>2</v>
      </c>
      <c r="B4" s="1"/>
      <c r="C4" s="1"/>
      <c r="D4" s="1"/>
      <c r="E4" s="1"/>
      <c r="F4" s="2"/>
      <c r="G4" s="2"/>
      <c r="H4" s="2"/>
    </row>
    <row r="5" customFormat="false" ht="12.75" hidden="false" customHeight="false" outlineLevel="0" collapsed="false">
      <c r="A5" s="1" t="s">
        <v>3</v>
      </c>
      <c r="B5" s="1"/>
      <c r="C5" s="1"/>
      <c r="D5" s="1"/>
      <c r="E5" s="1"/>
      <c r="F5" s="2"/>
      <c r="G5" s="2"/>
      <c r="H5" s="2"/>
    </row>
    <row r="6" customFormat="false" ht="12.75" hidden="false" customHeight="false" outlineLevel="0" collapsed="false">
      <c r="A6" s="1"/>
      <c r="B6" s="1"/>
      <c r="C6" s="1"/>
      <c r="D6" s="1"/>
      <c r="E6" s="1"/>
      <c r="F6" s="2"/>
      <c r="G6" s="2"/>
      <c r="H6" s="2"/>
    </row>
    <row r="7" customFormat="false" ht="13.5" hidden="false" customHeight="fals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5</v>
      </c>
      <c r="P7" s="3"/>
      <c r="Q7" s="3"/>
      <c r="R7" s="3"/>
      <c r="S7" s="3"/>
      <c r="T7" s="3"/>
    </row>
    <row r="8" customFormat="false" ht="12.7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4"/>
      <c r="P8" s="5"/>
      <c r="Q8" s="5"/>
      <c r="R8" s="5"/>
      <c r="S8" s="5"/>
      <c r="T8" s="6"/>
    </row>
    <row r="9" customFormat="false" ht="12.75" hidden="false" customHeight="false" outlineLevel="0" collapsed="false">
      <c r="A9" s="7"/>
      <c r="B9" s="2"/>
      <c r="C9" s="8"/>
      <c r="D9" s="2"/>
      <c r="E9" s="2"/>
      <c r="F9" s="8"/>
      <c r="G9" s="8"/>
      <c r="H9" s="9"/>
      <c r="I9" s="9"/>
      <c r="J9" s="8"/>
      <c r="K9" s="8"/>
      <c r="L9" s="10"/>
      <c r="M9" s="9"/>
      <c r="N9" s="11"/>
      <c r="O9" s="12"/>
      <c r="P9" s="10"/>
      <c r="Q9" s="9"/>
      <c r="R9" s="8"/>
      <c r="S9" s="8"/>
      <c r="T9" s="13"/>
      <c r="U9" s="9"/>
      <c r="V9" s="8"/>
      <c r="W9" s="8"/>
      <c r="X9" s="9"/>
      <c r="Y9" s="9"/>
      <c r="Z9" s="8"/>
      <c r="AA9" s="8"/>
      <c r="AB9" s="9"/>
      <c r="AC9" s="9"/>
      <c r="AD9" s="8"/>
    </row>
    <row r="10" customFormat="false" ht="12.75" hidden="false" customHeight="false" outlineLevel="0" collapsed="false">
      <c r="A10" s="7"/>
      <c r="B10" s="2"/>
      <c r="C10" s="2"/>
      <c r="D10" s="2"/>
      <c r="E10" s="2"/>
      <c r="F10" s="8"/>
      <c r="G10" s="14"/>
      <c r="H10" s="9"/>
      <c r="I10" s="15" t="s">
        <v>6</v>
      </c>
      <c r="J10" s="8"/>
      <c r="K10" s="16" t="s">
        <v>6</v>
      </c>
      <c r="L10" s="10"/>
      <c r="M10" s="9"/>
      <c r="N10" s="11"/>
      <c r="O10" s="12"/>
      <c r="P10" s="2"/>
      <c r="Q10" s="17" t="s">
        <v>7</v>
      </c>
      <c r="R10" s="9"/>
      <c r="S10" s="8"/>
      <c r="T10" s="13"/>
      <c r="U10" s="9"/>
      <c r="V10" s="8"/>
      <c r="W10" s="8"/>
      <c r="X10" s="9"/>
      <c r="Y10" s="9"/>
      <c r="Z10" s="8"/>
      <c r="AA10" s="8"/>
      <c r="AB10" s="9"/>
      <c r="AC10" s="9"/>
      <c r="AD10" s="8"/>
    </row>
    <row r="11" customFormat="false" ht="12.75" hidden="false" customHeight="false" outlineLevel="0" collapsed="false">
      <c r="A11" s="7"/>
      <c r="B11" s="2"/>
      <c r="C11" s="2"/>
      <c r="D11" s="2"/>
      <c r="E11" s="2"/>
      <c r="F11" s="2"/>
      <c r="G11" s="18" t="s">
        <v>8</v>
      </c>
      <c r="H11" s="2"/>
      <c r="I11" s="18" t="s">
        <v>9</v>
      </c>
      <c r="J11" s="2"/>
      <c r="K11" s="19" t="s">
        <v>10</v>
      </c>
      <c r="L11" s="2"/>
      <c r="M11" s="2"/>
      <c r="N11" s="20"/>
      <c r="O11" s="7"/>
      <c r="Q11" s="18" t="s">
        <v>9</v>
      </c>
      <c r="R11" s="2"/>
      <c r="S11" s="2"/>
      <c r="T11" s="20"/>
    </row>
    <row r="12" customFormat="false" ht="12.75" hidden="false" customHeight="false" outlineLevel="0" collapsed="false">
      <c r="A12" s="7"/>
      <c r="B12" s="2"/>
      <c r="C12" s="2"/>
      <c r="D12" s="2"/>
      <c r="E12" s="2"/>
      <c r="F12" s="2"/>
      <c r="G12" s="21" t="n">
        <v>36508</v>
      </c>
      <c r="H12" s="2"/>
      <c r="I12" s="21" t="n">
        <v>36550</v>
      </c>
      <c r="J12" s="2"/>
      <c r="K12" s="22" t="s">
        <v>11</v>
      </c>
      <c r="L12" s="2"/>
      <c r="M12" s="2"/>
      <c r="N12" s="20"/>
      <c r="O12" s="7"/>
      <c r="Q12" s="21" t="n">
        <v>36524</v>
      </c>
      <c r="R12" s="2"/>
      <c r="S12" s="2"/>
      <c r="T12" s="20"/>
    </row>
    <row r="13" customFormat="false" ht="12.75" hidden="false" customHeight="false" outlineLevel="0" collapsed="false">
      <c r="A13" s="23" t="s">
        <v>12</v>
      </c>
      <c r="B13" s="2"/>
      <c r="C13" s="8"/>
      <c r="D13" s="2"/>
      <c r="E13" s="2"/>
      <c r="F13" s="2"/>
      <c r="G13" s="24"/>
      <c r="H13" s="2"/>
      <c r="I13" s="24"/>
      <c r="J13" s="2"/>
      <c r="K13" s="2"/>
      <c r="L13" s="25" t="s">
        <v>13</v>
      </c>
      <c r="M13" s="2"/>
      <c r="N13" s="20"/>
      <c r="O13" s="7"/>
      <c r="Q13" s="24"/>
      <c r="R13" s="2"/>
      <c r="S13" s="2"/>
      <c r="T13" s="20"/>
    </row>
    <row r="14" customFormat="false" ht="12.75" hidden="false" customHeight="false" outlineLevel="0" collapsed="false">
      <c r="A14" s="26"/>
      <c r="B14" s="27" t="s">
        <v>14</v>
      </c>
      <c r="C14" s="28"/>
      <c r="D14" s="2" t="s">
        <v>15</v>
      </c>
      <c r="E14" s="2"/>
      <c r="F14" s="2"/>
      <c r="G14" s="29" t="n">
        <v>2.78</v>
      </c>
      <c r="H14" s="8"/>
      <c r="I14" s="29" t="n">
        <f aca="false">G14</f>
        <v>2.78</v>
      </c>
      <c r="J14" s="2"/>
      <c r="K14" s="30" t="n">
        <v>-2.835</v>
      </c>
      <c r="L14" s="31" t="s">
        <v>16</v>
      </c>
      <c r="M14" s="2"/>
      <c r="N14" s="20"/>
      <c r="O14" s="7"/>
      <c r="Q14" s="32" t="n">
        <f aca="false">+G14</f>
        <v>2.78</v>
      </c>
      <c r="R14" s="2" t="s">
        <v>17</v>
      </c>
      <c r="S14" s="2"/>
      <c r="T14" s="20"/>
    </row>
    <row r="15" customFormat="false" ht="12.75" hidden="false" customHeight="false" outlineLevel="0" collapsed="false">
      <c r="A15" s="33"/>
      <c r="B15" s="2"/>
      <c r="C15" s="8"/>
      <c r="D15" s="25" t="s">
        <v>18</v>
      </c>
      <c r="E15" s="2"/>
      <c r="F15" s="2"/>
      <c r="G15" s="34" t="n">
        <v>0.01</v>
      </c>
      <c r="H15" s="8"/>
      <c r="I15" s="34" t="n">
        <v>0.025</v>
      </c>
      <c r="J15" s="2"/>
      <c r="K15" s="35" t="n">
        <f aca="false">I14</f>
        <v>2.78</v>
      </c>
      <c r="L15" s="25" t="s">
        <v>19</v>
      </c>
      <c r="M15" s="2"/>
      <c r="N15" s="20"/>
      <c r="O15" s="7"/>
      <c r="Q15" s="34" t="n">
        <v>0.01</v>
      </c>
      <c r="R15" s="2" t="s">
        <v>20</v>
      </c>
      <c r="S15" s="2"/>
      <c r="T15" s="20"/>
    </row>
    <row r="16" customFormat="false" ht="12.75" hidden="false" customHeight="false" outlineLevel="0" collapsed="false">
      <c r="A16" s="33"/>
      <c r="B16" s="2"/>
      <c r="C16" s="8"/>
      <c r="D16" s="2" t="s">
        <v>21</v>
      </c>
      <c r="E16" s="2"/>
      <c r="F16" s="2"/>
      <c r="G16" s="29" t="n">
        <f aca="false">G14+G15</f>
        <v>2.79</v>
      </c>
      <c r="H16" s="8"/>
      <c r="I16" s="29" t="n">
        <f aca="false">I14+I15</f>
        <v>2.805</v>
      </c>
      <c r="J16" s="2"/>
      <c r="K16" s="36" t="n">
        <f aca="false">K14+K15</f>
        <v>-0.0550000000000002</v>
      </c>
      <c r="L16" s="2" t="s">
        <v>22</v>
      </c>
      <c r="M16" s="2"/>
      <c r="N16" s="20"/>
      <c r="O16" s="7"/>
      <c r="Q16" s="29" t="n">
        <f aca="false">Q14+Q15</f>
        <v>2.79</v>
      </c>
      <c r="R16" s="2"/>
      <c r="S16" s="2"/>
      <c r="T16" s="20"/>
    </row>
    <row r="17" customFormat="false" ht="12.75" hidden="false" customHeight="false" outlineLevel="0" collapsed="false">
      <c r="A17" s="33"/>
      <c r="B17" s="2"/>
      <c r="C17" s="8"/>
      <c r="D17" s="2"/>
      <c r="E17" s="2"/>
      <c r="F17" s="2"/>
      <c r="G17" s="29"/>
      <c r="H17" s="8"/>
      <c r="I17" s="29"/>
      <c r="J17" s="2"/>
      <c r="K17" s="37"/>
      <c r="L17" s="2"/>
      <c r="M17" s="2"/>
      <c r="N17" s="20"/>
      <c r="O17" s="7"/>
      <c r="Q17" s="29"/>
      <c r="R17" s="2"/>
      <c r="S17" s="2"/>
      <c r="T17" s="20"/>
    </row>
    <row r="18" customFormat="false" ht="12.75" hidden="false" customHeight="false" outlineLevel="0" collapsed="false">
      <c r="A18" s="33"/>
      <c r="B18" s="27" t="s">
        <v>23</v>
      </c>
      <c r="C18" s="28"/>
      <c r="D18" s="2" t="s">
        <v>24</v>
      </c>
      <c r="E18" s="2"/>
      <c r="F18" s="2"/>
      <c r="G18" s="29" t="n">
        <v>2.48</v>
      </c>
      <c r="H18" s="8"/>
      <c r="I18" s="29" t="n">
        <v>2.21</v>
      </c>
      <c r="J18" s="2"/>
      <c r="K18" s="37"/>
      <c r="L18" s="2"/>
      <c r="M18" s="1"/>
      <c r="N18" s="20"/>
      <c r="O18" s="7"/>
      <c r="Q18" s="32" t="n">
        <v>2.39</v>
      </c>
      <c r="R18" s="38" t="s">
        <v>25</v>
      </c>
      <c r="S18" s="2"/>
      <c r="T18" s="20"/>
    </row>
    <row r="19" customFormat="false" ht="12.75" hidden="false" customHeight="false" outlineLevel="0" collapsed="false">
      <c r="A19" s="33"/>
      <c r="B19" s="2"/>
      <c r="C19" s="8"/>
      <c r="D19" s="25" t="s">
        <v>18</v>
      </c>
      <c r="E19" s="2"/>
      <c r="F19" s="2"/>
      <c r="G19" s="34" t="n">
        <v>-0.08</v>
      </c>
      <c r="H19" s="8"/>
      <c r="I19" s="34" t="n">
        <v>-0.1</v>
      </c>
      <c r="J19" s="2"/>
      <c r="K19" s="37"/>
      <c r="L19" s="2"/>
      <c r="M19" s="2"/>
      <c r="N19" s="20"/>
      <c r="O19" s="7"/>
      <c r="Q19" s="34" t="n">
        <v>-0.08</v>
      </c>
      <c r="R19" s="2" t="s">
        <v>26</v>
      </c>
      <c r="S19" s="2"/>
      <c r="T19" s="20"/>
    </row>
    <row r="20" customFormat="false" ht="12.75" hidden="false" customHeight="false" outlineLevel="0" collapsed="false">
      <c r="A20" s="7"/>
      <c r="B20" s="2"/>
      <c r="C20" s="8"/>
      <c r="D20" s="2" t="s">
        <v>27</v>
      </c>
      <c r="E20" s="2"/>
      <c r="F20" s="2"/>
      <c r="G20" s="29" t="n">
        <f aca="false">G18+G19</f>
        <v>2.4</v>
      </c>
      <c r="H20" s="8"/>
      <c r="I20" s="29" t="n">
        <f aca="false">I18+I19</f>
        <v>2.11</v>
      </c>
      <c r="J20" s="2"/>
      <c r="K20" s="37"/>
      <c r="L20" s="2"/>
      <c r="M20" s="2"/>
      <c r="N20" s="20"/>
      <c r="O20" s="7"/>
      <c r="Q20" s="29" t="n">
        <f aca="false">Q18+Q19</f>
        <v>2.31</v>
      </c>
      <c r="R20" s="2"/>
      <c r="S20" s="2"/>
      <c r="T20" s="20"/>
    </row>
    <row r="21" customFormat="false" ht="12.75" hidden="false" customHeight="false" outlineLevel="0" collapsed="false">
      <c r="A21" s="7"/>
      <c r="B21" s="2"/>
      <c r="C21" s="2"/>
      <c r="D21" s="2"/>
      <c r="E21" s="2"/>
      <c r="F21" s="2"/>
      <c r="G21" s="39"/>
      <c r="H21" s="40"/>
      <c r="I21" s="39"/>
      <c r="J21" s="2"/>
      <c r="K21" s="37"/>
      <c r="L21" s="2"/>
      <c r="M21" s="2"/>
      <c r="N21" s="20"/>
      <c r="O21" s="7"/>
      <c r="Q21" s="39"/>
      <c r="R21" s="2"/>
      <c r="S21" s="2"/>
      <c r="T21" s="20"/>
    </row>
    <row r="22" customFormat="false" ht="12.75" hidden="false" customHeight="false" outlineLevel="0" collapsed="false">
      <c r="A22" s="7"/>
      <c r="B22" s="2" t="s">
        <v>28</v>
      </c>
      <c r="C22" s="2"/>
      <c r="D22" s="2"/>
      <c r="E22" s="2" t="s">
        <v>29</v>
      </c>
      <c r="F22" s="2"/>
      <c r="G22" s="32" t="n">
        <f aca="false">-G20*0.06/12*4</f>
        <v>-0.048</v>
      </c>
      <c r="H22" s="40"/>
      <c r="I22" s="32" t="n">
        <f aca="false">-I20*0.06/12*4</f>
        <v>-0.0422</v>
      </c>
      <c r="J22" s="2"/>
      <c r="K22" s="37"/>
      <c r="L22" s="2"/>
      <c r="M22" s="2"/>
      <c r="N22" s="20"/>
      <c r="O22" s="7"/>
      <c r="Q22" s="32" t="n">
        <f aca="false">-Q20*0.06/12*4</f>
        <v>-0.0462</v>
      </c>
      <c r="R22" s="2" t="s">
        <v>30</v>
      </c>
      <c r="S22" s="2"/>
      <c r="T22" s="20"/>
    </row>
    <row r="23" customFormat="false" ht="12.75" hidden="false" customHeight="false" outlineLevel="0" collapsed="false">
      <c r="A23" s="7"/>
      <c r="B23" s="2"/>
      <c r="C23" s="2"/>
      <c r="D23" s="2"/>
      <c r="E23" s="2"/>
      <c r="F23" s="2"/>
      <c r="G23" s="18"/>
      <c r="H23" s="2"/>
      <c r="I23" s="18"/>
      <c r="J23" s="2"/>
      <c r="K23" s="37"/>
      <c r="L23" s="2"/>
      <c r="M23" s="2"/>
      <c r="N23" s="20"/>
      <c r="O23" s="7"/>
      <c r="Q23" s="18"/>
      <c r="R23" s="2"/>
      <c r="S23" s="2"/>
      <c r="T23" s="20"/>
    </row>
    <row r="24" customFormat="false" ht="12.75" hidden="false" customHeight="false" outlineLevel="0" collapsed="false">
      <c r="A24" s="7"/>
      <c r="B24" s="2" t="s">
        <v>31</v>
      </c>
      <c r="C24" s="2"/>
      <c r="D24" s="2"/>
      <c r="E24" s="2"/>
      <c r="F24" s="2"/>
      <c r="G24" s="41" t="n">
        <f aca="false">G16-G20+G22</f>
        <v>0.342</v>
      </c>
      <c r="H24" s="2"/>
      <c r="I24" s="41" t="n">
        <f aca="false">I16-I20+I22</f>
        <v>0.6528</v>
      </c>
      <c r="J24" s="2"/>
      <c r="K24" s="37"/>
      <c r="L24" s="2"/>
      <c r="M24" s="2"/>
      <c r="N24" s="20"/>
      <c r="O24" s="7"/>
      <c r="Q24" s="41" t="n">
        <f aca="false">Q16-Q20+Q22</f>
        <v>0.4338</v>
      </c>
      <c r="R24" s="2" t="s">
        <v>32</v>
      </c>
      <c r="S24" s="2"/>
      <c r="T24" s="20"/>
    </row>
    <row r="25" customFormat="false" ht="12.75" hidden="false" customHeight="false" outlineLevel="0" collapsed="false">
      <c r="A25" s="7"/>
      <c r="B25" s="2"/>
      <c r="C25" s="2"/>
      <c r="D25" s="2"/>
      <c r="E25" s="2"/>
      <c r="F25" s="2"/>
      <c r="G25" s="37"/>
      <c r="H25" s="2"/>
      <c r="I25" s="37"/>
      <c r="J25" s="2"/>
      <c r="K25" s="37"/>
      <c r="L25" s="2"/>
      <c r="M25" s="2"/>
      <c r="N25" s="20"/>
      <c r="O25" s="7"/>
      <c r="P25" s="2"/>
      <c r="Q25" s="2"/>
      <c r="R25" s="2"/>
      <c r="S25" s="2"/>
      <c r="T25" s="20"/>
    </row>
    <row r="26" customFormat="false" ht="12.75" hidden="false" customHeight="false" outlineLevel="0" collapsed="false">
      <c r="A26" s="7"/>
      <c r="B26" s="2"/>
      <c r="C26" s="2"/>
      <c r="D26" s="2"/>
      <c r="E26" s="2"/>
      <c r="F26" s="2"/>
      <c r="G26" s="37"/>
      <c r="H26" s="42" t="s">
        <v>33</v>
      </c>
      <c r="I26" s="43" t="n">
        <f aca="false">I24-G24</f>
        <v>0.3108</v>
      </c>
      <c r="J26" s="42" t="s">
        <v>34</v>
      </c>
      <c r="K26" s="43" t="n">
        <f aca="false">K16</f>
        <v>-0.0550000000000002</v>
      </c>
      <c r="L26" s="2"/>
      <c r="M26" s="2"/>
      <c r="N26" s="20"/>
      <c r="O26" s="7"/>
      <c r="P26" s="2"/>
      <c r="Q26" s="2"/>
      <c r="R26" s="2"/>
      <c r="S26" s="2"/>
      <c r="T26" s="20"/>
    </row>
    <row r="27" customFormat="false" ht="13.5" hidden="false" customHeight="false" outlineLevel="0" collapsed="false">
      <c r="A27" s="7"/>
      <c r="B27" s="2"/>
      <c r="C27" s="2"/>
      <c r="D27" s="2"/>
      <c r="E27" s="2"/>
      <c r="F27" s="2"/>
      <c r="G27" s="37"/>
      <c r="H27" s="2"/>
      <c r="I27" s="44" t="s">
        <v>35</v>
      </c>
      <c r="J27" s="45" t="n">
        <f aca="false">I26/(K26*-1)</f>
        <v>5.65090909090908</v>
      </c>
      <c r="K27" s="46" t="s">
        <v>36</v>
      </c>
      <c r="L27" s="2"/>
      <c r="M27" s="2"/>
      <c r="N27" s="20"/>
      <c r="O27" s="7"/>
      <c r="P27" s="3" t="s">
        <v>37</v>
      </c>
      <c r="Q27" s="3"/>
      <c r="R27" s="3"/>
      <c r="S27" s="3"/>
      <c r="T27" s="20"/>
    </row>
    <row r="28" customFormat="false" ht="12.75" hidden="false" customHeight="false" outlineLevel="0" collapsed="false">
      <c r="A28" s="7"/>
      <c r="B28" s="2" t="s">
        <v>38</v>
      </c>
      <c r="C28" s="47" t="n">
        <v>310000</v>
      </c>
      <c r="D28" s="2" t="s">
        <v>39</v>
      </c>
      <c r="E28" s="2"/>
      <c r="F28" s="2"/>
      <c r="G28" s="37"/>
      <c r="H28" s="2"/>
      <c r="I28" s="2"/>
      <c r="J28" s="2"/>
      <c r="K28" s="2"/>
      <c r="L28" s="2"/>
      <c r="M28" s="2"/>
      <c r="N28" s="20"/>
      <c r="O28" s="7"/>
      <c r="P28" s="48" t="n">
        <v>2.675</v>
      </c>
      <c r="Q28" s="49" t="s">
        <v>40</v>
      </c>
      <c r="R28" s="5"/>
      <c r="S28" s="6"/>
      <c r="T28" s="20"/>
    </row>
    <row r="29" customFormat="false" ht="12.75" hidden="false" customHeight="false" outlineLevel="0" collapsed="false">
      <c r="A29" s="7"/>
      <c r="B29" s="2" t="s">
        <v>41</v>
      </c>
      <c r="C29" s="2"/>
      <c r="D29" s="2"/>
      <c r="E29" s="2"/>
      <c r="F29" s="2"/>
      <c r="G29" s="50" t="n">
        <f aca="false">G24*C28</f>
        <v>106020</v>
      </c>
      <c r="H29" s="2"/>
      <c r="I29" s="50" t="n">
        <f aca="false">I24*C28</f>
        <v>202368</v>
      </c>
      <c r="J29" s="2"/>
      <c r="K29" s="50" t="n">
        <f aca="false">K26*C28</f>
        <v>-17050.0000000001</v>
      </c>
      <c r="L29" s="2"/>
      <c r="M29" s="2"/>
      <c r="N29" s="20"/>
      <c r="O29" s="7"/>
      <c r="P29" s="51" t="n">
        <f aca="false">+Q14</f>
        <v>2.78</v>
      </c>
      <c r="Q29" s="2" t="s">
        <v>17</v>
      </c>
      <c r="R29" s="2"/>
      <c r="S29" s="20"/>
      <c r="T29" s="20"/>
    </row>
    <row r="30" customFormat="false" ht="12.75" hidden="false" customHeight="false" outlineLevel="0" collapsed="false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  <c r="O30" s="7"/>
      <c r="P30" s="52" t="n">
        <f aca="false">+P29-P28</f>
        <v>0.105</v>
      </c>
      <c r="Q30" s="2" t="s">
        <v>42</v>
      </c>
      <c r="R30" s="2"/>
      <c r="S30" s="20"/>
      <c r="T30" s="20"/>
    </row>
    <row r="31" customFormat="false" ht="12.75" hidden="false" customHeight="false" outlineLevel="0" collapsed="false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  <c r="O31" s="7"/>
      <c r="P31" s="53"/>
      <c r="Q31" s="2"/>
      <c r="R31" s="2"/>
      <c r="S31" s="20"/>
      <c r="T31" s="20"/>
    </row>
    <row r="32" customFormat="false" ht="13.5" hidden="false" customHeight="false" outlineLevel="0" collapsed="false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  <c r="O32" s="7"/>
      <c r="P32" s="54" t="n">
        <f aca="false">+P30*C28</f>
        <v>32550</v>
      </c>
      <c r="Q32" s="55" t="s">
        <v>43</v>
      </c>
      <c r="R32" s="55"/>
      <c r="S32" s="56"/>
      <c r="T32" s="20"/>
    </row>
    <row r="33" customFormat="false" ht="12.75" hidden="false" customHeight="false" outlineLevel="0" collapsed="false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/>
      <c r="O33" s="7"/>
      <c r="P33" s="37"/>
      <c r="Q33" s="2"/>
      <c r="R33" s="2"/>
      <c r="S33" s="2"/>
      <c r="T33" s="20"/>
    </row>
    <row r="34" customFormat="false" ht="13.5" hidden="false" customHeight="false" outlineLevel="0" collapsed="false">
      <c r="A34" s="57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57"/>
      <c r="P34" s="55"/>
      <c r="Q34" s="55"/>
      <c r="R34" s="55"/>
      <c r="S34" s="55"/>
      <c r="T34" s="56"/>
    </row>
  </sheetData>
  <mergeCells count="3">
    <mergeCell ref="A7:N7"/>
    <mergeCell ref="O7:T7"/>
    <mergeCell ref="P27:S27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1999-07-26T16:44:35Z</dcterms:created>
  <dc:creator>susan M Neville</dc:creator>
  <dc:description/>
  <dc:language>en-US</dc:language>
  <cp:lastModifiedBy>Enron</cp:lastModifiedBy>
  <cp:lastPrinted>1999-12-30T17:23:23Z</cp:lastPrinted>
  <cp:revision>0</cp:revision>
  <dc:subject/>
  <dc:title/>
</cp:coreProperties>
</file>