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APP V 1 of 2" sheetId="1" state="visible" r:id="rId3"/>
    <sheet name="APP V 2 of 2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<sst xmlns="http://schemas.openxmlformats.org/spreadsheetml/2006/main" count="68" uniqueCount="58">
  <si>
    <t xml:space="preserve">MG MCC: Per Physical stock and forwards listing: location of physical stock</t>
  </si>
  <si>
    <t xml:space="preserve">APPENDIX V </t>
  </si>
  <si>
    <t xml:space="preserve">1/2</t>
  </si>
  <si>
    <t xml:space="preserve">AL</t>
  </si>
  <si>
    <t xml:space="preserve">AS</t>
  </si>
  <si>
    <t xml:space="preserve">AU</t>
  </si>
  <si>
    <t xml:space="preserve">CN</t>
  </si>
  <si>
    <t xml:space="preserve">CO</t>
  </si>
  <si>
    <t xml:space="preserve">CU</t>
  </si>
  <si>
    <t xml:space="preserve">NI</t>
  </si>
  <si>
    <t xml:space="preserve">PB</t>
  </si>
  <si>
    <t xml:space="preserve">SC</t>
  </si>
  <si>
    <t xml:space="preserve">SN</t>
  </si>
  <si>
    <t xml:space="preserve">ZN</t>
  </si>
  <si>
    <t xml:space="preserve">Total</t>
  </si>
  <si>
    <t xml:space="preserve">Asia</t>
  </si>
  <si>
    <t xml:space="preserve">North America</t>
  </si>
  <si>
    <t xml:space="preserve">N Europe</t>
  </si>
  <si>
    <t xml:space="preserve">S Europe</t>
  </si>
  <si>
    <t xml:space="preserve">South America</t>
  </si>
  <si>
    <t xml:space="preserve">Australasia</t>
  </si>
  <si>
    <r>
      <rPr>
        <b val="true"/>
        <i val="true"/>
        <sz val="8"/>
        <rFont val="Arial"/>
        <family val="2"/>
      </rPr>
      <t xml:space="preserve">Note</t>
    </r>
    <r>
      <rPr>
        <sz val="8"/>
        <rFont val="Arial"/>
        <family val="2"/>
      </rPr>
      <t xml:space="preserve"> - this schedule includes physical stocks only i.e. forwards are excluded.</t>
    </r>
  </si>
  <si>
    <t xml:space="preserve">2/2</t>
  </si>
  <si>
    <t xml:space="preserve">MG Ltd stocks</t>
  </si>
  <si>
    <t xml:space="preserve">At 9 June 2000</t>
  </si>
  <si>
    <t xml:space="preserve">LME </t>
  </si>
  <si>
    <t xml:space="preserve">Other</t>
  </si>
  <si>
    <t xml:space="preserve">Physical</t>
  </si>
  <si>
    <t xml:space="preserve">Repo</t>
  </si>
  <si>
    <t xml:space="preserve">Price</t>
  </si>
  <si>
    <t xml:space="preserve">Value</t>
  </si>
  <si>
    <t xml:space="preserve">Warrants</t>
  </si>
  <si>
    <t xml:space="preserve">Stock</t>
  </si>
  <si>
    <t xml:space="preserve">MT</t>
  </si>
  <si>
    <t xml:space="preserve">US$</t>
  </si>
  <si>
    <t xml:space="preserve">US$'000</t>
  </si>
  <si>
    <t xml:space="preserve">Aluminium HG</t>
  </si>
  <si>
    <t xml:space="preserve">Ali alloy</t>
  </si>
  <si>
    <t xml:space="preserve">Copper</t>
  </si>
  <si>
    <t xml:space="preserve">Gold bullion</t>
  </si>
  <si>
    <t xml:space="preserve">Nickel</t>
  </si>
  <si>
    <t xml:space="preserve">Lead</t>
  </si>
  <si>
    <t xml:space="preserve">Palladium</t>
  </si>
  <si>
    <t xml:space="preserve">Platinum</t>
  </si>
  <si>
    <t xml:space="preserve">Silver bullion</t>
  </si>
  <si>
    <t xml:space="preserve">Tin</t>
  </si>
  <si>
    <t xml:space="preserve">Zinc-SPHG</t>
  </si>
  <si>
    <t xml:space="preserve">Cadmium</t>
  </si>
  <si>
    <t xml:space="preserve">Cocoa warrants</t>
  </si>
  <si>
    <t xml:space="preserve">Cocoa beans</t>
  </si>
  <si>
    <t xml:space="preserve">Approximate market value:</t>
  </si>
  <si>
    <t xml:space="preserve">Location of physical stock</t>
  </si>
  <si>
    <t xml:space="preserve">Mostly Northern UK; also Sweden</t>
  </si>
  <si>
    <t xml:space="preserve">Rotterdam</t>
  </si>
  <si>
    <t xml:space="preserve">Mostly Singapore</t>
  </si>
  <si>
    <t xml:space="preserve">Mostly Sweden and China</t>
  </si>
  <si>
    <t xml:space="preserve">Mostly Teesside and Rotterdam; also Avonmouth</t>
  </si>
  <si>
    <r>
      <rPr>
        <b val="true"/>
        <i val="true"/>
        <sz val="8"/>
        <rFont val="Arial"/>
        <family val="2"/>
      </rPr>
      <t xml:space="preserve">Note</t>
    </r>
    <r>
      <rPr>
        <sz val="10"/>
        <rFont val="Arial"/>
        <family val="0"/>
      </rPr>
      <t xml:space="preserve"> - there is a seasonal downturn in the summer months</t>
    </r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</si>
</sst>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#,##0"/>
    <numFmt numFmtId="166" formatCode="[$-409]d\-mmm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Times New Roman"/>
      <family val="1"/>
    </font>
    <font>
      <sz val="8"/>
      <name val="Arial"/>
      <family val="2"/>
    </font>
    <font>
      <sz val="10"/>
      <name val="Times New Roman"/>
      <family val="1"/>
    </font>
    <font>
      <b val="true"/>
      <i val="true"/>
      <sz val="8"/>
      <name val="Arial"/>
      <family val="2"/>
    </font>
    <font>
      <b val="true"/>
      <u val="single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A1" s="1" t="s">
        <v>0</v>
      </c>
      <c r="K1" s="2" t="s">
        <v>1</v>
      </c>
      <c r="M1" s="3" t="s">
        <v>2</v>
      </c>
    </row>
    <row r="2" customFormat="false" ht="12.75" hidden="false" customHeight="false" outlineLevel="0" collapsed="false">
      <c r="A2" s="1"/>
    </row>
    <row r="3" customFormat="false" ht="12.75" hidden="false" customHeight="false" outlineLevel="0" collapsed="false"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  <c r="M3" s="1" t="s">
        <v>14</v>
      </c>
    </row>
    <row r="4" customFormat="false" ht="12.75" hidden="false" customHeight="false" outlineLevel="0" collapsed="false"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</row>
    <row r="5" customFormat="false" ht="12.75" hidden="false" customHeight="false" outlineLevel="0" collapsed="false">
      <c r="A5" s="4" t="s">
        <v>15</v>
      </c>
      <c r="B5" s="4" t="n">
        <v>2848</v>
      </c>
      <c r="C5" s="4" t="n">
        <v>312</v>
      </c>
      <c r="D5" s="4"/>
      <c r="E5" s="4"/>
      <c r="F5" s="4"/>
      <c r="G5" s="4" t="n">
        <v>56534</v>
      </c>
      <c r="H5" s="4" t="n">
        <v>694</v>
      </c>
      <c r="I5" s="4"/>
      <c r="J5" s="4"/>
      <c r="K5" s="4" t="n">
        <v>113</v>
      </c>
      <c r="L5" s="4"/>
      <c r="M5" s="4" t="n">
        <f aca="false">SUM(B5:L5)</f>
        <v>60501</v>
      </c>
    </row>
    <row r="6" customFormat="false" ht="12.75" hidden="false" customHeight="false" outlineLevel="0" collapsed="false">
      <c r="A6" s="4" t="s">
        <v>16</v>
      </c>
      <c r="B6" s="4" t="n">
        <v>32949</v>
      </c>
      <c r="C6" s="4" t="n">
        <v>100</v>
      </c>
      <c r="D6" s="4"/>
      <c r="E6" s="4"/>
      <c r="F6" s="4" t="n">
        <v>65</v>
      </c>
      <c r="G6" s="4" t="n">
        <v>61241</v>
      </c>
      <c r="H6" s="4" t="n">
        <v>1333</v>
      </c>
      <c r="I6" s="4"/>
      <c r="J6" s="4"/>
      <c r="K6" s="4" t="n">
        <v>496</v>
      </c>
      <c r="L6" s="4" t="n">
        <v>9306</v>
      </c>
      <c r="M6" s="4" t="n">
        <f aca="false">SUM(B6:L6)</f>
        <v>105490</v>
      </c>
    </row>
    <row r="7" customFormat="false" ht="12.75" hidden="false" customHeight="false" outlineLevel="0" collapsed="false">
      <c r="A7" s="4" t="s">
        <v>17</v>
      </c>
      <c r="B7" s="4" t="n">
        <v>17287</v>
      </c>
      <c r="C7" s="4"/>
      <c r="D7" s="4"/>
      <c r="E7" s="4"/>
      <c r="F7" s="4"/>
      <c r="G7" s="4" t="n">
        <f aca="false">350+22583</f>
        <v>22933</v>
      </c>
      <c r="H7" s="4" t="n">
        <v>1478</v>
      </c>
      <c r="I7" s="4" t="n">
        <v>9901</v>
      </c>
      <c r="J7" s="4"/>
      <c r="K7" s="4" t="n">
        <v>708</v>
      </c>
      <c r="L7" s="4" t="n">
        <v>6973</v>
      </c>
      <c r="M7" s="4" t="n">
        <f aca="false">SUM(B7:L7)</f>
        <v>59280</v>
      </c>
    </row>
    <row r="8" customFormat="false" ht="12.75" hidden="false" customHeight="false" outlineLevel="0" collapsed="false">
      <c r="A8" s="4" t="s">
        <v>18</v>
      </c>
      <c r="B8" s="4" t="n">
        <v>3080</v>
      </c>
      <c r="C8" s="4"/>
      <c r="D8" s="4"/>
      <c r="E8" s="4"/>
      <c r="F8" s="4"/>
      <c r="G8" s="4" t="n">
        <v>16744</v>
      </c>
      <c r="H8" s="4"/>
      <c r="I8" s="4" t="n">
        <v>500</v>
      </c>
      <c r="J8" s="4"/>
      <c r="K8" s="4" t="n">
        <v>20</v>
      </c>
      <c r="L8" s="4" t="n">
        <v>4905</v>
      </c>
      <c r="M8" s="4" t="n">
        <f aca="false">SUM(B8:L8)</f>
        <v>25249</v>
      </c>
    </row>
    <row r="9" customFormat="false" ht="12.75" hidden="false" customHeight="false" outlineLevel="0" collapsed="false">
      <c r="A9" s="4" t="s">
        <v>19</v>
      </c>
      <c r="B9" s="4"/>
      <c r="C9" s="4"/>
      <c r="D9" s="4"/>
      <c r="E9" s="4"/>
      <c r="F9" s="4" t="n">
        <v>40</v>
      </c>
      <c r="G9" s="4" t="n">
        <v>3910</v>
      </c>
      <c r="H9" s="4"/>
      <c r="I9" s="4"/>
      <c r="J9" s="4"/>
      <c r="K9" s="4"/>
      <c r="L9" s="4"/>
      <c r="M9" s="4" t="n">
        <f aca="false">SUM(B9:L9)</f>
        <v>3950</v>
      </c>
    </row>
    <row r="10" customFormat="false" ht="12.75" hidden="false" customHeight="false" outlineLevel="0" collapsed="false">
      <c r="A10" s="4" t="s">
        <v>20</v>
      </c>
      <c r="B10" s="4"/>
      <c r="C10" s="4"/>
      <c r="D10" s="4"/>
      <c r="E10" s="4"/>
      <c r="F10" s="4"/>
      <c r="G10" s="4" t="n">
        <v>1728</v>
      </c>
      <c r="H10" s="4"/>
      <c r="I10" s="4"/>
      <c r="J10" s="4"/>
      <c r="K10" s="4"/>
      <c r="L10" s="4"/>
      <c r="M10" s="4" t="n">
        <f aca="false">SUM(B10:L10)</f>
        <v>1728</v>
      </c>
    </row>
    <row r="11" customFormat="false" ht="12.75" hidden="false" customHeight="false" outlineLevel="0" collapsed="false">
      <c r="A11" s="4"/>
      <c r="B11" s="5" t="n">
        <f aca="false">SUM(B5:B10)</f>
        <v>56164</v>
      </c>
      <c r="C11" s="5" t="n">
        <f aca="false">SUM(C5:C10)</f>
        <v>412</v>
      </c>
      <c r="D11" s="5" t="n">
        <f aca="false">SUM(D5:D10)</f>
        <v>0</v>
      </c>
      <c r="E11" s="5" t="n">
        <f aca="false">SUM(E5:E10)</f>
        <v>0</v>
      </c>
      <c r="F11" s="5" t="n">
        <f aca="false">SUM(F5:F10)</f>
        <v>105</v>
      </c>
      <c r="G11" s="5" t="n">
        <f aca="false">SUM(G5:G10)</f>
        <v>163090</v>
      </c>
      <c r="H11" s="5" t="n">
        <f aca="false">SUM(H5:H10)</f>
        <v>3505</v>
      </c>
      <c r="I11" s="5" t="n">
        <f aca="false">SUM(I5:I10)</f>
        <v>10401</v>
      </c>
      <c r="J11" s="5" t="n">
        <f aca="false">SUM(J5:J10)</f>
        <v>0</v>
      </c>
      <c r="K11" s="5" t="n">
        <f aca="false">SUM(K5:K10)</f>
        <v>1337</v>
      </c>
      <c r="L11" s="5" t="n">
        <f aca="false">SUM(L5:L10)</f>
        <v>21184</v>
      </c>
      <c r="M11" s="6" t="n">
        <f aca="false">SUM(M5:M10)</f>
        <v>256198</v>
      </c>
    </row>
    <row r="14" customFormat="false" ht="12.75" hidden="false" customHeight="false" outlineLevel="0" collapsed="false">
      <c r="A14" s="7" t="s">
        <v>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N3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29" activeCellId="0" sqref="E29"/>
    </sheetView>
  </sheetViews>
  <sheetFormatPr defaultColWidth="9.0546875" defaultRowHeight="12.75" customHeight="true" zeroHeight="false" outlineLevelRow="0" outlineLevelCol="0"/>
  <sheetData>
    <row r="1" customFormat="false" ht="12.75" hidden="false" customHeight="false" outlineLevel="0" collapsed="false">
      <c r="N1" s="8" t="s">
        <v>22</v>
      </c>
    </row>
    <row r="2" customFormat="false" ht="12.75" hidden="false" customHeight="false" outlineLevel="0" collapsed="false">
      <c r="A2" s="1" t="s">
        <v>23</v>
      </c>
    </row>
    <row r="3" customFormat="false" ht="12.75" hidden="false" customHeight="false" outlineLevel="0" collapsed="false">
      <c r="B3" s="1"/>
      <c r="C3" s="1"/>
      <c r="D3" s="1"/>
      <c r="E3" s="1"/>
      <c r="F3" s="1"/>
      <c r="G3" s="1"/>
      <c r="H3" s="1"/>
      <c r="I3" s="1"/>
      <c r="J3" s="1"/>
      <c r="K3" s="1"/>
      <c r="L3" s="1"/>
    </row>
    <row r="4" customFormat="false" ht="12.75" hidden="false" customHeight="false" outlineLevel="0" collapsed="false">
      <c r="A4" s="4" t="s">
        <v>24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</row>
    <row r="5" customFormat="false" ht="12.75" hidden="false" customHeight="false" outlineLevel="0" collapsed="false">
      <c r="A5" s="9"/>
      <c r="B5" s="9"/>
      <c r="C5" s="9" t="s">
        <v>25</v>
      </c>
      <c r="D5" s="9" t="s">
        <v>26</v>
      </c>
      <c r="E5" s="9" t="s">
        <v>27</v>
      </c>
      <c r="F5" s="9" t="s">
        <v>28</v>
      </c>
      <c r="G5" s="9" t="s">
        <v>14</v>
      </c>
      <c r="H5" s="9"/>
      <c r="I5" s="9" t="s">
        <v>29</v>
      </c>
      <c r="J5" s="9"/>
      <c r="K5" s="9" t="s">
        <v>30</v>
      </c>
      <c r="L5" s="9"/>
    </row>
    <row r="6" customFormat="false" ht="12.75" hidden="false" customHeight="false" outlineLevel="0" collapsed="false">
      <c r="A6" s="9"/>
      <c r="B6" s="9"/>
      <c r="C6" s="9" t="s">
        <v>31</v>
      </c>
      <c r="D6" s="9" t="s">
        <v>31</v>
      </c>
      <c r="E6" s="9" t="s">
        <v>32</v>
      </c>
      <c r="F6" s="9" t="s">
        <v>32</v>
      </c>
      <c r="G6" s="9" t="s">
        <v>33</v>
      </c>
      <c r="H6" s="9"/>
      <c r="I6" s="9" t="s">
        <v>34</v>
      </c>
      <c r="J6" s="9"/>
      <c r="K6" s="9" t="s">
        <v>35</v>
      </c>
      <c r="L6" s="9"/>
    </row>
    <row r="7" customFormat="false" ht="12.75" hidden="false" customHeight="false" outlineLevel="0" collapsed="false">
      <c r="A7" s="4" t="s">
        <v>36</v>
      </c>
      <c r="B7" s="4"/>
      <c r="C7" s="4" t="n">
        <v>0</v>
      </c>
      <c r="D7" s="4"/>
      <c r="E7" s="4" t="n">
        <v>44178</v>
      </c>
      <c r="F7" s="4" t="n">
        <v>55300</v>
      </c>
      <c r="G7" s="4" t="n">
        <f aca="false">SUM(C7:F7)</f>
        <v>99478</v>
      </c>
      <c r="H7" s="4"/>
      <c r="I7" s="4" t="n">
        <v>1470</v>
      </c>
      <c r="J7" s="4"/>
      <c r="K7" s="4" t="n">
        <f aca="false">G7*I7/1000</f>
        <v>146232.66</v>
      </c>
      <c r="L7" s="4"/>
    </row>
    <row r="8" customFormat="false" ht="12.75" hidden="false" customHeight="false" outlineLevel="0" collapsed="false">
      <c r="A8" s="4" t="s">
        <v>37</v>
      </c>
      <c r="B8" s="4"/>
      <c r="C8" s="4" t="n">
        <v>1642</v>
      </c>
      <c r="D8" s="4"/>
      <c r="E8" s="4" t="n">
        <v>1358</v>
      </c>
      <c r="F8" s="4" t="n">
        <f aca="false">4180+8340+9140</f>
        <v>21660</v>
      </c>
      <c r="G8" s="4" t="n">
        <f aca="false">SUM(C8:F8)</f>
        <v>24660</v>
      </c>
      <c r="H8" s="4"/>
      <c r="I8" s="4" t="n">
        <v>1166</v>
      </c>
      <c r="J8" s="4"/>
      <c r="K8" s="4" t="n">
        <f aca="false">G8*I8/1000</f>
        <v>28753.56</v>
      </c>
      <c r="L8" s="4"/>
    </row>
    <row r="9" customFormat="false" ht="12.75" hidden="false" customHeight="false" outlineLevel="0" collapsed="false">
      <c r="A9" s="4" t="s">
        <v>38</v>
      </c>
      <c r="B9" s="4"/>
      <c r="C9" s="4" t="n">
        <v>7438</v>
      </c>
      <c r="D9" s="4"/>
      <c r="E9" s="4" t="n">
        <v>9207</v>
      </c>
      <c r="F9" s="4" t="n">
        <f aca="false">18150+5325+14275+7425+24700</f>
        <v>69875</v>
      </c>
      <c r="G9" s="4" t="n">
        <f aca="false">SUM(C9:F9)</f>
        <v>86520</v>
      </c>
      <c r="H9" s="4"/>
      <c r="I9" s="4" t="n">
        <v>1728</v>
      </c>
      <c r="J9" s="4"/>
      <c r="K9" s="4" t="n">
        <f aca="false">G9*I9/1000</f>
        <v>149506.56</v>
      </c>
      <c r="L9" s="4"/>
    </row>
    <row r="10" customFormat="false" ht="12.75" hidden="false" customHeight="false" outlineLevel="0" collapsed="false">
      <c r="A10" s="4" t="s">
        <v>39</v>
      </c>
      <c r="B10" s="4"/>
      <c r="C10" s="4"/>
      <c r="D10" s="4" t="n">
        <v>34540</v>
      </c>
      <c r="E10" s="4"/>
      <c r="F10" s="4"/>
      <c r="G10" s="4" t="n">
        <f aca="false">SUM(D10:F10)</f>
        <v>34540</v>
      </c>
      <c r="H10" s="4"/>
      <c r="I10" s="4" t="n">
        <v>284</v>
      </c>
      <c r="J10" s="4"/>
      <c r="K10" s="4" t="n">
        <f aca="false">G10*I10/1000</f>
        <v>9809.36</v>
      </c>
      <c r="L10" s="4"/>
    </row>
    <row r="11" customFormat="false" ht="12.75" hidden="false" customHeight="false" outlineLevel="0" collapsed="false">
      <c r="A11" s="4" t="s">
        <v>40</v>
      </c>
      <c r="B11" s="4"/>
      <c r="C11" s="4" t="n">
        <v>96</v>
      </c>
      <c r="D11" s="4"/>
      <c r="E11" s="4"/>
      <c r="F11" s="4"/>
      <c r="G11" s="4" t="n">
        <f aca="false">SUM(C11:F11)</f>
        <v>96</v>
      </c>
      <c r="H11" s="4"/>
      <c r="I11" s="4" t="n">
        <v>8514</v>
      </c>
      <c r="J11" s="4"/>
      <c r="K11" s="4" t="n">
        <f aca="false">G11*I11/1000</f>
        <v>817.344</v>
      </c>
      <c r="L11" s="4"/>
    </row>
    <row r="12" customFormat="false" ht="12.75" hidden="false" customHeight="false" outlineLevel="0" collapsed="false">
      <c r="A12" s="4" t="s">
        <v>41</v>
      </c>
      <c r="B12" s="4"/>
      <c r="C12" s="4" t="n">
        <v>33748</v>
      </c>
      <c r="D12" s="4"/>
      <c r="E12" s="4" t="n">
        <v>30964</v>
      </c>
      <c r="F12" s="4" t="n">
        <v>10800</v>
      </c>
      <c r="G12" s="4" t="n">
        <f aca="false">SUM(C12:F12)</f>
        <v>75512</v>
      </c>
      <c r="H12" s="4"/>
      <c r="I12" s="4" t="n">
        <v>424</v>
      </c>
      <c r="J12" s="4"/>
      <c r="K12" s="4" t="n">
        <f aca="false">G12*I12/1000</f>
        <v>32017.088</v>
      </c>
      <c r="L12" s="4"/>
    </row>
    <row r="13" customFormat="false" ht="12.75" hidden="false" customHeight="false" outlineLevel="0" collapsed="false">
      <c r="A13" s="4" t="s">
        <v>42</v>
      </c>
      <c r="B13" s="4"/>
      <c r="C13" s="4"/>
      <c r="D13" s="4" t="n">
        <v>185</v>
      </c>
      <c r="E13" s="4"/>
      <c r="F13" s="4"/>
      <c r="G13" s="4" t="n">
        <f aca="false">SUM(D13:F13)</f>
        <v>185</v>
      </c>
      <c r="H13" s="4"/>
      <c r="I13" s="4" t="n">
        <v>650</v>
      </c>
      <c r="J13" s="4"/>
      <c r="K13" s="4" t="n">
        <f aca="false">G13*I13/1000</f>
        <v>120.25</v>
      </c>
      <c r="L13" s="4"/>
    </row>
    <row r="14" customFormat="false" ht="12.75" hidden="false" customHeight="false" outlineLevel="0" collapsed="false">
      <c r="A14" s="4" t="s">
        <v>43</v>
      </c>
      <c r="B14" s="4"/>
      <c r="C14" s="4"/>
      <c r="D14" s="4" t="n">
        <v>300</v>
      </c>
      <c r="E14" s="4"/>
      <c r="F14" s="4"/>
      <c r="G14" s="4" t="n">
        <f aca="false">SUM(D14:F14)</f>
        <v>300</v>
      </c>
      <c r="H14" s="4"/>
      <c r="I14" s="4" t="n">
        <v>555</v>
      </c>
      <c r="J14" s="4"/>
      <c r="K14" s="4" t="n">
        <f aca="false">G14*I14/1000</f>
        <v>166.5</v>
      </c>
      <c r="L14" s="4"/>
    </row>
    <row r="15" customFormat="false" ht="12.75" hidden="false" customHeight="false" outlineLevel="0" collapsed="false">
      <c r="A15" s="4" t="s">
        <v>44</v>
      </c>
      <c r="B15" s="4"/>
      <c r="C15" s="4"/>
      <c r="D15" s="4" t="n">
        <v>103588</v>
      </c>
      <c r="E15" s="4"/>
      <c r="F15" s="4"/>
      <c r="G15" s="4" t="n">
        <f aca="false">SUM(D15:F15)</f>
        <v>103588</v>
      </c>
      <c r="H15" s="4"/>
      <c r="I15" s="4" t="n">
        <v>5</v>
      </c>
      <c r="J15" s="4"/>
      <c r="K15" s="4" t="n">
        <f aca="false">G15*I15/1000</f>
        <v>517.94</v>
      </c>
      <c r="L15" s="4"/>
    </row>
    <row r="16" customFormat="false" ht="12.75" hidden="false" customHeight="false" outlineLevel="0" collapsed="false">
      <c r="A16" s="4" t="s">
        <v>45</v>
      </c>
      <c r="B16" s="4"/>
      <c r="C16" s="4" t="n">
        <v>290</v>
      </c>
      <c r="D16" s="4"/>
      <c r="E16" s="4"/>
      <c r="F16" s="4"/>
      <c r="G16" s="4" t="n">
        <f aca="false">SUM(C16:F16)</f>
        <v>290</v>
      </c>
      <c r="H16" s="4"/>
      <c r="I16" s="4" t="n">
        <v>5467</v>
      </c>
      <c r="J16" s="4"/>
      <c r="K16" s="4" t="n">
        <f aca="false">G16*I16/1000</f>
        <v>1585.43</v>
      </c>
      <c r="L16" s="4"/>
    </row>
    <row r="17" customFormat="false" ht="12.75" hidden="false" customHeight="false" outlineLevel="0" collapsed="false">
      <c r="A17" s="4" t="s">
        <v>46</v>
      </c>
      <c r="B17" s="4"/>
      <c r="C17" s="4" t="n">
        <v>578</v>
      </c>
      <c r="D17" s="4" t="n">
        <v>5663</v>
      </c>
      <c r="E17" s="4"/>
      <c r="F17" s="4" t="n">
        <f aca="false">22950+900+5700+18650</f>
        <v>48200</v>
      </c>
      <c r="G17" s="4" t="n">
        <f aca="false">SUM(C17:F17)</f>
        <v>54441</v>
      </c>
      <c r="H17" s="4"/>
      <c r="I17" s="4" t="n">
        <v>1100</v>
      </c>
      <c r="J17" s="4"/>
      <c r="K17" s="4" t="n">
        <f aca="false">G17*I17/1000</f>
        <v>59885.1</v>
      </c>
      <c r="L17" s="4"/>
    </row>
    <row r="18" customFormat="false" ht="12.75" hidden="false" customHeight="false" outlineLevel="0" collapsed="false">
      <c r="A18" s="4" t="s">
        <v>47</v>
      </c>
      <c r="B18" s="4"/>
      <c r="C18" s="4"/>
      <c r="D18" s="4"/>
      <c r="E18" s="4" t="n">
        <v>244</v>
      </c>
      <c r="F18" s="4"/>
      <c r="G18" s="4" t="n">
        <f aca="false">SUM(C18:F18)</f>
        <v>244</v>
      </c>
      <c r="H18" s="4"/>
      <c r="I18" s="4" t="n">
        <v>463</v>
      </c>
      <c r="J18" s="4"/>
      <c r="K18" s="4" t="n">
        <f aca="false">G18*I18/1000</f>
        <v>112.972</v>
      </c>
      <c r="L18" s="4"/>
    </row>
    <row r="19" customFormat="false" ht="12.75" hidden="false" customHeight="false" outlineLevel="0" collapsed="false">
      <c r="A19" s="4" t="s">
        <v>48</v>
      </c>
      <c r="B19" s="4"/>
      <c r="C19" s="4"/>
      <c r="D19" s="4" t="n">
        <v>2625</v>
      </c>
      <c r="E19" s="4"/>
      <c r="F19" s="4"/>
      <c r="G19" s="4" t="n">
        <f aca="false">SUM(C19:F19)</f>
        <v>2625</v>
      </c>
      <c r="H19" s="4"/>
      <c r="I19" s="4" t="n">
        <v>933</v>
      </c>
      <c r="J19" s="4"/>
      <c r="K19" s="4" t="n">
        <f aca="false">G19*I19/1000</f>
        <v>2449.125</v>
      </c>
      <c r="L19" s="4"/>
    </row>
    <row r="20" customFormat="false" ht="12.75" hidden="false" customHeight="false" outlineLevel="0" collapsed="false">
      <c r="A20" s="4" t="s">
        <v>49</v>
      </c>
      <c r="B20" s="4"/>
      <c r="C20" s="4"/>
      <c r="D20" s="4"/>
      <c r="E20" s="4" t="n">
        <v>69021</v>
      </c>
      <c r="F20" s="4"/>
      <c r="G20" s="4" t="n">
        <f aca="false">SUM(C20:F20)</f>
        <v>69021</v>
      </c>
      <c r="H20" s="4"/>
      <c r="I20" s="4" t="n">
        <v>933</v>
      </c>
      <c r="J20" s="4"/>
      <c r="K20" s="4" t="n">
        <f aca="false">G20*I20/1000</f>
        <v>64396.593</v>
      </c>
      <c r="L20" s="4"/>
    </row>
    <row r="21" customFormat="false" ht="12.75" hidden="false" customHeight="false" outlineLevel="0" collapsed="false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</row>
    <row r="22" customFormat="false" ht="12.75" hidden="false" customHeight="false" outlineLevel="0" collapsed="false">
      <c r="A22" s="1"/>
      <c r="B22" s="1"/>
      <c r="C22" s="1"/>
      <c r="D22" s="1"/>
      <c r="E22" s="1" t="s">
        <v>50</v>
      </c>
      <c r="F22" s="1"/>
      <c r="G22" s="1"/>
      <c r="H22" s="1"/>
      <c r="I22" s="1"/>
      <c r="J22" s="1"/>
      <c r="K22" s="6" t="n">
        <f aca="false">SUM(K7:K21)</f>
        <v>496370.482</v>
      </c>
      <c r="L22" s="1"/>
    </row>
    <row r="23" customFormat="false" ht="12.75" hidden="false" customHeight="false" outlineLevel="0" collapsed="false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</row>
    <row r="24" customFormat="false" ht="12.75" hidden="false" customHeight="false" outlineLevel="0" collapsed="false">
      <c r="A24" s="10" t="s">
        <v>51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</row>
    <row r="25" customFormat="false" ht="12.75" hidden="false" customHeight="false" outlineLevel="0" collapsed="false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</row>
    <row r="26" customFormat="false" ht="12.75" hidden="false" customHeight="false" outlineLevel="0" collapsed="false">
      <c r="A26" s="4" t="s">
        <v>36</v>
      </c>
      <c r="B26" s="4"/>
      <c r="C26" s="4" t="s">
        <v>52</v>
      </c>
      <c r="D26" s="4"/>
      <c r="E26" s="4"/>
      <c r="F26" s="4"/>
      <c r="G26" s="4"/>
      <c r="H26" s="4"/>
      <c r="I26" s="4"/>
      <c r="J26" s="4"/>
      <c r="K26" s="4"/>
      <c r="L26" s="4"/>
    </row>
    <row r="27" customFormat="false" ht="12.75" hidden="false" customHeight="false" outlineLevel="0" collapsed="false">
      <c r="A27" s="4" t="s">
        <v>37</v>
      </c>
      <c r="B27" s="4"/>
      <c r="C27" s="4" t="s">
        <v>53</v>
      </c>
      <c r="D27" s="4"/>
      <c r="E27" s="4"/>
      <c r="F27" s="4"/>
      <c r="G27" s="4"/>
      <c r="H27" s="4"/>
      <c r="I27" s="4"/>
      <c r="J27" s="4"/>
      <c r="K27" s="4"/>
      <c r="L27" s="4"/>
    </row>
    <row r="28" customFormat="false" ht="12.75" hidden="false" customHeight="false" outlineLevel="0" collapsed="false">
      <c r="A28" s="4" t="s">
        <v>38</v>
      </c>
      <c r="B28" s="4"/>
      <c r="C28" s="4" t="s">
        <v>54</v>
      </c>
      <c r="D28" s="4"/>
      <c r="E28" s="4"/>
      <c r="F28" s="4"/>
      <c r="G28" s="4"/>
      <c r="H28" s="4"/>
      <c r="I28" s="4"/>
      <c r="J28" s="4"/>
      <c r="K28" s="4"/>
      <c r="L28" s="4"/>
    </row>
    <row r="29" customFormat="false" ht="12.75" hidden="false" customHeight="false" outlineLevel="0" collapsed="false">
      <c r="A29" s="4" t="s">
        <v>41</v>
      </c>
      <c r="B29" s="4"/>
      <c r="C29" s="4" t="s">
        <v>55</v>
      </c>
      <c r="D29" s="4"/>
      <c r="E29" s="4"/>
      <c r="F29" s="4"/>
      <c r="G29" s="4"/>
      <c r="H29" s="4"/>
      <c r="I29" s="4"/>
      <c r="J29" s="4"/>
      <c r="K29" s="4"/>
      <c r="L29" s="4"/>
    </row>
    <row r="30" customFormat="false" ht="12.75" hidden="false" customHeight="false" outlineLevel="0" collapsed="false">
      <c r="A30" s="4" t="s">
        <v>47</v>
      </c>
      <c r="B30" s="4"/>
      <c r="C30" s="4" t="s">
        <v>53</v>
      </c>
      <c r="D30" s="4"/>
      <c r="E30" s="4"/>
      <c r="F30" s="4"/>
      <c r="G30" s="4"/>
      <c r="H30" s="4"/>
      <c r="I30" s="4"/>
      <c r="J30" s="4"/>
      <c r="K30" s="4"/>
      <c r="L30" s="4"/>
    </row>
    <row r="31" customFormat="false" ht="12.75" hidden="false" customHeight="false" outlineLevel="0" collapsed="false">
      <c r="A31" s="4" t="s">
        <v>49</v>
      </c>
      <c r="B31" s="4"/>
      <c r="C31" s="4" t="s">
        <v>56</v>
      </c>
      <c r="D31" s="4"/>
      <c r="E31" s="4"/>
      <c r="F31" s="4"/>
      <c r="G31" s="4"/>
      <c r="H31" s="4"/>
      <c r="I31" s="4"/>
      <c r="J31" s="4"/>
      <c r="K31" s="4"/>
      <c r="L31" s="4"/>
    </row>
    <row r="32" customFormat="false" ht="12.75" hidden="false" customHeight="false" outlineLevel="0" collapsed="false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</row>
    <row r="33" customFormat="false" ht="12.75" hidden="false" customHeight="false" outlineLevel="0" collapsed="false">
      <c r="A33" s="7" t="s">
        <v>57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2000-06-20T07:04:42Z</dcterms:created>
  <dc:creator>Arthur Andersen</dc:creator>
  <dc:description/>
  <dc:language>en-US</dc:language>
  <cp:lastModifiedBy>AKerch</cp:lastModifiedBy>
  <cp:lastPrinted>2000-06-27T16:20:07Z</cp:lastPrinted>
  <cp:revision>0</cp:revision>
  <dc:subject/>
  <dc:title/>
</cp:coreProperties>
</file>