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9.xml" ContentType="application/vnd.openxmlformats-officedocument.spreadsheetml.worksheet+xml"/>
  <Override PartName="/xl/worksheets/sheet14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18.xml" ContentType="application/vnd.openxmlformats-officedocument.spreadsheetml.worksheet+xml"/>
  <Override PartName="/xl/worksheets/sheet17.xml" ContentType="application/vnd.openxmlformats-officedocument.spreadsheetml.worksheet+xml"/>
  <Override PartName="/xl/worksheets/sheet16.xml" ContentType="application/vnd.openxmlformats-officedocument.spreadsheetml.worksheet+xml"/>
  <Override PartName="/xl/worksheets/sheet15.xml" ContentType="application/vnd.openxmlformats-officedocument.spreadsheetml.worksheet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7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8.xml" ContentType="application/vnd.openxmlformats-officedocument.spreadsheetml.worksheet+xml"/>
  <Override PartName="/xl/worksheets/sheet13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Quarterly Report Data" sheetId="1" state="visible" r:id="rId3"/>
    <sheet name="Base Data" sheetId="2" state="visible" r:id="rId4"/>
    <sheet name="Check Data" sheetId="3" state="visible" r:id="rId5"/>
    <sheet name="Net Market Center Imbalances" sheetId="4" state="visible" r:id="rId6"/>
    <sheet name="OFOs Rrom Pipe Ranger" sheetId="5" state="visible" r:id="rId7"/>
    <sheet name="Sheet5" sheetId="6" state="visible" r:id="rId8"/>
    <sheet name="Sheet2" sheetId="7" state="visible" r:id="rId9"/>
    <sheet name="Sheet3" sheetId="8" state="visible" r:id="rId10"/>
    <sheet name="Sheet4" sheetId="9" state="visible" r:id="rId11"/>
    <sheet name="Sheet6" sheetId="10" state="visible" r:id="rId12"/>
    <sheet name="Sheet7" sheetId="11" state="visible" r:id="rId13"/>
    <sheet name="Sheet8" sheetId="12" state="visible" r:id="rId14"/>
    <sheet name="Sheet9" sheetId="13" state="visible" r:id="rId15"/>
    <sheet name="Sheet10" sheetId="14" state="visible" r:id="rId16"/>
    <sheet name="Sheet11" sheetId="15" state="visible" r:id="rId17"/>
    <sheet name="Sheet12" sheetId="16" state="visible" r:id="rId18"/>
    <sheet name="Sheet13" sheetId="17" state="visible" r:id="rId19"/>
    <sheet name="Sheet14" sheetId="18" state="visible" r:id="rId20"/>
    <sheet name="Sheet15" sheetId="19" state="visible" r:id="rId21"/>
    <sheet name="Sheet16" sheetId="20" state="visible" r:id="rId22"/>
  </sheets>
  <definedNames>
    <definedName function="false" hidden="false" localSheetId="0" name="_xlnm.Print_Area" vbProcedure="false">'Quarterly Report Data'!$A$1:$R$63</definedName>
    <definedName function="false" hidden="false" localSheetId="0" name="_xlnm.Print_Titles" vbProcedure="false">'Quarterly Report Data'!$3:$3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2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D9" authorId="0">
      <text>
        <r>
          <rPr>
            <sz val="10"/>
            <rFont val="Arial"/>
            <family val="2"/>
          </rPr>
          <t xml:space="preserve">From s:\opc\opcinfo\imbalanc\imbal.xls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30</xdr:col>
                <xdr:colOff>23</xdr:colOff>
                <xdr:row>4</xdr:row>
                <xdr:rowOff>19</xdr:rowOff>
              </xdr:from>
              <xdr:to>
                <xdr:col>31</xdr:col>
                <xdr:colOff>65</xdr:colOff>
                <xdr:row>7</xdr:row>
                <xdr:rowOff>13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<sst xmlns="http://schemas.openxmlformats.org/spreadsheetml/2006/main" count="941" uniqueCount="114">
  <si>
    <t xml:space="preserve">A</t>
  </si>
  <si>
    <t xml:space="preserve">B</t>
  </si>
  <si>
    <t xml:space="preserve">C</t>
  </si>
  <si>
    <t xml:space="preserve">D</t>
  </si>
  <si>
    <t xml:space="preserve">E</t>
  </si>
  <si>
    <t xml:space="preserve">F</t>
  </si>
  <si>
    <t xml:space="preserve">G</t>
  </si>
  <si>
    <t xml:space="preserve">H</t>
  </si>
  <si>
    <t xml:space="preserve">I</t>
  </si>
  <si>
    <t xml:space="preserve">GGMC Imbalance Calculation</t>
  </si>
  <si>
    <t xml:space="preserve">Pipeline Imbalance Detail</t>
  </si>
  <si>
    <t xml:space="preserve">OFO Date</t>
  </si>
  <si>
    <t xml:space="preserve">Flow Date</t>
  </si>
  <si>
    <t xml:space="preserve">Beg  Inventory Mdth</t>
  </si>
  <si>
    <t xml:space="preserve">End  Inventory Mdth</t>
  </si>
  <si>
    <t xml:space="preserve">Inventory Change Mdth      (D-C)</t>
  </si>
  <si>
    <t xml:space="preserve">Pipeline Storage Balancing Mdth</t>
  </si>
  <si>
    <t xml:space="preserve">Total System Imbalance (E-F)</t>
  </si>
  <si>
    <t xml:space="preserve">Total Customer Imbalance</t>
  </si>
  <si>
    <t xml:space="preserve">Pipeline Imbalance Mdth (G-H)</t>
  </si>
  <si>
    <t xml:space="preserve">GGMC Scheduled Net Pack Draft</t>
  </si>
  <si>
    <t xml:space="preserve">GGMC Net Pack Allocated Mdth</t>
  </si>
  <si>
    <t xml:space="preserve">GGMC Net Draft Allocated Mdth</t>
  </si>
  <si>
    <t xml:space="preserve">GGMC Imbalance Mdth</t>
  </si>
  <si>
    <t xml:space="preserve"> Total Pipeline Imbalance Mdth (I)</t>
  </si>
  <si>
    <t xml:space="preserve"> Due To Core Forecast Differences</t>
  </si>
  <si>
    <t xml:space="preserve"> All Other Causes</t>
  </si>
  <si>
    <t xml:space="preserve">Pipeline Imbalance = Total Imbalance - Customer Imbalance </t>
  </si>
  <si>
    <t xml:space="preserve">Total Imbalance = Change in Inventory - Pipeline Storage Balancing</t>
  </si>
  <si>
    <t xml:space="preserve">Pipeline Storage Balancing = Physical Storage - Scheduled Storage</t>
  </si>
  <si>
    <t xml:space="preserve">Pipeline Imbalance = (Change in Inventory - Pipeline Storage Balancing) - Customer Imbalance</t>
  </si>
  <si>
    <t xml:space="preserve">(+) Imbalance packs the system</t>
  </si>
  <si>
    <t xml:space="preserve">Customer Imbalance = Core (supply - determined usage) + EG + Industrial</t>
  </si>
  <si>
    <t xml:space="preserve">(+) Storage activity packs the system and is a withdrawal</t>
  </si>
  <si>
    <t xml:space="preserve">All Mdth</t>
  </si>
  <si>
    <t xml:space="preserve">Storage Withdrawal</t>
  </si>
  <si>
    <t xml:space="preserve">Storage Injection</t>
  </si>
  <si>
    <t xml:space="preserve">Date</t>
  </si>
  <si>
    <t xml:space="preserve">Core Imbalance</t>
  </si>
  <si>
    <t xml:space="preserve">EG+ Indus Imba.(Yellow NC+UEG)</t>
  </si>
  <si>
    <t xml:space="preserve"> Total Cust Imbal</t>
  </si>
  <si>
    <t xml:space="preserve">Beg Inv Mdth (Yellow)</t>
  </si>
  <si>
    <t xml:space="preserve">End Inv Mdth (Yellow)</t>
  </si>
  <si>
    <t xml:space="preserve">Inv. Change Mdth</t>
  </si>
  <si>
    <t xml:space="preserve">Total Sched Injection (Yellow)</t>
  </si>
  <si>
    <t xml:space="preserve">Total Sched w/d (Yellow)</t>
  </si>
  <si>
    <t xml:space="preserve"> Injection due to Scheduled Packs (IC)</t>
  </si>
  <si>
    <t xml:space="preserve"> W/D due to Scheduled Drafts (IC)</t>
  </si>
  <si>
    <t xml:space="preserve">Scheduled Net Pack Draft</t>
  </si>
  <si>
    <t xml:space="preserve">Net Sched Storage</t>
  </si>
  <si>
    <t xml:space="preserve">Los Medanos (Yellow)</t>
  </si>
  <si>
    <t xml:space="preserve">McDonald Island (Yellow)</t>
  </si>
  <si>
    <t xml:space="preserve">Pleasant Creek (Yellow)</t>
  </si>
  <si>
    <t xml:space="preserve">Total Physical w/d</t>
  </si>
  <si>
    <t xml:space="preserve">Total Physical Inj.</t>
  </si>
  <si>
    <t xml:space="preserve">Net Phys Storage</t>
  </si>
  <si>
    <t xml:space="preserve">Pipeline Storage Balancing</t>
  </si>
  <si>
    <t xml:space="preserve">Pipeline Imbalance</t>
  </si>
  <si>
    <t xml:space="preserve">MC Net Pack Allowable</t>
  </si>
  <si>
    <t xml:space="preserve">MC Net Draft Allowable</t>
  </si>
  <si>
    <t xml:space="preserve">MC Imbalance</t>
  </si>
  <si>
    <t xml:space="preserve">Core Load Actual Mdth (Yellow)</t>
  </si>
  <si>
    <t xml:space="preserve">Core Load Det Usage Mdth</t>
  </si>
  <si>
    <t xml:space="preserve">Core Load Det Usage Mmcf (Imba.xls)</t>
  </si>
  <si>
    <t xml:space="preserve">Daily System Heating Value</t>
  </si>
  <si>
    <t xml:space="preserve">Core Load "Day Of" Imbalance Mdth</t>
  </si>
  <si>
    <t xml:space="preserve">Core Supply MMcf (Imbal)</t>
  </si>
  <si>
    <t xml:space="preserve">Core Supply Mdth</t>
  </si>
  <si>
    <t xml:space="preserve">Chage in Inventory</t>
  </si>
  <si>
    <t xml:space="preserve">Customer Imbalance</t>
  </si>
  <si>
    <t xml:space="preserve">On the Day of Gas Flow the allowable MC net Park/Repay (Pack) and allowable net Lend/Unpark (Draft) are </t>
  </si>
  <si>
    <t xml:space="preserve">set base on available storage resources.</t>
  </si>
  <si>
    <t xml:space="preserve">Anytime the net Pack or the net Draft exceeds the allowable amount an imbalance</t>
  </si>
  <si>
    <t xml:space="preserve"> is created by the Market Center</t>
  </si>
  <si>
    <t xml:space="preserve">Check</t>
  </si>
  <si>
    <t xml:space="preserve">Day of Flow allowable Net Pack (Archive)</t>
  </si>
  <si>
    <t xml:space="preserve">Day of Flow Allowable Net Draft (Archive)</t>
  </si>
  <si>
    <t xml:space="preserve">Net MC Pack/Draft (IC) +Draft</t>
  </si>
  <si>
    <t xml:space="preserve">MC Imbalance (+) MC Packed system Inventory</t>
  </si>
  <si>
    <t xml:space="preserve">Action</t>
  </si>
  <si>
    <t xml:space="preserve">pct</t>
  </si>
  <si>
    <t xml:space="preserve">stage</t>
  </si>
  <si>
    <t xml:space="preserve">reason</t>
  </si>
  <si>
    <t xml:space="preserve">OFO called</t>
  </si>
  <si>
    <t xml:space="preserve">Stage 1 at $0.025/th</t>
  </si>
  <si>
    <t xml:space="preserve">High Inventory</t>
  </si>
  <si>
    <t xml:space="preserve">Stage 2 at $0.10/th</t>
  </si>
  <si>
    <t xml:space="preserve">Low Inventory</t>
  </si>
  <si>
    <t xml:space="preserve">Stage 3 at $0.50/th</t>
  </si>
  <si>
    <t xml:space="preserve">Plan_Day</t>
  </si>
  <si>
    <t xml:space="preserve">Fcst_Date</t>
  </si>
  <si>
    <t xml:space="preserve">Plan</t>
  </si>
  <si>
    <t xml:space="preserve">Core_imb</t>
  </si>
  <si>
    <t xml:space="preserve">NC_On_imb</t>
  </si>
  <si>
    <t xml:space="preserve">EG_On_imb</t>
  </si>
  <si>
    <t xml:space="preserve">EG+Indus</t>
  </si>
  <si>
    <t xml:space="preserve">Total NC</t>
  </si>
  <si>
    <t xml:space="preserve">Inv_Beg</t>
  </si>
  <si>
    <t xml:space="preserve">Inv_End</t>
  </si>
  <si>
    <t xml:space="preserve">Pk_Repay</t>
  </si>
  <si>
    <t xml:space="preserve">Lnd_Upk_on</t>
  </si>
  <si>
    <t xml:space="preserve">Lnd_Upk_off</t>
  </si>
  <si>
    <t xml:space="preserve">Total Draft</t>
  </si>
  <si>
    <t xml:space="preserve">LM_inj</t>
  </si>
  <si>
    <t xml:space="preserve">McD_inj</t>
  </si>
  <si>
    <t xml:space="preserve">PC_inj</t>
  </si>
  <si>
    <t xml:space="preserve">LM_wd</t>
  </si>
  <si>
    <t xml:space="preserve">McD_wd</t>
  </si>
  <si>
    <t xml:space="preserve">PC_wd</t>
  </si>
  <si>
    <t xml:space="preserve">5</t>
  </si>
  <si>
    <t xml:space="preserve">Day</t>
  </si>
  <si>
    <t xml:space="preserve">SumOfSched_Vol</t>
  </si>
  <si>
    <t xml:space="preserve">SumOfUsage_Vol</t>
  </si>
  <si>
    <t xml:space="preserve">SumOfImbal_vol</t>
  </si>
</sst>
</file>

<file path=xl/styles.xml><?xml version="1.0" encoding="utf-8"?>
<styleSheet xmlns="http://schemas.openxmlformats.org/spreadsheetml/2006/main">
  <numFmts count="11">
    <numFmt numFmtId="164" formatCode="General"/>
    <numFmt numFmtId="165" formatCode="#,##0"/>
    <numFmt numFmtId="166" formatCode="m/d/yy"/>
    <numFmt numFmtId="167" formatCode="0"/>
    <numFmt numFmtId="168" formatCode="_(* #,##0.00_);_(* \(#,##0.00\);_(* \-??_);_(@_)"/>
    <numFmt numFmtId="169" formatCode="_(* #,##0_);_(* \(#,##0\);_(* \-??_);_(@_)"/>
    <numFmt numFmtId="170" formatCode="mm/dd/yy"/>
    <numFmt numFmtId="171" formatCode="[$-409]m/d/yyyy"/>
    <numFmt numFmtId="172" formatCode="[$-409]d\-mmm\-yy"/>
    <numFmt numFmtId="173" formatCode="[$-409]d\-mmm"/>
    <numFmt numFmtId="174" formatCode="0%"/>
  </numFmts>
  <fonts count="1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10"/>
      <color rgb="FF000000"/>
      <name val="Arial"/>
      <family val="0"/>
    </font>
    <font>
      <sz val="10"/>
      <color rgb="FF000080"/>
      <name val="Arial"/>
      <family val="2"/>
    </font>
    <font>
      <b val="true"/>
      <sz val="10"/>
      <color rgb="FF000080"/>
      <name val="Arial"/>
      <family val="0"/>
    </font>
    <font>
      <sz val="10"/>
      <name val="Arial"/>
      <family val="2"/>
    </font>
    <font>
      <sz val="12"/>
      <color rgb="FF000000"/>
      <name val="Times New Roman"/>
      <family val="1"/>
    </font>
    <font>
      <b val="true"/>
      <sz val="12"/>
      <color rgb="FFFFFFFF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C0C0C0"/>
        <bgColor rgb="FFC0C0FF"/>
      </patternFill>
    </fill>
    <fill>
      <patternFill patternType="solid">
        <fgColor rgb="FFFFFFC0"/>
        <bgColor rgb="FFFFFF99"/>
      </patternFill>
    </fill>
    <fill>
      <patternFill patternType="solid">
        <fgColor rgb="FFA0E0E0"/>
        <bgColor rgb="FFC0C0FF"/>
      </patternFill>
    </fill>
    <fill>
      <patternFill patternType="solid">
        <fgColor rgb="FFC0C0FF"/>
        <bgColor rgb="FFC0C0C0"/>
      </patternFill>
    </fill>
    <fill>
      <patternFill patternType="solid">
        <fgColor rgb="FFCCFFCC"/>
        <bgColor rgb="FFCCFFFF"/>
      </patternFill>
    </fill>
    <fill>
      <patternFill patternType="solid">
        <fgColor rgb="FFFF0000"/>
        <bgColor rgb="FF993300"/>
      </patternFill>
    </fill>
  </fills>
  <borders count="1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/>
      <bottom style="medium"/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26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6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22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0" xfId="21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5" fillId="2" borderId="1" xfId="2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2" xfId="21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6" fontId="5" fillId="0" borderId="3" xfId="21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5" fontId="5" fillId="0" borderId="3" xfId="21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5" fontId="5" fillId="0" borderId="4" xfId="21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5" fontId="5" fillId="0" borderId="2" xfId="21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5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5" xfId="21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6" fontId="5" fillId="0" borderId="0" xfId="21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5" fontId="5" fillId="0" borderId="6" xfId="21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5" fontId="5" fillId="0" borderId="5" xfId="21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5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8" xfId="21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5" fontId="5" fillId="0" borderId="8" xfId="21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5" fontId="5" fillId="0" borderId="9" xfId="21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5" fontId="5" fillId="0" borderId="7" xfId="21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5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3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4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3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5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3" borderId="1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7" fontId="0" fillId="3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7" fontId="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9" fontId="0" fillId="6" borderId="0" xfId="15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12" xfId="23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5" fontId="5" fillId="0" borderId="0" xfId="15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5" fontId="5" fillId="0" borderId="12" xfId="24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5" fillId="0" borderId="12" xfId="2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5" fillId="0" borderId="12" xfId="2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5" fillId="0" borderId="12" xfId="2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73" fontId="9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7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4" fontId="9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2" borderId="1" xfId="2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5" fillId="0" borderId="12" xfId="23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5" fillId="0" borderId="12" xfId="23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5" fillId="0" borderId="12" xfId="23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72" fontId="5" fillId="0" borderId="12" xfId="24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5" fillId="0" borderId="12" xfId="24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5" fillId="0" borderId="12" xfId="24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5" fillId="2" borderId="1" xfId="24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1" xfId="2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5" fillId="2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5" fillId="0" borderId="12" xfId="25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9" fontId="5" fillId="0" borderId="12" xfId="15" applyFont="true" applyBorder="true" applyAlignment="true" applyProtection="true">
      <alignment horizontal="right" vertical="bottom" textRotation="0" wrapText="true" indent="0" shrinkToFit="false"/>
      <protection locked="true" hidden="false"/>
    </xf>
  </cellXfs>
  <cellStyles count="12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Net Market Center Imbalances" xfId="20"/>
    <cellStyle name="Normal_Quarterly Report Data" xfId="21"/>
    <cellStyle name="Normal_Sheet1" xfId="22"/>
    <cellStyle name="Normal_Sheet2" xfId="23"/>
    <cellStyle name="Normal_Sheet3" xfId="24"/>
    <cellStyle name="Normal_Sheet4" xfId="2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0"/>
      <rgbColor rgb="FFCCFFFF"/>
      <rgbColor rgb="FF660066"/>
      <rgbColor rgb="FFFF8080"/>
      <rgbColor rgb="FF0066CC"/>
      <rgbColor rgb="FFC0C0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A0E0E0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worksheet" Target="worksheets/sheet19.xml"/><Relationship Id="rId22" Type="http://schemas.openxmlformats.org/officeDocument/2006/relationships/worksheet" Target="worksheets/sheet20.xml"/><Relationship Id="rId23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R15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2" min="2" style="0" width="10.13"/>
    <col collapsed="false" customWidth="true" hidden="false" outlineLevel="0" max="9" min="9" style="0" width="10.13"/>
    <col collapsed="false" customWidth="true" hidden="false" outlineLevel="0" max="10" min="10" style="0" width="5.71"/>
    <col collapsed="false" customWidth="true" hidden="false" outlineLevel="0" max="12" min="11" style="0" width="9.85"/>
    <col collapsed="false" customWidth="true" hidden="false" outlineLevel="0" max="15" min="15" style="0" width="7.42"/>
    <col collapsed="false" customWidth="true" hidden="false" outlineLevel="0" max="17" min="17" style="0" width="13.85"/>
    <col collapsed="false" customWidth="true" hidden="false" outlineLevel="0" max="19" min="19" style="0" width="8.85"/>
  </cols>
  <sheetData>
    <row r="2" customFormat="false" ht="12.75" hidden="false" customHeight="true" outlineLevel="0" collapsed="false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2"/>
      <c r="K2" s="1" t="s">
        <v>9</v>
      </c>
      <c r="L2" s="1"/>
      <c r="M2" s="1"/>
      <c r="N2" s="1"/>
      <c r="O2" s="2"/>
      <c r="P2" s="3" t="s">
        <v>10</v>
      </c>
      <c r="Q2" s="3"/>
      <c r="R2" s="3"/>
    </row>
    <row r="3" customFormat="false" ht="47.75" hidden="false" customHeight="false" outlineLevel="0" collapsed="false">
      <c r="A3" s="1" t="s">
        <v>11</v>
      </c>
      <c r="B3" s="1" t="s">
        <v>12</v>
      </c>
      <c r="C3" s="1" t="s">
        <v>13</v>
      </c>
      <c r="D3" s="1" t="s">
        <v>14</v>
      </c>
      <c r="E3" s="1" t="s">
        <v>15</v>
      </c>
      <c r="F3" s="1" t="s">
        <v>16</v>
      </c>
      <c r="G3" s="1" t="s">
        <v>17</v>
      </c>
      <c r="H3" s="1" t="s">
        <v>18</v>
      </c>
      <c r="I3" s="1" t="s">
        <v>19</v>
      </c>
      <c r="J3" s="2"/>
      <c r="K3" s="1" t="s">
        <v>20</v>
      </c>
      <c r="L3" s="1" t="s">
        <v>21</v>
      </c>
      <c r="M3" s="1" t="s">
        <v>22</v>
      </c>
      <c r="N3" s="1" t="s">
        <v>23</v>
      </c>
      <c r="O3" s="2"/>
      <c r="P3" s="1" t="s">
        <v>24</v>
      </c>
      <c r="Q3" s="1" t="s">
        <v>25</v>
      </c>
      <c r="R3" s="1" t="s">
        <v>26</v>
      </c>
    </row>
    <row r="4" customFormat="false" ht="12.75" hidden="false" customHeight="true" outlineLevel="0" collapsed="false">
      <c r="A4" s="4" t="n">
        <v>36712</v>
      </c>
      <c r="B4" s="5" t="n">
        <f aca="false">A7-3</f>
        <v>36709</v>
      </c>
      <c r="C4" s="6" t="n">
        <f aca="false">VLOOKUP($B4,'Base Data'!$A$10:$AF$215,5,0)</f>
        <v>4170.782</v>
      </c>
      <c r="D4" s="6" t="n">
        <f aca="false">VLOOKUP($B4,'Base Data'!$A$10:$AF$215,6,0)</f>
        <v>4216.772</v>
      </c>
      <c r="E4" s="6" t="n">
        <f aca="false">VLOOKUP($B4,'Base Data'!$A$10:$AF$215,7,0)</f>
        <v>45.9899999999998</v>
      </c>
      <c r="F4" s="6" t="n">
        <f aca="false">VLOOKUP($B4,'Base Data'!$A$10:$AF$215,23,0)</f>
        <v>-47.6609136423408</v>
      </c>
      <c r="G4" s="6" t="n">
        <f aca="false">E4-F4</f>
        <v>93.6509136423406</v>
      </c>
      <c r="H4" s="6" t="n">
        <f aca="false">VLOOKUP($B4,'Base Data'!$A$10:$AF$215,4,0)</f>
        <v>197.321046551519</v>
      </c>
      <c r="I4" s="7" t="n">
        <f aca="false">G4-H4</f>
        <v>-103.670132909178</v>
      </c>
      <c r="J4" s="2"/>
      <c r="K4" s="8" t="n">
        <f aca="false">VLOOKUP($B4,'Base Data'!$A$10:$AF$215,12,0)</f>
        <v>161.357</v>
      </c>
      <c r="L4" s="6" t="n">
        <f aca="false">VLOOKUP($B4,'Base Data'!$A$10:$AF$215,25,0)</f>
        <v>94</v>
      </c>
      <c r="M4" s="6" t="n">
        <f aca="false">VLOOKUP($B4,'Base Data'!$A$10:$AF$215,26,0)</f>
        <v>460</v>
      </c>
      <c r="N4" s="7" t="n">
        <f aca="false">VLOOKUP($B4,'Base Data'!$A$10:$AF$215,27,0)</f>
        <v>0</v>
      </c>
      <c r="O4" s="2"/>
      <c r="P4" s="9" t="n">
        <f aca="false">I4</f>
        <v>-103.670132909178</v>
      </c>
      <c r="Q4" s="6" t="n">
        <f aca="false">VLOOKUP($B4,'Base Data'!$A$10:$AF$215,32,0)</f>
        <v>-38.0933492637055</v>
      </c>
      <c r="R4" s="10" t="n">
        <f aca="false">P4-Q4</f>
        <v>-65.5767836454724</v>
      </c>
    </row>
    <row r="5" customFormat="false" ht="12.75" hidden="false" customHeight="true" outlineLevel="0" collapsed="false">
      <c r="A5" s="11" t="n">
        <v>36712</v>
      </c>
      <c r="B5" s="12" t="n">
        <f aca="false">A7-2</f>
        <v>36710</v>
      </c>
      <c r="C5" s="2" t="n">
        <f aca="false">VLOOKUP($B5,'Base Data'!$A$10:$AF$215,5,0)</f>
        <v>4216.772</v>
      </c>
      <c r="D5" s="2" t="n">
        <f aca="false">VLOOKUP($B5,'Base Data'!$A$10:$AF$215,6,0)</f>
        <v>4530.526</v>
      </c>
      <c r="E5" s="2" t="n">
        <f aca="false">VLOOKUP($B5,'Base Data'!$A$10:$AF$215,7,0)</f>
        <v>313.754</v>
      </c>
      <c r="F5" s="2" t="n">
        <f aca="false">VLOOKUP($B5,'Base Data'!$A$10:$AF$215,23,0)</f>
        <v>-55.2031043356772</v>
      </c>
      <c r="G5" s="2" t="n">
        <f aca="false">E5-F5</f>
        <v>368.957104335677</v>
      </c>
      <c r="H5" s="2" t="n">
        <f aca="false">VLOOKUP($B5,'Base Data'!$A$10:$AF$215,4,0)</f>
        <v>233.309538288687</v>
      </c>
      <c r="I5" s="13" t="n">
        <f aca="false">G5-H5</f>
        <v>135.64756604699</v>
      </c>
      <c r="J5" s="2"/>
      <c r="K5" s="14" t="n">
        <f aca="false">VLOOKUP($B5,'Base Data'!$A$10:$AF$215,12,0)</f>
        <v>165.882</v>
      </c>
      <c r="L5" s="2" t="n">
        <f aca="false">VLOOKUP($B5,'Base Data'!$A$10:$AF$215,25,0)</f>
        <v>-1</v>
      </c>
      <c r="M5" s="2" t="n">
        <f aca="false">VLOOKUP($B5,'Base Data'!$A$10:$AF$215,26,0)</f>
        <v>460</v>
      </c>
      <c r="N5" s="13" t="n">
        <f aca="false">VLOOKUP($B5,'Base Data'!$A$10:$AF$215,27,0)</f>
        <v>0</v>
      </c>
      <c r="O5" s="2"/>
      <c r="P5" s="15" t="n">
        <f aca="false">I5</f>
        <v>135.64756604699</v>
      </c>
      <c r="Q5" s="2" t="n">
        <f aca="false">VLOOKUP($B5,'Base Data'!$A$10:$AF$215,32,0)</f>
        <v>88.1763571448013</v>
      </c>
      <c r="R5" s="16" t="n">
        <f aca="false">P5-Q5</f>
        <v>47.4712089021889</v>
      </c>
    </row>
    <row r="6" customFormat="false" ht="12.75" hidden="false" customHeight="true" outlineLevel="0" collapsed="false">
      <c r="A6" s="11" t="n">
        <v>36712</v>
      </c>
      <c r="B6" s="12" t="n">
        <f aca="false">A7-1</f>
        <v>36711</v>
      </c>
      <c r="C6" s="2" t="n">
        <f aca="false">VLOOKUP($B6,'Base Data'!$A$10:$AF$215,5,0)</f>
        <v>4530.526</v>
      </c>
      <c r="D6" s="2" t="n">
        <f aca="false">VLOOKUP($B6,'Base Data'!$A$10:$AF$215,6,0)</f>
        <v>4757.41</v>
      </c>
      <c r="E6" s="2" t="n">
        <f aca="false">VLOOKUP($B6,'Base Data'!$A$10:$AF$215,7,0)</f>
        <v>226.884</v>
      </c>
      <c r="F6" s="2" t="n">
        <f aca="false">VLOOKUP($B6,'Base Data'!$A$10:$AF$215,23,0)</f>
        <v>-159.026895399099</v>
      </c>
      <c r="G6" s="2" t="n">
        <f aca="false">E6-F6</f>
        <v>385.910895399099</v>
      </c>
      <c r="H6" s="2" t="n">
        <f aca="false">VLOOKUP($B6,'Base Data'!$A$10:$AF$215,4,0)</f>
        <v>501.811356545652</v>
      </c>
      <c r="I6" s="13" t="n">
        <f aca="false">G6-H6</f>
        <v>-115.900461146553</v>
      </c>
      <c r="J6" s="2"/>
      <c r="K6" s="14" t="n">
        <f aca="false">VLOOKUP($B6,'Base Data'!$A$10:$AF$215,12,0)</f>
        <v>167.632</v>
      </c>
      <c r="L6" s="2" t="n">
        <f aca="false">VLOOKUP($B6,'Base Data'!$A$10:$AF$215,25,0)</f>
        <v>-1</v>
      </c>
      <c r="M6" s="2" t="n">
        <f aca="false">VLOOKUP($B6,'Base Data'!$A$10:$AF$215,26,0)</f>
        <v>460</v>
      </c>
      <c r="N6" s="13" t="n">
        <f aca="false">VLOOKUP($B6,'Base Data'!$A$10:$AF$215,27,0)</f>
        <v>0</v>
      </c>
      <c r="O6" s="2"/>
      <c r="P6" s="15" t="n">
        <f aca="false">I6</f>
        <v>-115.900461146553</v>
      </c>
      <c r="Q6" s="2" t="n">
        <f aca="false">VLOOKUP($B6,'Base Data'!$A$10:$AF$215,32,0)</f>
        <v>-6.56253399609994</v>
      </c>
      <c r="R6" s="16" t="n">
        <f aca="false">P6-Q6</f>
        <v>-109.337927150453</v>
      </c>
    </row>
    <row r="7" customFormat="false" ht="12.75" hidden="false" customHeight="true" outlineLevel="0" collapsed="false">
      <c r="A7" s="11" t="n">
        <v>36712</v>
      </c>
      <c r="B7" s="12" t="n">
        <f aca="false">A7</f>
        <v>36712</v>
      </c>
      <c r="C7" s="2" t="n">
        <f aca="false">VLOOKUP($B7,'Base Data'!$A$10:$AF$215,5,0)</f>
        <v>4756.388</v>
      </c>
      <c r="D7" s="2" t="n">
        <f aca="false">VLOOKUP($B7,'Base Data'!$A$10:$AF$215,6,0)</f>
        <v>4621.484</v>
      </c>
      <c r="E7" s="2" t="n">
        <f aca="false">VLOOKUP($B7,'Base Data'!$A$10:$AF$215,7,0)</f>
        <v>-134.904</v>
      </c>
      <c r="F7" s="2" t="n">
        <f aca="false">VLOOKUP($B7,'Base Data'!$A$10:$AF$215,23,0)</f>
        <v>-113.082822053825</v>
      </c>
      <c r="G7" s="2" t="n">
        <f aca="false">E7-F7</f>
        <v>-21.8211779461741</v>
      </c>
      <c r="H7" s="2" t="n">
        <f aca="false">VLOOKUP($B7,'Base Data'!$A$10:$AF$215,4,0)</f>
        <v>-44.9329518376479</v>
      </c>
      <c r="I7" s="13" t="n">
        <f aca="false">G7-H7</f>
        <v>23.1117738914737</v>
      </c>
      <c r="J7" s="2"/>
      <c r="K7" s="14" t="n">
        <f aca="false">VLOOKUP($B7,'Base Data'!$A$10:$AF$215,12,0)</f>
        <v>136.088</v>
      </c>
      <c r="L7" s="2" t="n">
        <f aca="false">VLOOKUP($B7,'Base Data'!$A$10:$AF$215,25,0)</f>
        <v>53</v>
      </c>
      <c r="M7" s="2" t="n">
        <f aca="false">VLOOKUP($B7,'Base Data'!$A$10:$AF$215,26,0)</f>
        <v>460</v>
      </c>
      <c r="N7" s="13" t="n">
        <f aca="false">VLOOKUP($B7,'Base Data'!$A$10:$AF$215,27,0)</f>
        <v>0</v>
      </c>
      <c r="O7" s="2"/>
      <c r="P7" s="15" t="n">
        <f aca="false">I7</f>
        <v>23.1117738914737</v>
      </c>
      <c r="Q7" s="2" t="n">
        <f aca="false">VLOOKUP($B7,'Base Data'!$A$10:$AF$215,32,0)</f>
        <v>-9.39936867583816</v>
      </c>
      <c r="R7" s="16" t="n">
        <f aca="false">P7-Q7</f>
        <v>32.5111425673119</v>
      </c>
    </row>
    <row r="8" customFormat="false" ht="12.75" hidden="false" customHeight="true" outlineLevel="0" collapsed="false">
      <c r="A8" s="11"/>
      <c r="B8" s="12"/>
      <c r="C8" s="2"/>
      <c r="D8" s="2"/>
      <c r="E8" s="2"/>
      <c r="F8" s="2"/>
      <c r="G8" s="2"/>
      <c r="H8" s="2"/>
      <c r="I8" s="13"/>
      <c r="J8" s="2"/>
      <c r="K8" s="14"/>
      <c r="L8" s="2"/>
      <c r="M8" s="2"/>
      <c r="N8" s="13"/>
      <c r="O8" s="2"/>
      <c r="P8" s="17"/>
      <c r="Q8" s="18"/>
      <c r="R8" s="19"/>
    </row>
    <row r="9" customFormat="false" ht="12.75" hidden="false" customHeight="true" outlineLevel="0" collapsed="false">
      <c r="A9" s="11" t="n">
        <v>36713</v>
      </c>
      <c r="B9" s="12" t="n">
        <f aca="false">A12-3</f>
        <v>36710</v>
      </c>
      <c r="C9" s="2" t="n">
        <f aca="false">VLOOKUP($B9,'Base Data'!$A$10:$AF$215,5,0)</f>
        <v>4216.772</v>
      </c>
      <c r="D9" s="2" t="n">
        <f aca="false">VLOOKUP($B9,'Base Data'!$A$10:$AF$215,6,0)</f>
        <v>4530.526</v>
      </c>
      <c r="E9" s="2" t="n">
        <f aca="false">VLOOKUP($B9,'Base Data'!$A$10:$AF$215,7,0)</f>
        <v>313.754</v>
      </c>
      <c r="F9" s="2" t="n">
        <f aca="false">VLOOKUP($B9,'Base Data'!$A$10:$AF$215,23,0)</f>
        <v>-55.2031043356772</v>
      </c>
      <c r="G9" s="2" t="n">
        <f aca="false">E9-F9</f>
        <v>368.957104335677</v>
      </c>
      <c r="H9" s="2" t="n">
        <f aca="false">VLOOKUP($B9,'Base Data'!$A$10:$AF$215,4,0)</f>
        <v>233.309538288687</v>
      </c>
      <c r="I9" s="13" t="n">
        <f aca="false">G9-H9</f>
        <v>135.64756604699</v>
      </c>
      <c r="J9" s="2"/>
      <c r="K9" s="14" t="n">
        <f aca="false">VLOOKUP($B9,'Base Data'!$A$10:$AF$215,12,0)</f>
        <v>165.882</v>
      </c>
      <c r="L9" s="2" t="n">
        <f aca="false">VLOOKUP($B9,'Base Data'!$A$10:$AF$215,25,0)</f>
        <v>-1</v>
      </c>
      <c r="M9" s="2" t="n">
        <f aca="false">VLOOKUP($B9,'Base Data'!$A$10:$AF$215,26,0)</f>
        <v>460</v>
      </c>
      <c r="N9" s="13" t="n">
        <f aca="false">VLOOKUP($B9,'Base Data'!$A$10:$AF$215,27,0)</f>
        <v>0</v>
      </c>
      <c r="O9" s="2"/>
      <c r="P9" s="15" t="n">
        <f aca="false">I9</f>
        <v>135.64756604699</v>
      </c>
      <c r="Q9" s="2" t="n">
        <f aca="false">VLOOKUP($B9,'Base Data'!$A$10:$AF$215,32,0)</f>
        <v>88.1763571448013</v>
      </c>
      <c r="R9" s="16" t="n">
        <f aca="false">P9-Q9</f>
        <v>47.4712089021889</v>
      </c>
    </row>
    <row r="10" customFormat="false" ht="12.75" hidden="false" customHeight="true" outlineLevel="0" collapsed="false">
      <c r="A10" s="11" t="n">
        <v>36713</v>
      </c>
      <c r="B10" s="12" t="n">
        <f aca="false">A12-2</f>
        <v>36711</v>
      </c>
      <c r="C10" s="2" t="n">
        <f aca="false">VLOOKUP($B10,'Base Data'!$A$10:$AF$215,5,0)</f>
        <v>4530.526</v>
      </c>
      <c r="D10" s="2" t="n">
        <f aca="false">VLOOKUP($B10,'Base Data'!$A$10:$AF$215,6,0)</f>
        <v>4757.41</v>
      </c>
      <c r="E10" s="2" t="n">
        <f aca="false">VLOOKUP($B10,'Base Data'!$A$10:$AF$215,7,0)</f>
        <v>226.884</v>
      </c>
      <c r="F10" s="2" t="n">
        <f aca="false">VLOOKUP($B10,'Base Data'!$A$10:$AF$215,23,0)</f>
        <v>-159.026895399099</v>
      </c>
      <c r="G10" s="2" t="n">
        <f aca="false">E10-F10</f>
        <v>385.910895399099</v>
      </c>
      <c r="H10" s="2" t="n">
        <f aca="false">VLOOKUP($B10,'Base Data'!$A$10:$AF$215,4,0)</f>
        <v>501.811356545652</v>
      </c>
      <c r="I10" s="13" t="n">
        <f aca="false">G10-H10</f>
        <v>-115.900461146553</v>
      </c>
      <c r="J10" s="2"/>
      <c r="K10" s="14" t="n">
        <f aca="false">VLOOKUP($B10,'Base Data'!$A$10:$AF$215,12,0)</f>
        <v>167.632</v>
      </c>
      <c r="L10" s="2" t="n">
        <f aca="false">VLOOKUP($B10,'Base Data'!$A$10:$AF$215,25,0)</f>
        <v>-1</v>
      </c>
      <c r="M10" s="2" t="n">
        <f aca="false">VLOOKUP($B10,'Base Data'!$A$10:$AF$215,26,0)</f>
        <v>460</v>
      </c>
      <c r="N10" s="13" t="n">
        <f aca="false">VLOOKUP($B10,'Base Data'!$A$10:$AF$215,27,0)</f>
        <v>0</v>
      </c>
      <c r="O10" s="2"/>
      <c r="P10" s="15" t="n">
        <f aca="false">I10</f>
        <v>-115.900461146553</v>
      </c>
      <c r="Q10" s="2" t="n">
        <f aca="false">VLOOKUP($B10,'Base Data'!$A$10:$AF$215,32,0)</f>
        <v>-6.56253399609994</v>
      </c>
      <c r="R10" s="16" t="n">
        <f aca="false">P10-Q10</f>
        <v>-109.337927150453</v>
      </c>
    </row>
    <row r="11" customFormat="false" ht="12.75" hidden="false" customHeight="true" outlineLevel="0" collapsed="false">
      <c r="A11" s="11" t="n">
        <v>36713</v>
      </c>
      <c r="B11" s="12" t="n">
        <f aca="false">A12-1</f>
        <v>36712</v>
      </c>
      <c r="C11" s="2" t="n">
        <f aca="false">VLOOKUP($B11,'Base Data'!$A$10:$AF$215,5,0)</f>
        <v>4756.388</v>
      </c>
      <c r="D11" s="2" t="n">
        <f aca="false">VLOOKUP($B11,'Base Data'!$A$10:$AF$215,6,0)</f>
        <v>4621.484</v>
      </c>
      <c r="E11" s="2" t="n">
        <f aca="false">VLOOKUP($B11,'Base Data'!$A$10:$AF$215,7,0)</f>
        <v>-134.904</v>
      </c>
      <c r="F11" s="2" t="n">
        <f aca="false">VLOOKUP($B11,'Base Data'!$A$10:$AF$215,23,0)</f>
        <v>-113.082822053825</v>
      </c>
      <c r="G11" s="2" t="n">
        <f aca="false">E11-F11</f>
        <v>-21.8211779461741</v>
      </c>
      <c r="H11" s="2" t="n">
        <f aca="false">VLOOKUP($B11,'Base Data'!$A$10:$AF$215,4,0)</f>
        <v>-44.9329518376479</v>
      </c>
      <c r="I11" s="13" t="n">
        <f aca="false">G11-H11</f>
        <v>23.1117738914737</v>
      </c>
      <c r="J11" s="2"/>
      <c r="K11" s="14" t="n">
        <f aca="false">VLOOKUP($B11,'Base Data'!$A$10:$AF$215,12,0)</f>
        <v>136.088</v>
      </c>
      <c r="L11" s="2" t="n">
        <f aca="false">VLOOKUP($B11,'Base Data'!$A$10:$AF$215,25,0)</f>
        <v>53</v>
      </c>
      <c r="M11" s="2" t="n">
        <f aca="false">VLOOKUP($B11,'Base Data'!$A$10:$AF$215,26,0)</f>
        <v>460</v>
      </c>
      <c r="N11" s="13" t="n">
        <f aca="false">VLOOKUP($B11,'Base Data'!$A$10:$AF$215,27,0)</f>
        <v>0</v>
      </c>
      <c r="O11" s="2"/>
      <c r="P11" s="15" t="n">
        <f aca="false">I11</f>
        <v>23.1117738914737</v>
      </c>
      <c r="Q11" s="2" t="n">
        <f aca="false">VLOOKUP($B11,'Base Data'!$A$10:$AF$215,32,0)</f>
        <v>-9.39936867583816</v>
      </c>
      <c r="R11" s="16" t="n">
        <f aca="false">P11-Q11</f>
        <v>32.5111425673119</v>
      </c>
    </row>
    <row r="12" customFormat="false" ht="12.75" hidden="false" customHeight="true" outlineLevel="0" collapsed="false">
      <c r="A12" s="11" t="n">
        <v>36713</v>
      </c>
      <c r="B12" s="12" t="n">
        <f aca="false">A12</f>
        <v>36713</v>
      </c>
      <c r="C12" s="2" t="n">
        <f aca="false">VLOOKUP($B12,'Base Data'!$A$10:$AF$215,5,0)</f>
        <v>4621.484</v>
      </c>
      <c r="D12" s="2" t="n">
        <f aca="false">VLOOKUP($B12,'Base Data'!$A$10:$AF$215,6,0)</f>
        <v>4639.88</v>
      </c>
      <c r="E12" s="2" t="n">
        <f aca="false">VLOOKUP($B12,'Base Data'!$A$10:$AF$215,7,0)</f>
        <v>18.3959999999997</v>
      </c>
      <c r="F12" s="2" t="n">
        <f aca="false">VLOOKUP($B12,'Base Data'!$A$10:$AF$215,23,0)</f>
        <v>-127.561960523322</v>
      </c>
      <c r="G12" s="2" t="n">
        <f aca="false">E12-F12</f>
        <v>145.957960523322</v>
      </c>
      <c r="H12" s="2" t="n">
        <f aca="false">VLOOKUP($B12,'Base Data'!$A$10:$AF$215,4,0)</f>
        <v>95.0901993016702</v>
      </c>
      <c r="I12" s="13" t="n">
        <f aca="false">G12-H12</f>
        <v>50.8677612216515</v>
      </c>
      <c r="J12" s="2"/>
      <c r="K12" s="14" t="n">
        <f aca="false">VLOOKUP($B12,'Base Data'!$A$10:$AF$215,12,0)</f>
        <v>149.542</v>
      </c>
      <c r="L12" s="2" t="n">
        <f aca="false">VLOOKUP($B12,'Base Data'!$A$10:$AF$215,25,0)</f>
        <v>45</v>
      </c>
      <c r="M12" s="2" t="n">
        <f aca="false">VLOOKUP($B12,'Base Data'!$A$10:$AF$215,26,0)</f>
        <v>460</v>
      </c>
      <c r="N12" s="13" t="n">
        <f aca="false">VLOOKUP($B12,'Base Data'!$A$10:$AF$215,27,0)</f>
        <v>0</v>
      </c>
      <c r="O12" s="2"/>
      <c r="P12" s="15" t="n">
        <f aca="false">I12</f>
        <v>50.8677612216515</v>
      </c>
      <c r="Q12" s="2" t="n">
        <f aca="false">VLOOKUP($B12,'Base Data'!$A$10:$AF$215,32,0)</f>
        <v>-3.65268866080237</v>
      </c>
      <c r="R12" s="16" t="n">
        <f aca="false">P12-Q12</f>
        <v>54.5204498824538</v>
      </c>
    </row>
    <row r="13" customFormat="false" ht="12.75" hidden="false" customHeight="true" outlineLevel="0" collapsed="false">
      <c r="A13" s="11"/>
      <c r="B13" s="12"/>
      <c r="C13" s="2"/>
      <c r="D13" s="2"/>
      <c r="E13" s="2"/>
      <c r="F13" s="2"/>
      <c r="G13" s="2"/>
      <c r="H13" s="2"/>
      <c r="I13" s="13"/>
      <c r="J13" s="2"/>
      <c r="K13" s="14"/>
      <c r="L13" s="2"/>
      <c r="M13" s="2"/>
      <c r="N13" s="13"/>
      <c r="O13" s="2"/>
      <c r="P13" s="17"/>
      <c r="Q13" s="18"/>
      <c r="R13" s="19"/>
    </row>
    <row r="14" customFormat="false" ht="12.75" hidden="false" customHeight="true" outlineLevel="0" collapsed="false">
      <c r="A14" s="11" t="n">
        <v>36714</v>
      </c>
      <c r="B14" s="12" t="n">
        <f aca="false">A17-3</f>
        <v>36711</v>
      </c>
      <c r="C14" s="2" t="n">
        <f aca="false">VLOOKUP($B14,'Base Data'!$A$10:$AF$215,5,0)</f>
        <v>4530.526</v>
      </c>
      <c r="D14" s="2" t="n">
        <f aca="false">VLOOKUP($B14,'Base Data'!$A$10:$AF$215,6,0)</f>
        <v>4757.41</v>
      </c>
      <c r="E14" s="2" t="n">
        <f aca="false">VLOOKUP($B14,'Base Data'!$A$10:$AF$215,7,0)</f>
        <v>226.884</v>
      </c>
      <c r="F14" s="2" t="n">
        <f aca="false">VLOOKUP($B14,'Base Data'!$A$10:$AF$215,23,0)</f>
        <v>-159.026895399099</v>
      </c>
      <c r="G14" s="2" t="n">
        <f aca="false">E14-F14</f>
        <v>385.910895399099</v>
      </c>
      <c r="H14" s="2" t="n">
        <f aca="false">VLOOKUP($B14,'Base Data'!$A$10:$AF$215,4,0)</f>
        <v>501.811356545652</v>
      </c>
      <c r="I14" s="13" t="n">
        <f aca="false">G14-H14</f>
        <v>-115.900461146553</v>
      </c>
      <c r="J14" s="2"/>
      <c r="K14" s="14" t="n">
        <f aca="false">VLOOKUP($B14,'Base Data'!$A$10:$AF$215,12,0)</f>
        <v>167.632</v>
      </c>
      <c r="L14" s="2" t="n">
        <f aca="false">VLOOKUP($B14,'Base Data'!$A$10:$AF$215,25,0)</f>
        <v>-1</v>
      </c>
      <c r="M14" s="2" t="n">
        <f aca="false">VLOOKUP($B14,'Base Data'!$A$10:$AF$215,26,0)</f>
        <v>460</v>
      </c>
      <c r="N14" s="13" t="n">
        <f aca="false">VLOOKUP($B14,'Base Data'!$A$10:$AF$215,27,0)</f>
        <v>0</v>
      </c>
      <c r="O14" s="2"/>
      <c r="P14" s="15" t="n">
        <f aca="false">I14</f>
        <v>-115.900461146553</v>
      </c>
      <c r="Q14" s="2" t="n">
        <f aca="false">VLOOKUP($B14,'Base Data'!$A$10:$AF$215,32,0)</f>
        <v>-6.56253399609994</v>
      </c>
      <c r="R14" s="16" t="n">
        <f aca="false">P14-Q14</f>
        <v>-109.337927150453</v>
      </c>
    </row>
    <row r="15" customFormat="false" ht="12.75" hidden="false" customHeight="true" outlineLevel="0" collapsed="false">
      <c r="A15" s="11" t="n">
        <v>36714</v>
      </c>
      <c r="B15" s="12" t="n">
        <f aca="false">A17-2</f>
        <v>36712</v>
      </c>
      <c r="C15" s="2" t="n">
        <f aca="false">VLOOKUP($B15,'Base Data'!$A$10:$AF$215,5,0)</f>
        <v>4756.388</v>
      </c>
      <c r="D15" s="2" t="n">
        <f aca="false">VLOOKUP($B15,'Base Data'!$A$10:$AF$215,6,0)</f>
        <v>4621.484</v>
      </c>
      <c r="E15" s="2" t="n">
        <f aca="false">VLOOKUP($B15,'Base Data'!$A$10:$AF$215,7,0)</f>
        <v>-134.904</v>
      </c>
      <c r="F15" s="2" t="n">
        <f aca="false">VLOOKUP($B15,'Base Data'!$A$10:$AF$215,23,0)</f>
        <v>-113.082822053825</v>
      </c>
      <c r="G15" s="2" t="n">
        <f aca="false">E15-F15</f>
        <v>-21.8211779461741</v>
      </c>
      <c r="H15" s="2" t="n">
        <f aca="false">VLOOKUP($B15,'Base Data'!$A$10:$AF$215,4,0)</f>
        <v>-44.9329518376479</v>
      </c>
      <c r="I15" s="13" t="n">
        <f aca="false">G15-H15</f>
        <v>23.1117738914737</v>
      </c>
      <c r="J15" s="2"/>
      <c r="K15" s="14" t="n">
        <f aca="false">VLOOKUP($B15,'Base Data'!$A$10:$AF$215,12,0)</f>
        <v>136.088</v>
      </c>
      <c r="L15" s="2" t="n">
        <f aca="false">VLOOKUP($B15,'Base Data'!$A$10:$AF$215,25,0)</f>
        <v>53</v>
      </c>
      <c r="M15" s="2" t="n">
        <f aca="false">VLOOKUP($B15,'Base Data'!$A$10:$AF$215,26,0)</f>
        <v>460</v>
      </c>
      <c r="N15" s="13" t="n">
        <f aca="false">VLOOKUP($B15,'Base Data'!$A$10:$AF$215,27,0)</f>
        <v>0</v>
      </c>
      <c r="O15" s="2"/>
      <c r="P15" s="15" t="n">
        <f aca="false">I15</f>
        <v>23.1117738914737</v>
      </c>
      <c r="Q15" s="2" t="n">
        <f aca="false">VLOOKUP($B15,'Base Data'!$A$10:$AF$215,32,0)</f>
        <v>-9.39936867583816</v>
      </c>
      <c r="R15" s="16" t="n">
        <f aca="false">P15-Q15</f>
        <v>32.5111425673119</v>
      </c>
    </row>
    <row r="16" customFormat="false" ht="12.75" hidden="false" customHeight="true" outlineLevel="0" collapsed="false">
      <c r="A16" s="11" t="n">
        <v>36714</v>
      </c>
      <c r="B16" s="12" t="n">
        <f aca="false">A17-1</f>
        <v>36713</v>
      </c>
      <c r="C16" s="2" t="n">
        <f aca="false">VLOOKUP($B16,'Base Data'!$A$10:$AF$215,5,0)</f>
        <v>4621.484</v>
      </c>
      <c r="D16" s="2" t="n">
        <f aca="false">VLOOKUP($B16,'Base Data'!$A$10:$AF$215,6,0)</f>
        <v>4639.88</v>
      </c>
      <c r="E16" s="2" t="n">
        <f aca="false">VLOOKUP($B16,'Base Data'!$A$10:$AF$215,7,0)</f>
        <v>18.3959999999997</v>
      </c>
      <c r="F16" s="2" t="n">
        <f aca="false">VLOOKUP($B16,'Base Data'!$A$10:$AF$215,23,0)</f>
        <v>-127.561960523322</v>
      </c>
      <c r="G16" s="2" t="n">
        <f aca="false">E16-F16</f>
        <v>145.957960523322</v>
      </c>
      <c r="H16" s="2" t="n">
        <f aca="false">VLOOKUP($B16,'Base Data'!$A$10:$AF$215,4,0)</f>
        <v>95.0901993016702</v>
      </c>
      <c r="I16" s="13" t="n">
        <f aca="false">G16-H16</f>
        <v>50.8677612216515</v>
      </c>
      <c r="J16" s="2"/>
      <c r="K16" s="14" t="n">
        <f aca="false">VLOOKUP($B16,'Base Data'!$A$10:$AF$215,12,0)</f>
        <v>149.542</v>
      </c>
      <c r="L16" s="2" t="n">
        <f aca="false">VLOOKUP($B16,'Base Data'!$A$10:$AF$215,25,0)</f>
        <v>45</v>
      </c>
      <c r="M16" s="2" t="n">
        <f aca="false">VLOOKUP($B16,'Base Data'!$A$10:$AF$215,26,0)</f>
        <v>460</v>
      </c>
      <c r="N16" s="13" t="n">
        <f aca="false">VLOOKUP($B16,'Base Data'!$A$10:$AF$215,27,0)</f>
        <v>0</v>
      </c>
      <c r="O16" s="2"/>
      <c r="P16" s="15" t="n">
        <f aca="false">I16</f>
        <v>50.8677612216515</v>
      </c>
      <c r="Q16" s="2" t="n">
        <f aca="false">VLOOKUP($B16,'Base Data'!$A$10:$AF$215,32,0)</f>
        <v>-3.65268866080237</v>
      </c>
      <c r="R16" s="16" t="n">
        <f aca="false">P16-Q16</f>
        <v>54.5204498824538</v>
      </c>
    </row>
    <row r="17" customFormat="false" ht="12.75" hidden="false" customHeight="true" outlineLevel="0" collapsed="false">
      <c r="A17" s="11" t="n">
        <v>36714</v>
      </c>
      <c r="B17" s="12" t="n">
        <f aca="false">A17</f>
        <v>36714</v>
      </c>
      <c r="C17" s="2" t="n">
        <f aca="false">VLOOKUP($B17,'Base Data'!$A$10:$AF$215,5,0)</f>
        <v>4640.902</v>
      </c>
      <c r="D17" s="2" t="n">
        <f aca="false">VLOOKUP($B17,'Base Data'!$A$10:$AF$215,6,0)</f>
        <v>4540.746</v>
      </c>
      <c r="E17" s="2" t="n">
        <f aca="false">VLOOKUP($B17,'Base Data'!$A$10:$AF$215,7,0)</f>
        <v>-100.156</v>
      </c>
      <c r="F17" s="2" t="n">
        <f aca="false">VLOOKUP($B17,'Base Data'!$A$10:$AF$215,23,0)</f>
        <v>-42.8283797290759</v>
      </c>
      <c r="G17" s="2" t="n">
        <f aca="false">E17-F17</f>
        <v>-57.3276202709241</v>
      </c>
      <c r="H17" s="2" t="n">
        <f aca="false">VLOOKUP($B17,'Base Data'!$A$10:$AF$215,4,0)</f>
        <v>-119.531979390303</v>
      </c>
      <c r="I17" s="13" t="n">
        <f aca="false">G17-H17</f>
        <v>62.2043591193787</v>
      </c>
      <c r="J17" s="2"/>
      <c r="K17" s="14" t="n">
        <f aca="false">VLOOKUP($B17,'Base Data'!$A$10:$AF$215,12,0)</f>
        <v>112.229</v>
      </c>
      <c r="L17" s="2" t="n">
        <f aca="false">VLOOKUP($B17,'Base Data'!$A$10:$AF$215,25,0)</f>
        <v>46</v>
      </c>
      <c r="M17" s="2" t="n">
        <f aca="false">VLOOKUP($B17,'Base Data'!$A$10:$AF$215,26,0)</f>
        <v>460</v>
      </c>
      <c r="N17" s="13" t="n">
        <f aca="false">VLOOKUP($B17,'Base Data'!$A$10:$AF$215,27,0)</f>
        <v>0</v>
      </c>
      <c r="O17" s="2"/>
      <c r="P17" s="15" t="n">
        <f aca="false">I17</f>
        <v>62.2043591193787</v>
      </c>
      <c r="Q17" s="2" t="n">
        <f aca="false">VLOOKUP($B17,'Base Data'!$A$10:$AF$215,32,0)</f>
        <v>19.9076676229319</v>
      </c>
      <c r="R17" s="16" t="n">
        <f aca="false">P17-Q17</f>
        <v>42.2966914964468</v>
      </c>
    </row>
    <row r="18" customFormat="false" ht="12.75" hidden="false" customHeight="true" outlineLevel="0" collapsed="false">
      <c r="A18" s="11"/>
      <c r="B18" s="12"/>
      <c r="C18" s="2"/>
      <c r="D18" s="2"/>
      <c r="E18" s="2"/>
      <c r="F18" s="2"/>
      <c r="G18" s="2"/>
      <c r="H18" s="2"/>
      <c r="I18" s="13"/>
      <c r="J18" s="2"/>
      <c r="K18" s="14"/>
      <c r="L18" s="2"/>
      <c r="M18" s="2"/>
      <c r="N18" s="13"/>
      <c r="O18" s="2"/>
      <c r="P18" s="17"/>
      <c r="Q18" s="18"/>
      <c r="R18" s="19"/>
    </row>
    <row r="19" customFormat="false" ht="12.75" hidden="false" customHeight="true" outlineLevel="0" collapsed="false">
      <c r="A19" s="11" t="n">
        <v>36715</v>
      </c>
      <c r="B19" s="12" t="n">
        <f aca="false">A22-3</f>
        <v>36712</v>
      </c>
      <c r="C19" s="2" t="n">
        <f aca="false">VLOOKUP($B19,'Base Data'!$A$10:$AF$215,5,0)</f>
        <v>4756.388</v>
      </c>
      <c r="D19" s="2" t="n">
        <f aca="false">VLOOKUP($B19,'Base Data'!$A$10:$AF$215,6,0)</f>
        <v>4621.484</v>
      </c>
      <c r="E19" s="2" t="n">
        <f aca="false">VLOOKUP($B19,'Base Data'!$A$10:$AF$215,7,0)</f>
        <v>-134.904</v>
      </c>
      <c r="F19" s="2" t="n">
        <f aca="false">VLOOKUP($B19,'Base Data'!$A$10:$AF$215,23,0)</f>
        <v>-113.082822053825</v>
      </c>
      <c r="G19" s="2" t="n">
        <f aca="false">E19-F19</f>
        <v>-21.8211779461741</v>
      </c>
      <c r="H19" s="2" t="n">
        <f aca="false">VLOOKUP($B19,'Base Data'!$A$10:$AF$215,4,0)</f>
        <v>-44.9329518376479</v>
      </c>
      <c r="I19" s="13" t="n">
        <f aca="false">G19-H19</f>
        <v>23.1117738914737</v>
      </c>
      <c r="J19" s="2"/>
      <c r="K19" s="14" t="n">
        <f aca="false">VLOOKUP($B19,'Base Data'!$A$10:$AF$215,12,0)</f>
        <v>136.088</v>
      </c>
      <c r="L19" s="2" t="n">
        <f aca="false">VLOOKUP($B19,'Base Data'!$A$10:$AF$215,25,0)</f>
        <v>53</v>
      </c>
      <c r="M19" s="2" t="n">
        <f aca="false">VLOOKUP($B19,'Base Data'!$A$10:$AF$215,26,0)</f>
        <v>460</v>
      </c>
      <c r="N19" s="13" t="n">
        <f aca="false">VLOOKUP($B19,'Base Data'!$A$10:$AF$215,27,0)</f>
        <v>0</v>
      </c>
      <c r="O19" s="2"/>
      <c r="P19" s="15" t="n">
        <f aca="false">I19</f>
        <v>23.1117738914737</v>
      </c>
      <c r="Q19" s="2" t="n">
        <f aca="false">VLOOKUP($B19,'Base Data'!$A$10:$AF$215,32,0)</f>
        <v>-9.39936867583816</v>
      </c>
      <c r="R19" s="16" t="n">
        <f aca="false">P19-Q19</f>
        <v>32.5111425673119</v>
      </c>
    </row>
    <row r="20" customFormat="false" ht="12.75" hidden="false" customHeight="true" outlineLevel="0" collapsed="false">
      <c r="A20" s="11" t="n">
        <v>36715</v>
      </c>
      <c r="B20" s="12" t="n">
        <f aca="false">A22-2</f>
        <v>36713</v>
      </c>
      <c r="C20" s="2" t="n">
        <f aca="false">VLOOKUP($B20,'Base Data'!$A$10:$AF$215,5,0)</f>
        <v>4621.484</v>
      </c>
      <c r="D20" s="2" t="n">
        <f aca="false">VLOOKUP($B20,'Base Data'!$A$10:$AF$215,6,0)</f>
        <v>4639.88</v>
      </c>
      <c r="E20" s="2" t="n">
        <f aca="false">VLOOKUP($B20,'Base Data'!$A$10:$AF$215,7,0)</f>
        <v>18.3959999999997</v>
      </c>
      <c r="F20" s="2" t="n">
        <f aca="false">VLOOKUP($B20,'Base Data'!$A$10:$AF$215,23,0)</f>
        <v>-127.561960523322</v>
      </c>
      <c r="G20" s="2" t="n">
        <f aca="false">E20-F20</f>
        <v>145.957960523322</v>
      </c>
      <c r="H20" s="2" t="n">
        <f aca="false">VLOOKUP($B20,'Base Data'!$A$10:$AF$215,4,0)</f>
        <v>95.0901993016702</v>
      </c>
      <c r="I20" s="13" t="n">
        <f aca="false">G20-H20</f>
        <v>50.8677612216515</v>
      </c>
      <c r="J20" s="2"/>
      <c r="K20" s="14" t="n">
        <f aca="false">VLOOKUP($B20,'Base Data'!$A$10:$AF$215,12,0)</f>
        <v>149.542</v>
      </c>
      <c r="L20" s="2" t="n">
        <f aca="false">VLOOKUP($B20,'Base Data'!$A$10:$AF$215,25,0)</f>
        <v>45</v>
      </c>
      <c r="M20" s="2" t="n">
        <f aca="false">VLOOKUP($B20,'Base Data'!$A$10:$AF$215,26,0)</f>
        <v>460</v>
      </c>
      <c r="N20" s="13" t="n">
        <f aca="false">VLOOKUP($B20,'Base Data'!$A$10:$AF$215,27,0)</f>
        <v>0</v>
      </c>
      <c r="O20" s="2"/>
      <c r="P20" s="15" t="n">
        <f aca="false">I20</f>
        <v>50.8677612216515</v>
      </c>
      <c r="Q20" s="2" t="n">
        <f aca="false">VLOOKUP($B20,'Base Data'!$A$10:$AF$215,32,0)</f>
        <v>-3.65268866080237</v>
      </c>
      <c r="R20" s="16" t="n">
        <f aca="false">P20-Q20</f>
        <v>54.5204498824538</v>
      </c>
    </row>
    <row r="21" customFormat="false" ht="12.75" hidden="false" customHeight="true" outlineLevel="0" collapsed="false">
      <c r="A21" s="11" t="n">
        <v>36715</v>
      </c>
      <c r="B21" s="12" t="n">
        <f aca="false">A22-1</f>
        <v>36714</v>
      </c>
      <c r="C21" s="2" t="n">
        <f aca="false">VLOOKUP($B21,'Base Data'!$A$10:$AF$215,5,0)</f>
        <v>4640.902</v>
      </c>
      <c r="D21" s="2" t="n">
        <f aca="false">VLOOKUP($B21,'Base Data'!$A$10:$AF$215,6,0)</f>
        <v>4540.746</v>
      </c>
      <c r="E21" s="2" t="n">
        <f aca="false">VLOOKUP($B21,'Base Data'!$A$10:$AF$215,7,0)</f>
        <v>-100.156</v>
      </c>
      <c r="F21" s="2" t="n">
        <f aca="false">VLOOKUP($B21,'Base Data'!$A$10:$AF$215,23,0)</f>
        <v>-42.8283797290759</v>
      </c>
      <c r="G21" s="2" t="n">
        <f aca="false">E21-F21</f>
        <v>-57.3276202709241</v>
      </c>
      <c r="H21" s="2" t="n">
        <f aca="false">VLOOKUP($B21,'Base Data'!$A$10:$AF$215,4,0)</f>
        <v>-119.531979390303</v>
      </c>
      <c r="I21" s="13" t="n">
        <f aca="false">G21-H21</f>
        <v>62.2043591193787</v>
      </c>
      <c r="J21" s="2"/>
      <c r="K21" s="14" t="n">
        <f aca="false">VLOOKUP($B21,'Base Data'!$A$10:$AF$215,12,0)</f>
        <v>112.229</v>
      </c>
      <c r="L21" s="2" t="n">
        <f aca="false">VLOOKUP($B21,'Base Data'!$A$10:$AF$215,25,0)</f>
        <v>46</v>
      </c>
      <c r="M21" s="2" t="n">
        <f aca="false">VLOOKUP($B21,'Base Data'!$A$10:$AF$215,26,0)</f>
        <v>460</v>
      </c>
      <c r="N21" s="13" t="n">
        <f aca="false">VLOOKUP($B21,'Base Data'!$A$10:$AF$215,27,0)</f>
        <v>0</v>
      </c>
      <c r="O21" s="2"/>
      <c r="P21" s="15" t="n">
        <f aca="false">I21</f>
        <v>62.2043591193787</v>
      </c>
      <c r="Q21" s="2" t="n">
        <f aca="false">VLOOKUP($B21,'Base Data'!$A$10:$AF$215,32,0)</f>
        <v>19.9076676229319</v>
      </c>
      <c r="R21" s="16" t="n">
        <f aca="false">P21-Q21</f>
        <v>42.2966914964468</v>
      </c>
    </row>
    <row r="22" customFormat="false" ht="12.75" hidden="false" customHeight="true" outlineLevel="0" collapsed="false">
      <c r="A22" s="11" t="n">
        <v>36715</v>
      </c>
      <c r="B22" s="12" t="n">
        <f aca="false">A22</f>
        <v>36715</v>
      </c>
      <c r="C22" s="2" t="n">
        <f aca="false">VLOOKUP($B22,'Base Data'!$A$10:$AF$215,5,0)</f>
        <v>4540.746</v>
      </c>
      <c r="D22" s="2" t="n">
        <f aca="false">VLOOKUP($B22,'Base Data'!$A$10:$AF$215,6,0)</f>
        <v>4367.006</v>
      </c>
      <c r="E22" s="2" t="n">
        <f aca="false">VLOOKUP($B22,'Base Data'!$A$10:$AF$215,7,0)</f>
        <v>-173.74</v>
      </c>
      <c r="F22" s="2" t="n">
        <f aca="false">VLOOKUP($B22,'Base Data'!$A$10:$AF$215,23,0)</f>
        <v>-43.8936415254334</v>
      </c>
      <c r="G22" s="2" t="n">
        <f aca="false">E22-F22</f>
        <v>-129.846358474566</v>
      </c>
      <c r="H22" s="2" t="n">
        <f aca="false">VLOOKUP($B22,'Base Data'!$A$10:$AF$215,4,0)</f>
        <v>-137.589827148239</v>
      </c>
      <c r="I22" s="13" t="n">
        <f aca="false">G22-H22</f>
        <v>7.74346867367302</v>
      </c>
      <c r="J22" s="2"/>
      <c r="K22" s="14" t="n">
        <f aca="false">VLOOKUP($B22,'Base Data'!$A$10:$AF$215,12,0)</f>
        <v>39.977</v>
      </c>
      <c r="L22" s="2" t="n">
        <f aca="false">VLOOKUP($B22,'Base Data'!$A$10:$AF$215,25,0)</f>
        <v>27</v>
      </c>
      <c r="M22" s="2" t="n">
        <f aca="false">VLOOKUP($B22,'Base Data'!$A$10:$AF$215,26,0)</f>
        <v>460</v>
      </c>
      <c r="N22" s="13" t="n">
        <f aca="false">VLOOKUP($B22,'Base Data'!$A$10:$AF$215,27,0)</f>
        <v>0</v>
      </c>
      <c r="O22" s="2"/>
      <c r="P22" s="15" t="n">
        <f aca="false">I22</f>
        <v>7.74346867367302</v>
      </c>
      <c r="Q22" s="2" t="n">
        <f aca="false">VLOOKUP($B22,'Base Data'!$A$10:$AF$215,32,0)</f>
        <v>-27.2443003817018</v>
      </c>
      <c r="R22" s="16" t="n">
        <f aca="false">P22-Q22</f>
        <v>34.9877690553748</v>
      </c>
    </row>
    <row r="23" customFormat="false" ht="12.75" hidden="false" customHeight="true" outlineLevel="0" collapsed="false">
      <c r="A23" s="11"/>
      <c r="B23" s="12"/>
      <c r="C23" s="2"/>
      <c r="D23" s="2"/>
      <c r="E23" s="2"/>
      <c r="F23" s="2"/>
      <c r="G23" s="2"/>
      <c r="H23" s="2"/>
      <c r="I23" s="13"/>
      <c r="J23" s="2"/>
      <c r="K23" s="14"/>
      <c r="L23" s="2"/>
      <c r="M23" s="2"/>
      <c r="N23" s="13"/>
      <c r="O23" s="2"/>
      <c r="P23" s="17"/>
      <c r="Q23" s="18"/>
      <c r="R23" s="19"/>
    </row>
    <row r="24" customFormat="false" ht="12.75" hidden="false" customHeight="true" outlineLevel="0" collapsed="false">
      <c r="A24" s="11" t="n">
        <v>36728</v>
      </c>
      <c r="B24" s="12" t="n">
        <f aca="false">A27-3</f>
        <v>36725</v>
      </c>
      <c r="C24" s="2" t="n">
        <f aca="false">VLOOKUP($B24,'Base Data'!$A$10:$AF$215,5,0)</f>
        <v>4002.152</v>
      </c>
      <c r="D24" s="2" t="n">
        <f aca="false">VLOOKUP($B24,'Base Data'!$A$10:$AF$215,6,0)</f>
        <v>4025.658</v>
      </c>
      <c r="E24" s="2" t="n">
        <f aca="false">VLOOKUP($B24,'Base Data'!$A$10:$AF$215,7,0)</f>
        <v>23.5059999999999</v>
      </c>
      <c r="F24" s="2" t="n">
        <f aca="false">VLOOKUP($B24,'Base Data'!$A$10:$AF$215,23,0)</f>
        <v>148.749317839164</v>
      </c>
      <c r="G24" s="2" t="n">
        <f aca="false">E24-F24</f>
        <v>-125.243317839164</v>
      </c>
      <c r="H24" s="2" t="n">
        <f aca="false">VLOOKUP($B24,'Base Data'!$A$10:$AF$215,4,0)</f>
        <v>-133.571891289169</v>
      </c>
      <c r="I24" s="13" t="n">
        <f aca="false">G24-H24</f>
        <v>8.32857345000483</v>
      </c>
      <c r="J24" s="2"/>
      <c r="K24" s="14" t="n">
        <f aca="false">VLOOKUP($B24,'Base Data'!$A$10:$AF$215,12,0)</f>
        <v>159.598</v>
      </c>
      <c r="L24" s="2" t="n">
        <f aca="false">VLOOKUP($B24,'Base Data'!$A$10:$AF$215,25,0)</f>
        <v>-168</v>
      </c>
      <c r="M24" s="2" t="n">
        <f aca="false">VLOOKUP($B24,'Base Data'!$A$10:$AF$215,26,0)</f>
        <v>460</v>
      </c>
      <c r="N24" s="13" t="n">
        <f aca="false">VLOOKUP($B24,'Base Data'!$A$10:$AF$215,27,0)</f>
        <v>0</v>
      </c>
      <c r="O24" s="2"/>
      <c r="P24" s="15" t="n">
        <f aca="false">I24</f>
        <v>8.32857345000483</v>
      </c>
      <c r="Q24" s="2" t="n">
        <f aca="false">VLOOKUP($B24,'Base Data'!$A$10:$AF$215,32,0)</f>
        <v>16.3397149437201</v>
      </c>
      <c r="R24" s="16" t="n">
        <f aca="false">P24-Q24</f>
        <v>-8.01114149371526</v>
      </c>
    </row>
    <row r="25" customFormat="false" ht="12.75" hidden="false" customHeight="true" outlineLevel="0" collapsed="false">
      <c r="A25" s="11" t="n">
        <v>36728</v>
      </c>
      <c r="B25" s="12" t="n">
        <f aca="false">A27-2</f>
        <v>36726</v>
      </c>
      <c r="C25" s="2" t="n">
        <f aca="false">VLOOKUP($B25,'Base Data'!$A$10:$AF$215,5,0)</f>
        <v>4025.658</v>
      </c>
      <c r="D25" s="2" t="n">
        <f aca="false">VLOOKUP($B25,'Base Data'!$A$10:$AF$215,6,0)</f>
        <v>4023.614</v>
      </c>
      <c r="E25" s="2" t="n">
        <f aca="false">VLOOKUP($B25,'Base Data'!$A$10:$AF$215,7,0)</f>
        <v>-2.04399999999987</v>
      </c>
      <c r="F25" s="2" t="n">
        <f aca="false">VLOOKUP($B25,'Base Data'!$A$10:$AF$215,23,0)</f>
        <v>310.676207889557</v>
      </c>
      <c r="G25" s="2" t="n">
        <f aca="false">E25-F25</f>
        <v>-312.720207889557</v>
      </c>
      <c r="H25" s="2" t="n">
        <f aca="false">VLOOKUP($B25,'Base Data'!$A$10:$AF$215,4,0)</f>
        <v>-265.425142975521</v>
      </c>
      <c r="I25" s="13" t="n">
        <f aca="false">G25-H25</f>
        <v>-47.2950649140358</v>
      </c>
      <c r="J25" s="2"/>
      <c r="K25" s="14" t="n">
        <f aca="false">VLOOKUP($B25,'Base Data'!$A$10:$AF$215,12,0)</f>
        <v>164.735</v>
      </c>
      <c r="L25" s="2" t="n">
        <f aca="false">VLOOKUP($B25,'Base Data'!$A$10:$AF$215,25,0)</f>
        <v>-172</v>
      </c>
      <c r="M25" s="2" t="n">
        <f aca="false">VLOOKUP($B25,'Base Data'!$A$10:$AF$215,26,0)</f>
        <v>460</v>
      </c>
      <c r="N25" s="13" t="n">
        <f aca="false">VLOOKUP($B25,'Base Data'!$A$10:$AF$215,27,0)</f>
        <v>0</v>
      </c>
      <c r="O25" s="2"/>
      <c r="P25" s="15" t="n">
        <f aca="false">I25</f>
        <v>-47.2950649140358</v>
      </c>
      <c r="Q25" s="2" t="n">
        <f aca="false">VLOOKUP($B25,'Base Data'!$A$10:$AF$215,32,0)</f>
        <v>-36.0254495485435</v>
      </c>
      <c r="R25" s="16" t="n">
        <f aca="false">P25-Q25</f>
        <v>-11.2696153654923</v>
      </c>
    </row>
    <row r="26" customFormat="false" ht="12.75" hidden="false" customHeight="true" outlineLevel="0" collapsed="false">
      <c r="A26" s="11" t="n">
        <v>36728</v>
      </c>
      <c r="B26" s="12" t="n">
        <f aca="false">A27-1</f>
        <v>36727</v>
      </c>
      <c r="C26" s="2" t="n">
        <f aca="false">VLOOKUP($B26,'Base Data'!$A$10:$AF$215,5,0)</f>
        <v>4023.614</v>
      </c>
      <c r="D26" s="2" t="n">
        <f aca="false">VLOOKUP($B26,'Base Data'!$A$10:$AF$215,6,0)</f>
        <v>4058.362</v>
      </c>
      <c r="E26" s="2" t="n">
        <f aca="false">VLOOKUP($B26,'Base Data'!$A$10:$AF$215,7,0)</f>
        <v>34.7480000000001</v>
      </c>
      <c r="F26" s="2" t="n">
        <f aca="false">VLOOKUP($B26,'Base Data'!$A$10:$AF$215,23,0)</f>
        <v>270.482674989481</v>
      </c>
      <c r="G26" s="2" t="n">
        <f aca="false">E26-F26</f>
        <v>-235.73467498948</v>
      </c>
      <c r="H26" s="2" t="n">
        <f aca="false">VLOOKUP($B26,'Base Data'!$A$10:$AF$215,4,0)</f>
        <v>-171.426976212134</v>
      </c>
      <c r="I26" s="13" t="n">
        <f aca="false">G26-H26</f>
        <v>-64.3076987773461</v>
      </c>
      <c r="J26" s="2"/>
      <c r="K26" s="14" t="n">
        <f aca="false">VLOOKUP($B26,'Base Data'!$A$10:$AF$215,12,0)</f>
        <v>214.093</v>
      </c>
      <c r="L26" s="2" t="n">
        <f aca="false">VLOOKUP($B26,'Base Data'!$A$10:$AF$215,25,0)</f>
        <v>-166</v>
      </c>
      <c r="M26" s="2" t="n">
        <f aca="false">VLOOKUP($B26,'Base Data'!$A$10:$AF$215,26,0)</f>
        <v>460</v>
      </c>
      <c r="N26" s="13" t="n">
        <f aca="false">VLOOKUP($B26,'Base Data'!$A$10:$AF$215,27,0)</f>
        <v>0</v>
      </c>
      <c r="O26" s="2"/>
      <c r="P26" s="15" t="n">
        <f aca="false">I26</f>
        <v>-64.3076987773461</v>
      </c>
      <c r="Q26" s="2" t="n">
        <f aca="false">VLOOKUP($B26,'Base Data'!$A$10:$AF$215,32,0)</f>
        <v>-43.1182606437538</v>
      </c>
      <c r="R26" s="16" t="n">
        <f aca="false">P26-Q26</f>
        <v>-21.1894381335923</v>
      </c>
    </row>
    <row r="27" customFormat="false" ht="12.75" hidden="false" customHeight="true" outlineLevel="0" collapsed="false">
      <c r="A27" s="11" t="n">
        <v>36728</v>
      </c>
      <c r="B27" s="12" t="n">
        <f aca="false">A27</f>
        <v>36728</v>
      </c>
      <c r="C27" s="2" t="n">
        <f aca="false">VLOOKUP($B27,'Base Data'!$A$10:$AF$215,5,0)</f>
        <v>4058.362</v>
      </c>
      <c r="D27" s="2" t="n">
        <f aca="false">VLOOKUP($B27,'Base Data'!$A$10:$AF$215,6,0)</f>
        <v>4212.684</v>
      </c>
      <c r="E27" s="2" t="n">
        <f aca="false">VLOOKUP($B27,'Base Data'!$A$10:$AF$215,7,0)</f>
        <v>154.322</v>
      </c>
      <c r="F27" s="2" t="n">
        <f aca="false">VLOOKUP($B27,'Base Data'!$A$10:$AF$215,23,0)</f>
        <v>-53.102705283766</v>
      </c>
      <c r="G27" s="2" t="n">
        <f aca="false">E27-F27</f>
        <v>207.424705283766</v>
      </c>
      <c r="H27" s="2" t="n">
        <f aca="false">VLOOKUP($B27,'Base Data'!$A$10:$AF$215,4,0)</f>
        <v>246.343942646813</v>
      </c>
      <c r="I27" s="13" t="n">
        <f aca="false">G27-H27</f>
        <v>-38.9192373630469</v>
      </c>
      <c r="J27" s="2"/>
      <c r="K27" s="14" t="n">
        <f aca="false">VLOOKUP($B27,'Base Data'!$A$10:$AF$215,12,0)</f>
        <v>371.719</v>
      </c>
      <c r="L27" s="2" t="n">
        <f aca="false">VLOOKUP($B27,'Base Data'!$A$10:$AF$215,25,0)</f>
        <v>-65</v>
      </c>
      <c r="M27" s="2" t="n">
        <f aca="false">VLOOKUP($B27,'Base Data'!$A$10:$AF$215,26,0)</f>
        <v>460</v>
      </c>
      <c r="N27" s="13" t="n">
        <f aca="false">VLOOKUP($B27,'Base Data'!$A$10:$AF$215,27,0)</f>
        <v>0</v>
      </c>
      <c r="O27" s="2"/>
      <c r="P27" s="15" t="n">
        <f aca="false">I27</f>
        <v>-38.9192373630469</v>
      </c>
      <c r="Q27" s="2" t="n">
        <f aca="false">VLOOKUP($B27,'Base Data'!$A$10:$AF$215,32,0)</f>
        <v>-14.7286691259237</v>
      </c>
      <c r="R27" s="16" t="n">
        <f aca="false">P27-Q27</f>
        <v>-24.1905682371232</v>
      </c>
    </row>
    <row r="28" customFormat="false" ht="12.75" hidden="false" customHeight="true" outlineLevel="0" collapsed="false">
      <c r="A28" s="11"/>
      <c r="B28" s="12"/>
      <c r="C28" s="2"/>
      <c r="D28" s="2"/>
      <c r="E28" s="2"/>
      <c r="F28" s="2"/>
      <c r="G28" s="2"/>
      <c r="H28" s="2"/>
      <c r="I28" s="13"/>
      <c r="J28" s="2"/>
      <c r="K28" s="14"/>
      <c r="L28" s="2"/>
      <c r="M28" s="2"/>
      <c r="N28" s="13"/>
      <c r="O28" s="2"/>
      <c r="P28" s="17"/>
      <c r="Q28" s="18"/>
      <c r="R28" s="19"/>
    </row>
    <row r="29" customFormat="false" ht="12.75" hidden="false" customHeight="true" outlineLevel="0" collapsed="false">
      <c r="A29" s="11" t="n">
        <v>36732</v>
      </c>
      <c r="B29" s="12" t="n">
        <f aca="false">A32-3</f>
        <v>36729</v>
      </c>
      <c r="C29" s="2" t="n">
        <f aca="false">VLOOKUP($B29,'Base Data'!$A$10:$AF$215,5,0)</f>
        <v>4212.684</v>
      </c>
      <c r="D29" s="2" t="n">
        <f aca="false">VLOOKUP($B29,'Base Data'!$A$10:$AF$215,6,0)</f>
        <v>4226.992</v>
      </c>
      <c r="E29" s="2" t="n">
        <f aca="false">VLOOKUP($B29,'Base Data'!$A$10:$AF$215,7,0)</f>
        <v>14.308</v>
      </c>
      <c r="F29" s="2" t="n">
        <f aca="false">VLOOKUP($B29,'Base Data'!$A$10:$AF$215,23,0)</f>
        <v>61.9943678015651</v>
      </c>
      <c r="G29" s="2" t="n">
        <f aca="false">E29-F29</f>
        <v>-47.6863678015651</v>
      </c>
      <c r="H29" s="2" t="n">
        <f aca="false">VLOOKUP($B29,'Base Data'!$A$10:$AF$215,4,0)</f>
        <v>-14.6532483186142</v>
      </c>
      <c r="I29" s="13" t="n">
        <f aca="false">G29-H29</f>
        <v>-33.0331194829508</v>
      </c>
      <c r="J29" s="2"/>
      <c r="K29" s="14" t="n">
        <f aca="false">VLOOKUP($B29,'Base Data'!$A$10:$AF$215,12,0)</f>
        <v>143.503</v>
      </c>
      <c r="L29" s="2" t="n">
        <f aca="false">VLOOKUP($B29,'Base Data'!$A$10:$AF$215,25,0)</f>
        <v>-34</v>
      </c>
      <c r="M29" s="2" t="n">
        <f aca="false">VLOOKUP($B29,'Base Data'!$A$10:$AF$215,26,0)</f>
        <v>460</v>
      </c>
      <c r="N29" s="13" t="n">
        <f aca="false">VLOOKUP($B29,'Base Data'!$A$10:$AF$215,27,0)</f>
        <v>0</v>
      </c>
      <c r="O29" s="2"/>
      <c r="P29" s="15" t="n">
        <f aca="false">I29</f>
        <v>-33.0331194829508</v>
      </c>
      <c r="Q29" s="2" t="n">
        <f aca="false">VLOOKUP($B29,'Base Data'!$A$10:$AF$215,32,0)</f>
        <v>-30.0170246905731</v>
      </c>
      <c r="R29" s="16" t="n">
        <f aca="false">P29-Q29</f>
        <v>-3.01609479237771</v>
      </c>
    </row>
    <row r="30" customFormat="false" ht="12.75" hidden="false" customHeight="true" outlineLevel="0" collapsed="false">
      <c r="A30" s="11" t="n">
        <v>36732</v>
      </c>
      <c r="B30" s="12" t="n">
        <f aca="false">A32-2</f>
        <v>36730</v>
      </c>
      <c r="C30" s="2" t="n">
        <f aca="false">VLOOKUP($B30,'Base Data'!$A$10:$AF$215,5,0)</f>
        <v>4226.992</v>
      </c>
      <c r="D30" s="2" t="n">
        <f aca="false">VLOOKUP($B30,'Base Data'!$A$10:$AF$215,6,0)</f>
        <v>4225.97</v>
      </c>
      <c r="E30" s="2" t="n">
        <f aca="false">VLOOKUP($B30,'Base Data'!$A$10:$AF$215,7,0)</f>
        <v>-1.02199999999993</v>
      </c>
      <c r="F30" s="2" t="n">
        <f aca="false">VLOOKUP($B30,'Base Data'!$A$10:$AF$215,23,0)</f>
        <v>72.3698160860715</v>
      </c>
      <c r="G30" s="2" t="n">
        <f aca="false">E30-F30</f>
        <v>-73.3918160860714</v>
      </c>
      <c r="H30" s="2" t="n">
        <f aca="false">VLOOKUP($B30,'Base Data'!$A$10:$AF$215,4,0)</f>
        <v>-93.5451834420263</v>
      </c>
      <c r="I30" s="13" t="n">
        <f aca="false">G30-H30</f>
        <v>20.1533673559549</v>
      </c>
      <c r="J30" s="2"/>
      <c r="K30" s="14" t="n">
        <f aca="false">VLOOKUP($B30,'Base Data'!$A$10:$AF$215,12,0)</f>
        <v>159.22</v>
      </c>
      <c r="L30" s="2" t="n">
        <f aca="false">VLOOKUP($B30,'Base Data'!$A$10:$AF$215,25,0)</f>
        <v>-105</v>
      </c>
      <c r="M30" s="2" t="n">
        <f aca="false">VLOOKUP($B30,'Base Data'!$A$10:$AF$215,26,0)</f>
        <v>460</v>
      </c>
      <c r="N30" s="13" t="n">
        <f aca="false">VLOOKUP($B30,'Base Data'!$A$10:$AF$215,27,0)</f>
        <v>0</v>
      </c>
      <c r="O30" s="2"/>
      <c r="P30" s="15" t="n">
        <f aca="false">I30</f>
        <v>20.1533673559549</v>
      </c>
      <c r="Q30" s="2" t="n">
        <f aca="false">VLOOKUP($B30,'Base Data'!$A$10:$AF$215,32,0)</f>
        <v>10.5031206272473</v>
      </c>
      <c r="R30" s="16" t="n">
        <f aca="false">P30-Q30</f>
        <v>9.65024672870759</v>
      </c>
    </row>
    <row r="31" customFormat="false" ht="12.75" hidden="false" customHeight="true" outlineLevel="0" collapsed="false">
      <c r="A31" s="11" t="n">
        <v>36732</v>
      </c>
      <c r="B31" s="12" t="n">
        <f aca="false">A32-1</f>
        <v>36731</v>
      </c>
      <c r="C31" s="2" t="n">
        <f aca="false">VLOOKUP($B31,'Base Data'!$A$10:$AF$215,5,0)</f>
        <v>4225.97</v>
      </c>
      <c r="D31" s="2" t="n">
        <f aca="false">VLOOKUP($B31,'Base Data'!$A$10:$AF$215,6,0)</f>
        <v>4107.418</v>
      </c>
      <c r="E31" s="2" t="n">
        <f aca="false">VLOOKUP($B31,'Base Data'!$A$10:$AF$215,7,0)</f>
        <v>-118.552000000001</v>
      </c>
      <c r="F31" s="2" t="n">
        <f aca="false">VLOOKUP($B31,'Base Data'!$A$10:$AF$215,23,0)</f>
        <v>125.327308603877</v>
      </c>
      <c r="G31" s="2" t="n">
        <f aca="false">E31-F31</f>
        <v>-243.879308603877</v>
      </c>
      <c r="H31" s="2" t="n">
        <f aca="false">VLOOKUP($B31,'Base Data'!$A$10:$AF$215,4,0)</f>
        <v>-218.994582371407</v>
      </c>
      <c r="I31" s="13" t="n">
        <f aca="false">G31-H31</f>
        <v>-24.8847262324699</v>
      </c>
      <c r="J31" s="2"/>
      <c r="K31" s="14" t="n">
        <f aca="false">VLOOKUP($B31,'Base Data'!$A$10:$AF$215,12,0)</f>
        <v>204.677</v>
      </c>
      <c r="L31" s="2" t="n">
        <f aca="false">VLOOKUP($B31,'Base Data'!$A$10:$AF$215,25,0)</f>
        <v>-156</v>
      </c>
      <c r="M31" s="2" t="n">
        <f aca="false">VLOOKUP($B31,'Base Data'!$A$10:$AF$215,26,0)</f>
        <v>460</v>
      </c>
      <c r="N31" s="13" t="n">
        <f aca="false">VLOOKUP($B31,'Base Data'!$A$10:$AF$215,27,0)</f>
        <v>0</v>
      </c>
      <c r="O31" s="2"/>
      <c r="P31" s="15" t="n">
        <f aca="false">I31</f>
        <v>-24.8847262324699</v>
      </c>
      <c r="Q31" s="2" t="n">
        <f aca="false">VLOOKUP($B31,'Base Data'!$A$10:$AF$215,32,0)</f>
        <v>-13.8541154088283</v>
      </c>
      <c r="R31" s="16" t="n">
        <f aca="false">P31-Q31</f>
        <v>-11.0306108236417</v>
      </c>
    </row>
    <row r="32" customFormat="false" ht="12.75" hidden="false" customHeight="true" outlineLevel="0" collapsed="false">
      <c r="A32" s="11" t="n">
        <v>36732</v>
      </c>
      <c r="B32" s="12" t="n">
        <f aca="false">A32</f>
        <v>36732</v>
      </c>
      <c r="C32" s="2" t="n">
        <f aca="false">VLOOKUP($B32,'Base Data'!$A$10:$AF$215,5,0)</f>
        <v>4107.418</v>
      </c>
      <c r="D32" s="2" t="n">
        <f aca="false">VLOOKUP($B32,'Base Data'!$A$10:$AF$215,6,0)</f>
        <v>4345.544</v>
      </c>
      <c r="E32" s="2" t="n">
        <f aca="false">VLOOKUP($B32,'Base Data'!$A$10:$AF$215,7,0)</f>
        <v>238.126</v>
      </c>
      <c r="F32" s="2" t="n">
        <f aca="false">VLOOKUP($B32,'Base Data'!$A$10:$AF$215,23,0)</f>
        <v>84.1575203387173</v>
      </c>
      <c r="G32" s="2" t="n">
        <f aca="false">E32-F32</f>
        <v>153.968479661283</v>
      </c>
      <c r="H32" s="2" t="n">
        <f aca="false">VLOOKUP($B32,'Base Data'!$A$10:$AF$215,4,0)</f>
        <v>230.902770260229</v>
      </c>
      <c r="I32" s="13" t="n">
        <f aca="false">G32-H32</f>
        <v>-76.9342905989458</v>
      </c>
      <c r="J32" s="2"/>
      <c r="K32" s="14" t="n">
        <f aca="false">VLOOKUP($B32,'Base Data'!$A$10:$AF$215,12,0)</f>
        <v>352.495</v>
      </c>
      <c r="L32" s="2" t="n">
        <f aca="false">VLOOKUP($B32,'Base Data'!$A$10:$AF$215,25,0)</f>
        <v>-217</v>
      </c>
      <c r="M32" s="2" t="n">
        <f aca="false">VLOOKUP($B32,'Base Data'!$A$10:$AF$215,26,0)</f>
        <v>460</v>
      </c>
      <c r="N32" s="13" t="n">
        <f aca="false">VLOOKUP($B32,'Base Data'!$A$10:$AF$215,27,0)</f>
        <v>0</v>
      </c>
      <c r="O32" s="2"/>
      <c r="P32" s="15" t="n">
        <f aca="false">I32</f>
        <v>-76.9342905989458</v>
      </c>
      <c r="Q32" s="2" t="n">
        <f aca="false">VLOOKUP($B32,'Base Data'!$A$10:$AF$215,32,0)</f>
        <v>40.5355307623217</v>
      </c>
      <c r="R32" s="16" t="n">
        <f aca="false">P32-Q32</f>
        <v>-117.469821361268</v>
      </c>
    </row>
    <row r="33" customFormat="false" ht="12.75" hidden="false" customHeight="true" outlineLevel="0" collapsed="false">
      <c r="A33" s="11"/>
      <c r="B33" s="12"/>
      <c r="C33" s="2"/>
      <c r="D33" s="2"/>
      <c r="E33" s="2"/>
      <c r="F33" s="2"/>
      <c r="G33" s="2"/>
      <c r="H33" s="2"/>
      <c r="I33" s="13"/>
      <c r="J33" s="2"/>
      <c r="K33" s="14"/>
      <c r="L33" s="2"/>
      <c r="M33" s="2"/>
      <c r="N33" s="13"/>
      <c r="O33" s="2"/>
      <c r="P33" s="17"/>
      <c r="Q33" s="18"/>
      <c r="R33" s="19"/>
    </row>
    <row r="34" customFormat="false" ht="12.75" hidden="false" customHeight="true" outlineLevel="0" collapsed="false">
      <c r="A34" s="11" t="n">
        <v>36767</v>
      </c>
      <c r="B34" s="12" t="n">
        <f aca="false">A37-3</f>
        <v>36764</v>
      </c>
      <c r="C34" s="2" t="n">
        <f aca="false">VLOOKUP($B34,'Base Data'!$A$10:$AF$215,5,0)</f>
        <v>3952.074</v>
      </c>
      <c r="D34" s="2" t="n">
        <f aca="false">VLOOKUP($B34,'Base Data'!$A$10:$AF$215,6,0)</f>
        <v>4060.406</v>
      </c>
      <c r="E34" s="2" t="n">
        <f aca="false">VLOOKUP($B34,'Base Data'!$A$10:$AF$215,7,0)</f>
        <v>108.332</v>
      </c>
      <c r="F34" s="2" t="n">
        <f aca="false">VLOOKUP($B34,'Base Data'!$A$10:$AF$215,23,0)</f>
        <v>244.811486776763</v>
      </c>
      <c r="G34" s="2" t="n">
        <f aca="false">E34-F34</f>
        <v>-136.479486776763</v>
      </c>
      <c r="H34" s="2" t="n">
        <f aca="false">VLOOKUP($B34,'Base Data'!$A$10:$AF$215,4,0)</f>
        <v>-183.983461606376</v>
      </c>
      <c r="I34" s="13" t="n">
        <f aca="false">G34-H34</f>
        <v>47.5039748296128</v>
      </c>
      <c r="J34" s="2"/>
      <c r="K34" s="14" t="n">
        <f aca="false">VLOOKUP($B34,'Base Data'!$A$10:$AF$215,12,0)</f>
        <v>369.447</v>
      </c>
      <c r="L34" s="2" t="n">
        <f aca="false">VLOOKUP($B34,'Base Data'!$A$10:$AF$215,25,0)</f>
        <v>-176</v>
      </c>
      <c r="M34" s="2" t="n">
        <f aca="false">VLOOKUP($B34,'Base Data'!$A$10:$AF$215,26,0)</f>
        <v>741</v>
      </c>
      <c r="N34" s="13" t="n">
        <f aca="false">VLOOKUP($B34,'Base Data'!$A$10:$AF$215,27,0)</f>
        <v>0</v>
      </c>
      <c r="O34" s="2"/>
      <c r="P34" s="15" t="n">
        <f aca="false">I34</f>
        <v>47.5039748296128</v>
      </c>
      <c r="Q34" s="2" t="n">
        <f aca="false">VLOOKUP($B34,'Base Data'!$A$10:$AF$215,32,0)</f>
        <v>-21.2982823691996</v>
      </c>
      <c r="R34" s="16" t="n">
        <f aca="false">P34-Q34</f>
        <v>68.8022571988124</v>
      </c>
    </row>
    <row r="35" customFormat="false" ht="12.75" hidden="false" customHeight="true" outlineLevel="0" collapsed="false">
      <c r="A35" s="11" t="n">
        <v>36767</v>
      </c>
      <c r="B35" s="12" t="n">
        <f aca="false">A37-2</f>
        <v>36765</v>
      </c>
      <c r="C35" s="2" t="n">
        <f aca="false">VLOOKUP($B35,'Base Data'!$A$10:$AF$215,5,0)</f>
        <v>4060.406</v>
      </c>
      <c r="D35" s="2" t="n">
        <f aca="false">VLOOKUP($B35,'Base Data'!$A$10:$AF$215,6,0)</f>
        <v>4145.232</v>
      </c>
      <c r="E35" s="2" t="n">
        <f aca="false">VLOOKUP($B35,'Base Data'!$A$10:$AF$215,7,0)</f>
        <v>84.826</v>
      </c>
      <c r="F35" s="2" t="n">
        <f aca="false">VLOOKUP($B35,'Base Data'!$A$10:$AF$215,23,0)</f>
        <v>68.5921754005755</v>
      </c>
      <c r="G35" s="2" t="n">
        <f aca="false">E35-F35</f>
        <v>16.2338245994245</v>
      </c>
      <c r="H35" s="2" t="n">
        <f aca="false">VLOOKUP($B35,'Base Data'!$A$10:$AF$215,4,0)</f>
        <v>55.9309737763195</v>
      </c>
      <c r="I35" s="13" t="n">
        <f aca="false">G35-H35</f>
        <v>-39.697149176895</v>
      </c>
      <c r="J35" s="2"/>
      <c r="K35" s="14" t="n">
        <f aca="false">VLOOKUP($B35,'Base Data'!$A$10:$AF$215,12,0)</f>
        <v>392.163</v>
      </c>
      <c r="L35" s="2" t="n">
        <f aca="false">VLOOKUP($B35,'Base Data'!$A$10:$AF$215,25,0)</f>
        <v>-176</v>
      </c>
      <c r="M35" s="2" t="n">
        <f aca="false">VLOOKUP($B35,'Base Data'!$A$10:$AF$215,26,0)</f>
        <v>741</v>
      </c>
      <c r="N35" s="13" t="n">
        <f aca="false">VLOOKUP($B35,'Base Data'!$A$10:$AF$215,27,0)</f>
        <v>0</v>
      </c>
      <c r="O35" s="2"/>
      <c r="P35" s="15" t="n">
        <f aca="false">I35</f>
        <v>-39.697149176895</v>
      </c>
      <c r="Q35" s="2" t="n">
        <f aca="false">VLOOKUP($B35,'Base Data'!$A$10:$AF$215,32,0)</f>
        <v>-31.6836243063855</v>
      </c>
      <c r="R35" s="16" t="n">
        <f aca="false">P35-Q35</f>
        <v>-8.01352487050947</v>
      </c>
    </row>
    <row r="36" customFormat="false" ht="12.75" hidden="false" customHeight="true" outlineLevel="0" collapsed="false">
      <c r="A36" s="11" t="n">
        <v>36767</v>
      </c>
      <c r="B36" s="12" t="n">
        <f aca="false">A37-1</f>
        <v>36766</v>
      </c>
      <c r="C36" s="2" t="n">
        <f aca="false">VLOOKUP($B36,'Base Data'!$A$10:$AF$215,5,0)</f>
        <v>4145.232</v>
      </c>
      <c r="D36" s="2" t="n">
        <f aca="false">VLOOKUP($B36,'Base Data'!$A$10:$AF$215,6,0)</f>
        <v>4102.308</v>
      </c>
      <c r="E36" s="2" t="n">
        <f aca="false">VLOOKUP($B36,'Base Data'!$A$10:$AF$215,7,0)</f>
        <v>-42.924</v>
      </c>
      <c r="F36" s="2" t="n">
        <f aca="false">VLOOKUP($B36,'Base Data'!$A$10:$AF$215,23,0)</f>
        <v>91.1622034191302</v>
      </c>
      <c r="G36" s="2" t="n">
        <f aca="false">E36-F36</f>
        <v>-134.08620341913</v>
      </c>
      <c r="H36" s="2" t="n">
        <f aca="false">VLOOKUP($B36,'Base Data'!$A$10:$AF$215,4,0)</f>
        <v>-223.086926951488</v>
      </c>
      <c r="I36" s="13" t="n">
        <f aca="false">G36-H36</f>
        <v>89.0007235323581</v>
      </c>
      <c r="J36" s="2"/>
      <c r="K36" s="14" t="n">
        <f aca="false">VLOOKUP($B36,'Base Data'!$A$10:$AF$215,12,0)</f>
        <v>414.67</v>
      </c>
      <c r="L36" s="2" t="n">
        <f aca="false">VLOOKUP($B36,'Base Data'!$A$10:$AF$215,25,0)</f>
        <v>-138</v>
      </c>
      <c r="M36" s="2" t="n">
        <f aca="false">VLOOKUP($B36,'Base Data'!$A$10:$AF$215,26,0)</f>
        <v>741</v>
      </c>
      <c r="N36" s="13" t="n">
        <f aca="false">VLOOKUP($B36,'Base Data'!$A$10:$AF$215,27,0)</f>
        <v>0</v>
      </c>
      <c r="O36" s="2"/>
      <c r="P36" s="15" t="n">
        <f aca="false">I36</f>
        <v>89.0007235323581</v>
      </c>
      <c r="Q36" s="2" t="n">
        <f aca="false">VLOOKUP($B36,'Base Data'!$A$10:$AF$215,32,0)</f>
        <v>31.2798095006689</v>
      </c>
      <c r="R36" s="16" t="n">
        <f aca="false">P36-Q36</f>
        <v>57.7209140316892</v>
      </c>
    </row>
    <row r="37" customFormat="false" ht="12.75" hidden="false" customHeight="true" outlineLevel="0" collapsed="false">
      <c r="A37" s="11" t="n">
        <v>36767</v>
      </c>
      <c r="B37" s="12" t="n">
        <f aca="false">A37</f>
        <v>36767</v>
      </c>
      <c r="C37" s="2" t="n">
        <f aca="false">VLOOKUP($B37,'Base Data'!$A$10:$AF$215,5,0)</f>
        <v>4102.308</v>
      </c>
      <c r="D37" s="2" t="n">
        <f aca="false">VLOOKUP($B37,'Base Data'!$A$10:$AF$215,6,0)</f>
        <v>4086.978</v>
      </c>
      <c r="E37" s="2" t="n">
        <f aca="false">VLOOKUP($B37,'Base Data'!$A$10:$AF$215,7,0)</f>
        <v>-15.3299999999999</v>
      </c>
      <c r="F37" s="2" t="n">
        <f aca="false">VLOOKUP($B37,'Base Data'!$A$10:$AF$215,23,0)</f>
        <v>0.329559592718852</v>
      </c>
      <c r="G37" s="2" t="n">
        <f aca="false">E37-F37</f>
        <v>-15.6595595927188</v>
      </c>
      <c r="H37" s="2" t="n">
        <f aca="false">VLOOKUP($B37,'Base Data'!$A$10:$AF$215,4,0)</f>
        <v>57.9298094482995</v>
      </c>
      <c r="I37" s="13" t="n">
        <f aca="false">G37-H37</f>
        <v>-73.5893690410183</v>
      </c>
      <c r="J37" s="2"/>
      <c r="K37" s="14" t="n">
        <f aca="false">VLOOKUP($B37,'Base Data'!$A$10:$AF$215,12,0)</f>
        <v>406.442</v>
      </c>
      <c r="L37" s="2" t="n">
        <f aca="false">VLOOKUP($B37,'Base Data'!$A$10:$AF$215,25,0)</f>
        <v>-219</v>
      </c>
      <c r="M37" s="2" t="n">
        <f aca="false">VLOOKUP($B37,'Base Data'!$A$10:$AF$215,26,0)</f>
        <v>741</v>
      </c>
      <c r="N37" s="13" t="n">
        <f aca="false">VLOOKUP($B37,'Base Data'!$A$10:$AF$215,27,0)</f>
        <v>0</v>
      </c>
      <c r="O37" s="2"/>
      <c r="P37" s="15" t="n">
        <f aca="false">I37</f>
        <v>-73.5893690410183</v>
      </c>
      <c r="Q37" s="2" t="n">
        <f aca="false">VLOOKUP($B37,'Base Data'!$A$10:$AF$215,32,0)</f>
        <v>-35.2982444699493</v>
      </c>
      <c r="R37" s="16" t="n">
        <f aca="false">P37-Q37</f>
        <v>-38.291124571069</v>
      </c>
    </row>
    <row r="38" customFormat="false" ht="12.75" hidden="false" customHeight="true" outlineLevel="0" collapsed="false">
      <c r="A38" s="11"/>
      <c r="B38" s="12"/>
      <c r="C38" s="2"/>
      <c r="D38" s="2"/>
      <c r="E38" s="2"/>
      <c r="F38" s="2"/>
      <c r="G38" s="2"/>
      <c r="H38" s="2"/>
      <c r="I38" s="13"/>
      <c r="J38" s="2"/>
      <c r="K38" s="15"/>
      <c r="L38" s="20"/>
      <c r="M38" s="2"/>
      <c r="N38" s="13"/>
      <c r="O38" s="2"/>
      <c r="P38" s="17"/>
      <c r="Q38" s="18"/>
      <c r="R38" s="19"/>
    </row>
    <row r="39" customFormat="false" ht="12.75" hidden="false" customHeight="true" outlineLevel="0" collapsed="false">
      <c r="A39" s="11" t="n">
        <v>36768</v>
      </c>
      <c r="B39" s="12" t="n">
        <f aca="false">A42-3</f>
        <v>36765</v>
      </c>
      <c r="C39" s="2" t="n">
        <f aca="false">VLOOKUP($B39,'Base Data'!$A$10:$AF$215,5,0)</f>
        <v>4060.406</v>
      </c>
      <c r="D39" s="2" t="n">
        <f aca="false">VLOOKUP($B39,'Base Data'!$A$10:$AF$215,6,0)</f>
        <v>4145.232</v>
      </c>
      <c r="E39" s="2" t="n">
        <f aca="false">VLOOKUP($B39,'Base Data'!$A$10:$AF$215,7,0)</f>
        <v>84.826</v>
      </c>
      <c r="F39" s="2" t="n">
        <f aca="false">VLOOKUP($B39,'Base Data'!$A$10:$AF$215,23,0)</f>
        <v>68.5921754005755</v>
      </c>
      <c r="G39" s="2" t="n">
        <f aca="false">E39-F39</f>
        <v>16.2338245994245</v>
      </c>
      <c r="H39" s="2" t="n">
        <f aca="false">VLOOKUP($B39,'Base Data'!$A$10:$AF$215,4,0)</f>
        <v>55.9309737763195</v>
      </c>
      <c r="I39" s="13" t="n">
        <f aca="false">G39-H39</f>
        <v>-39.697149176895</v>
      </c>
      <c r="J39" s="2"/>
      <c r="K39" s="14" t="n">
        <f aca="false">VLOOKUP($B39,'Base Data'!$A$10:$AF$215,12,0)</f>
        <v>392.163</v>
      </c>
      <c r="L39" s="2" t="n">
        <f aca="false">VLOOKUP($B39,'Base Data'!$A$10:$AF$215,25,0)</f>
        <v>-176</v>
      </c>
      <c r="M39" s="2" t="n">
        <f aca="false">VLOOKUP($B39,'Base Data'!$A$10:$AF$215,26,0)</f>
        <v>741</v>
      </c>
      <c r="N39" s="13" t="n">
        <f aca="false">VLOOKUP($B39,'Base Data'!$A$10:$AF$215,27,0)</f>
        <v>0</v>
      </c>
      <c r="O39" s="2"/>
      <c r="P39" s="15" t="n">
        <f aca="false">I39</f>
        <v>-39.697149176895</v>
      </c>
      <c r="Q39" s="2" t="n">
        <f aca="false">VLOOKUP($B39,'Base Data'!$A$10:$AF$215,32,0)</f>
        <v>-31.6836243063855</v>
      </c>
      <c r="R39" s="16" t="n">
        <f aca="false">P39-Q39</f>
        <v>-8.01352487050947</v>
      </c>
    </row>
    <row r="40" customFormat="false" ht="12.75" hidden="false" customHeight="true" outlineLevel="0" collapsed="false">
      <c r="A40" s="11" t="n">
        <v>36768</v>
      </c>
      <c r="B40" s="12" t="n">
        <f aca="false">A42-2</f>
        <v>36766</v>
      </c>
      <c r="C40" s="2" t="n">
        <f aca="false">VLOOKUP($B40,'Base Data'!$A$10:$AF$215,5,0)</f>
        <v>4145.232</v>
      </c>
      <c r="D40" s="2" t="n">
        <f aca="false">VLOOKUP($B40,'Base Data'!$A$10:$AF$215,6,0)</f>
        <v>4102.308</v>
      </c>
      <c r="E40" s="2" t="n">
        <f aca="false">VLOOKUP($B40,'Base Data'!$A$10:$AF$215,7,0)</f>
        <v>-42.924</v>
      </c>
      <c r="F40" s="2" t="n">
        <f aca="false">VLOOKUP($B40,'Base Data'!$A$10:$AF$215,23,0)</f>
        <v>91.1622034191302</v>
      </c>
      <c r="G40" s="2" t="n">
        <f aca="false">E40-F40</f>
        <v>-134.08620341913</v>
      </c>
      <c r="H40" s="2" t="n">
        <f aca="false">VLOOKUP($B40,'Base Data'!$A$10:$AF$215,4,0)</f>
        <v>-223.086926951488</v>
      </c>
      <c r="I40" s="13" t="n">
        <f aca="false">G40-H40</f>
        <v>89.0007235323581</v>
      </c>
      <c r="J40" s="2"/>
      <c r="K40" s="14" t="n">
        <f aca="false">VLOOKUP($B40,'Base Data'!$A$10:$AF$215,12,0)</f>
        <v>414.67</v>
      </c>
      <c r="L40" s="2" t="n">
        <f aca="false">VLOOKUP($B40,'Base Data'!$A$10:$AF$215,25,0)</f>
        <v>-138</v>
      </c>
      <c r="M40" s="2" t="n">
        <f aca="false">VLOOKUP($B40,'Base Data'!$A$10:$AF$215,26,0)</f>
        <v>741</v>
      </c>
      <c r="N40" s="13" t="n">
        <f aca="false">VLOOKUP($B40,'Base Data'!$A$10:$AF$215,27,0)</f>
        <v>0</v>
      </c>
      <c r="O40" s="2"/>
      <c r="P40" s="15" t="n">
        <f aca="false">I40</f>
        <v>89.0007235323581</v>
      </c>
      <c r="Q40" s="2" t="n">
        <f aca="false">VLOOKUP($B40,'Base Data'!$A$10:$AF$215,32,0)</f>
        <v>31.2798095006689</v>
      </c>
      <c r="R40" s="16" t="n">
        <f aca="false">P40-Q40</f>
        <v>57.7209140316892</v>
      </c>
    </row>
    <row r="41" customFormat="false" ht="12.75" hidden="false" customHeight="true" outlineLevel="0" collapsed="false">
      <c r="A41" s="11" t="n">
        <v>36768</v>
      </c>
      <c r="B41" s="12" t="n">
        <f aca="false">A42-1</f>
        <v>36767</v>
      </c>
      <c r="C41" s="2" t="n">
        <f aca="false">VLOOKUP($B41,'Base Data'!$A$10:$AF$215,5,0)</f>
        <v>4102.308</v>
      </c>
      <c r="D41" s="2" t="n">
        <f aca="false">VLOOKUP($B41,'Base Data'!$A$10:$AF$215,6,0)</f>
        <v>4086.978</v>
      </c>
      <c r="E41" s="2" t="n">
        <f aca="false">VLOOKUP($B41,'Base Data'!$A$10:$AF$215,7,0)</f>
        <v>-15.3299999999999</v>
      </c>
      <c r="F41" s="2" t="n">
        <f aca="false">VLOOKUP($B41,'Base Data'!$A$10:$AF$215,23,0)</f>
        <v>0.329559592718852</v>
      </c>
      <c r="G41" s="2" t="n">
        <f aca="false">E41-F41</f>
        <v>-15.6595595927188</v>
      </c>
      <c r="H41" s="2" t="n">
        <f aca="false">VLOOKUP($B41,'Base Data'!$A$10:$AF$215,4,0)</f>
        <v>57.9298094482995</v>
      </c>
      <c r="I41" s="13" t="n">
        <f aca="false">G41-H41</f>
        <v>-73.5893690410183</v>
      </c>
      <c r="J41" s="2"/>
      <c r="K41" s="14" t="n">
        <f aca="false">VLOOKUP($B41,'Base Data'!$A$10:$AF$215,12,0)</f>
        <v>406.442</v>
      </c>
      <c r="L41" s="2" t="n">
        <f aca="false">VLOOKUP($B41,'Base Data'!$A$10:$AF$215,25,0)</f>
        <v>-219</v>
      </c>
      <c r="M41" s="2" t="n">
        <f aca="false">VLOOKUP($B41,'Base Data'!$A$10:$AF$215,26,0)</f>
        <v>741</v>
      </c>
      <c r="N41" s="13" t="n">
        <f aca="false">VLOOKUP($B41,'Base Data'!$A$10:$AF$215,27,0)</f>
        <v>0</v>
      </c>
      <c r="O41" s="2"/>
      <c r="P41" s="15" t="n">
        <f aca="false">I41</f>
        <v>-73.5893690410183</v>
      </c>
      <c r="Q41" s="2" t="n">
        <f aca="false">VLOOKUP($B41,'Base Data'!$A$10:$AF$215,32,0)</f>
        <v>-35.2982444699493</v>
      </c>
      <c r="R41" s="16" t="n">
        <f aca="false">P41-Q41</f>
        <v>-38.291124571069</v>
      </c>
    </row>
    <row r="42" customFormat="false" ht="12.75" hidden="false" customHeight="true" outlineLevel="0" collapsed="false">
      <c r="A42" s="11" t="n">
        <v>36768</v>
      </c>
      <c r="B42" s="12" t="n">
        <f aca="false">A42</f>
        <v>36768</v>
      </c>
      <c r="C42" s="2" t="n">
        <f aca="false">VLOOKUP($B42,'Base Data'!$A$10:$AF$215,5,0)</f>
        <v>4086.978</v>
      </c>
      <c r="D42" s="2" t="n">
        <f aca="false">VLOOKUP($B42,'Base Data'!$A$10:$AF$215,6,0)</f>
        <v>4368.028</v>
      </c>
      <c r="E42" s="2" t="n">
        <f aca="false">VLOOKUP($B42,'Base Data'!$A$10:$AF$215,7,0)</f>
        <v>281.05</v>
      </c>
      <c r="F42" s="2" t="n">
        <f aca="false">VLOOKUP($B42,'Base Data'!$A$10:$AF$215,23,0)</f>
        <v>-92.2675166227682</v>
      </c>
      <c r="G42" s="2" t="n">
        <f aca="false">E42-F42</f>
        <v>373.317516622768</v>
      </c>
      <c r="H42" s="2" t="n">
        <f aca="false">VLOOKUP($B42,'Base Data'!$A$10:$AF$215,4,0)</f>
        <v>441.524811369503</v>
      </c>
      <c r="I42" s="13" t="n">
        <f aca="false">G42-H42</f>
        <v>-68.2072947467347</v>
      </c>
      <c r="J42" s="2"/>
      <c r="K42" s="14" t="n">
        <f aca="false">VLOOKUP($B42,'Base Data'!$A$10:$AF$215,12,0)</f>
        <v>365.604</v>
      </c>
      <c r="L42" s="2" t="n">
        <f aca="false">VLOOKUP($B42,'Base Data'!$A$10:$AF$215,25,0)</f>
        <v>-260</v>
      </c>
      <c r="M42" s="2" t="n">
        <f aca="false">VLOOKUP($B42,'Base Data'!$A$10:$AF$215,26,0)</f>
        <v>741</v>
      </c>
      <c r="N42" s="13" t="n">
        <f aca="false">VLOOKUP($B42,'Base Data'!$A$10:$AF$215,27,0)</f>
        <v>0</v>
      </c>
      <c r="O42" s="2"/>
      <c r="P42" s="15" t="n">
        <f aca="false">I42</f>
        <v>-68.2072947467347</v>
      </c>
      <c r="Q42" s="2" t="n">
        <f aca="false">VLOOKUP($B42,'Base Data'!$A$10:$AF$215,32,0)</f>
        <v>4.129147960865</v>
      </c>
      <c r="R42" s="16" t="n">
        <f aca="false">P42-Q42</f>
        <v>-72.3364427075996</v>
      </c>
    </row>
    <row r="43" customFormat="false" ht="12.75" hidden="false" customHeight="true" outlineLevel="0" collapsed="false">
      <c r="A43" s="11"/>
      <c r="B43" s="12"/>
      <c r="C43" s="2"/>
      <c r="D43" s="2"/>
      <c r="E43" s="2"/>
      <c r="F43" s="2"/>
      <c r="G43" s="2"/>
      <c r="H43" s="2"/>
      <c r="I43" s="13"/>
      <c r="J43" s="2"/>
      <c r="K43" s="14"/>
      <c r="L43" s="2"/>
      <c r="M43" s="2"/>
      <c r="N43" s="13"/>
      <c r="O43" s="2"/>
      <c r="P43" s="17"/>
      <c r="Q43" s="18"/>
      <c r="R43" s="19"/>
    </row>
    <row r="44" customFormat="false" ht="12.75" hidden="false" customHeight="true" outlineLevel="0" collapsed="false">
      <c r="A44" s="11" t="n">
        <v>36779</v>
      </c>
      <c r="B44" s="12" t="n">
        <f aca="false">A47-3</f>
        <v>36776</v>
      </c>
      <c r="C44" s="2" t="n">
        <f aca="false">VLOOKUP($B44,'Base Data'!$A$10:$AF$215,5,0)</f>
        <v>4309.774</v>
      </c>
      <c r="D44" s="2" t="n">
        <f aca="false">VLOOKUP($B44,'Base Data'!$A$10:$AF$215,6,0)</f>
        <v>4356.786</v>
      </c>
      <c r="E44" s="2" t="n">
        <f aca="false">VLOOKUP($B44,'Base Data'!$A$10:$AF$215,7,0)</f>
        <v>47.0119999999997</v>
      </c>
      <c r="F44" s="2" t="n">
        <f aca="false">VLOOKUP($B44,'Base Data'!$A$10:$AF$215,23,0)</f>
        <v>-41.6310902110674</v>
      </c>
      <c r="G44" s="2" t="n">
        <f aca="false">E44-F44</f>
        <v>88.6430902110671</v>
      </c>
      <c r="H44" s="2" t="n">
        <f aca="false">VLOOKUP($B44,'Base Data'!$A$10:$AF$215,4,0)</f>
        <v>128.478512135644</v>
      </c>
      <c r="I44" s="13" t="n">
        <f aca="false">G44-H44</f>
        <v>-39.8354219245765</v>
      </c>
      <c r="J44" s="2"/>
      <c r="K44" s="14" t="n">
        <f aca="false">VLOOKUP($B44,'Base Data'!$A$10:$AF$215,12,0)</f>
        <v>352.695</v>
      </c>
      <c r="L44" s="2" t="n">
        <f aca="false">VLOOKUP($B44,'Base Data'!$A$10:$AF$215,25,0)</f>
        <v>-295</v>
      </c>
      <c r="M44" s="2" t="n">
        <f aca="false">VLOOKUP($B44,'Base Data'!$A$10:$AF$215,26,0)</f>
        <v>741</v>
      </c>
      <c r="N44" s="13" t="n">
        <f aca="false">VLOOKUP($B44,'Base Data'!$A$10:$AF$215,27,0)</f>
        <v>0</v>
      </c>
      <c r="O44" s="2"/>
      <c r="P44" s="15" t="n">
        <f aca="false">I44</f>
        <v>-39.8354219245765</v>
      </c>
      <c r="Q44" s="2" t="n">
        <f aca="false">VLOOKUP($B44,'Base Data'!$A$10:$AF$215,32,0)</f>
        <v>-21.5135943073839</v>
      </c>
      <c r="R44" s="16" t="n">
        <f aca="false">P44-Q44</f>
        <v>-18.3218276171925</v>
      </c>
    </row>
    <row r="45" customFormat="false" ht="12.75" hidden="false" customHeight="true" outlineLevel="0" collapsed="false">
      <c r="A45" s="11" t="n">
        <v>36779</v>
      </c>
      <c r="B45" s="12" t="n">
        <f aca="false">A47-2</f>
        <v>36777</v>
      </c>
      <c r="C45" s="2" t="n">
        <f aca="false">VLOOKUP($B45,'Base Data'!$A$10:$AF$215,5,0)</f>
        <v>4356.786</v>
      </c>
      <c r="D45" s="2" t="n">
        <f aca="false">VLOOKUP($B45,'Base Data'!$A$10:$AF$215,6,0)</f>
        <v>4377.226</v>
      </c>
      <c r="E45" s="2" t="n">
        <f aca="false">VLOOKUP($B45,'Base Data'!$A$10:$AF$215,7,0)</f>
        <v>20.4399999999996</v>
      </c>
      <c r="F45" s="2" t="n">
        <f aca="false">VLOOKUP($B45,'Base Data'!$A$10:$AF$215,23,0)</f>
        <v>-35.5806375080825</v>
      </c>
      <c r="G45" s="2" t="n">
        <f aca="false">E45-F45</f>
        <v>56.0206375080821</v>
      </c>
      <c r="H45" s="2" t="n">
        <f aca="false">VLOOKUP($B45,'Base Data'!$A$10:$AF$215,4,0)</f>
        <v>121.10214857674</v>
      </c>
      <c r="I45" s="13" t="n">
        <f aca="false">G45-H45</f>
        <v>-65.0815110686584</v>
      </c>
      <c r="J45" s="2"/>
      <c r="K45" s="14" t="n">
        <f aca="false">VLOOKUP($B45,'Base Data'!$A$10:$AF$215,12,0)</f>
        <v>354.987</v>
      </c>
      <c r="L45" s="2" t="n">
        <f aca="false">VLOOKUP($B45,'Base Data'!$A$10:$AF$215,25,0)</f>
        <v>-250</v>
      </c>
      <c r="M45" s="2" t="n">
        <f aca="false">VLOOKUP($B45,'Base Data'!$A$10:$AF$215,26,0)</f>
        <v>741</v>
      </c>
      <c r="N45" s="13" t="n">
        <f aca="false">VLOOKUP($B45,'Base Data'!$A$10:$AF$215,27,0)</f>
        <v>0</v>
      </c>
      <c r="O45" s="2"/>
      <c r="P45" s="15" t="n">
        <f aca="false">I45</f>
        <v>-65.0815110686584</v>
      </c>
      <c r="Q45" s="2" t="n">
        <f aca="false">VLOOKUP($B45,'Base Data'!$A$10:$AF$215,32,0)</f>
        <v>-17.1073282154576</v>
      </c>
      <c r="R45" s="16" t="n">
        <f aca="false">P45-Q45</f>
        <v>-47.9741828532007</v>
      </c>
    </row>
    <row r="46" customFormat="false" ht="12.75" hidden="false" customHeight="true" outlineLevel="0" collapsed="false">
      <c r="A46" s="11" t="n">
        <v>36779</v>
      </c>
      <c r="B46" s="12" t="n">
        <f aca="false">A47-1</f>
        <v>36778</v>
      </c>
      <c r="C46" s="2" t="n">
        <f aca="false">VLOOKUP($B46,'Base Data'!$A$10:$AF$215,5,0)</f>
        <v>4377.226</v>
      </c>
      <c r="D46" s="2" t="n">
        <f aca="false">VLOOKUP($B46,'Base Data'!$A$10:$AF$215,6,0)</f>
        <v>4453.876</v>
      </c>
      <c r="E46" s="2" t="n">
        <f aca="false">VLOOKUP($B46,'Base Data'!$A$10:$AF$215,7,0)</f>
        <v>76.6500000000006</v>
      </c>
      <c r="F46" s="2" t="n">
        <f aca="false">VLOOKUP($B46,'Base Data'!$A$10:$AF$215,23,0)</f>
        <v>-54.3310102118386</v>
      </c>
      <c r="G46" s="2" t="n">
        <f aca="false">E46-F46</f>
        <v>130.981010211839</v>
      </c>
      <c r="H46" s="2" t="n">
        <f aca="false">VLOOKUP($B46,'Base Data'!$A$10:$AF$215,4,0)</f>
        <v>212.030744641039</v>
      </c>
      <c r="I46" s="13" t="n">
        <f aca="false">G46-H46</f>
        <v>-81.0497344291997</v>
      </c>
      <c r="J46" s="2"/>
      <c r="K46" s="14" t="n">
        <f aca="false">VLOOKUP($B46,'Base Data'!$A$10:$AF$215,12,0)</f>
        <v>259.057</v>
      </c>
      <c r="L46" s="2" t="n">
        <f aca="false">VLOOKUP($B46,'Base Data'!$A$10:$AF$215,25,0)</f>
        <v>-136</v>
      </c>
      <c r="M46" s="2" t="n">
        <f aca="false">VLOOKUP($B46,'Base Data'!$A$10:$AF$215,26,0)</f>
        <v>741</v>
      </c>
      <c r="N46" s="13" t="n">
        <f aca="false">VLOOKUP($B46,'Base Data'!$A$10:$AF$215,27,0)</f>
        <v>0</v>
      </c>
      <c r="O46" s="2"/>
      <c r="P46" s="15" t="n">
        <f aca="false">I46</f>
        <v>-81.0497344291997</v>
      </c>
      <c r="Q46" s="2" t="n">
        <f aca="false">VLOOKUP($B46,'Base Data'!$A$10:$AF$215,32,0)</f>
        <v>-71.8239726884223</v>
      </c>
      <c r="R46" s="16" t="n">
        <f aca="false">P46-Q46</f>
        <v>-9.22576174077739</v>
      </c>
    </row>
    <row r="47" customFormat="false" ht="12.75" hidden="false" customHeight="true" outlineLevel="0" collapsed="false">
      <c r="A47" s="11" t="n">
        <v>36779</v>
      </c>
      <c r="B47" s="12" t="n">
        <f aca="false">A47</f>
        <v>36779</v>
      </c>
      <c r="C47" s="2" t="n">
        <f aca="false">VLOOKUP($B47,'Base Data'!$A$10:$AF$215,5,0)</f>
        <v>4453.876</v>
      </c>
      <c r="D47" s="2" t="n">
        <f aca="false">VLOOKUP($B47,'Base Data'!$A$10:$AF$215,6,0)</f>
        <v>4293.422</v>
      </c>
      <c r="E47" s="2" t="n">
        <f aca="false">VLOOKUP($B47,'Base Data'!$A$10:$AF$215,7,0)</f>
        <v>-160.454000000001</v>
      </c>
      <c r="F47" s="2" t="n">
        <f aca="false">VLOOKUP($B47,'Base Data'!$A$10:$AF$215,23,0)</f>
        <v>-50.8126950413234</v>
      </c>
      <c r="G47" s="2" t="n">
        <f aca="false">E47-F47</f>
        <v>-109.641304958677</v>
      </c>
      <c r="H47" s="2" t="n">
        <f aca="false">VLOOKUP($B47,'Base Data'!$A$10:$AF$215,4,0)</f>
        <v>-9.24779715407249</v>
      </c>
      <c r="I47" s="13" t="n">
        <f aca="false">G47-H47</f>
        <v>-100.393507804605</v>
      </c>
      <c r="J47" s="2"/>
      <c r="K47" s="14" t="n">
        <f aca="false">VLOOKUP($B47,'Base Data'!$A$10:$AF$215,12,0)</f>
        <v>172.575</v>
      </c>
      <c r="L47" s="2" t="n">
        <f aca="false">VLOOKUP($B47,'Base Data'!$A$10:$AF$215,25,0)</f>
        <v>-165</v>
      </c>
      <c r="M47" s="2" t="n">
        <f aca="false">VLOOKUP($B47,'Base Data'!$A$10:$AF$215,26,0)</f>
        <v>741</v>
      </c>
      <c r="N47" s="13" t="n">
        <f aca="false">VLOOKUP($B47,'Base Data'!$A$10:$AF$215,27,0)</f>
        <v>0</v>
      </c>
      <c r="O47" s="2"/>
      <c r="P47" s="15" t="n">
        <f aca="false">I47</f>
        <v>-100.393507804605</v>
      </c>
      <c r="Q47" s="2" t="n">
        <f aca="false">VLOOKUP($B47,'Base Data'!$A$10:$AF$215,32,0)</f>
        <v>-89.6715358449924</v>
      </c>
      <c r="R47" s="16" t="n">
        <f aca="false">P47-Q47</f>
        <v>-10.7219719596124</v>
      </c>
    </row>
    <row r="48" customFormat="false" ht="12.75" hidden="false" customHeight="true" outlineLevel="0" collapsed="false">
      <c r="A48" s="11"/>
      <c r="B48" s="12"/>
      <c r="C48" s="2"/>
      <c r="D48" s="2"/>
      <c r="E48" s="2"/>
      <c r="F48" s="2"/>
      <c r="G48" s="2"/>
      <c r="H48" s="2"/>
      <c r="I48" s="13"/>
      <c r="J48" s="2"/>
      <c r="K48" s="14"/>
      <c r="L48" s="2"/>
      <c r="M48" s="2"/>
      <c r="N48" s="13"/>
      <c r="O48" s="2"/>
      <c r="P48" s="17"/>
      <c r="Q48" s="18"/>
      <c r="R48" s="19"/>
    </row>
    <row r="49" customFormat="false" ht="12" hidden="false" customHeight="true" outlineLevel="0" collapsed="false">
      <c r="A49" s="11" t="n">
        <v>36791</v>
      </c>
      <c r="B49" s="12" t="n">
        <f aca="false">A52-3</f>
        <v>36788</v>
      </c>
      <c r="C49" s="2" t="n">
        <f aca="false">VLOOKUP($B49,'Base Data'!$A$10:$AF$215,5,0)</f>
        <v>4379.27</v>
      </c>
      <c r="D49" s="2" t="n">
        <f aca="false">VLOOKUP($B49,'Base Data'!$A$10:$AF$215,6,0)</f>
        <v>4405.842</v>
      </c>
      <c r="E49" s="2" t="n">
        <f aca="false">VLOOKUP($B49,'Base Data'!$A$10:$AF$215,7,0)</f>
        <v>26.5719999999992</v>
      </c>
      <c r="F49" s="2" t="n">
        <f aca="false">VLOOKUP($B49,'Base Data'!$A$10:$AF$215,23,0)</f>
        <v>-17.3117112825227</v>
      </c>
      <c r="G49" s="2" t="n">
        <f aca="false">E49-F49</f>
        <v>43.8837112825219</v>
      </c>
      <c r="H49" s="2" t="n">
        <f aca="false">VLOOKUP($B49,'Base Data'!$A$10:$AF$215,4,0)</f>
        <v>124.203460934508</v>
      </c>
      <c r="I49" s="13" t="n">
        <f aca="false">G49-H49</f>
        <v>-80.3197496519857</v>
      </c>
      <c r="J49" s="2"/>
      <c r="K49" s="14" t="n">
        <f aca="false">VLOOKUP($B49,'Base Data'!$A$10:$AF$215,12,0)</f>
        <v>198.716</v>
      </c>
      <c r="L49" s="2" t="n">
        <f aca="false">VLOOKUP($B49,'Base Data'!$A$10:$AF$215,25,0)</f>
        <v>-219</v>
      </c>
      <c r="M49" s="2" t="n">
        <f aca="false">VLOOKUP($B49,'Base Data'!$A$10:$AF$215,26,0)</f>
        <v>466</v>
      </c>
      <c r="N49" s="13" t="n">
        <f aca="false">VLOOKUP($B49,'Base Data'!$A$10:$AF$215,27,0)</f>
        <v>0</v>
      </c>
      <c r="O49" s="2"/>
      <c r="P49" s="15" t="n">
        <f aca="false">I49</f>
        <v>-80.3197496519857</v>
      </c>
      <c r="Q49" s="2" t="n">
        <f aca="false">VLOOKUP($B49,'Base Data'!$A$10:$AF$215,32,0)</f>
        <v>-54.46968739678</v>
      </c>
      <c r="R49" s="16" t="n">
        <f aca="false">P49-Q49</f>
        <v>-25.8500622552057</v>
      </c>
    </row>
    <row r="50" customFormat="false" ht="12.75" hidden="false" customHeight="true" outlineLevel="0" collapsed="false">
      <c r="A50" s="11" t="n">
        <v>36791</v>
      </c>
      <c r="B50" s="12" t="n">
        <f aca="false">A52-2</f>
        <v>36789</v>
      </c>
      <c r="C50" s="2" t="n">
        <f aca="false">VLOOKUP($B50,'Base Data'!$A$10:$AF$215,5,0)</f>
        <v>4405.842</v>
      </c>
      <c r="D50" s="2" t="n">
        <f aca="false">VLOOKUP($B50,'Base Data'!$A$10:$AF$215,6,0)</f>
        <v>4514.174</v>
      </c>
      <c r="E50" s="2" t="n">
        <f aca="false">VLOOKUP($B50,'Base Data'!$A$10:$AF$215,7,0)</f>
        <v>108.332</v>
      </c>
      <c r="F50" s="2" t="n">
        <f aca="false">VLOOKUP($B50,'Base Data'!$A$10:$AF$215,23,0)</f>
        <v>-48.8217665946306</v>
      </c>
      <c r="G50" s="2" t="n">
        <f aca="false">E50-F50</f>
        <v>157.153766594631</v>
      </c>
      <c r="H50" s="2" t="n">
        <f aca="false">VLOOKUP($B50,'Base Data'!$A$10:$AF$215,4,0)</f>
        <v>180.8025154395</v>
      </c>
      <c r="I50" s="13" t="n">
        <f aca="false">G50-H50</f>
        <v>-23.6487488448689</v>
      </c>
      <c r="J50" s="2"/>
      <c r="K50" s="14" t="n">
        <f aca="false">VLOOKUP($B50,'Base Data'!$A$10:$AF$215,12,0)</f>
        <v>208.847</v>
      </c>
      <c r="L50" s="2" t="n">
        <f aca="false">VLOOKUP($B50,'Base Data'!$A$10:$AF$215,25,0)</f>
        <v>-305</v>
      </c>
      <c r="M50" s="2" t="n">
        <f aca="false">VLOOKUP($B50,'Base Data'!$A$10:$AF$215,26,0)</f>
        <v>380</v>
      </c>
      <c r="N50" s="13" t="n">
        <f aca="false">VLOOKUP($B50,'Base Data'!$A$10:$AF$215,27,0)</f>
        <v>0</v>
      </c>
      <c r="O50" s="2"/>
      <c r="P50" s="15" t="n">
        <f aca="false">I50</f>
        <v>-23.6487488448689</v>
      </c>
      <c r="Q50" s="2" t="n">
        <f aca="false">VLOOKUP($B50,'Base Data'!$A$10:$AF$215,32,0)</f>
        <v>1.23889335285588</v>
      </c>
      <c r="R50" s="16" t="n">
        <f aca="false">P50-Q50</f>
        <v>-24.8876421977248</v>
      </c>
    </row>
    <row r="51" customFormat="false" ht="12.75" hidden="false" customHeight="true" outlineLevel="0" collapsed="false">
      <c r="A51" s="11" t="n">
        <v>36791</v>
      </c>
      <c r="B51" s="12" t="n">
        <f aca="false">A52-1</f>
        <v>36790</v>
      </c>
      <c r="C51" s="2" t="n">
        <f aca="false">VLOOKUP($B51,'Base Data'!$A$10:$AF$215,5,0)</f>
        <v>4514.174</v>
      </c>
      <c r="D51" s="2" t="n">
        <f aca="false">VLOOKUP($B51,'Base Data'!$A$10:$AF$215,6,0)</f>
        <v>4695.068</v>
      </c>
      <c r="E51" s="2" t="n">
        <f aca="false">VLOOKUP($B51,'Base Data'!$A$10:$AF$215,7,0)</f>
        <v>180.894</v>
      </c>
      <c r="F51" s="2" t="n">
        <f aca="false">VLOOKUP($B51,'Base Data'!$A$10:$AF$215,23,0)</f>
        <v>-75.3152000124153</v>
      </c>
      <c r="G51" s="2" t="n">
        <f aca="false">E51-F51</f>
        <v>256.209200012416</v>
      </c>
      <c r="H51" s="2" t="n">
        <f aca="false">VLOOKUP($B51,'Base Data'!$A$10:$AF$215,4,0)</f>
        <v>288.926558649348</v>
      </c>
      <c r="I51" s="13" t="n">
        <f aca="false">G51-H51</f>
        <v>-32.7173586369324</v>
      </c>
      <c r="J51" s="2"/>
      <c r="K51" s="14" t="n">
        <f aca="false">VLOOKUP($B51,'Base Data'!$A$10:$AF$215,12,0)</f>
        <v>182.942</v>
      </c>
      <c r="L51" s="2" t="n">
        <f aca="false">VLOOKUP($B51,'Base Data'!$A$10:$AF$215,25,0)</f>
        <v>-257</v>
      </c>
      <c r="M51" s="2" t="n">
        <f aca="false">VLOOKUP($B51,'Base Data'!$A$10:$AF$215,26,0)</f>
        <v>428</v>
      </c>
      <c r="N51" s="13" t="n">
        <f aca="false">VLOOKUP($B51,'Base Data'!$A$10:$AF$215,27,0)</f>
        <v>0</v>
      </c>
      <c r="O51" s="2"/>
      <c r="P51" s="15" t="n">
        <f aca="false">I51</f>
        <v>-32.7173586369324</v>
      </c>
      <c r="Q51" s="2" t="n">
        <f aca="false">VLOOKUP($B51,'Base Data'!$A$10:$AF$215,32,0)</f>
        <v>16.608832436925</v>
      </c>
      <c r="R51" s="16" t="n">
        <f aca="false">P51-Q51</f>
        <v>-49.3261910738574</v>
      </c>
    </row>
    <row r="52" customFormat="false" ht="12.75" hidden="false" customHeight="true" outlineLevel="0" collapsed="false">
      <c r="A52" s="11" t="n">
        <v>36791</v>
      </c>
      <c r="B52" s="12" t="n">
        <f aca="false">A52</f>
        <v>36791</v>
      </c>
      <c r="C52" s="2" t="n">
        <f aca="false">VLOOKUP($B52,'Base Data'!$A$10:$AF$215,5,0)</f>
        <v>4695.068</v>
      </c>
      <c r="D52" s="2" t="n">
        <f aca="false">VLOOKUP($B52,'Base Data'!$A$10:$AF$215,6,0)</f>
        <v>4560.164</v>
      </c>
      <c r="E52" s="2" t="n">
        <f aca="false">VLOOKUP($B52,'Base Data'!$A$10:$AF$215,7,0)</f>
        <v>-134.904</v>
      </c>
      <c r="F52" s="2" t="n">
        <f aca="false">VLOOKUP($B52,'Base Data'!$A$10:$AF$215,23,0)</f>
        <v>-44.7489675743444</v>
      </c>
      <c r="G52" s="2" t="n">
        <f aca="false">E52-F52</f>
        <v>-90.155032425656</v>
      </c>
      <c r="H52" s="2" t="n">
        <f aca="false">VLOOKUP($B52,'Base Data'!$A$10:$AF$215,4,0)</f>
        <v>-76.5895916027289</v>
      </c>
      <c r="I52" s="13" t="n">
        <f aca="false">G52-H52</f>
        <v>-13.5654408229272</v>
      </c>
      <c r="J52" s="2"/>
      <c r="K52" s="14" t="n">
        <f aca="false">VLOOKUP($B52,'Base Data'!$A$10:$AF$215,12,0)</f>
        <v>179.158</v>
      </c>
      <c r="L52" s="2" t="n">
        <f aca="false">VLOOKUP($B52,'Base Data'!$A$10:$AF$215,25,0)</f>
        <v>-88</v>
      </c>
      <c r="M52" s="2" t="n">
        <f aca="false">VLOOKUP($B52,'Base Data'!$A$10:$AF$215,26,0)</f>
        <v>601</v>
      </c>
      <c r="N52" s="13" t="n">
        <f aca="false">VLOOKUP($B52,'Base Data'!$A$10:$AF$215,27,0)</f>
        <v>0</v>
      </c>
      <c r="O52" s="2"/>
      <c r="P52" s="15" t="n">
        <f aca="false">I52</f>
        <v>-13.5654408229272</v>
      </c>
      <c r="Q52" s="2" t="n">
        <f aca="false">VLOOKUP($B52,'Base Data'!$A$10:$AF$215,32,0)</f>
        <v>2.97619970832966</v>
      </c>
      <c r="R52" s="16" t="n">
        <f aca="false">P52-Q52</f>
        <v>-16.5416405312568</v>
      </c>
    </row>
    <row r="53" customFormat="false" ht="12.75" hidden="false" customHeight="true" outlineLevel="0" collapsed="false">
      <c r="A53" s="11"/>
      <c r="B53" s="12"/>
      <c r="C53" s="2"/>
      <c r="D53" s="2"/>
      <c r="E53" s="2"/>
      <c r="F53" s="2"/>
      <c r="G53" s="2"/>
      <c r="H53" s="2"/>
      <c r="I53" s="13"/>
      <c r="J53" s="2"/>
      <c r="K53" s="14"/>
      <c r="L53" s="2"/>
      <c r="M53" s="2"/>
      <c r="N53" s="13"/>
      <c r="O53" s="2"/>
      <c r="P53" s="17"/>
      <c r="Q53" s="18"/>
      <c r="R53" s="19"/>
    </row>
    <row r="54" customFormat="false" ht="12.75" hidden="false" customHeight="true" outlineLevel="0" collapsed="false">
      <c r="A54" s="11" t="n">
        <v>36792</v>
      </c>
      <c r="B54" s="12" t="n">
        <f aca="false">A57-3</f>
        <v>36789</v>
      </c>
      <c r="C54" s="2" t="n">
        <f aca="false">VLOOKUP($B54,'Base Data'!$A$10:$AF$215,5,0)</f>
        <v>4405.842</v>
      </c>
      <c r="D54" s="2" t="n">
        <f aca="false">VLOOKUP($B54,'Base Data'!$A$10:$AF$215,6,0)</f>
        <v>4514.174</v>
      </c>
      <c r="E54" s="2" t="n">
        <f aca="false">VLOOKUP($B54,'Base Data'!$A$10:$AF$215,7,0)</f>
        <v>108.332</v>
      </c>
      <c r="F54" s="2" t="n">
        <f aca="false">VLOOKUP($B54,'Base Data'!$A$10:$AF$215,23,0)</f>
        <v>-48.8217665946306</v>
      </c>
      <c r="G54" s="2" t="n">
        <f aca="false">E54-F54</f>
        <v>157.153766594631</v>
      </c>
      <c r="H54" s="2" t="n">
        <f aca="false">VLOOKUP($B54,'Base Data'!$A$10:$AF$215,4,0)</f>
        <v>180.8025154395</v>
      </c>
      <c r="I54" s="13" t="n">
        <f aca="false">G54-H54</f>
        <v>-23.6487488448689</v>
      </c>
      <c r="J54" s="2"/>
      <c r="K54" s="14" t="n">
        <f aca="false">VLOOKUP($B54,'Base Data'!$A$10:$AF$215,12,0)</f>
        <v>208.847</v>
      </c>
      <c r="L54" s="2" t="n">
        <f aca="false">VLOOKUP($B54,'Base Data'!$A$10:$AF$215,25,0)</f>
        <v>-305</v>
      </c>
      <c r="M54" s="2" t="n">
        <f aca="false">VLOOKUP($B54,'Base Data'!$A$10:$AF$215,26,0)</f>
        <v>380</v>
      </c>
      <c r="N54" s="13" t="n">
        <f aca="false">VLOOKUP($B54,'Base Data'!$A$10:$AF$215,27,0)</f>
        <v>0</v>
      </c>
      <c r="O54" s="2"/>
      <c r="P54" s="15" t="n">
        <f aca="false">I54</f>
        <v>-23.6487488448689</v>
      </c>
      <c r="Q54" s="2" t="n">
        <f aca="false">VLOOKUP($B54,'Base Data'!$A$10:$AF$215,32,0)</f>
        <v>1.23889335285588</v>
      </c>
      <c r="R54" s="16" t="n">
        <f aca="false">P54-Q54</f>
        <v>-24.8876421977248</v>
      </c>
    </row>
    <row r="55" customFormat="false" ht="12.75" hidden="false" customHeight="true" outlineLevel="0" collapsed="false">
      <c r="A55" s="11" t="n">
        <v>36792</v>
      </c>
      <c r="B55" s="12" t="n">
        <f aca="false">A57-2</f>
        <v>36790</v>
      </c>
      <c r="C55" s="2" t="n">
        <f aca="false">VLOOKUP($B55,'Base Data'!$A$10:$AF$215,5,0)</f>
        <v>4514.174</v>
      </c>
      <c r="D55" s="2" t="n">
        <f aca="false">VLOOKUP($B55,'Base Data'!$A$10:$AF$215,6,0)</f>
        <v>4695.068</v>
      </c>
      <c r="E55" s="2" t="n">
        <f aca="false">VLOOKUP($B55,'Base Data'!$A$10:$AF$215,7,0)</f>
        <v>180.894</v>
      </c>
      <c r="F55" s="2" t="n">
        <f aca="false">VLOOKUP($B55,'Base Data'!$A$10:$AF$215,23,0)</f>
        <v>-75.3152000124153</v>
      </c>
      <c r="G55" s="2" t="n">
        <f aca="false">E55-F55</f>
        <v>256.209200012416</v>
      </c>
      <c r="H55" s="2" t="n">
        <f aca="false">VLOOKUP($B55,'Base Data'!$A$10:$AF$215,4,0)</f>
        <v>288.926558649348</v>
      </c>
      <c r="I55" s="13" t="n">
        <f aca="false">G55-H55</f>
        <v>-32.7173586369324</v>
      </c>
      <c r="J55" s="2"/>
      <c r="K55" s="14" t="n">
        <f aca="false">VLOOKUP($B55,'Base Data'!$A$10:$AF$215,12,0)</f>
        <v>182.942</v>
      </c>
      <c r="L55" s="2" t="n">
        <f aca="false">VLOOKUP($B55,'Base Data'!$A$10:$AF$215,25,0)</f>
        <v>-257</v>
      </c>
      <c r="M55" s="2" t="n">
        <f aca="false">VLOOKUP($B55,'Base Data'!$A$10:$AF$215,26,0)</f>
        <v>428</v>
      </c>
      <c r="N55" s="13" t="n">
        <f aca="false">VLOOKUP($B55,'Base Data'!$A$10:$AF$215,27,0)</f>
        <v>0</v>
      </c>
      <c r="O55" s="2"/>
      <c r="P55" s="15" t="n">
        <f aca="false">I55</f>
        <v>-32.7173586369324</v>
      </c>
      <c r="Q55" s="2" t="n">
        <f aca="false">VLOOKUP($B55,'Base Data'!$A$10:$AF$215,32,0)</f>
        <v>16.608832436925</v>
      </c>
      <c r="R55" s="16" t="n">
        <f aca="false">P55-Q55</f>
        <v>-49.3261910738574</v>
      </c>
    </row>
    <row r="56" customFormat="false" ht="12.75" hidden="false" customHeight="true" outlineLevel="0" collapsed="false">
      <c r="A56" s="11" t="n">
        <v>36792</v>
      </c>
      <c r="B56" s="12" t="n">
        <f aca="false">A57-1</f>
        <v>36791</v>
      </c>
      <c r="C56" s="2" t="n">
        <f aca="false">VLOOKUP($B56,'Base Data'!$A$10:$AF$215,5,0)</f>
        <v>4695.068</v>
      </c>
      <c r="D56" s="2" t="n">
        <f aca="false">VLOOKUP($B56,'Base Data'!$A$10:$AF$215,6,0)</f>
        <v>4560.164</v>
      </c>
      <c r="E56" s="2" t="n">
        <f aca="false">VLOOKUP($B56,'Base Data'!$A$10:$AF$215,7,0)</f>
        <v>-134.904</v>
      </c>
      <c r="F56" s="2" t="n">
        <f aca="false">VLOOKUP($B56,'Base Data'!$A$10:$AF$215,23,0)</f>
        <v>-44.7489675743444</v>
      </c>
      <c r="G56" s="2" t="n">
        <f aca="false">E56-F56</f>
        <v>-90.155032425656</v>
      </c>
      <c r="H56" s="2" t="n">
        <f aca="false">VLOOKUP($B56,'Base Data'!$A$10:$AF$215,4,0)</f>
        <v>-76.5895916027289</v>
      </c>
      <c r="I56" s="13" t="n">
        <f aca="false">G56-H56</f>
        <v>-13.5654408229272</v>
      </c>
      <c r="J56" s="21"/>
      <c r="K56" s="14" t="n">
        <f aca="false">VLOOKUP($B56,'Base Data'!$A$10:$AF$215,12,0)</f>
        <v>179.158</v>
      </c>
      <c r="L56" s="2" t="n">
        <f aca="false">VLOOKUP($B56,'Base Data'!$A$10:$AF$215,25,0)</f>
        <v>-88</v>
      </c>
      <c r="M56" s="2" t="n">
        <f aca="false">VLOOKUP($B56,'Base Data'!$A$10:$AF$215,26,0)</f>
        <v>601</v>
      </c>
      <c r="N56" s="13" t="n">
        <f aca="false">VLOOKUP($B56,'Base Data'!$A$10:$AF$215,27,0)</f>
        <v>0</v>
      </c>
      <c r="O56" s="21"/>
      <c r="P56" s="15" t="n">
        <f aca="false">I56</f>
        <v>-13.5654408229272</v>
      </c>
      <c r="Q56" s="2" t="n">
        <f aca="false">VLOOKUP($B56,'Base Data'!$A$10:$AF$215,32,0)</f>
        <v>2.97619970832966</v>
      </c>
      <c r="R56" s="16" t="n">
        <f aca="false">P56-Q56</f>
        <v>-16.5416405312568</v>
      </c>
    </row>
    <row r="57" customFormat="false" ht="14.65" hidden="false" customHeight="false" outlineLevel="0" collapsed="false">
      <c r="A57" s="11" t="n">
        <v>36792</v>
      </c>
      <c r="B57" s="12" t="n">
        <f aca="false">A57</f>
        <v>36792</v>
      </c>
      <c r="C57" s="2" t="n">
        <f aca="false">VLOOKUP($B57,'Base Data'!$A$10:$AF$215,5,0)</f>
        <v>4560.164</v>
      </c>
      <c r="D57" s="2" t="n">
        <f aca="false">VLOOKUP($B57,'Base Data'!$A$10:$AF$215,6,0)</f>
        <v>4466.14</v>
      </c>
      <c r="E57" s="2" t="n">
        <f aca="false">VLOOKUP($B57,'Base Data'!$A$10:$AF$215,7,0)</f>
        <v>-94.0239999999994</v>
      </c>
      <c r="F57" s="2" t="n">
        <f aca="false">VLOOKUP($B57,'Base Data'!$A$10:$AF$215,23,0)</f>
        <v>9.93467815914454</v>
      </c>
      <c r="G57" s="2" t="n">
        <f aca="false">E57-F57</f>
        <v>-103.958678159144</v>
      </c>
      <c r="H57" s="2" t="n">
        <f aca="false">VLOOKUP($B57,'Base Data'!$A$10:$AF$215,4,0)</f>
        <v>-107.790160382633</v>
      </c>
      <c r="I57" s="13" t="n">
        <f aca="false">G57-H57</f>
        <v>3.83148222348869</v>
      </c>
      <c r="J57" s="21"/>
      <c r="K57" s="14" t="n">
        <f aca="false">VLOOKUP($B57,'Base Data'!$A$10:$AF$215,12,0)</f>
        <v>85.585</v>
      </c>
      <c r="L57" s="2" t="n">
        <f aca="false">VLOOKUP($B57,'Base Data'!$A$10:$AF$215,25,0)</f>
        <v>81</v>
      </c>
      <c r="M57" s="2" t="n">
        <f aca="false">VLOOKUP($B57,'Base Data'!$A$10:$AF$215,26,0)</f>
        <v>765</v>
      </c>
      <c r="N57" s="13" t="n">
        <f aca="false">VLOOKUP($B57,'Base Data'!$A$10:$AF$215,27,0)</f>
        <v>0</v>
      </c>
      <c r="O57" s="21"/>
      <c r="P57" s="15" t="n">
        <f aca="false">I57</f>
        <v>3.83148222348869</v>
      </c>
      <c r="Q57" s="2" t="n">
        <f aca="false">VLOOKUP($B57,'Base Data'!$A$10:$AF$215,32,0)</f>
        <v>-12.232474169647</v>
      </c>
      <c r="R57" s="16" t="n">
        <f aca="false">P57-Q57</f>
        <v>16.0639563931357</v>
      </c>
    </row>
    <row r="58" customFormat="false" ht="14.65" hidden="false" customHeight="false" outlineLevel="0" collapsed="false">
      <c r="A58" s="22"/>
      <c r="B58" s="23"/>
      <c r="C58" s="21"/>
      <c r="D58" s="21"/>
      <c r="E58" s="21"/>
      <c r="F58" s="21"/>
      <c r="G58" s="21"/>
      <c r="H58" s="21"/>
      <c r="I58" s="16"/>
      <c r="J58" s="21"/>
      <c r="K58" s="15"/>
      <c r="L58" s="20"/>
      <c r="M58" s="2"/>
      <c r="N58" s="13"/>
      <c r="O58" s="21"/>
      <c r="P58" s="17"/>
      <c r="Q58" s="18"/>
      <c r="R58" s="19"/>
    </row>
    <row r="59" customFormat="false" ht="14.65" hidden="false" customHeight="false" outlineLevel="0" collapsed="false">
      <c r="A59" s="22" t="n">
        <v>36798</v>
      </c>
      <c r="B59" s="12" t="n">
        <f aca="false">A62-3</f>
        <v>36795</v>
      </c>
      <c r="C59" s="2" t="n">
        <f aca="false">VLOOKUP($B59,'Base Data'!$A$10:$AF$215,5,0)</f>
        <v>4064.494</v>
      </c>
      <c r="D59" s="2" t="n">
        <f aca="false">VLOOKUP($B59,'Base Data'!$A$10:$AF$215,6,0)</f>
        <v>4118.66</v>
      </c>
      <c r="E59" s="2" t="n">
        <f aca="false">VLOOKUP($B59,'Base Data'!$A$10:$AF$215,7,0)</f>
        <v>54.1659999999997</v>
      </c>
      <c r="F59" s="2" t="n">
        <f aca="false">VLOOKUP($B59,'Base Data'!$A$10:$AF$215,23,0)</f>
        <v>-46.9819459444121</v>
      </c>
      <c r="G59" s="2" t="n">
        <f aca="false">E59-F59</f>
        <v>101.147945944412</v>
      </c>
      <c r="H59" s="2" t="n">
        <f aca="false">VLOOKUP($B59,'Base Data'!$A$10:$AF$215,4,0)</f>
        <v>79.6600364461682</v>
      </c>
      <c r="I59" s="13" t="n">
        <f aca="false">G59-H59</f>
        <v>21.4879094982436</v>
      </c>
      <c r="J59" s="2"/>
      <c r="K59" s="14" t="n">
        <f aca="false">VLOOKUP($B59,'Base Data'!$A$10:$AF$215,12,0)</f>
        <v>255.901</v>
      </c>
      <c r="L59" s="2" t="n">
        <f aca="false">VLOOKUP($B59,'Base Data'!$A$10:$AF$215,25,0)</f>
        <v>-168</v>
      </c>
      <c r="M59" s="2" t="n">
        <f aca="false">VLOOKUP($B59,'Base Data'!$A$10:$AF$215,26,0)</f>
        <v>501</v>
      </c>
      <c r="N59" s="13" t="n">
        <f aca="false">VLOOKUP($B59,'Base Data'!$A$10:$AF$215,27,0)</f>
        <v>0</v>
      </c>
      <c r="O59" s="2"/>
      <c r="P59" s="15" t="n">
        <f aca="false">I59</f>
        <v>21.4879094982436</v>
      </c>
      <c r="Q59" s="2" t="n">
        <f aca="false">VLOOKUP($B59,'Base Data'!$A$10:$AF$215,32,0)</f>
        <v>44.8884616994982</v>
      </c>
      <c r="R59" s="16" t="n">
        <f aca="false">P59-Q59</f>
        <v>-23.4005522012546</v>
      </c>
    </row>
    <row r="60" customFormat="false" ht="14.65" hidden="false" customHeight="false" outlineLevel="0" collapsed="false">
      <c r="A60" s="22" t="n">
        <v>36798</v>
      </c>
      <c r="B60" s="12" t="n">
        <f aca="false">A62-2</f>
        <v>36796</v>
      </c>
      <c r="C60" s="2" t="n">
        <f aca="false">VLOOKUP($B60,'Base Data'!$A$10:$AF$215,5,0)</f>
        <v>4118.66</v>
      </c>
      <c r="D60" s="2" t="n">
        <f aca="false">VLOOKUP($B60,'Base Data'!$A$10:$AF$215,6,0)</f>
        <v>4252.542</v>
      </c>
      <c r="E60" s="2" t="n">
        <f aca="false">VLOOKUP($B60,'Base Data'!$A$10:$AF$215,7,0)</f>
        <v>133.882000000001</v>
      </c>
      <c r="F60" s="2" t="n">
        <f aca="false">VLOOKUP($B60,'Base Data'!$A$10:$AF$215,23,0)</f>
        <v>-53.3540039656058</v>
      </c>
      <c r="G60" s="2" t="n">
        <f aca="false">E60-F60</f>
        <v>187.236003965606</v>
      </c>
      <c r="H60" s="2" t="n">
        <f aca="false">VLOOKUP($B60,'Base Data'!$A$10:$AF$215,4,0)</f>
        <v>224.402322342229</v>
      </c>
      <c r="I60" s="13" t="n">
        <f aca="false">G60-H60</f>
        <v>-37.1663183766231</v>
      </c>
      <c r="J60" s="2"/>
      <c r="K60" s="14" t="n">
        <f aca="false">VLOOKUP($B60,'Base Data'!$A$10:$AF$215,12,0)</f>
        <v>163.694</v>
      </c>
      <c r="L60" s="2" t="n">
        <f aca="false">VLOOKUP($B60,'Base Data'!$A$10:$AF$215,25,0)</f>
        <v>-186</v>
      </c>
      <c r="M60" s="2" t="n">
        <f aca="false">VLOOKUP($B60,'Base Data'!$A$10:$AF$215,26,0)</f>
        <v>483</v>
      </c>
      <c r="N60" s="13" t="n">
        <f aca="false">VLOOKUP($B60,'Base Data'!$A$10:$AF$215,27,0)</f>
        <v>0</v>
      </c>
      <c r="O60" s="2"/>
      <c r="P60" s="15" t="n">
        <f aca="false">I60</f>
        <v>-37.1663183766231</v>
      </c>
      <c r="Q60" s="2" t="n">
        <f aca="false">VLOOKUP($B60,'Base Data'!$A$10:$AF$215,32,0)</f>
        <v>9.87480242084786</v>
      </c>
      <c r="R60" s="16" t="n">
        <f aca="false">P60-Q60</f>
        <v>-47.0411207974709</v>
      </c>
    </row>
    <row r="61" customFormat="false" ht="14.65" hidden="false" customHeight="false" outlineLevel="0" collapsed="false">
      <c r="A61" s="22" t="n">
        <v>36798</v>
      </c>
      <c r="B61" s="12" t="n">
        <f aca="false">A62-1</f>
        <v>36797</v>
      </c>
      <c r="C61" s="2" t="n">
        <f aca="false">VLOOKUP($B61,'Base Data'!$A$10:$AF$215,5,0)</f>
        <v>4252.542</v>
      </c>
      <c r="D61" s="2" t="n">
        <f aca="false">VLOOKUP($B61,'Base Data'!$A$10:$AF$215,6,0)</f>
        <v>4441.612</v>
      </c>
      <c r="E61" s="2" t="n">
        <f aca="false">VLOOKUP($B61,'Base Data'!$A$10:$AF$215,7,0)</f>
        <v>189.07</v>
      </c>
      <c r="F61" s="2" t="n">
        <f aca="false">VLOOKUP($B61,'Base Data'!$A$10:$AF$215,23,0)</f>
        <v>-7.21921473678935</v>
      </c>
      <c r="G61" s="2" t="n">
        <f aca="false">E61-F61</f>
        <v>196.289214736789</v>
      </c>
      <c r="H61" s="2" t="n">
        <f aca="false">VLOOKUP($B61,'Base Data'!$A$10:$AF$215,4,0)</f>
        <v>387.488960707143</v>
      </c>
      <c r="I61" s="13" t="n">
        <f aca="false">G61-H61</f>
        <v>-191.199745970354</v>
      </c>
      <c r="J61" s="2"/>
      <c r="K61" s="14" t="n">
        <f aca="false">VLOOKUP($B61,'Base Data'!$A$10:$AF$215,12,0)</f>
        <v>198.406</v>
      </c>
      <c r="L61" s="2" t="n">
        <f aca="false">VLOOKUP($B61,'Base Data'!$A$10:$AF$215,25,0)</f>
        <v>-186</v>
      </c>
      <c r="M61" s="2" t="n">
        <f aca="false">VLOOKUP($B61,'Base Data'!$A$10:$AF$215,26,0)</f>
        <v>473</v>
      </c>
      <c r="N61" s="13" t="n">
        <f aca="false">VLOOKUP($B61,'Base Data'!$A$10:$AF$215,27,0)</f>
        <v>0</v>
      </c>
      <c r="O61" s="2"/>
      <c r="P61" s="15" t="n">
        <f aca="false">I61</f>
        <v>-191.199745970354</v>
      </c>
      <c r="Q61" s="2" t="n">
        <f aca="false">VLOOKUP($B61,'Base Data'!$A$10:$AF$215,32,0)</f>
        <v>-44.6560922220453</v>
      </c>
      <c r="R61" s="16" t="n">
        <f aca="false">P61-Q61</f>
        <v>-146.543653748309</v>
      </c>
    </row>
    <row r="62" customFormat="false" ht="14.65" hidden="false" customHeight="false" outlineLevel="0" collapsed="false">
      <c r="A62" s="24" t="n">
        <v>36798</v>
      </c>
      <c r="B62" s="25" t="n">
        <f aca="false">A62</f>
        <v>36798</v>
      </c>
      <c r="C62" s="26" t="n">
        <f aca="false">VLOOKUP($B62,'Base Data'!$A$10:$AF$215,5,0)</f>
        <v>4441.612</v>
      </c>
      <c r="D62" s="26" t="n">
        <f aca="false">VLOOKUP($B62,'Base Data'!$A$10:$AF$215,6,0)</f>
        <v>4326.126</v>
      </c>
      <c r="E62" s="26" t="n">
        <f aca="false">VLOOKUP($B62,'Base Data'!$A$10:$AF$215,7,0)</f>
        <v>-115.486</v>
      </c>
      <c r="F62" s="26" t="n">
        <f aca="false">VLOOKUP($B62,'Base Data'!$A$10:$AF$215,23,0)</f>
        <v>-48.0963177861271</v>
      </c>
      <c r="G62" s="26" t="n">
        <f aca="false">E62-F62</f>
        <v>-67.3896822138728</v>
      </c>
      <c r="H62" s="26" t="n">
        <f aca="false">VLOOKUP($B62,'Base Data'!$A$10:$AF$215,4,0)</f>
        <v>-64.378856782801</v>
      </c>
      <c r="I62" s="27" t="n">
        <f aca="false">G62-H62</f>
        <v>-3.01082543107177</v>
      </c>
      <c r="J62" s="2"/>
      <c r="K62" s="28" t="n">
        <f aca="false">VLOOKUP($B62,'Base Data'!$A$10:$AF$215,12,0)</f>
        <v>46.025</v>
      </c>
      <c r="L62" s="26" t="n">
        <f aca="false">VLOOKUP($B62,'Base Data'!$A$10:$AF$215,25,0)</f>
        <v>-184</v>
      </c>
      <c r="M62" s="26" t="n">
        <f aca="false">VLOOKUP($B62,'Base Data'!$A$10:$AF$215,26,0)</f>
        <v>489</v>
      </c>
      <c r="N62" s="27" t="n">
        <f aca="false">VLOOKUP($B62,'Base Data'!$A$10:$AF$215,27,0)</f>
        <v>0</v>
      </c>
      <c r="O62" s="2"/>
      <c r="P62" s="29" t="n">
        <f aca="false">I62</f>
        <v>-3.01082543107177</v>
      </c>
      <c r="Q62" s="26" t="n">
        <f aca="false">VLOOKUP($B62,'Base Data'!$A$10:$AF$215,32,0)</f>
        <v>18.3318773136294</v>
      </c>
      <c r="R62" s="30" t="n">
        <f aca="false">P62-Q62</f>
        <v>-21.3427027447011</v>
      </c>
    </row>
    <row r="63" customFormat="false" ht="14.65" hidden="false" customHeight="false" outlineLevel="0" collapsed="false">
      <c r="A63" s="23"/>
      <c r="B63" s="23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</row>
    <row r="64" customFormat="false" ht="14.65" hidden="false" customHeight="false" outlineLevel="0" collapsed="false"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</row>
    <row r="65" customFormat="false" ht="14.65" hidden="false" customHeight="false" outlineLevel="0" collapsed="false"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</row>
    <row r="66" customFormat="false" ht="14.65" hidden="false" customHeight="false" outlineLevel="0" collapsed="false"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</row>
    <row r="67" customFormat="false" ht="14.65" hidden="false" customHeight="false" outlineLevel="0" collapsed="false"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</row>
    <row r="68" customFormat="false" ht="14.65" hidden="false" customHeight="false" outlineLevel="0" collapsed="false"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</row>
    <row r="69" customFormat="false" ht="14.65" hidden="false" customHeight="false" outlineLevel="0" collapsed="false"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</row>
    <row r="70" customFormat="false" ht="14.65" hidden="false" customHeight="false" outlineLevel="0" collapsed="false"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</row>
    <row r="71" customFormat="false" ht="14.65" hidden="false" customHeight="false" outlineLevel="0" collapsed="false"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</row>
    <row r="72" customFormat="false" ht="14.65" hidden="false" customHeight="false" outlineLevel="0" collapsed="false"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</row>
    <row r="73" customFormat="false" ht="14.65" hidden="false" customHeight="false" outlineLevel="0" collapsed="false"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</row>
    <row r="74" customFormat="false" ht="14.65" hidden="false" customHeight="false" outlineLevel="0" collapsed="false"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</row>
    <row r="75" customFormat="false" ht="14.65" hidden="false" customHeight="false" outlineLevel="0" collapsed="false">
      <c r="C75" s="21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</row>
    <row r="76" customFormat="false" ht="14.65" hidden="false" customHeight="false" outlineLevel="0" collapsed="false">
      <c r="C76" s="21"/>
      <c r="D76" s="21"/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1"/>
    </row>
    <row r="77" customFormat="false" ht="14.65" hidden="false" customHeight="false" outlineLevel="0" collapsed="false">
      <c r="C77" s="21"/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</row>
    <row r="78" customFormat="false" ht="14.65" hidden="false" customHeight="false" outlineLevel="0" collapsed="false">
      <c r="C78" s="21"/>
      <c r="D78" s="21"/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/>
    </row>
    <row r="79" customFormat="false" ht="14.65" hidden="false" customHeight="false" outlineLevel="0" collapsed="false">
      <c r="C79" s="21"/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/>
    </row>
    <row r="80" customFormat="false" ht="14.65" hidden="false" customHeight="false" outlineLevel="0" collapsed="false">
      <c r="C80" s="21"/>
      <c r="D80" s="21"/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1"/>
    </row>
    <row r="81" customFormat="false" ht="14.65" hidden="false" customHeight="false" outlineLevel="0" collapsed="false">
      <c r="C81" s="21"/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1"/>
    </row>
    <row r="82" customFormat="false" ht="14.65" hidden="false" customHeight="false" outlineLevel="0" collapsed="false">
      <c r="C82" s="21"/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</row>
    <row r="83" customFormat="false" ht="14.65" hidden="false" customHeight="false" outlineLevel="0" collapsed="false">
      <c r="C83" s="21"/>
      <c r="D83" s="21"/>
      <c r="E83" s="21"/>
      <c r="F83" s="21"/>
      <c r="G83" s="21"/>
      <c r="H83" s="21"/>
      <c r="I83" s="21"/>
      <c r="J83" s="21"/>
      <c r="K83" s="21"/>
      <c r="L83" s="21"/>
      <c r="M83" s="21"/>
      <c r="N83" s="21"/>
      <c r="O83" s="21"/>
    </row>
    <row r="84" customFormat="false" ht="14.65" hidden="false" customHeight="false" outlineLevel="0" collapsed="false">
      <c r="C84" s="21"/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</row>
    <row r="85" customFormat="false" ht="14.65" hidden="false" customHeight="false" outlineLevel="0" collapsed="false">
      <c r="C85" s="21"/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</row>
    <row r="86" customFormat="false" ht="14.65" hidden="false" customHeight="false" outlineLevel="0" collapsed="false">
      <c r="C86" s="21"/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1"/>
    </row>
    <row r="87" customFormat="false" ht="14.65" hidden="false" customHeight="false" outlineLevel="0" collapsed="false">
      <c r="C87" s="21"/>
      <c r="D87" s="21"/>
      <c r="E87" s="21"/>
      <c r="F87" s="21"/>
      <c r="G87" s="21"/>
      <c r="H87" s="21"/>
      <c r="I87" s="21"/>
      <c r="J87" s="21"/>
      <c r="K87" s="21"/>
      <c r="L87" s="21"/>
      <c r="M87" s="21"/>
      <c r="N87" s="21"/>
      <c r="O87" s="21"/>
    </row>
    <row r="88" customFormat="false" ht="14.65" hidden="false" customHeight="false" outlineLevel="0" collapsed="false">
      <c r="C88" s="21"/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1"/>
    </row>
    <row r="89" customFormat="false" ht="14.65" hidden="false" customHeight="false" outlineLevel="0" collapsed="false">
      <c r="C89" s="21"/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</row>
    <row r="90" customFormat="false" ht="14.65" hidden="false" customHeight="false" outlineLevel="0" collapsed="false">
      <c r="C90" s="21"/>
      <c r="D90" s="21"/>
      <c r="E90" s="21"/>
      <c r="F90" s="21"/>
      <c r="G90" s="21"/>
      <c r="H90" s="21"/>
      <c r="I90" s="21"/>
      <c r="J90" s="21"/>
      <c r="K90" s="21"/>
      <c r="L90" s="21"/>
      <c r="M90" s="21"/>
      <c r="N90" s="21"/>
      <c r="O90" s="21"/>
    </row>
    <row r="91" customFormat="false" ht="14.65" hidden="false" customHeight="false" outlineLevel="0" collapsed="false">
      <c r="C91" s="21"/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21"/>
      <c r="O91" s="21"/>
    </row>
    <row r="92" customFormat="false" ht="14.65" hidden="false" customHeight="false" outlineLevel="0" collapsed="false">
      <c r="C92" s="21"/>
      <c r="D92" s="21"/>
      <c r="E92" s="21"/>
      <c r="F92" s="21"/>
      <c r="G92" s="21"/>
      <c r="H92" s="21"/>
      <c r="I92" s="21"/>
      <c r="J92" s="21"/>
      <c r="K92" s="21"/>
      <c r="L92" s="21"/>
      <c r="M92" s="21"/>
      <c r="N92" s="21"/>
      <c r="O92" s="21"/>
    </row>
    <row r="93" customFormat="false" ht="14.65" hidden="false" customHeight="false" outlineLevel="0" collapsed="false">
      <c r="C93" s="21"/>
      <c r="D93" s="21"/>
      <c r="E93" s="21"/>
      <c r="F93" s="21"/>
      <c r="G93" s="21"/>
      <c r="H93" s="21"/>
      <c r="I93" s="21"/>
      <c r="J93" s="21"/>
      <c r="K93" s="21"/>
      <c r="L93" s="21"/>
      <c r="M93" s="21"/>
      <c r="N93" s="21"/>
      <c r="O93" s="21"/>
    </row>
    <row r="94" customFormat="false" ht="14.65" hidden="false" customHeight="false" outlineLevel="0" collapsed="false">
      <c r="C94" s="21"/>
      <c r="D94" s="21"/>
      <c r="E94" s="21"/>
      <c r="F94" s="21"/>
      <c r="G94" s="21"/>
      <c r="H94" s="21"/>
      <c r="I94" s="21"/>
      <c r="J94" s="21"/>
      <c r="K94" s="21"/>
      <c r="L94" s="21"/>
      <c r="M94" s="21"/>
      <c r="N94" s="21"/>
      <c r="O94" s="21"/>
    </row>
    <row r="95" customFormat="false" ht="14.65" hidden="false" customHeight="false" outlineLevel="0" collapsed="false">
      <c r="C95" s="21"/>
      <c r="D95" s="21"/>
      <c r="E95" s="21"/>
      <c r="F95" s="21"/>
      <c r="G95" s="21"/>
      <c r="H95" s="21"/>
      <c r="I95" s="21"/>
      <c r="J95" s="21"/>
      <c r="K95" s="21"/>
      <c r="L95" s="21"/>
      <c r="M95" s="21"/>
      <c r="N95" s="21"/>
      <c r="O95" s="21"/>
    </row>
    <row r="96" customFormat="false" ht="14.65" hidden="false" customHeight="false" outlineLevel="0" collapsed="false">
      <c r="C96" s="21"/>
      <c r="D96" s="21"/>
      <c r="E96" s="21"/>
      <c r="F96" s="21"/>
      <c r="G96" s="21"/>
      <c r="H96" s="21"/>
      <c r="I96" s="21"/>
      <c r="J96" s="21"/>
      <c r="K96" s="21"/>
      <c r="L96" s="21"/>
      <c r="M96" s="21"/>
      <c r="N96" s="21"/>
      <c r="O96" s="21"/>
    </row>
    <row r="97" customFormat="false" ht="14.65" hidden="false" customHeight="false" outlineLevel="0" collapsed="false">
      <c r="C97" s="21"/>
      <c r="D97" s="21"/>
      <c r="E97" s="21"/>
      <c r="F97" s="21"/>
      <c r="G97" s="21"/>
      <c r="H97" s="21"/>
      <c r="I97" s="21"/>
      <c r="J97" s="21"/>
      <c r="K97" s="21"/>
      <c r="L97" s="21"/>
      <c r="M97" s="21"/>
      <c r="N97" s="21"/>
      <c r="O97" s="21"/>
    </row>
    <row r="98" customFormat="false" ht="14.65" hidden="false" customHeight="false" outlineLevel="0" collapsed="false">
      <c r="C98" s="21"/>
      <c r="D98" s="21"/>
      <c r="E98" s="21"/>
      <c r="F98" s="21"/>
      <c r="G98" s="21"/>
      <c r="H98" s="21"/>
      <c r="I98" s="21"/>
      <c r="J98" s="21"/>
      <c r="K98" s="21"/>
      <c r="L98" s="21"/>
      <c r="M98" s="21"/>
      <c r="N98" s="21"/>
      <c r="O98" s="21"/>
    </row>
    <row r="99" customFormat="false" ht="14.65" hidden="false" customHeight="false" outlineLevel="0" collapsed="false">
      <c r="C99" s="21"/>
      <c r="D99" s="21"/>
      <c r="E99" s="21"/>
      <c r="F99" s="21"/>
      <c r="G99" s="21"/>
      <c r="H99" s="21"/>
      <c r="I99" s="21"/>
      <c r="J99" s="21"/>
      <c r="K99" s="21"/>
      <c r="L99" s="21"/>
      <c r="M99" s="21"/>
      <c r="N99" s="21"/>
      <c r="O99" s="21"/>
    </row>
    <row r="100" customFormat="false" ht="14.65" hidden="false" customHeight="false" outlineLevel="0" collapsed="false">
      <c r="C100" s="21"/>
      <c r="D100" s="21"/>
      <c r="E100" s="21"/>
      <c r="F100" s="21"/>
      <c r="G100" s="21"/>
      <c r="H100" s="21"/>
      <c r="I100" s="21"/>
      <c r="J100" s="21"/>
      <c r="K100" s="21"/>
      <c r="L100" s="21"/>
      <c r="M100" s="21"/>
      <c r="N100" s="21"/>
      <c r="O100" s="21"/>
    </row>
    <row r="101" customFormat="false" ht="14.65" hidden="false" customHeight="false" outlineLevel="0" collapsed="false">
      <c r="C101" s="21"/>
      <c r="D101" s="21"/>
      <c r="E101" s="21"/>
      <c r="F101" s="21"/>
      <c r="G101" s="21"/>
      <c r="H101" s="21"/>
      <c r="I101" s="21"/>
      <c r="J101" s="21"/>
      <c r="K101" s="21"/>
      <c r="L101" s="21"/>
      <c r="M101" s="21"/>
      <c r="N101" s="21"/>
      <c r="O101" s="21"/>
    </row>
    <row r="102" customFormat="false" ht="14.65" hidden="false" customHeight="false" outlineLevel="0" collapsed="false">
      <c r="C102" s="21"/>
      <c r="D102" s="21"/>
      <c r="E102" s="21"/>
      <c r="F102" s="21"/>
      <c r="G102" s="21"/>
      <c r="H102" s="21"/>
      <c r="I102" s="21"/>
      <c r="J102" s="21"/>
      <c r="K102" s="21"/>
      <c r="L102" s="21"/>
      <c r="M102" s="21"/>
      <c r="N102" s="21"/>
      <c r="O102" s="21"/>
    </row>
    <row r="103" customFormat="false" ht="14.65" hidden="false" customHeight="false" outlineLevel="0" collapsed="false">
      <c r="C103" s="21"/>
      <c r="D103" s="21"/>
      <c r="E103" s="21"/>
      <c r="F103" s="21"/>
      <c r="G103" s="21"/>
      <c r="H103" s="21"/>
      <c r="I103" s="21"/>
      <c r="J103" s="21"/>
      <c r="K103" s="21"/>
      <c r="L103" s="21"/>
      <c r="M103" s="21"/>
      <c r="N103" s="21"/>
      <c r="O103" s="21"/>
    </row>
    <row r="104" customFormat="false" ht="14.65" hidden="false" customHeight="false" outlineLevel="0" collapsed="false">
      <c r="C104" s="21"/>
      <c r="D104" s="21"/>
      <c r="E104" s="21"/>
      <c r="F104" s="21"/>
      <c r="G104" s="21"/>
      <c r="H104" s="21"/>
      <c r="I104" s="21"/>
      <c r="J104" s="21"/>
      <c r="K104" s="21"/>
      <c r="L104" s="21"/>
      <c r="M104" s="21"/>
      <c r="N104" s="21"/>
      <c r="O104" s="21"/>
    </row>
    <row r="105" customFormat="false" ht="14.65" hidden="false" customHeight="false" outlineLevel="0" collapsed="false">
      <c r="C105" s="21"/>
      <c r="D105" s="21"/>
      <c r="E105" s="21"/>
      <c r="F105" s="21"/>
      <c r="G105" s="21"/>
      <c r="H105" s="21"/>
      <c r="I105" s="21"/>
      <c r="J105" s="21"/>
      <c r="K105" s="21"/>
      <c r="L105" s="21"/>
      <c r="M105" s="21"/>
      <c r="N105" s="21"/>
      <c r="O105" s="21"/>
    </row>
    <row r="106" customFormat="false" ht="14.65" hidden="false" customHeight="false" outlineLevel="0" collapsed="false">
      <c r="C106" s="21"/>
      <c r="D106" s="21"/>
      <c r="E106" s="21"/>
      <c r="F106" s="21"/>
      <c r="G106" s="21"/>
      <c r="H106" s="21"/>
      <c r="I106" s="21"/>
      <c r="J106" s="21"/>
      <c r="K106" s="21"/>
      <c r="L106" s="21"/>
      <c r="M106" s="21"/>
      <c r="N106" s="21"/>
      <c r="O106" s="21"/>
    </row>
    <row r="107" customFormat="false" ht="14.65" hidden="false" customHeight="false" outlineLevel="0" collapsed="false">
      <c r="C107" s="21"/>
      <c r="D107" s="21"/>
      <c r="E107" s="21"/>
      <c r="F107" s="21"/>
      <c r="G107" s="21"/>
      <c r="H107" s="21"/>
      <c r="I107" s="21"/>
      <c r="J107" s="21"/>
      <c r="K107" s="21"/>
      <c r="L107" s="21"/>
      <c r="M107" s="21"/>
      <c r="N107" s="21"/>
      <c r="O107" s="21"/>
    </row>
    <row r="108" customFormat="false" ht="14.65" hidden="false" customHeight="false" outlineLevel="0" collapsed="false">
      <c r="C108" s="21"/>
      <c r="D108" s="21"/>
      <c r="E108" s="21"/>
      <c r="F108" s="21"/>
      <c r="G108" s="21"/>
      <c r="H108" s="21"/>
      <c r="I108" s="21"/>
      <c r="J108" s="21"/>
      <c r="K108" s="21"/>
      <c r="L108" s="21"/>
      <c r="M108" s="21"/>
      <c r="N108" s="21"/>
      <c r="O108" s="21"/>
    </row>
    <row r="109" customFormat="false" ht="14.65" hidden="false" customHeight="false" outlineLevel="0" collapsed="false">
      <c r="C109" s="21"/>
      <c r="D109" s="21"/>
      <c r="E109" s="21"/>
      <c r="F109" s="21"/>
      <c r="G109" s="21"/>
      <c r="H109" s="21"/>
      <c r="I109" s="21"/>
      <c r="J109" s="21"/>
      <c r="K109" s="21"/>
      <c r="L109" s="21"/>
      <c r="M109" s="21"/>
      <c r="N109" s="21"/>
      <c r="O109" s="21"/>
    </row>
    <row r="110" customFormat="false" ht="14.65" hidden="false" customHeight="false" outlineLevel="0" collapsed="false">
      <c r="C110" s="21"/>
      <c r="D110" s="21"/>
      <c r="E110" s="21"/>
      <c r="F110" s="21"/>
      <c r="G110" s="21"/>
      <c r="H110" s="21"/>
      <c r="I110" s="21"/>
      <c r="J110" s="21"/>
      <c r="K110" s="21"/>
      <c r="L110" s="21"/>
      <c r="M110" s="21"/>
      <c r="N110" s="21"/>
      <c r="O110" s="21"/>
    </row>
    <row r="111" customFormat="false" ht="14.65" hidden="false" customHeight="false" outlineLevel="0" collapsed="false">
      <c r="C111" s="21"/>
      <c r="D111" s="21"/>
      <c r="E111" s="21"/>
      <c r="F111" s="21"/>
      <c r="G111" s="21"/>
      <c r="H111" s="21"/>
      <c r="I111" s="21"/>
      <c r="J111" s="21"/>
      <c r="K111" s="21"/>
      <c r="L111" s="21"/>
      <c r="M111" s="21"/>
      <c r="N111" s="21"/>
      <c r="O111" s="21"/>
    </row>
    <row r="112" customFormat="false" ht="14.65" hidden="false" customHeight="false" outlineLevel="0" collapsed="false">
      <c r="C112" s="21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</row>
    <row r="113" customFormat="false" ht="14.65" hidden="false" customHeight="false" outlineLevel="0" collapsed="false">
      <c r="C113" s="21"/>
      <c r="D113" s="21"/>
      <c r="E113" s="21"/>
      <c r="F113" s="21"/>
      <c r="G113" s="21"/>
      <c r="H113" s="21"/>
      <c r="I113" s="21"/>
      <c r="J113" s="21"/>
      <c r="K113" s="21"/>
      <c r="L113" s="21"/>
      <c r="M113" s="21"/>
      <c r="N113" s="21"/>
      <c r="O113" s="21"/>
    </row>
    <row r="114" customFormat="false" ht="14.65" hidden="false" customHeight="false" outlineLevel="0" collapsed="false">
      <c r="C114" s="21"/>
      <c r="D114" s="21"/>
      <c r="E114" s="21"/>
      <c r="F114" s="21"/>
      <c r="G114" s="21"/>
      <c r="H114" s="21"/>
      <c r="I114" s="21"/>
      <c r="J114" s="21"/>
      <c r="K114" s="21"/>
      <c r="L114" s="21"/>
      <c r="M114" s="21"/>
      <c r="N114" s="21"/>
      <c r="O114" s="21"/>
    </row>
    <row r="115" customFormat="false" ht="14.65" hidden="false" customHeight="false" outlineLevel="0" collapsed="false">
      <c r="C115" s="21"/>
      <c r="D115" s="21"/>
      <c r="E115" s="21"/>
      <c r="F115" s="21"/>
      <c r="G115" s="21"/>
      <c r="H115" s="21"/>
      <c r="I115" s="21"/>
      <c r="J115" s="21"/>
      <c r="K115" s="21"/>
      <c r="L115" s="21"/>
      <c r="M115" s="21"/>
      <c r="N115" s="21"/>
      <c r="O115" s="21"/>
    </row>
    <row r="116" customFormat="false" ht="14.65" hidden="false" customHeight="false" outlineLevel="0" collapsed="false">
      <c r="C116" s="21"/>
      <c r="D116" s="21"/>
      <c r="E116" s="21"/>
      <c r="F116" s="21"/>
      <c r="G116" s="21"/>
      <c r="H116" s="21"/>
      <c r="I116" s="21"/>
      <c r="J116" s="21"/>
      <c r="K116" s="21"/>
      <c r="L116" s="21"/>
      <c r="M116" s="21"/>
      <c r="N116" s="21"/>
      <c r="O116" s="21"/>
    </row>
    <row r="117" customFormat="false" ht="14.65" hidden="false" customHeight="false" outlineLevel="0" collapsed="false">
      <c r="C117" s="21"/>
      <c r="D117" s="21"/>
      <c r="E117" s="21"/>
      <c r="F117" s="21"/>
      <c r="G117" s="21"/>
      <c r="H117" s="21"/>
      <c r="I117" s="21"/>
      <c r="J117" s="21"/>
      <c r="K117" s="21"/>
      <c r="L117" s="21"/>
      <c r="M117" s="21"/>
      <c r="N117" s="21"/>
      <c r="O117" s="21"/>
    </row>
    <row r="118" customFormat="false" ht="14.65" hidden="false" customHeight="false" outlineLevel="0" collapsed="false">
      <c r="C118" s="21"/>
      <c r="D118" s="21"/>
      <c r="E118" s="21"/>
      <c r="F118" s="21"/>
      <c r="G118" s="21"/>
      <c r="H118" s="21"/>
      <c r="I118" s="21"/>
      <c r="J118" s="21"/>
      <c r="K118" s="21"/>
      <c r="L118" s="21"/>
      <c r="M118" s="21"/>
      <c r="N118" s="21"/>
      <c r="O118" s="21"/>
    </row>
    <row r="119" customFormat="false" ht="14.65" hidden="false" customHeight="false" outlineLevel="0" collapsed="false">
      <c r="C119" s="21"/>
      <c r="D119" s="21"/>
      <c r="E119" s="21"/>
      <c r="F119" s="21"/>
      <c r="G119" s="21"/>
      <c r="H119" s="21"/>
      <c r="I119" s="21"/>
      <c r="J119" s="21"/>
      <c r="K119" s="21"/>
      <c r="L119" s="21"/>
      <c r="M119" s="21"/>
      <c r="N119" s="21"/>
      <c r="O119" s="21"/>
    </row>
    <row r="120" customFormat="false" ht="14.65" hidden="false" customHeight="false" outlineLevel="0" collapsed="false">
      <c r="C120" s="21"/>
      <c r="D120" s="21"/>
      <c r="E120" s="21"/>
      <c r="F120" s="21"/>
      <c r="G120" s="21"/>
      <c r="H120" s="21"/>
      <c r="I120" s="21"/>
      <c r="J120" s="21"/>
      <c r="K120" s="21"/>
      <c r="L120" s="21"/>
      <c r="M120" s="21"/>
      <c r="N120" s="21"/>
      <c r="O120" s="21"/>
    </row>
    <row r="121" customFormat="false" ht="14.65" hidden="false" customHeight="false" outlineLevel="0" collapsed="false">
      <c r="C121" s="21"/>
      <c r="D121" s="21"/>
      <c r="E121" s="21"/>
      <c r="F121" s="21"/>
      <c r="G121" s="21"/>
      <c r="H121" s="21"/>
      <c r="I121" s="21"/>
      <c r="J121" s="21"/>
      <c r="K121" s="21"/>
      <c r="L121" s="21"/>
      <c r="M121" s="21"/>
      <c r="N121" s="21"/>
      <c r="O121" s="21"/>
    </row>
    <row r="122" customFormat="false" ht="14.65" hidden="false" customHeight="false" outlineLevel="0" collapsed="false">
      <c r="C122" s="21"/>
      <c r="D122" s="21"/>
      <c r="E122" s="21"/>
      <c r="F122" s="21"/>
      <c r="G122" s="21"/>
      <c r="H122" s="21"/>
      <c r="I122" s="21"/>
      <c r="J122" s="21"/>
      <c r="K122" s="21"/>
      <c r="L122" s="21"/>
      <c r="M122" s="21"/>
      <c r="N122" s="21"/>
      <c r="O122" s="21"/>
    </row>
    <row r="123" customFormat="false" ht="14.65" hidden="false" customHeight="false" outlineLevel="0" collapsed="false">
      <c r="C123" s="21"/>
      <c r="D123" s="21"/>
      <c r="E123" s="21"/>
      <c r="F123" s="21"/>
      <c r="G123" s="21"/>
      <c r="H123" s="21"/>
      <c r="I123" s="21"/>
      <c r="J123" s="21"/>
      <c r="K123" s="21"/>
      <c r="L123" s="21"/>
      <c r="M123" s="21"/>
      <c r="N123" s="21"/>
      <c r="O123" s="21"/>
    </row>
    <row r="124" customFormat="false" ht="14.65" hidden="false" customHeight="false" outlineLevel="0" collapsed="false">
      <c r="C124" s="21"/>
      <c r="D124" s="21"/>
      <c r="E124" s="21"/>
      <c r="F124" s="21"/>
      <c r="G124" s="21"/>
      <c r="H124" s="21"/>
      <c r="I124" s="21"/>
      <c r="J124" s="21"/>
      <c r="K124" s="21"/>
      <c r="L124" s="21"/>
      <c r="M124" s="21"/>
      <c r="N124" s="21"/>
      <c r="O124" s="21"/>
    </row>
    <row r="125" customFormat="false" ht="14.65" hidden="false" customHeight="false" outlineLevel="0" collapsed="false">
      <c r="C125" s="21"/>
      <c r="D125" s="21"/>
      <c r="E125" s="21"/>
      <c r="F125" s="21"/>
      <c r="G125" s="21"/>
      <c r="H125" s="21"/>
      <c r="I125" s="21"/>
      <c r="J125" s="21"/>
      <c r="K125" s="21"/>
      <c r="L125" s="21"/>
      <c r="M125" s="21"/>
      <c r="N125" s="21"/>
      <c r="O125" s="21"/>
    </row>
    <row r="126" customFormat="false" ht="14.65" hidden="false" customHeight="false" outlineLevel="0" collapsed="false">
      <c r="C126" s="21"/>
      <c r="D126" s="21"/>
      <c r="E126" s="21"/>
      <c r="F126" s="21"/>
      <c r="G126" s="21"/>
      <c r="H126" s="21"/>
      <c r="I126" s="21"/>
      <c r="J126" s="21"/>
      <c r="K126" s="21"/>
      <c r="L126" s="21"/>
      <c r="M126" s="21"/>
      <c r="N126" s="21"/>
      <c r="O126" s="21"/>
    </row>
    <row r="127" customFormat="false" ht="14.65" hidden="false" customHeight="false" outlineLevel="0" collapsed="false">
      <c r="C127" s="21"/>
      <c r="D127" s="21"/>
      <c r="E127" s="21"/>
      <c r="F127" s="21"/>
      <c r="G127" s="21"/>
      <c r="H127" s="21"/>
      <c r="I127" s="21"/>
      <c r="J127" s="21"/>
      <c r="K127" s="21"/>
      <c r="L127" s="21"/>
      <c r="M127" s="21"/>
      <c r="N127" s="21"/>
      <c r="O127" s="21"/>
    </row>
    <row r="128" customFormat="false" ht="14.65" hidden="false" customHeight="false" outlineLevel="0" collapsed="false">
      <c r="C128" s="21"/>
      <c r="D128" s="21"/>
      <c r="E128" s="21"/>
      <c r="F128" s="21"/>
      <c r="G128" s="21"/>
      <c r="H128" s="21"/>
      <c r="I128" s="21"/>
      <c r="J128" s="21"/>
      <c r="K128" s="21"/>
      <c r="L128" s="21"/>
      <c r="M128" s="21"/>
      <c r="N128" s="21"/>
      <c r="O128" s="21"/>
    </row>
    <row r="129" customFormat="false" ht="14.65" hidden="false" customHeight="false" outlineLevel="0" collapsed="false">
      <c r="C129" s="21"/>
      <c r="D129" s="21"/>
      <c r="E129" s="21"/>
      <c r="F129" s="21"/>
      <c r="G129" s="21"/>
      <c r="H129" s="21"/>
      <c r="I129" s="21"/>
      <c r="J129" s="21"/>
      <c r="K129" s="21"/>
      <c r="L129" s="21"/>
      <c r="M129" s="21"/>
      <c r="N129" s="21"/>
      <c r="O129" s="21"/>
    </row>
    <row r="130" customFormat="false" ht="14.65" hidden="false" customHeight="false" outlineLevel="0" collapsed="false">
      <c r="C130" s="21"/>
      <c r="D130" s="21"/>
      <c r="E130" s="21"/>
      <c r="F130" s="21"/>
      <c r="G130" s="21"/>
      <c r="H130" s="21"/>
      <c r="I130" s="21"/>
      <c r="J130" s="21"/>
      <c r="K130" s="21"/>
      <c r="L130" s="21"/>
      <c r="M130" s="21"/>
      <c r="N130" s="21"/>
      <c r="O130" s="21"/>
    </row>
    <row r="131" customFormat="false" ht="14.65" hidden="false" customHeight="false" outlineLevel="0" collapsed="false">
      <c r="C131" s="21"/>
      <c r="D131" s="21"/>
      <c r="E131" s="21"/>
      <c r="F131" s="21"/>
      <c r="G131" s="21"/>
      <c r="H131" s="21"/>
      <c r="I131" s="21"/>
      <c r="J131" s="21"/>
      <c r="K131" s="21"/>
      <c r="L131" s="21"/>
      <c r="M131" s="21"/>
      <c r="N131" s="21"/>
      <c r="O131" s="21"/>
    </row>
    <row r="132" customFormat="false" ht="14.65" hidden="false" customHeight="false" outlineLevel="0" collapsed="false">
      <c r="C132" s="21"/>
      <c r="D132" s="21"/>
      <c r="E132" s="21"/>
      <c r="F132" s="21"/>
      <c r="G132" s="21"/>
      <c r="H132" s="21"/>
      <c r="I132" s="21"/>
      <c r="J132" s="21"/>
      <c r="K132" s="21"/>
      <c r="L132" s="21"/>
      <c r="M132" s="21"/>
      <c r="N132" s="21"/>
      <c r="O132" s="21"/>
    </row>
    <row r="133" customFormat="false" ht="14.65" hidden="false" customHeight="false" outlineLevel="0" collapsed="false">
      <c r="C133" s="21"/>
      <c r="D133" s="21"/>
      <c r="E133" s="21"/>
      <c r="F133" s="21"/>
      <c r="G133" s="21"/>
      <c r="H133" s="21"/>
      <c r="I133" s="21"/>
      <c r="J133" s="21"/>
      <c r="K133" s="21"/>
      <c r="L133" s="21"/>
      <c r="M133" s="21"/>
      <c r="N133" s="21"/>
      <c r="O133" s="21"/>
    </row>
    <row r="134" customFormat="false" ht="14.65" hidden="false" customHeight="false" outlineLevel="0" collapsed="false">
      <c r="C134" s="21"/>
      <c r="D134" s="21"/>
      <c r="E134" s="21"/>
      <c r="F134" s="21"/>
      <c r="G134" s="21"/>
      <c r="H134" s="21"/>
      <c r="I134" s="21"/>
      <c r="J134" s="21"/>
      <c r="K134" s="21"/>
      <c r="L134" s="21"/>
      <c r="M134" s="21"/>
      <c r="N134" s="21"/>
      <c r="O134" s="21"/>
    </row>
    <row r="135" customFormat="false" ht="14.65" hidden="false" customHeight="false" outlineLevel="0" collapsed="false">
      <c r="C135" s="21"/>
      <c r="D135" s="21"/>
      <c r="E135" s="21"/>
      <c r="F135" s="21"/>
      <c r="G135" s="21"/>
      <c r="H135" s="21"/>
      <c r="I135" s="21"/>
      <c r="J135" s="21"/>
      <c r="K135" s="21"/>
      <c r="L135" s="21"/>
      <c r="M135" s="21"/>
      <c r="N135" s="21"/>
      <c r="O135" s="21"/>
    </row>
    <row r="136" customFormat="false" ht="14.65" hidden="false" customHeight="false" outlineLevel="0" collapsed="false">
      <c r="C136" s="21"/>
      <c r="D136" s="21"/>
      <c r="E136" s="21"/>
      <c r="F136" s="21"/>
      <c r="G136" s="21"/>
      <c r="H136" s="21"/>
      <c r="I136" s="21"/>
      <c r="J136" s="21"/>
      <c r="K136" s="21"/>
      <c r="L136" s="21"/>
      <c r="M136" s="21"/>
      <c r="N136" s="21"/>
      <c r="O136" s="21"/>
    </row>
    <row r="137" customFormat="false" ht="14.65" hidden="false" customHeight="false" outlineLevel="0" collapsed="false">
      <c r="C137" s="21"/>
      <c r="D137" s="21"/>
      <c r="E137" s="21"/>
      <c r="F137" s="21"/>
      <c r="G137" s="21"/>
      <c r="H137" s="21"/>
      <c r="I137" s="21"/>
      <c r="J137" s="21"/>
      <c r="K137" s="21"/>
      <c r="L137" s="21"/>
      <c r="M137" s="21"/>
      <c r="N137" s="21"/>
      <c r="O137" s="21"/>
    </row>
    <row r="138" customFormat="false" ht="14.65" hidden="false" customHeight="false" outlineLevel="0" collapsed="false">
      <c r="C138" s="21"/>
      <c r="D138" s="21"/>
      <c r="E138" s="21"/>
      <c r="F138" s="21"/>
      <c r="G138" s="21"/>
      <c r="H138" s="21"/>
      <c r="I138" s="21"/>
      <c r="J138" s="21"/>
      <c r="K138" s="21"/>
      <c r="L138" s="21"/>
      <c r="M138" s="21"/>
      <c r="N138" s="21"/>
      <c r="O138" s="21"/>
    </row>
    <row r="139" customFormat="false" ht="14.65" hidden="false" customHeight="false" outlineLevel="0" collapsed="false">
      <c r="C139" s="21"/>
      <c r="D139" s="21"/>
      <c r="E139" s="21"/>
      <c r="F139" s="21"/>
      <c r="G139" s="21"/>
      <c r="H139" s="21"/>
      <c r="I139" s="21"/>
      <c r="J139" s="21"/>
      <c r="K139" s="21"/>
      <c r="L139" s="21"/>
      <c r="M139" s="21"/>
      <c r="N139" s="21"/>
      <c r="O139" s="21"/>
    </row>
    <row r="140" customFormat="false" ht="14.65" hidden="false" customHeight="false" outlineLevel="0" collapsed="false">
      <c r="C140" s="21"/>
      <c r="D140" s="21"/>
      <c r="E140" s="21"/>
      <c r="F140" s="21"/>
      <c r="G140" s="21"/>
      <c r="H140" s="21"/>
      <c r="I140" s="21"/>
      <c r="J140" s="21"/>
      <c r="K140" s="21"/>
      <c r="L140" s="21"/>
      <c r="M140" s="21"/>
      <c r="N140" s="21"/>
      <c r="O140" s="21"/>
    </row>
    <row r="141" customFormat="false" ht="14.65" hidden="false" customHeight="false" outlineLevel="0" collapsed="false">
      <c r="C141" s="21"/>
      <c r="D141" s="21"/>
      <c r="E141" s="21"/>
      <c r="F141" s="21"/>
      <c r="G141" s="21"/>
      <c r="H141" s="21"/>
      <c r="I141" s="21"/>
      <c r="J141" s="21"/>
      <c r="K141" s="21"/>
      <c r="L141" s="21"/>
      <c r="M141" s="21"/>
      <c r="N141" s="21"/>
      <c r="O141" s="21"/>
    </row>
    <row r="142" customFormat="false" ht="14.65" hidden="false" customHeight="false" outlineLevel="0" collapsed="false">
      <c r="C142" s="21"/>
      <c r="D142" s="21"/>
      <c r="E142" s="21"/>
      <c r="F142" s="21"/>
      <c r="G142" s="21"/>
      <c r="H142" s="21"/>
      <c r="I142" s="21"/>
      <c r="J142" s="21"/>
      <c r="K142" s="21"/>
      <c r="L142" s="21"/>
      <c r="M142" s="21"/>
      <c r="N142" s="21"/>
      <c r="O142" s="21"/>
    </row>
    <row r="143" customFormat="false" ht="14.65" hidden="false" customHeight="false" outlineLevel="0" collapsed="false">
      <c r="C143" s="21"/>
      <c r="D143" s="21"/>
      <c r="E143" s="21"/>
      <c r="F143" s="21"/>
      <c r="G143" s="21"/>
      <c r="H143" s="21"/>
      <c r="I143" s="21"/>
      <c r="J143" s="21"/>
      <c r="K143" s="21"/>
      <c r="L143" s="21"/>
      <c r="M143" s="21"/>
      <c r="N143" s="21"/>
      <c r="O143" s="21"/>
    </row>
    <row r="144" customFormat="false" ht="14.65" hidden="false" customHeight="false" outlineLevel="0" collapsed="false">
      <c r="C144" s="21"/>
      <c r="D144" s="21"/>
      <c r="E144" s="21"/>
      <c r="F144" s="21"/>
      <c r="G144" s="21"/>
      <c r="H144" s="21"/>
      <c r="I144" s="21"/>
      <c r="J144" s="21"/>
      <c r="K144" s="21"/>
      <c r="L144" s="21"/>
      <c r="M144" s="21"/>
      <c r="N144" s="21"/>
      <c r="O144" s="21"/>
    </row>
    <row r="145" customFormat="false" ht="14.65" hidden="false" customHeight="false" outlineLevel="0" collapsed="false">
      <c r="C145" s="21"/>
      <c r="D145" s="21"/>
      <c r="E145" s="21"/>
      <c r="F145" s="21"/>
      <c r="G145" s="21"/>
      <c r="H145" s="21"/>
      <c r="I145" s="21"/>
      <c r="J145" s="21"/>
      <c r="K145" s="21"/>
      <c r="L145" s="21"/>
      <c r="M145" s="21"/>
      <c r="N145" s="21"/>
      <c r="O145" s="21"/>
    </row>
    <row r="146" customFormat="false" ht="14.65" hidden="false" customHeight="false" outlineLevel="0" collapsed="false">
      <c r="C146" s="21"/>
      <c r="D146" s="21"/>
      <c r="E146" s="21"/>
      <c r="F146" s="21"/>
      <c r="G146" s="21"/>
      <c r="H146" s="21"/>
      <c r="I146" s="21"/>
      <c r="J146" s="21"/>
      <c r="K146" s="21"/>
      <c r="L146" s="21"/>
      <c r="M146" s="21"/>
      <c r="N146" s="21"/>
      <c r="O146" s="21"/>
    </row>
    <row r="147" customFormat="false" ht="14.65" hidden="false" customHeight="false" outlineLevel="0" collapsed="false">
      <c r="C147" s="21"/>
      <c r="D147" s="21"/>
      <c r="E147" s="21"/>
      <c r="F147" s="21"/>
      <c r="G147" s="21"/>
      <c r="H147" s="21"/>
      <c r="I147" s="21"/>
      <c r="J147" s="21"/>
      <c r="K147" s="21"/>
      <c r="L147" s="21"/>
      <c r="M147" s="21"/>
      <c r="N147" s="21"/>
      <c r="O147" s="21"/>
    </row>
    <row r="148" customFormat="false" ht="14.65" hidden="false" customHeight="false" outlineLevel="0" collapsed="false">
      <c r="C148" s="21"/>
      <c r="D148" s="21"/>
      <c r="E148" s="21"/>
      <c r="F148" s="21"/>
      <c r="G148" s="21"/>
      <c r="H148" s="21"/>
      <c r="I148" s="21"/>
      <c r="J148" s="21"/>
      <c r="K148" s="21"/>
      <c r="L148" s="21"/>
      <c r="M148" s="21"/>
      <c r="N148" s="21"/>
      <c r="O148" s="21"/>
    </row>
    <row r="149" customFormat="false" ht="14.65" hidden="false" customHeight="false" outlineLevel="0" collapsed="false">
      <c r="C149" s="21"/>
      <c r="D149" s="21"/>
      <c r="E149" s="21"/>
      <c r="F149" s="21"/>
      <c r="G149" s="21"/>
      <c r="H149" s="21"/>
      <c r="I149" s="21"/>
      <c r="J149" s="21"/>
      <c r="K149" s="21"/>
      <c r="L149" s="21"/>
      <c r="M149" s="21"/>
      <c r="N149" s="21"/>
      <c r="O149" s="21"/>
    </row>
    <row r="150" customFormat="false" ht="14.65" hidden="false" customHeight="false" outlineLevel="0" collapsed="false">
      <c r="C150" s="21"/>
      <c r="D150" s="21"/>
      <c r="E150" s="21"/>
      <c r="F150" s="21"/>
      <c r="G150" s="21"/>
      <c r="H150" s="21"/>
      <c r="I150" s="21"/>
      <c r="J150" s="21"/>
      <c r="K150" s="21"/>
      <c r="L150" s="21"/>
      <c r="M150" s="21"/>
      <c r="N150" s="21"/>
      <c r="O150" s="21"/>
    </row>
    <row r="151" customFormat="false" ht="14.65" hidden="false" customHeight="false" outlineLevel="0" collapsed="false">
      <c r="C151" s="21"/>
      <c r="D151" s="21"/>
      <c r="E151" s="21"/>
      <c r="F151" s="21"/>
      <c r="G151" s="21"/>
      <c r="H151" s="21"/>
      <c r="I151" s="21"/>
      <c r="J151" s="21"/>
      <c r="K151" s="21"/>
      <c r="L151" s="21"/>
      <c r="M151" s="21"/>
      <c r="N151" s="21"/>
      <c r="O151" s="21"/>
    </row>
    <row r="152" customFormat="false" ht="14.65" hidden="false" customHeight="false" outlineLevel="0" collapsed="false">
      <c r="C152" s="21"/>
      <c r="D152" s="21"/>
      <c r="E152" s="21"/>
      <c r="F152" s="21"/>
      <c r="G152" s="21"/>
      <c r="H152" s="21"/>
      <c r="I152" s="21"/>
      <c r="J152" s="21"/>
      <c r="K152" s="21"/>
      <c r="L152" s="21"/>
      <c r="M152" s="21"/>
      <c r="N152" s="21"/>
      <c r="O152" s="21"/>
    </row>
    <row r="153" customFormat="false" ht="14.65" hidden="false" customHeight="false" outlineLevel="0" collapsed="false">
      <c r="C153" s="21"/>
      <c r="D153" s="21"/>
      <c r="E153" s="21"/>
      <c r="F153" s="21"/>
      <c r="G153" s="21"/>
      <c r="H153" s="21"/>
      <c r="I153" s="21"/>
      <c r="J153" s="21"/>
      <c r="K153" s="21"/>
      <c r="L153" s="21"/>
      <c r="M153" s="21"/>
      <c r="N153" s="21"/>
      <c r="O153" s="21"/>
    </row>
    <row r="154" customFormat="false" ht="14.65" hidden="false" customHeight="false" outlineLevel="0" collapsed="false">
      <c r="C154" s="21"/>
      <c r="D154" s="21"/>
      <c r="E154" s="21"/>
      <c r="F154" s="21"/>
      <c r="G154" s="21"/>
      <c r="H154" s="21"/>
      <c r="I154" s="21"/>
      <c r="J154" s="21"/>
      <c r="K154" s="21"/>
      <c r="L154" s="21"/>
      <c r="M154" s="21"/>
      <c r="N154" s="21"/>
      <c r="O154" s="21"/>
    </row>
    <row r="155" customFormat="false" ht="14.65" hidden="false" customHeight="false" outlineLevel="0" collapsed="false">
      <c r="C155" s="21"/>
      <c r="D155" s="21"/>
      <c r="E155" s="21"/>
      <c r="F155" s="21"/>
      <c r="G155" s="21"/>
      <c r="H155" s="21"/>
      <c r="I155" s="21"/>
      <c r="J155" s="21"/>
      <c r="K155" s="21"/>
      <c r="L155" s="21"/>
      <c r="M155" s="21"/>
      <c r="N155" s="21"/>
      <c r="O155" s="21"/>
    </row>
    <row r="156" customFormat="false" ht="14.65" hidden="false" customHeight="false" outlineLevel="0" collapsed="false">
      <c r="C156" s="21"/>
      <c r="D156" s="21"/>
      <c r="E156" s="21"/>
      <c r="F156" s="21"/>
      <c r="G156" s="21"/>
      <c r="H156" s="21"/>
      <c r="I156" s="21"/>
      <c r="K156" s="21"/>
      <c r="L156" s="21"/>
      <c r="M156" s="21"/>
      <c r="N156" s="21"/>
    </row>
    <row r="157" customFormat="false" ht="14.65" hidden="false" customHeight="false" outlineLevel="0" collapsed="false">
      <c r="C157" s="21"/>
      <c r="D157" s="21"/>
      <c r="E157" s="21"/>
      <c r="F157" s="21"/>
      <c r="G157" s="21"/>
      <c r="H157" s="21"/>
      <c r="I157" s="21"/>
      <c r="K157" s="21"/>
      <c r="L157" s="21"/>
      <c r="M157" s="21"/>
      <c r="N157" s="21"/>
    </row>
  </sheetData>
  <mergeCells count="2">
    <mergeCell ref="K2:N2"/>
    <mergeCell ref="P2:R2"/>
  </mergeCells>
  <printOptions headings="false" gridLines="false" gridLinesSet="true" horizontalCentered="false" verticalCentered="false"/>
  <pageMargins left="0.747916666666667" right="0.25" top="0.984027777777778" bottom="0.75" header="0.5" footer="0.5"/>
  <pageSetup paperSize="1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>&amp;L&amp;"Arial,Bold"&amp;12Appendix B&amp;C&amp;A</oddHeader>
    <oddFooter>&amp;CPage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4.65" customHeight="true" zeroHeight="false" outlineLevelRow="0" outlineLevelCol="0"/>
  <sheetData>
    <row r="3" customFormat="false" ht="47.75" hidden="false" customHeight="false" outlineLevel="0" collapsed="false"/>
    <row r="5" customFormat="false" ht="53.7" hidden="false" customHeight="false" outlineLevel="0" collapsed="false"/>
    <row r="6" customFormat="false" ht="41" hidden="false" customHeight="false" outlineLevel="0" collapsed="false"/>
    <row r="7" customFormat="false" ht="41" hidden="false" customHeight="false" outlineLevel="0" collapsed="false"/>
    <row r="8" customFormat="false" ht="41" hidden="false" customHeight="false" outlineLevel="0" collapsed="false"/>
    <row r="9" customFormat="false" ht="70.1" hidden="false" customHeight="false" outlineLevel="0" collapsed="false"/>
    <row r="10" customFormat="false" ht="41" hidden="false" customHeight="false" outlineLevel="0" collapsed="false"/>
    <row r="11" customFormat="false" ht="41" hidden="false" customHeight="false" outlineLevel="0" collapsed="false"/>
    <row r="12" customFormat="false" ht="41" hidden="false" customHeight="false" outlineLevel="0" collapsed="false"/>
    <row r="13" customFormat="false" ht="41" hidden="false" customHeight="false" outlineLevel="0" collapsed="false"/>
    <row r="14" customFormat="false" ht="41" hidden="false" customHeight="false" outlineLevel="0" collapsed="false"/>
    <row r="15" customFormat="false" ht="41" hidden="false" customHeight="false" outlineLevel="0" collapsed="false"/>
    <row r="16" customFormat="false" ht="41" hidden="false" customHeight="false" outlineLevel="0" collapsed="false"/>
    <row r="17" customFormat="false" ht="41" hidden="false" customHeight="false" outlineLevel="0" collapsed="false"/>
    <row r="18" customFormat="false" ht="41" hidden="false" customHeight="false" outlineLevel="0" collapsed="false"/>
    <row r="125" customFormat="false" ht="25.35" hidden="false" customHeight="false" outlineLevel="0" collapsed="false"/>
    <row r="126" customFormat="false" ht="25.35" hidden="false" customHeight="false" outlineLevel="0" collapsed="false"/>
    <row r="127" customFormat="false" ht="25.35" hidden="false" customHeight="false" outlineLevel="0" collapsed="false"/>
    <row r="128" customFormat="false" ht="25.35" hidden="false" customHeight="false" outlineLevel="0" collapsed="false"/>
    <row r="129" customFormat="false" ht="25.35" hidden="false" customHeight="false" outlineLevel="0" collapsed="false"/>
    <row r="130" customFormat="false" ht="25.35" hidden="false" customHeight="false" outlineLevel="0" collapsed="false"/>
    <row r="131" customFormat="false" ht="25.35" hidden="false" customHeight="false" outlineLevel="0" collapsed="false"/>
    <row r="132" customFormat="false" ht="25.35" hidden="false" customHeight="false" outlineLevel="0" collapsed="false"/>
    <row r="133" customFormat="false" ht="25.35" hidden="false" customHeight="false" outlineLevel="0" collapsed="false"/>
    <row r="134" customFormat="false" ht="25.35" hidden="false" customHeight="false" outlineLevel="0" collapsed="false"/>
    <row r="135" customFormat="false" ht="25.35" hidden="false" customHeight="false" outlineLevel="0" collapsed="false"/>
    <row r="136" customFormat="false" ht="25.35" hidden="false" customHeight="false" outlineLevel="0" collapsed="false"/>
    <row r="137" customFormat="false" ht="25.35" hidden="false" customHeight="false" outlineLevel="0" collapsed="false"/>
    <row r="138" customFormat="false" ht="25.35" hidden="false" customHeight="false" outlineLevel="0" collapsed="false"/>
    <row r="139" customFormat="false" ht="25.35" hidden="false" customHeight="false" outlineLevel="0" collapsed="false"/>
    <row r="140" customFormat="false" ht="25.35" hidden="false" customHeight="false" outlineLevel="0" collapsed="false"/>
    <row r="141" customFormat="false" ht="25.35" hidden="false" customHeight="false" outlineLevel="0" collapsed="false"/>
    <row r="142" customFormat="false" ht="25.35" hidden="false" customHeight="false" outlineLevel="0" collapsed="false"/>
    <row r="143" customFormat="false" ht="25.35" hidden="false" customHeight="false" outlineLevel="0" collapsed="false"/>
    <row r="144" customFormat="false" ht="25.35" hidden="false" customHeight="false" outlineLevel="0" collapsed="false"/>
    <row r="145" customFormat="false" ht="25.35" hidden="false" customHeight="false" outlineLevel="0" collapsed="false"/>
    <row r="146" customFormat="false" ht="25.35" hidden="false" customHeight="false" outlineLevel="0" collapsed="false"/>
    <row r="147" customFormat="false" ht="25.35" hidden="false" customHeight="false" outlineLevel="0" collapsed="false"/>
    <row r="148" customFormat="false" ht="25.35" hidden="false" customHeight="false" outlineLevel="0" collapsed="false"/>
    <row r="149" customFormat="false" ht="25.35" hidden="false" customHeight="false" outlineLevel="0" collapsed="false"/>
    <row r="150" customFormat="false" ht="25.35" hidden="false" customHeight="false" outlineLevel="0" collapsed="false"/>
    <row r="151" customFormat="false" ht="25.35" hidden="false" customHeight="false" outlineLevel="0" collapsed="false"/>
    <row r="152" customFormat="false" ht="25.35" hidden="false" customHeight="false" outlineLevel="0" collapsed="false"/>
    <row r="153" customFormat="false" ht="25.35" hidden="false" customHeight="false" outlineLevel="0" collapsed="false"/>
    <row r="366" customFormat="false" ht="25.35" hidden="false" customHeight="false" outlineLevel="0" collapsed="false"/>
    <row r="367" customFormat="false" ht="25.35" hidden="false" customHeight="false" outlineLevel="0" collapsed="false"/>
    <row r="368" customFormat="false" ht="25.35" hidden="false" customHeight="false" outlineLevel="0" collapsed="false"/>
    <row r="369" customFormat="false" ht="25.35" hidden="false" customHeight="false" outlineLevel="0" collapsed="false"/>
    <row r="370" customFormat="false" ht="25.35" hidden="false" customHeight="false" outlineLevel="0" collapsed="false"/>
    <row r="371" customFormat="false" ht="25.35" hidden="false" customHeight="false" outlineLevel="0" collapsed="false"/>
    <row r="372" customFormat="false" ht="25.35" hidden="false" customHeight="false" outlineLevel="0" collapsed="false"/>
    <row r="373" customFormat="false" ht="25.35" hidden="false" customHeight="false" outlineLevel="0" collapsed="false"/>
    <row r="374" customFormat="false" ht="25.35" hidden="false" customHeight="false" outlineLevel="0" collapsed="false"/>
    <row r="375" customFormat="false" ht="25.35" hidden="false" customHeight="false" outlineLevel="0" collapsed="false"/>
    <row r="376" customFormat="false" ht="25.35" hidden="false" customHeight="false" outlineLevel="0" collapsed="false"/>
    <row r="377" customFormat="false" ht="25.35" hidden="false" customHeight="false" outlineLevel="0" collapsed="false"/>
    <row r="378" customFormat="false" ht="25.35" hidden="false" customHeight="false" outlineLevel="0" collapsed="false"/>
    <row r="379" customFormat="false" ht="25.35" hidden="false" customHeight="false" outlineLevel="0" collapsed="false"/>
    <row r="380" customFormat="false" ht="25.35" hidden="false" customHeight="false" outlineLevel="0" collapsed="false"/>
    <row r="381" customFormat="false" ht="25.35" hidden="false" customHeight="false" outlineLevel="0" collapsed="false"/>
    <row r="382" customFormat="false" ht="25.35" hidden="false" customHeight="false" outlineLevel="0" collapsed="false"/>
    <row r="383" customFormat="false" ht="25.35" hidden="false" customHeight="false" outlineLevel="0" collapsed="false"/>
    <row r="384" customFormat="false" ht="25.35" hidden="false" customHeight="false" outlineLevel="0" collapsed="false"/>
    <row r="385" customFormat="false" ht="25.35" hidden="false" customHeight="false" outlineLevel="0" collapsed="false"/>
    <row r="386" customFormat="false" ht="25.35" hidden="false" customHeight="false" outlineLevel="0" collapsed="false"/>
    <row r="387" customFormat="false" ht="25.35" hidden="false" customHeight="false" outlineLevel="0" collapsed="false"/>
    <row r="388" customFormat="false" ht="25.35" hidden="false" customHeight="false" outlineLevel="0" collapsed="false"/>
    <row r="389" customFormat="false" ht="25.35" hidden="false" customHeight="false" outlineLevel="0" collapsed="false"/>
    <row r="390" customFormat="false" ht="25.35" hidden="false" customHeight="false" outlineLevel="0" collapsed="false"/>
    <row r="391" customFormat="false" ht="25.35" hidden="false" customHeight="false" outlineLevel="0" collapsed="false"/>
    <row r="392" customFormat="false" ht="25.35" hidden="false" customHeight="false" outlineLevel="0" collapsed="false"/>
    <row r="393" customFormat="false" ht="25.35" hidden="false" customHeight="false" outlineLevel="0" collapsed="false"/>
    <row r="394" customFormat="false" ht="25.35" hidden="false" customHeight="false" outlineLevel="0" collapsed="false"/>
    <row r="395" customFormat="false" ht="25.35" hidden="false" customHeight="false" outlineLevel="0" collapsed="false"/>
    <row r="396" customFormat="false" ht="25.35" hidden="false" customHeight="false" outlineLevel="0" collapsed="false"/>
    <row r="397" customFormat="false" ht="25.35" hidden="false" customHeight="false" outlineLevel="0" collapsed="false"/>
    <row r="398" customFormat="false" ht="25.35" hidden="false" customHeight="false" outlineLevel="0" collapsed="false"/>
    <row r="399" customFormat="false" ht="25.35" hidden="false" customHeight="false" outlineLevel="0" collapsed="false"/>
    <row r="400" customFormat="false" ht="25.35" hidden="false" customHeight="false" outlineLevel="0" collapsed="false"/>
    <row r="401" customFormat="false" ht="25.35" hidden="false" customHeight="false" outlineLevel="0" collapsed="false"/>
    <row r="402" customFormat="false" ht="25.35" hidden="false" customHeight="false" outlineLevel="0" collapsed="false"/>
    <row r="403" customFormat="false" ht="25.35" hidden="false" customHeight="false" outlineLevel="0" collapsed="false"/>
    <row r="404" customFormat="false" ht="25.35" hidden="false" customHeight="false" outlineLevel="0" collapsed="false"/>
    <row r="405" customFormat="false" ht="25.35" hidden="false" customHeight="false" outlineLevel="0" collapsed="false"/>
    <row r="406" customFormat="false" ht="25.35" hidden="false" customHeight="false" outlineLevel="0" collapsed="false"/>
    <row r="407" customFormat="false" ht="25.35" hidden="false" customHeight="false" outlineLevel="0" collapsed="false"/>
    <row r="408" customFormat="false" ht="25.35" hidden="false" customHeight="false" outlineLevel="0" collapsed="false"/>
    <row r="409" customFormat="false" ht="25.35" hidden="false" customHeight="false" outlineLevel="0" collapsed="false"/>
    <row r="410" customFormat="false" ht="25.35" hidden="false" customHeight="false" outlineLevel="0" collapsed="false"/>
    <row r="411" customFormat="false" ht="25.35" hidden="false" customHeight="false" outlineLevel="0" collapsed="false"/>
    <row r="412" customFormat="false" ht="25.35" hidden="false" customHeight="false" outlineLevel="0" collapsed="false"/>
    <row r="413" customFormat="false" ht="25.35" hidden="false" customHeight="false" outlineLevel="0" collapsed="false"/>
    <row r="414" customFormat="false" ht="25.35" hidden="false" customHeight="false" outlineLevel="0" collapsed="false"/>
    <row r="415" customFormat="false" ht="25.35" hidden="false" customHeight="false" outlineLevel="0" collapsed="false"/>
    <row r="416" customFormat="false" ht="25.35" hidden="false" customHeight="false" outlineLevel="0" collapsed="false"/>
    <row r="417" customFormat="false" ht="25.35" hidden="false" customHeight="false" outlineLevel="0" collapsed="false"/>
    <row r="418" customFormat="false" ht="25.35" hidden="false" customHeight="false" outlineLevel="0" collapsed="false"/>
    <row r="419" customFormat="false" ht="25.35" hidden="false" customHeight="false" outlineLevel="0" collapsed="false"/>
    <row r="420" customFormat="false" ht="25.35" hidden="false" customHeight="false" outlineLevel="0" collapsed="false"/>
    <row r="421" customFormat="false" ht="25.35" hidden="false" customHeight="false" outlineLevel="0" collapsed="false"/>
    <row r="422" customFormat="false" ht="25.35" hidden="false" customHeight="false" outlineLevel="0" collapsed="false"/>
    <row r="423" customFormat="false" ht="25.35" hidden="false" customHeight="false" outlineLevel="0" collapsed="false"/>
    <row r="424" customFormat="false" ht="25.35" hidden="false" customHeight="false" outlineLevel="0" collapsed="false"/>
    <row r="425" customFormat="false" ht="25.35" hidden="false" customHeight="false" outlineLevel="0" collapsed="false"/>
    <row r="426" customFormat="false" ht="25.35" hidden="false" customHeight="false" outlineLevel="0" collapsed="false"/>
    <row r="427" customFormat="false" ht="25.35" hidden="false" customHeight="false" outlineLevel="0" collapsed="false"/>
    <row r="428" customFormat="false" ht="25.35" hidden="false" customHeight="false" outlineLevel="0" collapsed="false"/>
    <row r="429" customFormat="false" ht="25.35" hidden="false" customHeight="false" outlineLevel="0" collapsed="false"/>
    <row r="430" customFormat="false" ht="25.35" hidden="false" customHeight="false" outlineLevel="0" collapsed="false"/>
    <row r="431" customFormat="false" ht="25.35" hidden="false" customHeight="false" outlineLevel="0" collapsed="false"/>
    <row r="432" customFormat="false" ht="25.3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4.65" customHeight="true" zeroHeight="false" outlineLevelRow="0" outlineLevelCol="0"/>
  <sheetData>
    <row r="3" customFormat="false" ht="47.75" hidden="false" customHeight="false" outlineLevel="0" collapsed="false"/>
    <row r="5" customFormat="false" ht="53.7" hidden="false" customHeight="false" outlineLevel="0" collapsed="false"/>
    <row r="6" customFormat="false" ht="41" hidden="false" customHeight="false" outlineLevel="0" collapsed="false"/>
    <row r="7" customFormat="false" ht="41" hidden="false" customHeight="false" outlineLevel="0" collapsed="false"/>
    <row r="8" customFormat="false" ht="41" hidden="false" customHeight="false" outlineLevel="0" collapsed="false"/>
    <row r="9" customFormat="false" ht="70.1" hidden="false" customHeight="false" outlineLevel="0" collapsed="false"/>
    <row r="10" customFormat="false" ht="41" hidden="false" customHeight="false" outlineLevel="0" collapsed="false"/>
    <row r="11" customFormat="false" ht="41" hidden="false" customHeight="false" outlineLevel="0" collapsed="false"/>
    <row r="12" customFormat="false" ht="41" hidden="false" customHeight="false" outlineLevel="0" collapsed="false"/>
    <row r="13" customFormat="false" ht="41" hidden="false" customHeight="false" outlineLevel="0" collapsed="false"/>
    <row r="14" customFormat="false" ht="41" hidden="false" customHeight="false" outlineLevel="0" collapsed="false"/>
    <row r="15" customFormat="false" ht="41" hidden="false" customHeight="false" outlineLevel="0" collapsed="false"/>
    <row r="16" customFormat="false" ht="41" hidden="false" customHeight="false" outlineLevel="0" collapsed="false"/>
    <row r="17" customFormat="false" ht="41" hidden="false" customHeight="false" outlineLevel="0" collapsed="false"/>
    <row r="18" customFormat="false" ht="41" hidden="false" customHeight="false" outlineLevel="0" collapsed="false"/>
    <row r="125" customFormat="false" ht="25.35" hidden="false" customHeight="false" outlineLevel="0" collapsed="false"/>
    <row r="126" customFormat="false" ht="25.35" hidden="false" customHeight="false" outlineLevel="0" collapsed="false"/>
    <row r="127" customFormat="false" ht="25.35" hidden="false" customHeight="false" outlineLevel="0" collapsed="false"/>
    <row r="128" customFormat="false" ht="25.35" hidden="false" customHeight="false" outlineLevel="0" collapsed="false"/>
    <row r="129" customFormat="false" ht="25.35" hidden="false" customHeight="false" outlineLevel="0" collapsed="false"/>
    <row r="130" customFormat="false" ht="25.35" hidden="false" customHeight="false" outlineLevel="0" collapsed="false"/>
    <row r="131" customFormat="false" ht="25.35" hidden="false" customHeight="false" outlineLevel="0" collapsed="false"/>
    <row r="132" customFormat="false" ht="25.35" hidden="false" customHeight="false" outlineLevel="0" collapsed="false"/>
    <row r="133" customFormat="false" ht="25.35" hidden="false" customHeight="false" outlineLevel="0" collapsed="false"/>
    <row r="134" customFormat="false" ht="25.35" hidden="false" customHeight="false" outlineLevel="0" collapsed="false"/>
    <row r="135" customFormat="false" ht="25.35" hidden="false" customHeight="false" outlineLevel="0" collapsed="false"/>
    <row r="136" customFormat="false" ht="25.35" hidden="false" customHeight="false" outlineLevel="0" collapsed="false"/>
    <row r="137" customFormat="false" ht="25.35" hidden="false" customHeight="false" outlineLevel="0" collapsed="false"/>
    <row r="138" customFormat="false" ht="25.35" hidden="false" customHeight="false" outlineLevel="0" collapsed="false"/>
    <row r="139" customFormat="false" ht="25.35" hidden="false" customHeight="false" outlineLevel="0" collapsed="false"/>
    <row r="140" customFormat="false" ht="25.35" hidden="false" customHeight="false" outlineLevel="0" collapsed="false"/>
    <row r="141" customFormat="false" ht="25.35" hidden="false" customHeight="false" outlineLevel="0" collapsed="false"/>
    <row r="142" customFormat="false" ht="25.35" hidden="false" customHeight="false" outlineLevel="0" collapsed="false"/>
    <row r="143" customFormat="false" ht="25.35" hidden="false" customHeight="false" outlineLevel="0" collapsed="false"/>
    <row r="144" customFormat="false" ht="25.35" hidden="false" customHeight="false" outlineLevel="0" collapsed="false"/>
    <row r="145" customFormat="false" ht="25.35" hidden="false" customHeight="false" outlineLevel="0" collapsed="false"/>
    <row r="146" customFormat="false" ht="25.35" hidden="false" customHeight="false" outlineLevel="0" collapsed="false"/>
    <row r="147" customFormat="false" ht="25.35" hidden="false" customHeight="false" outlineLevel="0" collapsed="false"/>
    <row r="148" customFormat="false" ht="25.35" hidden="false" customHeight="false" outlineLevel="0" collapsed="false"/>
    <row r="149" customFormat="false" ht="25.35" hidden="false" customHeight="false" outlineLevel="0" collapsed="false"/>
    <row r="150" customFormat="false" ht="25.35" hidden="false" customHeight="false" outlineLevel="0" collapsed="false"/>
    <row r="151" customFormat="false" ht="25.35" hidden="false" customHeight="false" outlineLevel="0" collapsed="false"/>
    <row r="152" customFormat="false" ht="25.35" hidden="false" customHeight="false" outlineLevel="0" collapsed="false"/>
    <row r="153" customFormat="false" ht="25.35" hidden="false" customHeight="false" outlineLevel="0" collapsed="false"/>
    <row r="366" customFormat="false" ht="25.35" hidden="false" customHeight="false" outlineLevel="0" collapsed="false"/>
    <row r="367" customFormat="false" ht="25.35" hidden="false" customHeight="false" outlineLevel="0" collapsed="false"/>
    <row r="368" customFormat="false" ht="25.35" hidden="false" customHeight="false" outlineLevel="0" collapsed="false"/>
    <row r="369" customFormat="false" ht="25.35" hidden="false" customHeight="false" outlineLevel="0" collapsed="false"/>
    <row r="370" customFormat="false" ht="25.35" hidden="false" customHeight="false" outlineLevel="0" collapsed="false"/>
    <row r="371" customFormat="false" ht="25.35" hidden="false" customHeight="false" outlineLevel="0" collapsed="false"/>
    <row r="372" customFormat="false" ht="25.35" hidden="false" customHeight="false" outlineLevel="0" collapsed="false"/>
    <row r="373" customFormat="false" ht="25.35" hidden="false" customHeight="false" outlineLevel="0" collapsed="false"/>
    <row r="374" customFormat="false" ht="25.35" hidden="false" customHeight="false" outlineLevel="0" collapsed="false"/>
    <row r="375" customFormat="false" ht="25.35" hidden="false" customHeight="false" outlineLevel="0" collapsed="false"/>
    <row r="376" customFormat="false" ht="25.35" hidden="false" customHeight="false" outlineLevel="0" collapsed="false"/>
    <row r="377" customFormat="false" ht="25.35" hidden="false" customHeight="false" outlineLevel="0" collapsed="false"/>
    <row r="378" customFormat="false" ht="25.35" hidden="false" customHeight="false" outlineLevel="0" collapsed="false"/>
    <row r="379" customFormat="false" ht="25.35" hidden="false" customHeight="false" outlineLevel="0" collapsed="false"/>
    <row r="380" customFormat="false" ht="25.35" hidden="false" customHeight="false" outlineLevel="0" collapsed="false"/>
    <row r="381" customFormat="false" ht="25.35" hidden="false" customHeight="false" outlineLevel="0" collapsed="false"/>
    <row r="382" customFormat="false" ht="25.35" hidden="false" customHeight="false" outlineLevel="0" collapsed="false"/>
    <row r="383" customFormat="false" ht="25.35" hidden="false" customHeight="false" outlineLevel="0" collapsed="false"/>
    <row r="384" customFormat="false" ht="25.35" hidden="false" customHeight="false" outlineLevel="0" collapsed="false"/>
    <row r="385" customFormat="false" ht="25.35" hidden="false" customHeight="false" outlineLevel="0" collapsed="false"/>
    <row r="386" customFormat="false" ht="25.35" hidden="false" customHeight="false" outlineLevel="0" collapsed="false"/>
    <row r="387" customFormat="false" ht="25.35" hidden="false" customHeight="false" outlineLevel="0" collapsed="false"/>
    <row r="388" customFormat="false" ht="25.35" hidden="false" customHeight="false" outlineLevel="0" collapsed="false"/>
    <row r="389" customFormat="false" ht="25.35" hidden="false" customHeight="false" outlineLevel="0" collapsed="false"/>
    <row r="390" customFormat="false" ht="25.35" hidden="false" customHeight="false" outlineLevel="0" collapsed="false"/>
    <row r="391" customFormat="false" ht="25.35" hidden="false" customHeight="false" outlineLevel="0" collapsed="false"/>
    <row r="392" customFormat="false" ht="25.35" hidden="false" customHeight="false" outlineLevel="0" collapsed="false"/>
    <row r="393" customFormat="false" ht="25.35" hidden="false" customHeight="false" outlineLevel="0" collapsed="false"/>
    <row r="394" customFormat="false" ht="25.35" hidden="false" customHeight="false" outlineLevel="0" collapsed="false"/>
    <row r="395" customFormat="false" ht="25.35" hidden="false" customHeight="false" outlineLevel="0" collapsed="false"/>
    <row r="396" customFormat="false" ht="25.35" hidden="false" customHeight="false" outlineLevel="0" collapsed="false"/>
    <row r="397" customFormat="false" ht="25.35" hidden="false" customHeight="false" outlineLevel="0" collapsed="false"/>
    <row r="398" customFormat="false" ht="25.35" hidden="false" customHeight="false" outlineLevel="0" collapsed="false"/>
    <row r="399" customFormat="false" ht="25.35" hidden="false" customHeight="false" outlineLevel="0" collapsed="false"/>
    <row r="400" customFormat="false" ht="25.35" hidden="false" customHeight="false" outlineLevel="0" collapsed="false"/>
    <row r="401" customFormat="false" ht="25.35" hidden="false" customHeight="false" outlineLevel="0" collapsed="false"/>
    <row r="402" customFormat="false" ht="25.35" hidden="false" customHeight="false" outlineLevel="0" collapsed="false"/>
    <row r="403" customFormat="false" ht="25.35" hidden="false" customHeight="false" outlineLevel="0" collapsed="false"/>
    <row r="404" customFormat="false" ht="25.35" hidden="false" customHeight="false" outlineLevel="0" collapsed="false"/>
    <row r="405" customFormat="false" ht="25.35" hidden="false" customHeight="false" outlineLevel="0" collapsed="false"/>
    <row r="406" customFormat="false" ht="25.35" hidden="false" customHeight="false" outlineLevel="0" collapsed="false"/>
    <row r="407" customFormat="false" ht="25.35" hidden="false" customHeight="false" outlineLevel="0" collapsed="false"/>
    <row r="408" customFormat="false" ht="25.35" hidden="false" customHeight="false" outlineLevel="0" collapsed="false"/>
    <row r="409" customFormat="false" ht="25.35" hidden="false" customHeight="false" outlineLevel="0" collapsed="false"/>
    <row r="410" customFormat="false" ht="25.35" hidden="false" customHeight="false" outlineLevel="0" collapsed="false"/>
    <row r="411" customFormat="false" ht="25.35" hidden="false" customHeight="false" outlineLevel="0" collapsed="false"/>
    <row r="412" customFormat="false" ht="25.35" hidden="false" customHeight="false" outlineLevel="0" collapsed="false"/>
    <row r="413" customFormat="false" ht="25.35" hidden="false" customHeight="false" outlineLevel="0" collapsed="false"/>
    <row r="414" customFormat="false" ht="25.35" hidden="false" customHeight="false" outlineLevel="0" collapsed="false"/>
    <row r="415" customFormat="false" ht="25.35" hidden="false" customHeight="false" outlineLevel="0" collapsed="false"/>
    <row r="416" customFormat="false" ht="25.35" hidden="false" customHeight="false" outlineLevel="0" collapsed="false"/>
    <row r="417" customFormat="false" ht="25.35" hidden="false" customHeight="false" outlineLevel="0" collapsed="false"/>
    <row r="418" customFormat="false" ht="25.35" hidden="false" customHeight="false" outlineLevel="0" collapsed="false"/>
    <row r="419" customFormat="false" ht="25.35" hidden="false" customHeight="false" outlineLevel="0" collapsed="false"/>
    <row r="420" customFormat="false" ht="25.35" hidden="false" customHeight="false" outlineLevel="0" collapsed="false"/>
    <row r="421" customFormat="false" ht="25.35" hidden="false" customHeight="false" outlineLevel="0" collapsed="false"/>
    <row r="422" customFormat="false" ht="25.35" hidden="false" customHeight="false" outlineLevel="0" collapsed="false"/>
    <row r="423" customFormat="false" ht="25.35" hidden="false" customHeight="false" outlineLevel="0" collapsed="false"/>
    <row r="424" customFormat="false" ht="25.35" hidden="false" customHeight="false" outlineLevel="0" collapsed="false"/>
    <row r="425" customFormat="false" ht="25.35" hidden="false" customHeight="false" outlineLevel="0" collapsed="false"/>
    <row r="426" customFormat="false" ht="25.35" hidden="false" customHeight="false" outlineLevel="0" collapsed="false"/>
    <row r="427" customFormat="false" ht="25.35" hidden="false" customHeight="false" outlineLevel="0" collapsed="false"/>
    <row r="428" customFormat="false" ht="25.35" hidden="false" customHeight="false" outlineLevel="0" collapsed="false"/>
    <row r="429" customFormat="false" ht="25.35" hidden="false" customHeight="false" outlineLevel="0" collapsed="false"/>
    <row r="430" customFormat="false" ht="25.35" hidden="false" customHeight="false" outlineLevel="0" collapsed="false"/>
    <row r="431" customFormat="false" ht="25.35" hidden="false" customHeight="false" outlineLevel="0" collapsed="false"/>
    <row r="432" customFormat="false" ht="25.3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4.65" customHeight="true" zeroHeight="false" outlineLevelRow="0" outlineLevelCol="0"/>
  <sheetData>
    <row r="3" customFormat="false" ht="47.75" hidden="false" customHeight="false" outlineLevel="0" collapsed="false"/>
    <row r="5" customFormat="false" ht="53.7" hidden="false" customHeight="false" outlineLevel="0" collapsed="false"/>
    <row r="6" customFormat="false" ht="41" hidden="false" customHeight="false" outlineLevel="0" collapsed="false"/>
    <row r="7" customFormat="false" ht="41" hidden="false" customHeight="false" outlineLevel="0" collapsed="false"/>
    <row r="8" customFormat="false" ht="41" hidden="false" customHeight="false" outlineLevel="0" collapsed="false"/>
    <row r="9" customFormat="false" ht="70.1" hidden="false" customHeight="false" outlineLevel="0" collapsed="false"/>
    <row r="10" customFormat="false" ht="41" hidden="false" customHeight="false" outlineLevel="0" collapsed="false"/>
    <row r="11" customFormat="false" ht="41" hidden="false" customHeight="false" outlineLevel="0" collapsed="false"/>
    <row r="12" customFormat="false" ht="41" hidden="false" customHeight="false" outlineLevel="0" collapsed="false"/>
    <row r="13" customFormat="false" ht="41" hidden="false" customHeight="false" outlineLevel="0" collapsed="false"/>
    <row r="14" customFormat="false" ht="41" hidden="false" customHeight="false" outlineLevel="0" collapsed="false"/>
    <row r="15" customFormat="false" ht="41" hidden="false" customHeight="false" outlineLevel="0" collapsed="false"/>
    <row r="16" customFormat="false" ht="41" hidden="false" customHeight="false" outlineLevel="0" collapsed="false"/>
    <row r="17" customFormat="false" ht="41" hidden="false" customHeight="false" outlineLevel="0" collapsed="false"/>
    <row r="18" customFormat="false" ht="41" hidden="false" customHeight="false" outlineLevel="0" collapsed="false"/>
    <row r="125" customFormat="false" ht="25.35" hidden="false" customHeight="false" outlineLevel="0" collapsed="false"/>
    <row r="126" customFormat="false" ht="25.35" hidden="false" customHeight="false" outlineLevel="0" collapsed="false"/>
    <row r="127" customFormat="false" ht="25.35" hidden="false" customHeight="false" outlineLevel="0" collapsed="false"/>
    <row r="128" customFormat="false" ht="25.35" hidden="false" customHeight="false" outlineLevel="0" collapsed="false"/>
    <row r="129" customFormat="false" ht="25.35" hidden="false" customHeight="false" outlineLevel="0" collapsed="false"/>
    <row r="130" customFormat="false" ht="25.35" hidden="false" customHeight="false" outlineLevel="0" collapsed="false"/>
    <row r="131" customFormat="false" ht="25.35" hidden="false" customHeight="false" outlineLevel="0" collapsed="false"/>
    <row r="132" customFormat="false" ht="25.35" hidden="false" customHeight="false" outlineLevel="0" collapsed="false"/>
    <row r="133" customFormat="false" ht="25.35" hidden="false" customHeight="false" outlineLevel="0" collapsed="false"/>
    <row r="134" customFormat="false" ht="25.35" hidden="false" customHeight="false" outlineLevel="0" collapsed="false"/>
    <row r="135" customFormat="false" ht="25.35" hidden="false" customHeight="false" outlineLevel="0" collapsed="false"/>
    <row r="136" customFormat="false" ht="25.35" hidden="false" customHeight="false" outlineLevel="0" collapsed="false"/>
    <row r="137" customFormat="false" ht="25.35" hidden="false" customHeight="false" outlineLevel="0" collapsed="false"/>
    <row r="138" customFormat="false" ht="25.35" hidden="false" customHeight="false" outlineLevel="0" collapsed="false"/>
    <row r="139" customFormat="false" ht="25.35" hidden="false" customHeight="false" outlineLevel="0" collapsed="false"/>
    <row r="140" customFormat="false" ht="25.35" hidden="false" customHeight="false" outlineLevel="0" collapsed="false"/>
    <row r="141" customFormat="false" ht="25.35" hidden="false" customHeight="false" outlineLevel="0" collapsed="false"/>
    <row r="142" customFormat="false" ht="25.35" hidden="false" customHeight="false" outlineLevel="0" collapsed="false"/>
    <row r="143" customFormat="false" ht="25.35" hidden="false" customHeight="false" outlineLevel="0" collapsed="false"/>
    <row r="144" customFormat="false" ht="25.35" hidden="false" customHeight="false" outlineLevel="0" collapsed="false"/>
    <row r="145" customFormat="false" ht="25.35" hidden="false" customHeight="false" outlineLevel="0" collapsed="false"/>
    <row r="146" customFormat="false" ht="25.35" hidden="false" customHeight="false" outlineLevel="0" collapsed="false"/>
    <row r="147" customFormat="false" ht="25.35" hidden="false" customHeight="false" outlineLevel="0" collapsed="false"/>
    <row r="148" customFormat="false" ht="25.35" hidden="false" customHeight="false" outlineLevel="0" collapsed="false"/>
    <row r="149" customFormat="false" ht="25.35" hidden="false" customHeight="false" outlineLevel="0" collapsed="false"/>
    <row r="150" customFormat="false" ht="25.35" hidden="false" customHeight="false" outlineLevel="0" collapsed="false"/>
    <row r="151" customFormat="false" ht="25.35" hidden="false" customHeight="false" outlineLevel="0" collapsed="false"/>
    <row r="152" customFormat="false" ht="25.35" hidden="false" customHeight="false" outlineLevel="0" collapsed="false"/>
    <row r="153" customFormat="false" ht="25.35" hidden="false" customHeight="false" outlineLevel="0" collapsed="false"/>
    <row r="366" customFormat="false" ht="25.35" hidden="false" customHeight="false" outlineLevel="0" collapsed="false"/>
    <row r="367" customFormat="false" ht="25.35" hidden="false" customHeight="false" outlineLevel="0" collapsed="false"/>
    <row r="368" customFormat="false" ht="25.35" hidden="false" customHeight="false" outlineLevel="0" collapsed="false"/>
    <row r="369" customFormat="false" ht="25.35" hidden="false" customHeight="false" outlineLevel="0" collapsed="false"/>
    <row r="370" customFormat="false" ht="25.35" hidden="false" customHeight="false" outlineLevel="0" collapsed="false"/>
    <row r="371" customFormat="false" ht="25.35" hidden="false" customHeight="false" outlineLevel="0" collapsed="false"/>
    <row r="372" customFormat="false" ht="25.35" hidden="false" customHeight="false" outlineLevel="0" collapsed="false"/>
    <row r="373" customFormat="false" ht="25.35" hidden="false" customHeight="false" outlineLevel="0" collapsed="false"/>
    <row r="374" customFormat="false" ht="25.35" hidden="false" customHeight="false" outlineLevel="0" collapsed="false"/>
    <row r="375" customFormat="false" ht="25.35" hidden="false" customHeight="false" outlineLevel="0" collapsed="false"/>
    <row r="376" customFormat="false" ht="25.35" hidden="false" customHeight="false" outlineLevel="0" collapsed="false"/>
    <row r="377" customFormat="false" ht="25.35" hidden="false" customHeight="false" outlineLevel="0" collapsed="false"/>
    <row r="378" customFormat="false" ht="25.35" hidden="false" customHeight="false" outlineLevel="0" collapsed="false"/>
    <row r="379" customFormat="false" ht="25.35" hidden="false" customHeight="false" outlineLevel="0" collapsed="false"/>
    <row r="380" customFormat="false" ht="25.35" hidden="false" customHeight="false" outlineLevel="0" collapsed="false"/>
    <row r="381" customFormat="false" ht="25.35" hidden="false" customHeight="false" outlineLevel="0" collapsed="false"/>
    <row r="382" customFormat="false" ht="25.35" hidden="false" customHeight="false" outlineLevel="0" collapsed="false"/>
    <row r="383" customFormat="false" ht="25.35" hidden="false" customHeight="false" outlineLevel="0" collapsed="false"/>
    <row r="384" customFormat="false" ht="25.35" hidden="false" customHeight="false" outlineLevel="0" collapsed="false"/>
    <row r="385" customFormat="false" ht="25.35" hidden="false" customHeight="false" outlineLevel="0" collapsed="false"/>
    <row r="386" customFormat="false" ht="25.35" hidden="false" customHeight="false" outlineLevel="0" collapsed="false"/>
    <row r="387" customFormat="false" ht="25.35" hidden="false" customHeight="false" outlineLevel="0" collapsed="false"/>
    <row r="388" customFormat="false" ht="25.35" hidden="false" customHeight="false" outlineLevel="0" collapsed="false"/>
    <row r="389" customFormat="false" ht="25.35" hidden="false" customHeight="false" outlineLevel="0" collapsed="false"/>
    <row r="390" customFormat="false" ht="25.35" hidden="false" customHeight="false" outlineLevel="0" collapsed="false"/>
    <row r="391" customFormat="false" ht="25.35" hidden="false" customHeight="false" outlineLevel="0" collapsed="false"/>
    <row r="392" customFormat="false" ht="25.35" hidden="false" customHeight="false" outlineLevel="0" collapsed="false"/>
    <row r="393" customFormat="false" ht="25.35" hidden="false" customHeight="false" outlineLevel="0" collapsed="false"/>
    <row r="394" customFormat="false" ht="25.35" hidden="false" customHeight="false" outlineLevel="0" collapsed="false"/>
    <row r="395" customFormat="false" ht="25.35" hidden="false" customHeight="false" outlineLevel="0" collapsed="false"/>
    <row r="396" customFormat="false" ht="25.35" hidden="false" customHeight="false" outlineLevel="0" collapsed="false"/>
    <row r="397" customFormat="false" ht="25.35" hidden="false" customHeight="false" outlineLevel="0" collapsed="false"/>
    <row r="398" customFormat="false" ht="25.35" hidden="false" customHeight="false" outlineLevel="0" collapsed="false"/>
    <row r="399" customFormat="false" ht="25.35" hidden="false" customHeight="false" outlineLevel="0" collapsed="false"/>
    <row r="400" customFormat="false" ht="25.35" hidden="false" customHeight="false" outlineLevel="0" collapsed="false"/>
    <row r="401" customFormat="false" ht="25.35" hidden="false" customHeight="false" outlineLevel="0" collapsed="false"/>
    <row r="402" customFormat="false" ht="25.35" hidden="false" customHeight="false" outlineLevel="0" collapsed="false"/>
    <row r="403" customFormat="false" ht="25.35" hidden="false" customHeight="false" outlineLevel="0" collapsed="false"/>
    <row r="404" customFormat="false" ht="25.35" hidden="false" customHeight="false" outlineLevel="0" collapsed="false"/>
    <row r="405" customFormat="false" ht="25.35" hidden="false" customHeight="false" outlineLevel="0" collapsed="false"/>
    <row r="406" customFormat="false" ht="25.35" hidden="false" customHeight="false" outlineLevel="0" collapsed="false"/>
    <row r="407" customFormat="false" ht="25.35" hidden="false" customHeight="false" outlineLevel="0" collapsed="false"/>
    <row r="408" customFormat="false" ht="25.35" hidden="false" customHeight="false" outlineLevel="0" collapsed="false"/>
    <row r="409" customFormat="false" ht="25.35" hidden="false" customHeight="false" outlineLevel="0" collapsed="false"/>
    <row r="410" customFormat="false" ht="25.35" hidden="false" customHeight="false" outlineLevel="0" collapsed="false"/>
    <row r="411" customFormat="false" ht="25.35" hidden="false" customHeight="false" outlineLevel="0" collapsed="false"/>
    <row r="412" customFormat="false" ht="25.35" hidden="false" customHeight="false" outlineLevel="0" collapsed="false"/>
    <row r="413" customFormat="false" ht="25.35" hidden="false" customHeight="false" outlineLevel="0" collapsed="false"/>
    <row r="414" customFormat="false" ht="25.35" hidden="false" customHeight="false" outlineLevel="0" collapsed="false"/>
    <row r="415" customFormat="false" ht="25.35" hidden="false" customHeight="false" outlineLevel="0" collapsed="false"/>
    <row r="416" customFormat="false" ht="25.35" hidden="false" customHeight="false" outlineLevel="0" collapsed="false"/>
    <row r="417" customFormat="false" ht="25.35" hidden="false" customHeight="false" outlineLevel="0" collapsed="false"/>
    <row r="418" customFormat="false" ht="25.35" hidden="false" customHeight="false" outlineLevel="0" collapsed="false"/>
    <row r="419" customFormat="false" ht="25.35" hidden="false" customHeight="false" outlineLevel="0" collapsed="false"/>
    <row r="420" customFormat="false" ht="25.35" hidden="false" customHeight="false" outlineLevel="0" collapsed="false"/>
    <row r="421" customFormat="false" ht="25.35" hidden="false" customHeight="false" outlineLevel="0" collapsed="false"/>
    <row r="422" customFormat="false" ht="25.35" hidden="false" customHeight="false" outlineLevel="0" collapsed="false"/>
    <row r="423" customFormat="false" ht="25.35" hidden="false" customHeight="false" outlineLevel="0" collapsed="false"/>
    <row r="424" customFormat="false" ht="25.35" hidden="false" customHeight="false" outlineLevel="0" collapsed="false"/>
    <row r="425" customFormat="false" ht="25.35" hidden="false" customHeight="false" outlineLevel="0" collapsed="false"/>
    <row r="426" customFormat="false" ht="25.35" hidden="false" customHeight="false" outlineLevel="0" collapsed="false"/>
    <row r="427" customFormat="false" ht="25.35" hidden="false" customHeight="false" outlineLevel="0" collapsed="false"/>
    <row r="428" customFormat="false" ht="25.35" hidden="false" customHeight="false" outlineLevel="0" collapsed="false"/>
    <row r="429" customFormat="false" ht="25.35" hidden="false" customHeight="false" outlineLevel="0" collapsed="false"/>
    <row r="430" customFormat="false" ht="25.35" hidden="false" customHeight="false" outlineLevel="0" collapsed="false"/>
    <row r="431" customFormat="false" ht="25.35" hidden="false" customHeight="false" outlineLevel="0" collapsed="false"/>
    <row r="432" customFormat="false" ht="25.3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4.65" customHeight="true" zeroHeight="false" outlineLevelRow="0" outlineLevelCol="0"/>
  <sheetData>
    <row r="3" customFormat="false" ht="47.75" hidden="false" customHeight="false" outlineLevel="0" collapsed="false"/>
    <row r="5" customFormat="false" ht="53.7" hidden="false" customHeight="false" outlineLevel="0" collapsed="false"/>
    <row r="6" customFormat="false" ht="41" hidden="false" customHeight="false" outlineLevel="0" collapsed="false"/>
    <row r="7" customFormat="false" ht="41" hidden="false" customHeight="false" outlineLevel="0" collapsed="false"/>
    <row r="8" customFormat="false" ht="41" hidden="false" customHeight="false" outlineLevel="0" collapsed="false"/>
    <row r="9" customFormat="false" ht="70.1" hidden="false" customHeight="false" outlineLevel="0" collapsed="false"/>
    <row r="10" customFormat="false" ht="41" hidden="false" customHeight="false" outlineLevel="0" collapsed="false"/>
    <row r="11" customFormat="false" ht="41" hidden="false" customHeight="false" outlineLevel="0" collapsed="false"/>
    <row r="12" customFormat="false" ht="41" hidden="false" customHeight="false" outlineLevel="0" collapsed="false"/>
    <row r="13" customFormat="false" ht="41" hidden="false" customHeight="false" outlineLevel="0" collapsed="false"/>
    <row r="14" customFormat="false" ht="41" hidden="false" customHeight="false" outlineLevel="0" collapsed="false"/>
    <row r="15" customFormat="false" ht="41" hidden="false" customHeight="false" outlineLevel="0" collapsed="false"/>
    <row r="16" customFormat="false" ht="41" hidden="false" customHeight="false" outlineLevel="0" collapsed="false"/>
    <row r="17" customFormat="false" ht="41" hidden="false" customHeight="false" outlineLevel="0" collapsed="false"/>
    <row r="18" customFormat="false" ht="41" hidden="false" customHeight="false" outlineLevel="0" collapsed="false"/>
    <row r="125" customFormat="false" ht="25.35" hidden="false" customHeight="false" outlineLevel="0" collapsed="false"/>
    <row r="126" customFormat="false" ht="25.35" hidden="false" customHeight="false" outlineLevel="0" collapsed="false"/>
    <row r="127" customFormat="false" ht="25.35" hidden="false" customHeight="false" outlineLevel="0" collapsed="false"/>
    <row r="128" customFormat="false" ht="25.35" hidden="false" customHeight="false" outlineLevel="0" collapsed="false"/>
    <row r="129" customFormat="false" ht="25.35" hidden="false" customHeight="false" outlineLevel="0" collapsed="false"/>
    <row r="130" customFormat="false" ht="25.35" hidden="false" customHeight="false" outlineLevel="0" collapsed="false"/>
    <row r="131" customFormat="false" ht="25.35" hidden="false" customHeight="false" outlineLevel="0" collapsed="false"/>
    <row r="132" customFormat="false" ht="25.35" hidden="false" customHeight="false" outlineLevel="0" collapsed="false"/>
    <row r="133" customFormat="false" ht="25.35" hidden="false" customHeight="false" outlineLevel="0" collapsed="false"/>
    <row r="134" customFormat="false" ht="25.35" hidden="false" customHeight="false" outlineLevel="0" collapsed="false"/>
    <row r="135" customFormat="false" ht="25.35" hidden="false" customHeight="false" outlineLevel="0" collapsed="false"/>
    <row r="136" customFormat="false" ht="25.35" hidden="false" customHeight="false" outlineLevel="0" collapsed="false"/>
    <row r="137" customFormat="false" ht="25.35" hidden="false" customHeight="false" outlineLevel="0" collapsed="false"/>
    <row r="138" customFormat="false" ht="25.35" hidden="false" customHeight="false" outlineLevel="0" collapsed="false"/>
    <row r="139" customFormat="false" ht="25.35" hidden="false" customHeight="false" outlineLevel="0" collapsed="false"/>
    <row r="140" customFormat="false" ht="25.35" hidden="false" customHeight="false" outlineLevel="0" collapsed="false"/>
    <row r="141" customFormat="false" ht="25.35" hidden="false" customHeight="false" outlineLevel="0" collapsed="false"/>
    <row r="142" customFormat="false" ht="25.35" hidden="false" customHeight="false" outlineLevel="0" collapsed="false"/>
    <row r="143" customFormat="false" ht="25.35" hidden="false" customHeight="false" outlineLevel="0" collapsed="false"/>
    <row r="144" customFormat="false" ht="25.35" hidden="false" customHeight="false" outlineLevel="0" collapsed="false"/>
    <row r="145" customFormat="false" ht="25.35" hidden="false" customHeight="false" outlineLevel="0" collapsed="false"/>
    <row r="146" customFormat="false" ht="25.35" hidden="false" customHeight="false" outlineLevel="0" collapsed="false"/>
    <row r="147" customFormat="false" ht="25.35" hidden="false" customHeight="false" outlineLevel="0" collapsed="false"/>
    <row r="148" customFormat="false" ht="25.35" hidden="false" customHeight="false" outlineLevel="0" collapsed="false"/>
    <row r="149" customFormat="false" ht="25.35" hidden="false" customHeight="false" outlineLevel="0" collapsed="false"/>
    <row r="150" customFormat="false" ht="25.35" hidden="false" customHeight="false" outlineLevel="0" collapsed="false"/>
    <row r="151" customFormat="false" ht="25.35" hidden="false" customHeight="false" outlineLevel="0" collapsed="false"/>
    <row r="152" customFormat="false" ht="25.35" hidden="false" customHeight="false" outlineLevel="0" collapsed="false"/>
    <row r="153" customFormat="false" ht="25.35" hidden="false" customHeight="false" outlineLevel="0" collapsed="false"/>
    <row r="366" customFormat="false" ht="25.35" hidden="false" customHeight="false" outlineLevel="0" collapsed="false"/>
    <row r="367" customFormat="false" ht="25.35" hidden="false" customHeight="false" outlineLevel="0" collapsed="false"/>
    <row r="368" customFormat="false" ht="25.35" hidden="false" customHeight="false" outlineLevel="0" collapsed="false"/>
    <row r="369" customFormat="false" ht="25.35" hidden="false" customHeight="false" outlineLevel="0" collapsed="false"/>
    <row r="370" customFormat="false" ht="25.35" hidden="false" customHeight="false" outlineLevel="0" collapsed="false"/>
    <row r="371" customFormat="false" ht="25.35" hidden="false" customHeight="false" outlineLevel="0" collapsed="false"/>
    <row r="372" customFormat="false" ht="25.35" hidden="false" customHeight="false" outlineLevel="0" collapsed="false"/>
    <row r="373" customFormat="false" ht="25.35" hidden="false" customHeight="false" outlineLevel="0" collapsed="false"/>
    <row r="374" customFormat="false" ht="25.35" hidden="false" customHeight="false" outlineLevel="0" collapsed="false"/>
    <row r="375" customFormat="false" ht="25.35" hidden="false" customHeight="false" outlineLevel="0" collapsed="false"/>
    <row r="376" customFormat="false" ht="25.35" hidden="false" customHeight="false" outlineLevel="0" collapsed="false"/>
    <row r="377" customFormat="false" ht="25.35" hidden="false" customHeight="false" outlineLevel="0" collapsed="false"/>
    <row r="378" customFormat="false" ht="25.35" hidden="false" customHeight="false" outlineLevel="0" collapsed="false"/>
    <row r="379" customFormat="false" ht="25.35" hidden="false" customHeight="false" outlineLevel="0" collapsed="false"/>
    <row r="380" customFormat="false" ht="25.35" hidden="false" customHeight="false" outlineLevel="0" collapsed="false"/>
    <row r="381" customFormat="false" ht="25.35" hidden="false" customHeight="false" outlineLevel="0" collapsed="false"/>
    <row r="382" customFormat="false" ht="25.35" hidden="false" customHeight="false" outlineLevel="0" collapsed="false"/>
    <row r="383" customFormat="false" ht="25.35" hidden="false" customHeight="false" outlineLevel="0" collapsed="false"/>
    <row r="384" customFormat="false" ht="25.35" hidden="false" customHeight="false" outlineLevel="0" collapsed="false"/>
    <row r="385" customFormat="false" ht="25.35" hidden="false" customHeight="false" outlineLevel="0" collapsed="false"/>
    <row r="386" customFormat="false" ht="25.35" hidden="false" customHeight="false" outlineLevel="0" collapsed="false"/>
    <row r="387" customFormat="false" ht="25.35" hidden="false" customHeight="false" outlineLevel="0" collapsed="false"/>
    <row r="388" customFormat="false" ht="25.35" hidden="false" customHeight="false" outlineLevel="0" collapsed="false"/>
    <row r="389" customFormat="false" ht="25.35" hidden="false" customHeight="false" outlineLevel="0" collapsed="false"/>
    <row r="390" customFormat="false" ht="25.35" hidden="false" customHeight="false" outlineLevel="0" collapsed="false"/>
    <row r="391" customFormat="false" ht="25.35" hidden="false" customHeight="false" outlineLevel="0" collapsed="false"/>
    <row r="392" customFormat="false" ht="25.35" hidden="false" customHeight="false" outlineLevel="0" collapsed="false"/>
    <row r="393" customFormat="false" ht="25.35" hidden="false" customHeight="false" outlineLevel="0" collapsed="false"/>
    <row r="394" customFormat="false" ht="25.35" hidden="false" customHeight="false" outlineLevel="0" collapsed="false"/>
    <row r="395" customFormat="false" ht="25.35" hidden="false" customHeight="false" outlineLevel="0" collapsed="false"/>
    <row r="396" customFormat="false" ht="25.35" hidden="false" customHeight="false" outlineLevel="0" collapsed="false"/>
    <row r="397" customFormat="false" ht="25.35" hidden="false" customHeight="false" outlineLevel="0" collapsed="false"/>
    <row r="398" customFormat="false" ht="25.35" hidden="false" customHeight="false" outlineLevel="0" collapsed="false"/>
    <row r="399" customFormat="false" ht="25.35" hidden="false" customHeight="false" outlineLevel="0" collapsed="false"/>
    <row r="400" customFormat="false" ht="25.35" hidden="false" customHeight="false" outlineLevel="0" collapsed="false"/>
    <row r="401" customFormat="false" ht="25.35" hidden="false" customHeight="false" outlineLevel="0" collapsed="false"/>
    <row r="402" customFormat="false" ht="25.35" hidden="false" customHeight="false" outlineLevel="0" collapsed="false"/>
    <row r="403" customFormat="false" ht="25.35" hidden="false" customHeight="false" outlineLevel="0" collapsed="false"/>
    <row r="404" customFormat="false" ht="25.35" hidden="false" customHeight="false" outlineLevel="0" collapsed="false"/>
    <row r="405" customFormat="false" ht="25.35" hidden="false" customHeight="false" outlineLevel="0" collapsed="false"/>
    <row r="406" customFormat="false" ht="25.35" hidden="false" customHeight="false" outlineLevel="0" collapsed="false"/>
    <row r="407" customFormat="false" ht="25.35" hidden="false" customHeight="false" outlineLevel="0" collapsed="false"/>
    <row r="408" customFormat="false" ht="25.35" hidden="false" customHeight="false" outlineLevel="0" collapsed="false"/>
    <row r="409" customFormat="false" ht="25.35" hidden="false" customHeight="false" outlineLevel="0" collapsed="false"/>
    <row r="410" customFormat="false" ht="25.35" hidden="false" customHeight="false" outlineLevel="0" collapsed="false"/>
    <row r="411" customFormat="false" ht="25.35" hidden="false" customHeight="false" outlineLevel="0" collapsed="false"/>
    <row r="412" customFormat="false" ht="25.35" hidden="false" customHeight="false" outlineLevel="0" collapsed="false"/>
    <row r="413" customFormat="false" ht="25.35" hidden="false" customHeight="false" outlineLevel="0" collapsed="false"/>
    <row r="414" customFormat="false" ht="25.35" hidden="false" customHeight="false" outlineLevel="0" collapsed="false"/>
    <row r="415" customFormat="false" ht="25.35" hidden="false" customHeight="false" outlineLevel="0" collapsed="false"/>
    <row r="416" customFormat="false" ht="25.35" hidden="false" customHeight="false" outlineLevel="0" collapsed="false"/>
    <row r="417" customFormat="false" ht="25.35" hidden="false" customHeight="false" outlineLevel="0" collapsed="false"/>
    <row r="418" customFormat="false" ht="25.35" hidden="false" customHeight="false" outlineLevel="0" collapsed="false"/>
    <row r="419" customFormat="false" ht="25.35" hidden="false" customHeight="false" outlineLevel="0" collapsed="false"/>
    <row r="420" customFormat="false" ht="25.35" hidden="false" customHeight="false" outlineLevel="0" collapsed="false"/>
    <row r="421" customFormat="false" ht="25.35" hidden="false" customHeight="false" outlineLevel="0" collapsed="false"/>
    <row r="422" customFormat="false" ht="25.35" hidden="false" customHeight="false" outlineLevel="0" collapsed="false"/>
    <row r="423" customFormat="false" ht="25.35" hidden="false" customHeight="false" outlineLevel="0" collapsed="false"/>
    <row r="424" customFormat="false" ht="25.35" hidden="false" customHeight="false" outlineLevel="0" collapsed="false"/>
    <row r="425" customFormat="false" ht="25.35" hidden="false" customHeight="false" outlineLevel="0" collapsed="false"/>
    <row r="426" customFormat="false" ht="25.35" hidden="false" customHeight="false" outlineLevel="0" collapsed="false"/>
    <row r="427" customFormat="false" ht="25.35" hidden="false" customHeight="false" outlineLevel="0" collapsed="false"/>
    <row r="428" customFormat="false" ht="25.35" hidden="false" customHeight="false" outlineLevel="0" collapsed="false"/>
    <row r="429" customFormat="false" ht="25.35" hidden="false" customHeight="false" outlineLevel="0" collapsed="false"/>
    <row r="430" customFormat="false" ht="25.35" hidden="false" customHeight="false" outlineLevel="0" collapsed="false"/>
    <row r="431" customFormat="false" ht="25.35" hidden="false" customHeight="false" outlineLevel="0" collapsed="false"/>
    <row r="432" customFormat="false" ht="25.3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4.65" customHeight="true" zeroHeight="false" outlineLevelRow="0" outlineLevelCol="0"/>
  <sheetData>
    <row r="3" customFormat="false" ht="47.75" hidden="false" customHeight="false" outlineLevel="0" collapsed="false"/>
    <row r="5" customFormat="false" ht="53.7" hidden="false" customHeight="false" outlineLevel="0" collapsed="false"/>
    <row r="6" customFormat="false" ht="41" hidden="false" customHeight="false" outlineLevel="0" collapsed="false"/>
    <row r="7" customFormat="false" ht="41" hidden="false" customHeight="false" outlineLevel="0" collapsed="false"/>
    <row r="8" customFormat="false" ht="41" hidden="false" customHeight="false" outlineLevel="0" collapsed="false"/>
    <row r="9" customFormat="false" ht="70.1" hidden="false" customHeight="false" outlineLevel="0" collapsed="false"/>
    <row r="10" customFormat="false" ht="41" hidden="false" customHeight="false" outlineLevel="0" collapsed="false"/>
    <row r="11" customFormat="false" ht="41" hidden="false" customHeight="false" outlineLevel="0" collapsed="false"/>
    <row r="12" customFormat="false" ht="41" hidden="false" customHeight="false" outlineLevel="0" collapsed="false"/>
    <row r="13" customFormat="false" ht="41" hidden="false" customHeight="false" outlineLevel="0" collapsed="false"/>
    <row r="14" customFormat="false" ht="41" hidden="false" customHeight="false" outlineLevel="0" collapsed="false"/>
    <row r="15" customFormat="false" ht="41" hidden="false" customHeight="false" outlineLevel="0" collapsed="false"/>
    <row r="16" customFormat="false" ht="41" hidden="false" customHeight="false" outlineLevel="0" collapsed="false"/>
    <row r="17" customFormat="false" ht="41" hidden="false" customHeight="false" outlineLevel="0" collapsed="false"/>
    <row r="18" customFormat="false" ht="41" hidden="false" customHeight="false" outlineLevel="0" collapsed="false"/>
    <row r="125" customFormat="false" ht="25.35" hidden="false" customHeight="false" outlineLevel="0" collapsed="false"/>
    <row r="126" customFormat="false" ht="25.35" hidden="false" customHeight="false" outlineLevel="0" collapsed="false"/>
    <row r="127" customFormat="false" ht="25.35" hidden="false" customHeight="false" outlineLevel="0" collapsed="false"/>
    <row r="128" customFormat="false" ht="25.35" hidden="false" customHeight="false" outlineLevel="0" collapsed="false"/>
    <row r="129" customFormat="false" ht="25.35" hidden="false" customHeight="false" outlineLevel="0" collapsed="false"/>
    <row r="130" customFormat="false" ht="25.35" hidden="false" customHeight="false" outlineLevel="0" collapsed="false"/>
    <row r="131" customFormat="false" ht="25.35" hidden="false" customHeight="false" outlineLevel="0" collapsed="false"/>
    <row r="132" customFormat="false" ht="25.35" hidden="false" customHeight="false" outlineLevel="0" collapsed="false"/>
    <row r="133" customFormat="false" ht="25.35" hidden="false" customHeight="false" outlineLevel="0" collapsed="false"/>
    <row r="134" customFormat="false" ht="25.35" hidden="false" customHeight="false" outlineLevel="0" collapsed="false"/>
    <row r="135" customFormat="false" ht="25.35" hidden="false" customHeight="false" outlineLevel="0" collapsed="false"/>
    <row r="136" customFormat="false" ht="25.35" hidden="false" customHeight="false" outlineLevel="0" collapsed="false"/>
    <row r="137" customFormat="false" ht="25.35" hidden="false" customHeight="false" outlineLevel="0" collapsed="false"/>
    <row r="138" customFormat="false" ht="25.35" hidden="false" customHeight="false" outlineLevel="0" collapsed="false"/>
    <row r="139" customFormat="false" ht="25.35" hidden="false" customHeight="false" outlineLevel="0" collapsed="false"/>
    <row r="140" customFormat="false" ht="25.35" hidden="false" customHeight="false" outlineLevel="0" collapsed="false"/>
    <row r="141" customFormat="false" ht="25.35" hidden="false" customHeight="false" outlineLevel="0" collapsed="false"/>
    <row r="142" customFormat="false" ht="25.35" hidden="false" customHeight="false" outlineLevel="0" collapsed="false"/>
    <row r="143" customFormat="false" ht="25.35" hidden="false" customHeight="false" outlineLevel="0" collapsed="false"/>
    <row r="144" customFormat="false" ht="25.35" hidden="false" customHeight="false" outlineLevel="0" collapsed="false"/>
    <row r="145" customFormat="false" ht="25.35" hidden="false" customHeight="false" outlineLevel="0" collapsed="false"/>
    <row r="146" customFormat="false" ht="25.35" hidden="false" customHeight="false" outlineLevel="0" collapsed="false"/>
    <row r="147" customFormat="false" ht="25.35" hidden="false" customHeight="false" outlineLevel="0" collapsed="false"/>
    <row r="148" customFormat="false" ht="25.35" hidden="false" customHeight="false" outlineLevel="0" collapsed="false"/>
    <row r="149" customFormat="false" ht="25.35" hidden="false" customHeight="false" outlineLevel="0" collapsed="false"/>
    <row r="150" customFormat="false" ht="25.35" hidden="false" customHeight="false" outlineLevel="0" collapsed="false"/>
    <row r="151" customFormat="false" ht="25.35" hidden="false" customHeight="false" outlineLevel="0" collapsed="false"/>
    <row r="152" customFormat="false" ht="25.35" hidden="false" customHeight="false" outlineLevel="0" collapsed="false"/>
    <row r="153" customFormat="false" ht="25.35" hidden="false" customHeight="false" outlineLevel="0" collapsed="false"/>
    <row r="366" customFormat="false" ht="25.35" hidden="false" customHeight="false" outlineLevel="0" collapsed="false"/>
    <row r="367" customFormat="false" ht="25.35" hidden="false" customHeight="false" outlineLevel="0" collapsed="false"/>
    <row r="368" customFormat="false" ht="25.35" hidden="false" customHeight="false" outlineLevel="0" collapsed="false"/>
    <row r="369" customFormat="false" ht="25.35" hidden="false" customHeight="false" outlineLevel="0" collapsed="false"/>
    <row r="370" customFormat="false" ht="25.35" hidden="false" customHeight="false" outlineLevel="0" collapsed="false"/>
    <row r="371" customFormat="false" ht="25.35" hidden="false" customHeight="false" outlineLevel="0" collapsed="false"/>
    <row r="372" customFormat="false" ht="25.35" hidden="false" customHeight="false" outlineLevel="0" collapsed="false"/>
    <row r="373" customFormat="false" ht="25.35" hidden="false" customHeight="false" outlineLevel="0" collapsed="false"/>
    <row r="374" customFormat="false" ht="25.35" hidden="false" customHeight="false" outlineLevel="0" collapsed="false"/>
    <row r="375" customFormat="false" ht="25.35" hidden="false" customHeight="false" outlineLevel="0" collapsed="false"/>
    <row r="376" customFormat="false" ht="25.35" hidden="false" customHeight="false" outlineLevel="0" collapsed="false"/>
    <row r="377" customFormat="false" ht="25.35" hidden="false" customHeight="false" outlineLevel="0" collapsed="false"/>
    <row r="378" customFormat="false" ht="25.35" hidden="false" customHeight="false" outlineLevel="0" collapsed="false"/>
    <row r="379" customFormat="false" ht="25.35" hidden="false" customHeight="false" outlineLevel="0" collapsed="false"/>
    <row r="380" customFormat="false" ht="25.35" hidden="false" customHeight="false" outlineLevel="0" collapsed="false"/>
    <row r="381" customFormat="false" ht="25.35" hidden="false" customHeight="false" outlineLevel="0" collapsed="false"/>
    <row r="382" customFormat="false" ht="25.35" hidden="false" customHeight="false" outlineLevel="0" collapsed="false"/>
    <row r="383" customFormat="false" ht="25.35" hidden="false" customHeight="false" outlineLevel="0" collapsed="false"/>
    <row r="384" customFormat="false" ht="25.35" hidden="false" customHeight="false" outlineLevel="0" collapsed="false"/>
    <row r="385" customFormat="false" ht="25.35" hidden="false" customHeight="false" outlineLevel="0" collapsed="false"/>
    <row r="386" customFormat="false" ht="25.35" hidden="false" customHeight="false" outlineLevel="0" collapsed="false"/>
    <row r="387" customFormat="false" ht="25.35" hidden="false" customHeight="false" outlineLevel="0" collapsed="false"/>
    <row r="388" customFormat="false" ht="25.35" hidden="false" customHeight="false" outlineLevel="0" collapsed="false"/>
    <row r="389" customFormat="false" ht="25.35" hidden="false" customHeight="false" outlineLevel="0" collapsed="false"/>
    <row r="390" customFormat="false" ht="25.35" hidden="false" customHeight="false" outlineLevel="0" collapsed="false"/>
    <row r="391" customFormat="false" ht="25.35" hidden="false" customHeight="false" outlineLevel="0" collapsed="false"/>
    <row r="392" customFormat="false" ht="25.35" hidden="false" customHeight="false" outlineLevel="0" collapsed="false"/>
    <row r="393" customFormat="false" ht="25.35" hidden="false" customHeight="false" outlineLevel="0" collapsed="false"/>
    <row r="394" customFormat="false" ht="25.35" hidden="false" customHeight="false" outlineLevel="0" collapsed="false"/>
    <row r="395" customFormat="false" ht="25.35" hidden="false" customHeight="false" outlineLevel="0" collapsed="false"/>
    <row r="396" customFormat="false" ht="25.35" hidden="false" customHeight="false" outlineLevel="0" collapsed="false"/>
    <row r="397" customFormat="false" ht="25.35" hidden="false" customHeight="false" outlineLevel="0" collapsed="false"/>
    <row r="398" customFormat="false" ht="25.35" hidden="false" customHeight="false" outlineLevel="0" collapsed="false"/>
    <row r="399" customFormat="false" ht="25.35" hidden="false" customHeight="false" outlineLevel="0" collapsed="false"/>
    <row r="400" customFormat="false" ht="25.35" hidden="false" customHeight="false" outlineLevel="0" collapsed="false"/>
    <row r="401" customFormat="false" ht="25.35" hidden="false" customHeight="false" outlineLevel="0" collapsed="false"/>
    <row r="402" customFormat="false" ht="25.35" hidden="false" customHeight="false" outlineLevel="0" collapsed="false"/>
    <row r="403" customFormat="false" ht="25.35" hidden="false" customHeight="false" outlineLevel="0" collapsed="false"/>
    <row r="404" customFormat="false" ht="25.35" hidden="false" customHeight="false" outlineLevel="0" collapsed="false"/>
    <row r="405" customFormat="false" ht="25.35" hidden="false" customHeight="false" outlineLevel="0" collapsed="false"/>
    <row r="406" customFormat="false" ht="25.35" hidden="false" customHeight="false" outlineLevel="0" collapsed="false"/>
    <row r="407" customFormat="false" ht="25.35" hidden="false" customHeight="false" outlineLevel="0" collapsed="false"/>
    <row r="408" customFormat="false" ht="25.35" hidden="false" customHeight="false" outlineLevel="0" collapsed="false"/>
    <row r="409" customFormat="false" ht="25.35" hidden="false" customHeight="false" outlineLevel="0" collapsed="false"/>
    <row r="410" customFormat="false" ht="25.35" hidden="false" customHeight="false" outlineLevel="0" collapsed="false"/>
    <row r="411" customFormat="false" ht="25.35" hidden="false" customHeight="false" outlineLevel="0" collapsed="false"/>
    <row r="412" customFormat="false" ht="25.35" hidden="false" customHeight="false" outlineLevel="0" collapsed="false"/>
    <row r="413" customFormat="false" ht="25.35" hidden="false" customHeight="false" outlineLevel="0" collapsed="false"/>
    <row r="414" customFormat="false" ht="25.35" hidden="false" customHeight="false" outlineLevel="0" collapsed="false"/>
    <row r="415" customFormat="false" ht="25.35" hidden="false" customHeight="false" outlineLevel="0" collapsed="false"/>
    <row r="416" customFormat="false" ht="25.35" hidden="false" customHeight="false" outlineLevel="0" collapsed="false"/>
    <row r="417" customFormat="false" ht="25.35" hidden="false" customHeight="false" outlineLevel="0" collapsed="false"/>
    <row r="418" customFormat="false" ht="25.35" hidden="false" customHeight="false" outlineLevel="0" collapsed="false"/>
    <row r="419" customFormat="false" ht="25.35" hidden="false" customHeight="false" outlineLevel="0" collapsed="false"/>
    <row r="420" customFormat="false" ht="25.35" hidden="false" customHeight="false" outlineLevel="0" collapsed="false"/>
    <row r="421" customFormat="false" ht="25.35" hidden="false" customHeight="false" outlineLevel="0" collapsed="false"/>
    <row r="422" customFormat="false" ht="25.35" hidden="false" customHeight="false" outlineLevel="0" collapsed="false"/>
    <row r="423" customFormat="false" ht="25.35" hidden="false" customHeight="false" outlineLevel="0" collapsed="false"/>
    <row r="424" customFormat="false" ht="25.35" hidden="false" customHeight="false" outlineLevel="0" collapsed="false"/>
    <row r="425" customFormat="false" ht="25.35" hidden="false" customHeight="false" outlineLevel="0" collapsed="false"/>
    <row r="426" customFormat="false" ht="25.35" hidden="false" customHeight="false" outlineLevel="0" collapsed="false"/>
    <row r="427" customFormat="false" ht="25.35" hidden="false" customHeight="false" outlineLevel="0" collapsed="false"/>
    <row r="428" customFormat="false" ht="25.35" hidden="false" customHeight="false" outlineLevel="0" collapsed="false"/>
    <row r="429" customFormat="false" ht="25.35" hidden="false" customHeight="false" outlineLevel="0" collapsed="false"/>
    <row r="430" customFormat="false" ht="25.35" hidden="false" customHeight="false" outlineLevel="0" collapsed="false"/>
    <row r="431" customFormat="false" ht="25.35" hidden="false" customHeight="false" outlineLevel="0" collapsed="false"/>
    <row r="432" customFormat="false" ht="25.3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4.65" customHeight="true" zeroHeight="false" outlineLevelRow="0" outlineLevelCol="0"/>
  <sheetData>
    <row r="3" customFormat="false" ht="47.75" hidden="false" customHeight="false" outlineLevel="0" collapsed="false"/>
    <row r="5" customFormat="false" ht="53.7" hidden="false" customHeight="false" outlineLevel="0" collapsed="false"/>
    <row r="6" customFormat="false" ht="41" hidden="false" customHeight="false" outlineLevel="0" collapsed="false"/>
    <row r="7" customFormat="false" ht="41" hidden="false" customHeight="false" outlineLevel="0" collapsed="false"/>
    <row r="8" customFormat="false" ht="41" hidden="false" customHeight="false" outlineLevel="0" collapsed="false"/>
    <row r="9" customFormat="false" ht="70.1" hidden="false" customHeight="false" outlineLevel="0" collapsed="false"/>
    <row r="10" customFormat="false" ht="41" hidden="false" customHeight="false" outlineLevel="0" collapsed="false"/>
    <row r="11" customFormat="false" ht="41" hidden="false" customHeight="false" outlineLevel="0" collapsed="false"/>
    <row r="12" customFormat="false" ht="41" hidden="false" customHeight="false" outlineLevel="0" collapsed="false"/>
    <row r="13" customFormat="false" ht="41" hidden="false" customHeight="false" outlineLevel="0" collapsed="false"/>
    <row r="14" customFormat="false" ht="41" hidden="false" customHeight="false" outlineLevel="0" collapsed="false"/>
    <row r="15" customFormat="false" ht="41" hidden="false" customHeight="false" outlineLevel="0" collapsed="false"/>
    <row r="16" customFormat="false" ht="41" hidden="false" customHeight="false" outlineLevel="0" collapsed="false"/>
    <row r="17" customFormat="false" ht="41" hidden="false" customHeight="false" outlineLevel="0" collapsed="false"/>
    <row r="18" customFormat="false" ht="41" hidden="false" customHeight="false" outlineLevel="0" collapsed="false"/>
    <row r="125" customFormat="false" ht="25.35" hidden="false" customHeight="false" outlineLevel="0" collapsed="false"/>
    <row r="126" customFormat="false" ht="25.35" hidden="false" customHeight="false" outlineLevel="0" collapsed="false"/>
    <row r="127" customFormat="false" ht="25.35" hidden="false" customHeight="false" outlineLevel="0" collapsed="false"/>
    <row r="128" customFormat="false" ht="25.35" hidden="false" customHeight="false" outlineLevel="0" collapsed="false"/>
    <row r="129" customFormat="false" ht="25.35" hidden="false" customHeight="false" outlineLevel="0" collapsed="false"/>
    <row r="130" customFormat="false" ht="25.35" hidden="false" customHeight="false" outlineLevel="0" collapsed="false"/>
    <row r="131" customFormat="false" ht="25.35" hidden="false" customHeight="false" outlineLevel="0" collapsed="false"/>
    <row r="132" customFormat="false" ht="25.35" hidden="false" customHeight="false" outlineLevel="0" collapsed="false"/>
    <row r="133" customFormat="false" ht="25.35" hidden="false" customHeight="false" outlineLevel="0" collapsed="false"/>
    <row r="134" customFormat="false" ht="25.35" hidden="false" customHeight="false" outlineLevel="0" collapsed="false"/>
    <row r="135" customFormat="false" ht="25.35" hidden="false" customHeight="false" outlineLevel="0" collapsed="false"/>
    <row r="136" customFormat="false" ht="25.35" hidden="false" customHeight="false" outlineLevel="0" collapsed="false"/>
    <row r="137" customFormat="false" ht="25.35" hidden="false" customHeight="false" outlineLevel="0" collapsed="false"/>
    <row r="138" customFormat="false" ht="25.35" hidden="false" customHeight="false" outlineLevel="0" collapsed="false"/>
    <row r="139" customFormat="false" ht="25.35" hidden="false" customHeight="false" outlineLevel="0" collapsed="false"/>
    <row r="140" customFormat="false" ht="25.35" hidden="false" customHeight="false" outlineLevel="0" collapsed="false"/>
    <row r="141" customFormat="false" ht="25.35" hidden="false" customHeight="false" outlineLevel="0" collapsed="false"/>
    <row r="142" customFormat="false" ht="25.35" hidden="false" customHeight="false" outlineLevel="0" collapsed="false"/>
    <row r="143" customFormat="false" ht="25.35" hidden="false" customHeight="false" outlineLevel="0" collapsed="false"/>
    <row r="144" customFormat="false" ht="25.35" hidden="false" customHeight="false" outlineLevel="0" collapsed="false"/>
    <row r="145" customFormat="false" ht="25.35" hidden="false" customHeight="false" outlineLevel="0" collapsed="false"/>
    <row r="146" customFormat="false" ht="25.35" hidden="false" customHeight="false" outlineLevel="0" collapsed="false"/>
    <row r="147" customFormat="false" ht="25.35" hidden="false" customHeight="false" outlineLevel="0" collapsed="false"/>
    <row r="148" customFormat="false" ht="25.35" hidden="false" customHeight="false" outlineLevel="0" collapsed="false"/>
    <row r="149" customFormat="false" ht="25.35" hidden="false" customHeight="false" outlineLevel="0" collapsed="false"/>
    <row r="150" customFormat="false" ht="25.35" hidden="false" customHeight="false" outlineLevel="0" collapsed="false"/>
    <row r="151" customFormat="false" ht="25.35" hidden="false" customHeight="false" outlineLevel="0" collapsed="false"/>
    <row r="152" customFormat="false" ht="25.35" hidden="false" customHeight="false" outlineLevel="0" collapsed="false"/>
    <row r="153" customFormat="false" ht="25.35" hidden="false" customHeight="false" outlineLevel="0" collapsed="false"/>
    <row r="366" customFormat="false" ht="25.35" hidden="false" customHeight="false" outlineLevel="0" collapsed="false"/>
    <row r="367" customFormat="false" ht="25.35" hidden="false" customHeight="false" outlineLevel="0" collapsed="false"/>
    <row r="368" customFormat="false" ht="25.35" hidden="false" customHeight="false" outlineLevel="0" collapsed="false"/>
    <row r="369" customFormat="false" ht="25.35" hidden="false" customHeight="false" outlineLevel="0" collapsed="false"/>
    <row r="370" customFormat="false" ht="25.35" hidden="false" customHeight="false" outlineLevel="0" collapsed="false"/>
    <row r="371" customFormat="false" ht="25.35" hidden="false" customHeight="false" outlineLevel="0" collapsed="false"/>
    <row r="372" customFormat="false" ht="25.35" hidden="false" customHeight="false" outlineLevel="0" collapsed="false"/>
    <row r="373" customFormat="false" ht="25.35" hidden="false" customHeight="false" outlineLevel="0" collapsed="false"/>
    <row r="374" customFormat="false" ht="25.35" hidden="false" customHeight="false" outlineLevel="0" collapsed="false"/>
    <row r="375" customFormat="false" ht="25.35" hidden="false" customHeight="false" outlineLevel="0" collapsed="false"/>
    <row r="376" customFormat="false" ht="25.35" hidden="false" customHeight="false" outlineLevel="0" collapsed="false"/>
    <row r="377" customFormat="false" ht="25.35" hidden="false" customHeight="false" outlineLevel="0" collapsed="false"/>
    <row r="378" customFormat="false" ht="25.35" hidden="false" customHeight="false" outlineLevel="0" collapsed="false"/>
    <row r="379" customFormat="false" ht="25.35" hidden="false" customHeight="false" outlineLevel="0" collapsed="false"/>
    <row r="380" customFormat="false" ht="25.35" hidden="false" customHeight="false" outlineLevel="0" collapsed="false"/>
    <row r="381" customFormat="false" ht="25.35" hidden="false" customHeight="false" outlineLevel="0" collapsed="false"/>
    <row r="382" customFormat="false" ht="25.35" hidden="false" customHeight="false" outlineLevel="0" collapsed="false"/>
    <row r="383" customFormat="false" ht="25.35" hidden="false" customHeight="false" outlineLevel="0" collapsed="false"/>
    <row r="384" customFormat="false" ht="25.35" hidden="false" customHeight="false" outlineLevel="0" collapsed="false"/>
    <row r="385" customFormat="false" ht="25.35" hidden="false" customHeight="false" outlineLevel="0" collapsed="false"/>
    <row r="386" customFormat="false" ht="25.35" hidden="false" customHeight="false" outlineLevel="0" collapsed="false"/>
    <row r="387" customFormat="false" ht="25.35" hidden="false" customHeight="false" outlineLevel="0" collapsed="false"/>
    <row r="388" customFormat="false" ht="25.35" hidden="false" customHeight="false" outlineLevel="0" collapsed="false"/>
    <row r="389" customFormat="false" ht="25.35" hidden="false" customHeight="false" outlineLevel="0" collapsed="false"/>
    <row r="390" customFormat="false" ht="25.35" hidden="false" customHeight="false" outlineLevel="0" collapsed="false"/>
    <row r="391" customFormat="false" ht="25.35" hidden="false" customHeight="false" outlineLevel="0" collapsed="false"/>
    <row r="392" customFormat="false" ht="25.35" hidden="false" customHeight="false" outlineLevel="0" collapsed="false"/>
    <row r="393" customFormat="false" ht="25.35" hidden="false" customHeight="false" outlineLevel="0" collapsed="false"/>
    <row r="394" customFormat="false" ht="25.35" hidden="false" customHeight="false" outlineLevel="0" collapsed="false"/>
    <row r="395" customFormat="false" ht="25.35" hidden="false" customHeight="false" outlineLevel="0" collapsed="false"/>
    <row r="396" customFormat="false" ht="25.35" hidden="false" customHeight="false" outlineLevel="0" collapsed="false"/>
    <row r="397" customFormat="false" ht="25.35" hidden="false" customHeight="false" outlineLevel="0" collapsed="false"/>
    <row r="398" customFormat="false" ht="25.35" hidden="false" customHeight="false" outlineLevel="0" collapsed="false"/>
    <row r="399" customFormat="false" ht="25.35" hidden="false" customHeight="false" outlineLevel="0" collapsed="false"/>
    <row r="400" customFormat="false" ht="25.35" hidden="false" customHeight="false" outlineLevel="0" collapsed="false"/>
    <row r="401" customFormat="false" ht="25.35" hidden="false" customHeight="false" outlineLevel="0" collapsed="false"/>
    <row r="402" customFormat="false" ht="25.35" hidden="false" customHeight="false" outlineLevel="0" collapsed="false"/>
    <row r="403" customFormat="false" ht="25.35" hidden="false" customHeight="false" outlineLevel="0" collapsed="false"/>
    <row r="404" customFormat="false" ht="25.35" hidden="false" customHeight="false" outlineLevel="0" collapsed="false"/>
    <row r="405" customFormat="false" ht="25.35" hidden="false" customHeight="false" outlineLevel="0" collapsed="false"/>
    <row r="406" customFormat="false" ht="25.35" hidden="false" customHeight="false" outlineLevel="0" collapsed="false"/>
    <row r="407" customFormat="false" ht="25.35" hidden="false" customHeight="false" outlineLevel="0" collapsed="false"/>
    <row r="408" customFormat="false" ht="25.35" hidden="false" customHeight="false" outlineLevel="0" collapsed="false"/>
    <row r="409" customFormat="false" ht="25.35" hidden="false" customHeight="false" outlineLevel="0" collapsed="false"/>
    <row r="410" customFormat="false" ht="25.35" hidden="false" customHeight="false" outlineLevel="0" collapsed="false"/>
    <row r="411" customFormat="false" ht="25.35" hidden="false" customHeight="false" outlineLevel="0" collapsed="false"/>
    <row r="412" customFormat="false" ht="25.35" hidden="false" customHeight="false" outlineLevel="0" collapsed="false"/>
    <row r="413" customFormat="false" ht="25.35" hidden="false" customHeight="false" outlineLevel="0" collapsed="false"/>
    <row r="414" customFormat="false" ht="25.35" hidden="false" customHeight="false" outlineLevel="0" collapsed="false"/>
    <row r="415" customFormat="false" ht="25.35" hidden="false" customHeight="false" outlineLevel="0" collapsed="false"/>
    <row r="416" customFormat="false" ht="25.35" hidden="false" customHeight="false" outlineLevel="0" collapsed="false"/>
    <row r="417" customFormat="false" ht="25.35" hidden="false" customHeight="false" outlineLevel="0" collapsed="false"/>
    <row r="418" customFormat="false" ht="25.35" hidden="false" customHeight="false" outlineLevel="0" collapsed="false"/>
    <row r="419" customFormat="false" ht="25.35" hidden="false" customHeight="false" outlineLevel="0" collapsed="false"/>
    <row r="420" customFormat="false" ht="25.35" hidden="false" customHeight="false" outlineLevel="0" collapsed="false"/>
    <row r="421" customFormat="false" ht="25.35" hidden="false" customHeight="false" outlineLevel="0" collapsed="false"/>
    <row r="422" customFormat="false" ht="25.35" hidden="false" customHeight="false" outlineLevel="0" collapsed="false"/>
    <row r="423" customFormat="false" ht="25.35" hidden="false" customHeight="false" outlineLevel="0" collapsed="false"/>
    <row r="424" customFormat="false" ht="25.35" hidden="false" customHeight="false" outlineLevel="0" collapsed="false"/>
    <row r="425" customFormat="false" ht="25.35" hidden="false" customHeight="false" outlineLevel="0" collapsed="false"/>
    <row r="426" customFormat="false" ht="25.35" hidden="false" customHeight="false" outlineLevel="0" collapsed="false"/>
    <row r="427" customFormat="false" ht="25.35" hidden="false" customHeight="false" outlineLevel="0" collapsed="false"/>
    <row r="428" customFormat="false" ht="25.35" hidden="false" customHeight="false" outlineLevel="0" collapsed="false"/>
    <row r="429" customFormat="false" ht="25.35" hidden="false" customHeight="false" outlineLevel="0" collapsed="false"/>
    <row r="430" customFormat="false" ht="25.35" hidden="false" customHeight="false" outlineLevel="0" collapsed="false"/>
    <row r="431" customFormat="false" ht="25.35" hidden="false" customHeight="false" outlineLevel="0" collapsed="false"/>
    <row r="432" customFormat="false" ht="25.3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4.65" customHeight="true" zeroHeight="false" outlineLevelRow="0" outlineLevelCol="0"/>
  <sheetData>
    <row r="3" customFormat="false" ht="47.75" hidden="false" customHeight="false" outlineLevel="0" collapsed="false"/>
    <row r="5" customFormat="false" ht="53.7" hidden="false" customHeight="false" outlineLevel="0" collapsed="false"/>
    <row r="6" customFormat="false" ht="41" hidden="false" customHeight="false" outlineLevel="0" collapsed="false"/>
    <row r="7" customFormat="false" ht="41" hidden="false" customHeight="false" outlineLevel="0" collapsed="false"/>
    <row r="8" customFormat="false" ht="41" hidden="false" customHeight="false" outlineLevel="0" collapsed="false"/>
    <row r="9" customFormat="false" ht="70.1" hidden="false" customHeight="false" outlineLevel="0" collapsed="false"/>
    <row r="10" customFormat="false" ht="41" hidden="false" customHeight="false" outlineLevel="0" collapsed="false"/>
    <row r="11" customFormat="false" ht="41" hidden="false" customHeight="false" outlineLevel="0" collapsed="false"/>
    <row r="12" customFormat="false" ht="41" hidden="false" customHeight="false" outlineLevel="0" collapsed="false"/>
    <row r="13" customFormat="false" ht="41" hidden="false" customHeight="false" outlineLevel="0" collapsed="false"/>
    <row r="14" customFormat="false" ht="41" hidden="false" customHeight="false" outlineLevel="0" collapsed="false"/>
    <row r="15" customFormat="false" ht="41" hidden="false" customHeight="false" outlineLevel="0" collapsed="false"/>
    <row r="16" customFormat="false" ht="41" hidden="false" customHeight="false" outlineLevel="0" collapsed="false"/>
    <row r="17" customFormat="false" ht="41" hidden="false" customHeight="false" outlineLevel="0" collapsed="false"/>
    <row r="18" customFormat="false" ht="41" hidden="false" customHeight="false" outlineLevel="0" collapsed="false"/>
    <row r="125" customFormat="false" ht="25.35" hidden="false" customHeight="false" outlineLevel="0" collapsed="false"/>
    <row r="126" customFormat="false" ht="25.35" hidden="false" customHeight="false" outlineLevel="0" collapsed="false"/>
    <row r="127" customFormat="false" ht="25.35" hidden="false" customHeight="false" outlineLevel="0" collapsed="false"/>
    <row r="128" customFormat="false" ht="25.35" hidden="false" customHeight="false" outlineLevel="0" collapsed="false"/>
    <row r="129" customFormat="false" ht="25.35" hidden="false" customHeight="false" outlineLevel="0" collapsed="false"/>
    <row r="130" customFormat="false" ht="25.35" hidden="false" customHeight="false" outlineLevel="0" collapsed="false"/>
    <row r="131" customFormat="false" ht="25.35" hidden="false" customHeight="false" outlineLevel="0" collapsed="false"/>
    <row r="132" customFormat="false" ht="25.35" hidden="false" customHeight="false" outlineLevel="0" collapsed="false"/>
    <row r="133" customFormat="false" ht="25.35" hidden="false" customHeight="false" outlineLevel="0" collapsed="false"/>
    <row r="134" customFormat="false" ht="25.35" hidden="false" customHeight="false" outlineLevel="0" collapsed="false"/>
    <row r="135" customFormat="false" ht="25.35" hidden="false" customHeight="false" outlineLevel="0" collapsed="false"/>
    <row r="136" customFormat="false" ht="25.35" hidden="false" customHeight="false" outlineLevel="0" collapsed="false"/>
    <row r="137" customFormat="false" ht="25.35" hidden="false" customHeight="false" outlineLevel="0" collapsed="false"/>
    <row r="138" customFormat="false" ht="25.35" hidden="false" customHeight="false" outlineLevel="0" collapsed="false"/>
    <row r="139" customFormat="false" ht="25.35" hidden="false" customHeight="false" outlineLevel="0" collapsed="false"/>
    <row r="140" customFormat="false" ht="25.35" hidden="false" customHeight="false" outlineLevel="0" collapsed="false"/>
    <row r="141" customFormat="false" ht="25.35" hidden="false" customHeight="false" outlineLevel="0" collapsed="false"/>
    <row r="142" customFormat="false" ht="25.35" hidden="false" customHeight="false" outlineLevel="0" collapsed="false"/>
    <row r="143" customFormat="false" ht="25.35" hidden="false" customHeight="false" outlineLevel="0" collapsed="false"/>
    <row r="144" customFormat="false" ht="25.35" hidden="false" customHeight="false" outlineLevel="0" collapsed="false"/>
    <row r="145" customFormat="false" ht="25.35" hidden="false" customHeight="false" outlineLevel="0" collapsed="false"/>
    <row r="146" customFormat="false" ht="25.35" hidden="false" customHeight="false" outlineLevel="0" collapsed="false"/>
    <row r="147" customFormat="false" ht="25.35" hidden="false" customHeight="false" outlineLevel="0" collapsed="false"/>
    <row r="148" customFormat="false" ht="25.35" hidden="false" customHeight="false" outlineLevel="0" collapsed="false"/>
    <row r="149" customFormat="false" ht="25.35" hidden="false" customHeight="false" outlineLevel="0" collapsed="false"/>
    <row r="150" customFormat="false" ht="25.35" hidden="false" customHeight="false" outlineLevel="0" collapsed="false"/>
    <row r="151" customFormat="false" ht="25.35" hidden="false" customHeight="false" outlineLevel="0" collapsed="false"/>
    <row r="152" customFormat="false" ht="25.35" hidden="false" customHeight="false" outlineLevel="0" collapsed="false"/>
    <row r="153" customFormat="false" ht="25.35" hidden="false" customHeight="false" outlineLevel="0" collapsed="false"/>
    <row r="366" customFormat="false" ht="25.35" hidden="false" customHeight="false" outlineLevel="0" collapsed="false"/>
    <row r="367" customFormat="false" ht="25.35" hidden="false" customHeight="false" outlineLevel="0" collapsed="false"/>
    <row r="368" customFormat="false" ht="25.35" hidden="false" customHeight="false" outlineLevel="0" collapsed="false"/>
    <row r="369" customFormat="false" ht="25.35" hidden="false" customHeight="false" outlineLevel="0" collapsed="false"/>
    <row r="370" customFormat="false" ht="25.35" hidden="false" customHeight="false" outlineLevel="0" collapsed="false"/>
    <row r="371" customFormat="false" ht="25.35" hidden="false" customHeight="false" outlineLevel="0" collapsed="false"/>
    <row r="372" customFormat="false" ht="25.35" hidden="false" customHeight="false" outlineLevel="0" collapsed="false"/>
    <row r="373" customFormat="false" ht="25.35" hidden="false" customHeight="false" outlineLevel="0" collapsed="false"/>
    <row r="374" customFormat="false" ht="25.35" hidden="false" customHeight="false" outlineLevel="0" collapsed="false"/>
    <row r="375" customFormat="false" ht="25.35" hidden="false" customHeight="false" outlineLevel="0" collapsed="false"/>
    <row r="376" customFormat="false" ht="25.35" hidden="false" customHeight="false" outlineLevel="0" collapsed="false"/>
    <row r="377" customFormat="false" ht="25.35" hidden="false" customHeight="false" outlineLevel="0" collapsed="false"/>
    <row r="378" customFormat="false" ht="25.35" hidden="false" customHeight="false" outlineLevel="0" collapsed="false"/>
    <row r="379" customFormat="false" ht="25.35" hidden="false" customHeight="false" outlineLevel="0" collapsed="false"/>
    <row r="380" customFormat="false" ht="25.35" hidden="false" customHeight="false" outlineLevel="0" collapsed="false"/>
    <row r="381" customFormat="false" ht="25.35" hidden="false" customHeight="false" outlineLevel="0" collapsed="false"/>
    <row r="382" customFormat="false" ht="25.35" hidden="false" customHeight="false" outlineLevel="0" collapsed="false"/>
    <row r="383" customFormat="false" ht="25.35" hidden="false" customHeight="false" outlineLevel="0" collapsed="false"/>
    <row r="384" customFormat="false" ht="25.35" hidden="false" customHeight="false" outlineLevel="0" collapsed="false"/>
    <row r="385" customFormat="false" ht="25.35" hidden="false" customHeight="false" outlineLevel="0" collapsed="false"/>
    <row r="386" customFormat="false" ht="25.35" hidden="false" customHeight="false" outlineLevel="0" collapsed="false"/>
    <row r="387" customFormat="false" ht="25.35" hidden="false" customHeight="false" outlineLevel="0" collapsed="false"/>
    <row r="388" customFormat="false" ht="25.35" hidden="false" customHeight="false" outlineLevel="0" collapsed="false"/>
    <row r="389" customFormat="false" ht="25.35" hidden="false" customHeight="false" outlineLevel="0" collapsed="false"/>
    <row r="390" customFormat="false" ht="25.35" hidden="false" customHeight="false" outlineLevel="0" collapsed="false"/>
    <row r="391" customFormat="false" ht="25.35" hidden="false" customHeight="false" outlineLevel="0" collapsed="false"/>
    <row r="392" customFormat="false" ht="25.35" hidden="false" customHeight="false" outlineLevel="0" collapsed="false"/>
    <row r="393" customFormat="false" ht="25.35" hidden="false" customHeight="false" outlineLevel="0" collapsed="false"/>
    <row r="394" customFormat="false" ht="25.35" hidden="false" customHeight="false" outlineLevel="0" collapsed="false"/>
    <row r="395" customFormat="false" ht="25.35" hidden="false" customHeight="false" outlineLevel="0" collapsed="false"/>
    <row r="396" customFormat="false" ht="25.35" hidden="false" customHeight="false" outlineLevel="0" collapsed="false"/>
    <row r="397" customFormat="false" ht="25.35" hidden="false" customHeight="false" outlineLevel="0" collapsed="false"/>
    <row r="398" customFormat="false" ht="25.35" hidden="false" customHeight="false" outlineLevel="0" collapsed="false"/>
    <row r="399" customFormat="false" ht="25.35" hidden="false" customHeight="false" outlineLevel="0" collapsed="false"/>
    <row r="400" customFormat="false" ht="25.35" hidden="false" customHeight="false" outlineLevel="0" collapsed="false"/>
    <row r="401" customFormat="false" ht="25.35" hidden="false" customHeight="false" outlineLevel="0" collapsed="false"/>
    <row r="402" customFormat="false" ht="25.35" hidden="false" customHeight="false" outlineLevel="0" collapsed="false"/>
    <row r="403" customFormat="false" ht="25.35" hidden="false" customHeight="false" outlineLevel="0" collapsed="false"/>
    <row r="404" customFormat="false" ht="25.35" hidden="false" customHeight="false" outlineLevel="0" collapsed="false"/>
    <row r="405" customFormat="false" ht="25.35" hidden="false" customHeight="false" outlineLevel="0" collapsed="false"/>
    <row r="406" customFormat="false" ht="25.35" hidden="false" customHeight="false" outlineLevel="0" collapsed="false"/>
    <row r="407" customFormat="false" ht="25.35" hidden="false" customHeight="false" outlineLevel="0" collapsed="false"/>
    <row r="408" customFormat="false" ht="25.35" hidden="false" customHeight="false" outlineLevel="0" collapsed="false"/>
    <row r="409" customFormat="false" ht="25.35" hidden="false" customHeight="false" outlineLevel="0" collapsed="false"/>
    <row r="410" customFormat="false" ht="25.35" hidden="false" customHeight="false" outlineLevel="0" collapsed="false"/>
    <row r="411" customFormat="false" ht="25.35" hidden="false" customHeight="false" outlineLevel="0" collapsed="false"/>
    <row r="412" customFormat="false" ht="25.35" hidden="false" customHeight="false" outlineLevel="0" collapsed="false"/>
    <row r="413" customFormat="false" ht="25.35" hidden="false" customHeight="false" outlineLevel="0" collapsed="false"/>
    <row r="414" customFormat="false" ht="25.35" hidden="false" customHeight="false" outlineLevel="0" collapsed="false"/>
    <row r="415" customFormat="false" ht="25.35" hidden="false" customHeight="false" outlineLevel="0" collapsed="false"/>
    <row r="416" customFormat="false" ht="25.35" hidden="false" customHeight="false" outlineLevel="0" collapsed="false"/>
    <row r="417" customFormat="false" ht="25.35" hidden="false" customHeight="false" outlineLevel="0" collapsed="false"/>
    <row r="418" customFormat="false" ht="25.35" hidden="false" customHeight="false" outlineLevel="0" collapsed="false"/>
    <row r="419" customFormat="false" ht="25.35" hidden="false" customHeight="false" outlineLevel="0" collapsed="false"/>
    <row r="420" customFormat="false" ht="25.35" hidden="false" customHeight="false" outlineLevel="0" collapsed="false"/>
    <row r="421" customFormat="false" ht="25.35" hidden="false" customHeight="false" outlineLevel="0" collapsed="false"/>
    <row r="422" customFormat="false" ht="25.35" hidden="false" customHeight="false" outlineLevel="0" collapsed="false"/>
    <row r="423" customFormat="false" ht="25.35" hidden="false" customHeight="false" outlineLevel="0" collapsed="false"/>
    <row r="424" customFormat="false" ht="25.35" hidden="false" customHeight="false" outlineLevel="0" collapsed="false"/>
    <row r="425" customFormat="false" ht="25.35" hidden="false" customHeight="false" outlineLevel="0" collapsed="false"/>
    <row r="426" customFormat="false" ht="25.35" hidden="false" customHeight="false" outlineLevel="0" collapsed="false"/>
    <row r="427" customFormat="false" ht="25.35" hidden="false" customHeight="false" outlineLevel="0" collapsed="false"/>
    <row r="428" customFormat="false" ht="25.35" hidden="false" customHeight="false" outlineLevel="0" collapsed="false"/>
    <row r="429" customFormat="false" ht="25.35" hidden="false" customHeight="false" outlineLevel="0" collapsed="false"/>
    <row r="430" customFormat="false" ht="25.35" hidden="false" customHeight="false" outlineLevel="0" collapsed="false"/>
    <row r="431" customFormat="false" ht="25.35" hidden="false" customHeight="false" outlineLevel="0" collapsed="false"/>
    <row r="432" customFormat="false" ht="25.3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4.65" customHeight="true" zeroHeight="false" outlineLevelRow="0" outlineLevelCol="0"/>
  <sheetData>
    <row r="3" customFormat="false" ht="47.75" hidden="false" customHeight="false" outlineLevel="0" collapsed="false"/>
    <row r="5" customFormat="false" ht="53.7" hidden="false" customHeight="false" outlineLevel="0" collapsed="false"/>
    <row r="6" customFormat="false" ht="41" hidden="false" customHeight="false" outlineLevel="0" collapsed="false"/>
    <row r="7" customFormat="false" ht="41" hidden="false" customHeight="false" outlineLevel="0" collapsed="false"/>
    <row r="8" customFormat="false" ht="41" hidden="false" customHeight="false" outlineLevel="0" collapsed="false"/>
    <row r="9" customFormat="false" ht="70.1" hidden="false" customHeight="false" outlineLevel="0" collapsed="false"/>
    <row r="10" customFormat="false" ht="41" hidden="false" customHeight="false" outlineLevel="0" collapsed="false"/>
    <row r="11" customFormat="false" ht="41" hidden="false" customHeight="false" outlineLevel="0" collapsed="false"/>
    <row r="12" customFormat="false" ht="41" hidden="false" customHeight="false" outlineLevel="0" collapsed="false"/>
    <row r="13" customFormat="false" ht="41" hidden="false" customHeight="false" outlineLevel="0" collapsed="false"/>
    <row r="14" customFormat="false" ht="41" hidden="false" customHeight="false" outlineLevel="0" collapsed="false"/>
    <row r="15" customFormat="false" ht="41" hidden="false" customHeight="false" outlineLevel="0" collapsed="false"/>
    <row r="16" customFormat="false" ht="41" hidden="false" customHeight="false" outlineLevel="0" collapsed="false"/>
    <row r="17" customFormat="false" ht="41" hidden="false" customHeight="false" outlineLevel="0" collapsed="false"/>
    <row r="18" customFormat="false" ht="41" hidden="false" customHeight="false" outlineLevel="0" collapsed="false"/>
    <row r="125" customFormat="false" ht="25.35" hidden="false" customHeight="false" outlineLevel="0" collapsed="false"/>
    <row r="126" customFormat="false" ht="25.35" hidden="false" customHeight="false" outlineLevel="0" collapsed="false"/>
    <row r="127" customFormat="false" ht="25.35" hidden="false" customHeight="false" outlineLevel="0" collapsed="false"/>
    <row r="128" customFormat="false" ht="25.35" hidden="false" customHeight="false" outlineLevel="0" collapsed="false"/>
    <row r="129" customFormat="false" ht="25.35" hidden="false" customHeight="false" outlineLevel="0" collapsed="false"/>
    <row r="130" customFormat="false" ht="25.35" hidden="false" customHeight="false" outlineLevel="0" collapsed="false"/>
    <row r="131" customFormat="false" ht="25.35" hidden="false" customHeight="false" outlineLevel="0" collapsed="false"/>
    <row r="132" customFormat="false" ht="25.35" hidden="false" customHeight="false" outlineLevel="0" collapsed="false"/>
    <row r="133" customFormat="false" ht="25.35" hidden="false" customHeight="false" outlineLevel="0" collapsed="false"/>
    <row r="134" customFormat="false" ht="25.35" hidden="false" customHeight="false" outlineLevel="0" collapsed="false"/>
    <row r="135" customFormat="false" ht="25.35" hidden="false" customHeight="false" outlineLevel="0" collapsed="false"/>
    <row r="136" customFormat="false" ht="25.35" hidden="false" customHeight="false" outlineLevel="0" collapsed="false"/>
    <row r="137" customFormat="false" ht="25.35" hidden="false" customHeight="false" outlineLevel="0" collapsed="false"/>
    <row r="138" customFormat="false" ht="25.35" hidden="false" customHeight="false" outlineLevel="0" collapsed="false"/>
    <row r="139" customFormat="false" ht="25.35" hidden="false" customHeight="false" outlineLevel="0" collapsed="false"/>
    <row r="140" customFormat="false" ht="25.35" hidden="false" customHeight="false" outlineLevel="0" collapsed="false"/>
    <row r="141" customFormat="false" ht="25.35" hidden="false" customHeight="false" outlineLevel="0" collapsed="false"/>
    <row r="142" customFormat="false" ht="25.35" hidden="false" customHeight="false" outlineLevel="0" collapsed="false"/>
    <row r="143" customFormat="false" ht="25.35" hidden="false" customHeight="false" outlineLevel="0" collapsed="false"/>
    <row r="144" customFormat="false" ht="25.35" hidden="false" customHeight="false" outlineLevel="0" collapsed="false"/>
    <row r="145" customFormat="false" ht="25.35" hidden="false" customHeight="false" outlineLevel="0" collapsed="false"/>
    <row r="146" customFormat="false" ht="25.35" hidden="false" customHeight="false" outlineLevel="0" collapsed="false"/>
    <row r="147" customFormat="false" ht="25.35" hidden="false" customHeight="false" outlineLevel="0" collapsed="false"/>
    <row r="148" customFormat="false" ht="25.35" hidden="false" customHeight="false" outlineLevel="0" collapsed="false"/>
    <row r="149" customFormat="false" ht="25.35" hidden="false" customHeight="false" outlineLevel="0" collapsed="false"/>
    <row r="150" customFormat="false" ht="25.35" hidden="false" customHeight="false" outlineLevel="0" collapsed="false"/>
    <row r="151" customFormat="false" ht="25.35" hidden="false" customHeight="false" outlineLevel="0" collapsed="false"/>
    <row r="152" customFormat="false" ht="25.35" hidden="false" customHeight="false" outlineLevel="0" collapsed="false"/>
    <row r="153" customFormat="false" ht="25.35" hidden="false" customHeight="false" outlineLevel="0" collapsed="false"/>
    <row r="366" customFormat="false" ht="25.35" hidden="false" customHeight="false" outlineLevel="0" collapsed="false"/>
    <row r="367" customFormat="false" ht="25.35" hidden="false" customHeight="false" outlineLevel="0" collapsed="false"/>
    <row r="368" customFormat="false" ht="25.35" hidden="false" customHeight="false" outlineLevel="0" collapsed="false"/>
    <row r="369" customFormat="false" ht="25.35" hidden="false" customHeight="false" outlineLevel="0" collapsed="false"/>
    <row r="370" customFormat="false" ht="25.35" hidden="false" customHeight="false" outlineLevel="0" collapsed="false"/>
    <row r="371" customFormat="false" ht="25.35" hidden="false" customHeight="false" outlineLevel="0" collapsed="false"/>
    <row r="372" customFormat="false" ht="25.35" hidden="false" customHeight="false" outlineLevel="0" collapsed="false"/>
    <row r="373" customFormat="false" ht="25.35" hidden="false" customHeight="false" outlineLevel="0" collapsed="false"/>
    <row r="374" customFormat="false" ht="25.35" hidden="false" customHeight="false" outlineLevel="0" collapsed="false"/>
    <row r="375" customFormat="false" ht="25.35" hidden="false" customHeight="false" outlineLevel="0" collapsed="false"/>
    <row r="376" customFormat="false" ht="25.35" hidden="false" customHeight="false" outlineLevel="0" collapsed="false"/>
    <row r="377" customFormat="false" ht="25.35" hidden="false" customHeight="false" outlineLevel="0" collapsed="false"/>
    <row r="378" customFormat="false" ht="25.35" hidden="false" customHeight="false" outlineLevel="0" collapsed="false"/>
    <row r="379" customFormat="false" ht="25.35" hidden="false" customHeight="false" outlineLevel="0" collapsed="false"/>
    <row r="380" customFormat="false" ht="25.35" hidden="false" customHeight="false" outlineLevel="0" collapsed="false"/>
    <row r="381" customFormat="false" ht="25.35" hidden="false" customHeight="false" outlineLevel="0" collapsed="false"/>
    <row r="382" customFormat="false" ht="25.35" hidden="false" customHeight="false" outlineLevel="0" collapsed="false"/>
    <row r="383" customFormat="false" ht="25.35" hidden="false" customHeight="false" outlineLevel="0" collapsed="false"/>
    <row r="384" customFormat="false" ht="25.35" hidden="false" customHeight="false" outlineLevel="0" collapsed="false"/>
    <row r="385" customFormat="false" ht="25.35" hidden="false" customHeight="false" outlineLevel="0" collapsed="false"/>
    <row r="386" customFormat="false" ht="25.35" hidden="false" customHeight="false" outlineLevel="0" collapsed="false"/>
    <row r="387" customFormat="false" ht="25.35" hidden="false" customHeight="false" outlineLevel="0" collapsed="false"/>
    <row r="388" customFormat="false" ht="25.35" hidden="false" customHeight="false" outlineLevel="0" collapsed="false"/>
    <row r="389" customFormat="false" ht="25.35" hidden="false" customHeight="false" outlineLevel="0" collapsed="false"/>
    <row r="390" customFormat="false" ht="25.35" hidden="false" customHeight="false" outlineLevel="0" collapsed="false"/>
    <row r="391" customFormat="false" ht="25.35" hidden="false" customHeight="false" outlineLevel="0" collapsed="false"/>
    <row r="392" customFormat="false" ht="25.35" hidden="false" customHeight="false" outlineLevel="0" collapsed="false"/>
    <row r="393" customFormat="false" ht="25.35" hidden="false" customHeight="false" outlineLevel="0" collapsed="false"/>
    <row r="394" customFormat="false" ht="25.35" hidden="false" customHeight="false" outlineLevel="0" collapsed="false"/>
    <row r="395" customFormat="false" ht="25.35" hidden="false" customHeight="false" outlineLevel="0" collapsed="false"/>
    <row r="396" customFormat="false" ht="25.35" hidden="false" customHeight="false" outlineLevel="0" collapsed="false"/>
    <row r="397" customFormat="false" ht="25.35" hidden="false" customHeight="false" outlineLevel="0" collapsed="false"/>
    <row r="398" customFormat="false" ht="25.35" hidden="false" customHeight="false" outlineLevel="0" collapsed="false"/>
    <row r="399" customFormat="false" ht="25.35" hidden="false" customHeight="false" outlineLevel="0" collapsed="false"/>
    <row r="400" customFormat="false" ht="25.35" hidden="false" customHeight="false" outlineLevel="0" collapsed="false"/>
    <row r="401" customFormat="false" ht="25.35" hidden="false" customHeight="false" outlineLevel="0" collapsed="false"/>
    <row r="402" customFormat="false" ht="25.35" hidden="false" customHeight="false" outlineLevel="0" collapsed="false"/>
    <row r="403" customFormat="false" ht="25.35" hidden="false" customHeight="false" outlineLevel="0" collapsed="false"/>
    <row r="404" customFormat="false" ht="25.35" hidden="false" customHeight="false" outlineLevel="0" collapsed="false"/>
    <row r="405" customFormat="false" ht="25.35" hidden="false" customHeight="false" outlineLevel="0" collapsed="false"/>
    <row r="406" customFormat="false" ht="25.35" hidden="false" customHeight="false" outlineLevel="0" collapsed="false"/>
    <row r="407" customFormat="false" ht="25.35" hidden="false" customHeight="false" outlineLevel="0" collapsed="false"/>
    <row r="408" customFormat="false" ht="25.35" hidden="false" customHeight="false" outlineLevel="0" collapsed="false"/>
    <row r="409" customFormat="false" ht="25.35" hidden="false" customHeight="false" outlineLevel="0" collapsed="false"/>
    <row r="410" customFormat="false" ht="25.35" hidden="false" customHeight="false" outlineLevel="0" collapsed="false"/>
    <row r="411" customFormat="false" ht="25.35" hidden="false" customHeight="false" outlineLevel="0" collapsed="false"/>
    <row r="412" customFormat="false" ht="25.35" hidden="false" customHeight="false" outlineLevel="0" collapsed="false"/>
    <row r="413" customFormat="false" ht="25.35" hidden="false" customHeight="false" outlineLevel="0" collapsed="false"/>
    <row r="414" customFormat="false" ht="25.35" hidden="false" customHeight="false" outlineLevel="0" collapsed="false"/>
    <row r="415" customFormat="false" ht="25.35" hidden="false" customHeight="false" outlineLevel="0" collapsed="false"/>
    <row r="416" customFormat="false" ht="25.35" hidden="false" customHeight="false" outlineLevel="0" collapsed="false"/>
    <row r="417" customFormat="false" ht="25.35" hidden="false" customHeight="false" outlineLevel="0" collapsed="false"/>
    <row r="418" customFormat="false" ht="25.35" hidden="false" customHeight="false" outlineLevel="0" collapsed="false"/>
    <row r="419" customFormat="false" ht="25.35" hidden="false" customHeight="false" outlineLevel="0" collapsed="false"/>
    <row r="420" customFormat="false" ht="25.35" hidden="false" customHeight="false" outlineLevel="0" collapsed="false"/>
    <row r="421" customFormat="false" ht="25.35" hidden="false" customHeight="false" outlineLevel="0" collapsed="false"/>
    <row r="422" customFormat="false" ht="25.35" hidden="false" customHeight="false" outlineLevel="0" collapsed="false"/>
    <row r="423" customFormat="false" ht="25.35" hidden="false" customHeight="false" outlineLevel="0" collapsed="false"/>
    <row r="424" customFormat="false" ht="25.35" hidden="false" customHeight="false" outlineLevel="0" collapsed="false"/>
    <row r="425" customFormat="false" ht="25.35" hidden="false" customHeight="false" outlineLevel="0" collapsed="false"/>
    <row r="426" customFormat="false" ht="25.35" hidden="false" customHeight="false" outlineLevel="0" collapsed="false"/>
    <row r="427" customFormat="false" ht="25.35" hidden="false" customHeight="false" outlineLevel="0" collapsed="false"/>
    <row r="428" customFormat="false" ht="25.35" hidden="false" customHeight="false" outlineLevel="0" collapsed="false"/>
    <row r="429" customFormat="false" ht="25.35" hidden="false" customHeight="false" outlineLevel="0" collapsed="false"/>
    <row r="430" customFormat="false" ht="25.35" hidden="false" customHeight="false" outlineLevel="0" collapsed="false"/>
    <row r="431" customFormat="false" ht="25.35" hidden="false" customHeight="false" outlineLevel="0" collapsed="false"/>
    <row r="432" customFormat="false" ht="25.3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4.65" customHeight="true" zeroHeight="false" outlineLevelRow="0" outlineLevelCol="0"/>
  <sheetData>
    <row r="3" customFormat="false" ht="47.75" hidden="false" customHeight="false" outlineLevel="0" collapsed="false"/>
    <row r="5" customFormat="false" ht="53.7" hidden="false" customHeight="false" outlineLevel="0" collapsed="false"/>
    <row r="6" customFormat="false" ht="41" hidden="false" customHeight="false" outlineLevel="0" collapsed="false"/>
    <row r="7" customFormat="false" ht="41" hidden="false" customHeight="false" outlineLevel="0" collapsed="false"/>
    <row r="8" customFormat="false" ht="41" hidden="false" customHeight="false" outlineLevel="0" collapsed="false"/>
    <row r="9" customFormat="false" ht="70.1" hidden="false" customHeight="false" outlineLevel="0" collapsed="false"/>
    <row r="10" customFormat="false" ht="41" hidden="false" customHeight="false" outlineLevel="0" collapsed="false"/>
    <row r="11" customFormat="false" ht="41" hidden="false" customHeight="false" outlineLevel="0" collapsed="false"/>
    <row r="12" customFormat="false" ht="41" hidden="false" customHeight="false" outlineLevel="0" collapsed="false"/>
    <row r="13" customFormat="false" ht="41" hidden="false" customHeight="false" outlineLevel="0" collapsed="false"/>
    <row r="14" customFormat="false" ht="41" hidden="false" customHeight="false" outlineLevel="0" collapsed="false"/>
    <row r="15" customFormat="false" ht="41" hidden="false" customHeight="false" outlineLevel="0" collapsed="false"/>
    <row r="16" customFormat="false" ht="41" hidden="false" customHeight="false" outlineLevel="0" collapsed="false"/>
    <row r="17" customFormat="false" ht="41" hidden="false" customHeight="false" outlineLevel="0" collapsed="false"/>
    <row r="18" customFormat="false" ht="41" hidden="false" customHeight="false" outlineLevel="0" collapsed="false"/>
    <row r="125" customFormat="false" ht="25.35" hidden="false" customHeight="false" outlineLevel="0" collapsed="false"/>
    <row r="126" customFormat="false" ht="25.35" hidden="false" customHeight="false" outlineLevel="0" collapsed="false"/>
    <row r="127" customFormat="false" ht="25.35" hidden="false" customHeight="false" outlineLevel="0" collapsed="false"/>
    <row r="128" customFormat="false" ht="25.35" hidden="false" customHeight="false" outlineLevel="0" collapsed="false"/>
    <row r="129" customFormat="false" ht="25.35" hidden="false" customHeight="false" outlineLevel="0" collapsed="false"/>
    <row r="130" customFormat="false" ht="25.35" hidden="false" customHeight="false" outlineLevel="0" collapsed="false"/>
    <row r="131" customFormat="false" ht="25.35" hidden="false" customHeight="false" outlineLevel="0" collapsed="false"/>
    <row r="132" customFormat="false" ht="25.35" hidden="false" customHeight="false" outlineLevel="0" collapsed="false"/>
    <row r="133" customFormat="false" ht="25.35" hidden="false" customHeight="false" outlineLevel="0" collapsed="false"/>
    <row r="134" customFormat="false" ht="25.35" hidden="false" customHeight="false" outlineLevel="0" collapsed="false"/>
    <row r="135" customFormat="false" ht="25.35" hidden="false" customHeight="false" outlineLevel="0" collapsed="false"/>
    <row r="136" customFormat="false" ht="25.35" hidden="false" customHeight="false" outlineLevel="0" collapsed="false"/>
    <row r="137" customFormat="false" ht="25.35" hidden="false" customHeight="false" outlineLevel="0" collapsed="false"/>
    <row r="138" customFormat="false" ht="25.35" hidden="false" customHeight="false" outlineLevel="0" collapsed="false"/>
    <row r="139" customFormat="false" ht="25.35" hidden="false" customHeight="false" outlineLevel="0" collapsed="false"/>
    <row r="140" customFormat="false" ht="25.35" hidden="false" customHeight="false" outlineLevel="0" collapsed="false"/>
    <row r="141" customFormat="false" ht="25.35" hidden="false" customHeight="false" outlineLevel="0" collapsed="false"/>
    <row r="142" customFormat="false" ht="25.35" hidden="false" customHeight="false" outlineLevel="0" collapsed="false"/>
    <row r="143" customFormat="false" ht="25.35" hidden="false" customHeight="false" outlineLevel="0" collapsed="false"/>
    <row r="144" customFormat="false" ht="25.35" hidden="false" customHeight="false" outlineLevel="0" collapsed="false"/>
    <row r="145" customFormat="false" ht="25.35" hidden="false" customHeight="false" outlineLevel="0" collapsed="false"/>
    <row r="146" customFormat="false" ht="25.35" hidden="false" customHeight="false" outlineLevel="0" collapsed="false"/>
    <row r="147" customFormat="false" ht="25.35" hidden="false" customHeight="false" outlineLevel="0" collapsed="false"/>
    <row r="148" customFormat="false" ht="25.35" hidden="false" customHeight="false" outlineLevel="0" collapsed="false"/>
    <row r="149" customFormat="false" ht="25.35" hidden="false" customHeight="false" outlineLevel="0" collapsed="false"/>
    <row r="150" customFormat="false" ht="25.35" hidden="false" customHeight="false" outlineLevel="0" collapsed="false"/>
    <row r="151" customFormat="false" ht="25.35" hidden="false" customHeight="false" outlineLevel="0" collapsed="false"/>
    <row r="152" customFormat="false" ht="25.35" hidden="false" customHeight="false" outlineLevel="0" collapsed="false"/>
    <row r="153" customFormat="false" ht="25.35" hidden="false" customHeight="false" outlineLevel="0" collapsed="false"/>
    <row r="366" customFormat="false" ht="25.35" hidden="false" customHeight="false" outlineLevel="0" collapsed="false"/>
    <row r="367" customFormat="false" ht="25.35" hidden="false" customHeight="false" outlineLevel="0" collapsed="false"/>
    <row r="368" customFormat="false" ht="25.35" hidden="false" customHeight="false" outlineLevel="0" collapsed="false"/>
    <row r="369" customFormat="false" ht="25.35" hidden="false" customHeight="false" outlineLevel="0" collapsed="false"/>
    <row r="370" customFormat="false" ht="25.35" hidden="false" customHeight="false" outlineLevel="0" collapsed="false"/>
    <row r="371" customFormat="false" ht="25.35" hidden="false" customHeight="false" outlineLevel="0" collapsed="false"/>
    <row r="372" customFormat="false" ht="25.35" hidden="false" customHeight="false" outlineLevel="0" collapsed="false"/>
    <row r="373" customFormat="false" ht="25.35" hidden="false" customHeight="false" outlineLevel="0" collapsed="false"/>
    <row r="374" customFormat="false" ht="25.35" hidden="false" customHeight="false" outlineLevel="0" collapsed="false"/>
    <row r="375" customFormat="false" ht="25.35" hidden="false" customHeight="false" outlineLevel="0" collapsed="false"/>
    <row r="376" customFormat="false" ht="25.35" hidden="false" customHeight="false" outlineLevel="0" collapsed="false"/>
    <row r="377" customFormat="false" ht="25.35" hidden="false" customHeight="false" outlineLevel="0" collapsed="false"/>
    <row r="378" customFormat="false" ht="25.35" hidden="false" customHeight="false" outlineLevel="0" collapsed="false"/>
    <row r="379" customFormat="false" ht="25.35" hidden="false" customHeight="false" outlineLevel="0" collapsed="false"/>
    <row r="380" customFormat="false" ht="25.35" hidden="false" customHeight="false" outlineLevel="0" collapsed="false"/>
    <row r="381" customFormat="false" ht="25.35" hidden="false" customHeight="false" outlineLevel="0" collapsed="false"/>
    <row r="382" customFormat="false" ht="25.35" hidden="false" customHeight="false" outlineLevel="0" collapsed="false"/>
    <row r="383" customFormat="false" ht="25.35" hidden="false" customHeight="false" outlineLevel="0" collapsed="false"/>
    <row r="384" customFormat="false" ht="25.35" hidden="false" customHeight="false" outlineLevel="0" collapsed="false"/>
    <row r="385" customFormat="false" ht="25.35" hidden="false" customHeight="false" outlineLevel="0" collapsed="false"/>
    <row r="386" customFormat="false" ht="25.35" hidden="false" customHeight="false" outlineLevel="0" collapsed="false"/>
    <row r="387" customFormat="false" ht="25.35" hidden="false" customHeight="false" outlineLevel="0" collapsed="false"/>
    <row r="388" customFormat="false" ht="25.35" hidden="false" customHeight="false" outlineLevel="0" collapsed="false"/>
    <row r="389" customFormat="false" ht="25.35" hidden="false" customHeight="false" outlineLevel="0" collapsed="false"/>
    <row r="390" customFormat="false" ht="25.35" hidden="false" customHeight="false" outlineLevel="0" collapsed="false"/>
    <row r="391" customFormat="false" ht="25.35" hidden="false" customHeight="false" outlineLevel="0" collapsed="false"/>
    <row r="392" customFormat="false" ht="25.35" hidden="false" customHeight="false" outlineLevel="0" collapsed="false"/>
    <row r="393" customFormat="false" ht="25.35" hidden="false" customHeight="false" outlineLevel="0" collapsed="false"/>
    <row r="394" customFormat="false" ht="25.35" hidden="false" customHeight="false" outlineLevel="0" collapsed="false"/>
    <row r="395" customFormat="false" ht="25.35" hidden="false" customHeight="false" outlineLevel="0" collapsed="false"/>
    <row r="396" customFormat="false" ht="25.35" hidden="false" customHeight="false" outlineLevel="0" collapsed="false"/>
    <row r="397" customFormat="false" ht="25.35" hidden="false" customHeight="false" outlineLevel="0" collapsed="false"/>
    <row r="398" customFormat="false" ht="25.35" hidden="false" customHeight="false" outlineLevel="0" collapsed="false"/>
    <row r="399" customFormat="false" ht="25.35" hidden="false" customHeight="false" outlineLevel="0" collapsed="false"/>
    <row r="400" customFormat="false" ht="25.35" hidden="false" customHeight="false" outlineLevel="0" collapsed="false"/>
    <row r="401" customFormat="false" ht="25.35" hidden="false" customHeight="false" outlineLevel="0" collapsed="false"/>
    <row r="402" customFormat="false" ht="25.35" hidden="false" customHeight="false" outlineLevel="0" collapsed="false"/>
    <row r="403" customFormat="false" ht="25.35" hidden="false" customHeight="false" outlineLevel="0" collapsed="false"/>
    <row r="404" customFormat="false" ht="25.35" hidden="false" customHeight="false" outlineLevel="0" collapsed="false"/>
    <row r="405" customFormat="false" ht="25.35" hidden="false" customHeight="false" outlineLevel="0" collapsed="false"/>
    <row r="406" customFormat="false" ht="25.35" hidden="false" customHeight="false" outlineLevel="0" collapsed="false"/>
    <row r="407" customFormat="false" ht="25.35" hidden="false" customHeight="false" outlineLevel="0" collapsed="false"/>
    <row r="408" customFormat="false" ht="25.35" hidden="false" customHeight="false" outlineLevel="0" collapsed="false"/>
    <row r="409" customFormat="false" ht="25.35" hidden="false" customHeight="false" outlineLevel="0" collapsed="false"/>
    <row r="410" customFormat="false" ht="25.35" hidden="false" customHeight="false" outlineLevel="0" collapsed="false"/>
    <row r="411" customFormat="false" ht="25.35" hidden="false" customHeight="false" outlineLevel="0" collapsed="false"/>
    <row r="412" customFormat="false" ht="25.35" hidden="false" customHeight="false" outlineLevel="0" collapsed="false"/>
    <row r="413" customFormat="false" ht="25.35" hidden="false" customHeight="false" outlineLevel="0" collapsed="false"/>
    <row r="414" customFormat="false" ht="25.35" hidden="false" customHeight="false" outlineLevel="0" collapsed="false"/>
    <row r="415" customFormat="false" ht="25.35" hidden="false" customHeight="false" outlineLevel="0" collapsed="false"/>
    <row r="416" customFormat="false" ht="25.35" hidden="false" customHeight="false" outlineLevel="0" collapsed="false"/>
    <row r="417" customFormat="false" ht="25.35" hidden="false" customHeight="false" outlineLevel="0" collapsed="false"/>
    <row r="418" customFormat="false" ht="25.35" hidden="false" customHeight="false" outlineLevel="0" collapsed="false"/>
    <row r="419" customFormat="false" ht="25.35" hidden="false" customHeight="false" outlineLevel="0" collapsed="false"/>
    <row r="420" customFormat="false" ht="25.35" hidden="false" customHeight="false" outlineLevel="0" collapsed="false"/>
    <row r="421" customFormat="false" ht="25.35" hidden="false" customHeight="false" outlineLevel="0" collapsed="false"/>
    <row r="422" customFormat="false" ht="25.35" hidden="false" customHeight="false" outlineLevel="0" collapsed="false"/>
    <row r="423" customFormat="false" ht="25.35" hidden="false" customHeight="false" outlineLevel="0" collapsed="false"/>
    <row r="424" customFormat="false" ht="25.35" hidden="false" customHeight="false" outlineLevel="0" collapsed="false"/>
    <row r="425" customFormat="false" ht="25.35" hidden="false" customHeight="false" outlineLevel="0" collapsed="false"/>
    <row r="426" customFormat="false" ht="25.35" hidden="false" customHeight="false" outlineLevel="0" collapsed="false"/>
    <row r="427" customFormat="false" ht="25.35" hidden="false" customHeight="false" outlineLevel="0" collapsed="false"/>
    <row r="428" customFormat="false" ht="25.35" hidden="false" customHeight="false" outlineLevel="0" collapsed="false"/>
    <row r="429" customFormat="false" ht="25.35" hidden="false" customHeight="false" outlineLevel="0" collapsed="false"/>
    <row r="430" customFormat="false" ht="25.35" hidden="false" customHeight="false" outlineLevel="0" collapsed="false"/>
    <row r="431" customFormat="false" ht="25.35" hidden="false" customHeight="false" outlineLevel="0" collapsed="false"/>
    <row r="432" customFormat="false" ht="25.3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4.65" customHeight="true" zeroHeight="false" outlineLevelRow="0" outlineLevelCol="0"/>
  <sheetData>
    <row r="3" customFormat="false" ht="47.75" hidden="false" customHeight="false" outlineLevel="0" collapsed="false"/>
    <row r="5" customFormat="false" ht="53.7" hidden="false" customHeight="false" outlineLevel="0" collapsed="false"/>
    <row r="6" customFormat="false" ht="41" hidden="false" customHeight="false" outlineLevel="0" collapsed="false"/>
    <row r="7" customFormat="false" ht="41" hidden="false" customHeight="false" outlineLevel="0" collapsed="false"/>
    <row r="8" customFormat="false" ht="41" hidden="false" customHeight="false" outlineLevel="0" collapsed="false"/>
    <row r="9" customFormat="false" ht="70.1" hidden="false" customHeight="false" outlineLevel="0" collapsed="false"/>
    <row r="10" customFormat="false" ht="41" hidden="false" customHeight="false" outlineLevel="0" collapsed="false"/>
    <row r="11" customFormat="false" ht="41" hidden="false" customHeight="false" outlineLevel="0" collapsed="false"/>
    <row r="12" customFormat="false" ht="41" hidden="false" customHeight="false" outlineLevel="0" collapsed="false"/>
    <row r="13" customFormat="false" ht="41" hidden="false" customHeight="false" outlineLevel="0" collapsed="false"/>
    <row r="14" customFormat="false" ht="41" hidden="false" customHeight="false" outlineLevel="0" collapsed="false"/>
    <row r="15" customFormat="false" ht="41" hidden="false" customHeight="false" outlineLevel="0" collapsed="false"/>
    <row r="16" customFormat="false" ht="41" hidden="false" customHeight="false" outlineLevel="0" collapsed="false"/>
    <row r="17" customFormat="false" ht="41" hidden="false" customHeight="false" outlineLevel="0" collapsed="false"/>
    <row r="18" customFormat="false" ht="41" hidden="false" customHeight="false" outlineLevel="0" collapsed="false"/>
    <row r="125" customFormat="false" ht="25.35" hidden="false" customHeight="false" outlineLevel="0" collapsed="false"/>
    <row r="126" customFormat="false" ht="25.35" hidden="false" customHeight="false" outlineLevel="0" collapsed="false"/>
    <row r="127" customFormat="false" ht="25.35" hidden="false" customHeight="false" outlineLevel="0" collapsed="false"/>
    <row r="128" customFormat="false" ht="25.35" hidden="false" customHeight="false" outlineLevel="0" collapsed="false"/>
    <row r="129" customFormat="false" ht="25.35" hidden="false" customHeight="false" outlineLevel="0" collapsed="false"/>
    <row r="130" customFormat="false" ht="25.35" hidden="false" customHeight="false" outlineLevel="0" collapsed="false"/>
    <row r="131" customFormat="false" ht="25.35" hidden="false" customHeight="false" outlineLevel="0" collapsed="false"/>
    <row r="132" customFormat="false" ht="25.35" hidden="false" customHeight="false" outlineLevel="0" collapsed="false"/>
    <row r="133" customFormat="false" ht="25.35" hidden="false" customHeight="false" outlineLevel="0" collapsed="false"/>
    <row r="134" customFormat="false" ht="25.35" hidden="false" customHeight="false" outlineLevel="0" collapsed="false"/>
    <row r="135" customFormat="false" ht="25.35" hidden="false" customHeight="false" outlineLevel="0" collapsed="false"/>
    <row r="136" customFormat="false" ht="25.35" hidden="false" customHeight="false" outlineLevel="0" collapsed="false"/>
    <row r="137" customFormat="false" ht="25.35" hidden="false" customHeight="false" outlineLevel="0" collapsed="false"/>
    <row r="138" customFormat="false" ht="25.35" hidden="false" customHeight="false" outlineLevel="0" collapsed="false"/>
    <row r="139" customFormat="false" ht="25.35" hidden="false" customHeight="false" outlineLevel="0" collapsed="false"/>
    <row r="140" customFormat="false" ht="25.35" hidden="false" customHeight="false" outlineLevel="0" collapsed="false"/>
    <row r="141" customFormat="false" ht="25.35" hidden="false" customHeight="false" outlineLevel="0" collapsed="false"/>
    <row r="142" customFormat="false" ht="25.35" hidden="false" customHeight="false" outlineLevel="0" collapsed="false"/>
    <row r="143" customFormat="false" ht="25.35" hidden="false" customHeight="false" outlineLevel="0" collapsed="false"/>
    <row r="144" customFormat="false" ht="25.35" hidden="false" customHeight="false" outlineLevel="0" collapsed="false"/>
    <row r="145" customFormat="false" ht="25.35" hidden="false" customHeight="false" outlineLevel="0" collapsed="false"/>
    <row r="146" customFormat="false" ht="25.35" hidden="false" customHeight="false" outlineLevel="0" collapsed="false"/>
    <row r="147" customFormat="false" ht="25.35" hidden="false" customHeight="false" outlineLevel="0" collapsed="false"/>
    <row r="148" customFormat="false" ht="25.35" hidden="false" customHeight="false" outlineLevel="0" collapsed="false"/>
    <row r="149" customFormat="false" ht="25.35" hidden="false" customHeight="false" outlineLevel="0" collapsed="false"/>
    <row r="150" customFormat="false" ht="25.35" hidden="false" customHeight="false" outlineLevel="0" collapsed="false"/>
    <row r="151" customFormat="false" ht="25.35" hidden="false" customHeight="false" outlineLevel="0" collapsed="false"/>
    <row r="152" customFormat="false" ht="25.35" hidden="false" customHeight="false" outlineLevel="0" collapsed="false"/>
    <row r="153" customFormat="false" ht="25.35" hidden="false" customHeight="false" outlineLevel="0" collapsed="false"/>
    <row r="366" customFormat="false" ht="25.35" hidden="false" customHeight="false" outlineLevel="0" collapsed="false"/>
    <row r="367" customFormat="false" ht="25.35" hidden="false" customHeight="false" outlineLevel="0" collapsed="false"/>
    <row r="368" customFormat="false" ht="25.35" hidden="false" customHeight="false" outlineLevel="0" collapsed="false"/>
    <row r="369" customFormat="false" ht="25.35" hidden="false" customHeight="false" outlineLevel="0" collapsed="false"/>
    <row r="370" customFormat="false" ht="25.35" hidden="false" customHeight="false" outlineLevel="0" collapsed="false"/>
    <row r="371" customFormat="false" ht="25.35" hidden="false" customHeight="false" outlineLevel="0" collapsed="false"/>
    <row r="372" customFormat="false" ht="25.35" hidden="false" customHeight="false" outlineLevel="0" collapsed="false"/>
    <row r="373" customFormat="false" ht="25.35" hidden="false" customHeight="false" outlineLevel="0" collapsed="false"/>
    <row r="374" customFormat="false" ht="25.35" hidden="false" customHeight="false" outlineLevel="0" collapsed="false"/>
    <row r="375" customFormat="false" ht="25.35" hidden="false" customHeight="false" outlineLevel="0" collapsed="false"/>
    <row r="376" customFormat="false" ht="25.35" hidden="false" customHeight="false" outlineLevel="0" collapsed="false"/>
    <row r="377" customFormat="false" ht="25.35" hidden="false" customHeight="false" outlineLevel="0" collapsed="false"/>
    <row r="378" customFormat="false" ht="25.35" hidden="false" customHeight="false" outlineLevel="0" collapsed="false"/>
    <row r="379" customFormat="false" ht="25.35" hidden="false" customHeight="false" outlineLevel="0" collapsed="false"/>
    <row r="380" customFormat="false" ht="25.35" hidden="false" customHeight="false" outlineLevel="0" collapsed="false"/>
    <row r="381" customFormat="false" ht="25.35" hidden="false" customHeight="false" outlineLevel="0" collapsed="false"/>
    <row r="382" customFormat="false" ht="25.35" hidden="false" customHeight="false" outlineLevel="0" collapsed="false"/>
    <row r="383" customFormat="false" ht="25.35" hidden="false" customHeight="false" outlineLevel="0" collapsed="false"/>
    <row r="384" customFormat="false" ht="25.35" hidden="false" customHeight="false" outlineLevel="0" collapsed="false"/>
    <row r="385" customFormat="false" ht="25.35" hidden="false" customHeight="false" outlineLevel="0" collapsed="false"/>
    <row r="386" customFormat="false" ht="25.35" hidden="false" customHeight="false" outlineLevel="0" collapsed="false"/>
    <row r="387" customFormat="false" ht="25.35" hidden="false" customHeight="false" outlineLevel="0" collapsed="false"/>
    <row r="388" customFormat="false" ht="25.35" hidden="false" customHeight="false" outlineLevel="0" collapsed="false"/>
    <row r="389" customFormat="false" ht="25.35" hidden="false" customHeight="false" outlineLevel="0" collapsed="false"/>
    <row r="390" customFormat="false" ht="25.35" hidden="false" customHeight="false" outlineLevel="0" collapsed="false"/>
    <row r="391" customFormat="false" ht="25.35" hidden="false" customHeight="false" outlineLevel="0" collapsed="false"/>
    <row r="392" customFormat="false" ht="25.35" hidden="false" customHeight="false" outlineLevel="0" collapsed="false"/>
    <row r="393" customFormat="false" ht="25.35" hidden="false" customHeight="false" outlineLevel="0" collapsed="false"/>
    <row r="394" customFormat="false" ht="25.35" hidden="false" customHeight="false" outlineLevel="0" collapsed="false"/>
    <row r="395" customFormat="false" ht="25.35" hidden="false" customHeight="false" outlineLevel="0" collapsed="false"/>
    <row r="396" customFormat="false" ht="25.35" hidden="false" customHeight="false" outlineLevel="0" collapsed="false"/>
    <row r="397" customFormat="false" ht="25.35" hidden="false" customHeight="false" outlineLevel="0" collapsed="false"/>
    <row r="398" customFormat="false" ht="25.35" hidden="false" customHeight="false" outlineLevel="0" collapsed="false"/>
    <row r="399" customFormat="false" ht="25.35" hidden="false" customHeight="false" outlineLevel="0" collapsed="false"/>
    <row r="400" customFormat="false" ht="25.35" hidden="false" customHeight="false" outlineLevel="0" collapsed="false"/>
    <row r="401" customFormat="false" ht="25.35" hidden="false" customHeight="false" outlineLevel="0" collapsed="false"/>
    <row r="402" customFormat="false" ht="25.35" hidden="false" customHeight="false" outlineLevel="0" collapsed="false"/>
    <row r="403" customFormat="false" ht="25.35" hidden="false" customHeight="false" outlineLevel="0" collapsed="false"/>
    <row r="404" customFormat="false" ht="25.35" hidden="false" customHeight="false" outlineLevel="0" collapsed="false"/>
    <row r="405" customFormat="false" ht="25.35" hidden="false" customHeight="false" outlineLevel="0" collapsed="false"/>
    <row r="406" customFormat="false" ht="25.35" hidden="false" customHeight="false" outlineLevel="0" collapsed="false"/>
    <row r="407" customFormat="false" ht="25.35" hidden="false" customHeight="false" outlineLevel="0" collapsed="false"/>
    <row r="408" customFormat="false" ht="25.35" hidden="false" customHeight="false" outlineLevel="0" collapsed="false"/>
    <row r="409" customFormat="false" ht="25.35" hidden="false" customHeight="false" outlineLevel="0" collapsed="false"/>
    <row r="410" customFormat="false" ht="25.35" hidden="false" customHeight="false" outlineLevel="0" collapsed="false"/>
    <row r="411" customFormat="false" ht="25.35" hidden="false" customHeight="false" outlineLevel="0" collapsed="false"/>
    <row r="412" customFormat="false" ht="25.35" hidden="false" customHeight="false" outlineLevel="0" collapsed="false"/>
    <row r="413" customFormat="false" ht="25.35" hidden="false" customHeight="false" outlineLevel="0" collapsed="false"/>
    <row r="414" customFormat="false" ht="25.35" hidden="false" customHeight="false" outlineLevel="0" collapsed="false"/>
    <row r="415" customFormat="false" ht="25.35" hidden="false" customHeight="false" outlineLevel="0" collapsed="false"/>
    <row r="416" customFormat="false" ht="25.35" hidden="false" customHeight="false" outlineLevel="0" collapsed="false"/>
    <row r="417" customFormat="false" ht="25.35" hidden="false" customHeight="false" outlineLevel="0" collapsed="false"/>
    <row r="418" customFormat="false" ht="25.35" hidden="false" customHeight="false" outlineLevel="0" collapsed="false"/>
    <row r="419" customFormat="false" ht="25.35" hidden="false" customHeight="false" outlineLevel="0" collapsed="false"/>
    <row r="420" customFormat="false" ht="25.35" hidden="false" customHeight="false" outlineLevel="0" collapsed="false"/>
    <row r="421" customFormat="false" ht="25.35" hidden="false" customHeight="false" outlineLevel="0" collapsed="false"/>
    <row r="422" customFormat="false" ht="25.35" hidden="false" customHeight="false" outlineLevel="0" collapsed="false"/>
    <row r="423" customFormat="false" ht="25.35" hidden="false" customHeight="false" outlineLevel="0" collapsed="false"/>
    <row r="424" customFormat="false" ht="25.35" hidden="false" customHeight="false" outlineLevel="0" collapsed="false"/>
    <row r="425" customFormat="false" ht="25.35" hidden="false" customHeight="false" outlineLevel="0" collapsed="false"/>
    <row r="426" customFormat="false" ht="25.35" hidden="false" customHeight="false" outlineLevel="0" collapsed="false"/>
    <row r="427" customFormat="false" ht="25.35" hidden="false" customHeight="false" outlineLevel="0" collapsed="false"/>
    <row r="428" customFormat="false" ht="25.35" hidden="false" customHeight="false" outlineLevel="0" collapsed="false"/>
    <row r="429" customFormat="false" ht="25.35" hidden="false" customHeight="false" outlineLevel="0" collapsed="false"/>
    <row r="430" customFormat="false" ht="25.35" hidden="false" customHeight="false" outlineLevel="0" collapsed="false"/>
    <row r="431" customFormat="false" ht="25.35" hidden="false" customHeight="false" outlineLevel="0" collapsed="false"/>
    <row r="432" customFormat="false" ht="25.3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AH209"/>
  <sheetViews>
    <sheetView showFormulas="false" showGridLines="true" showRowColHeaders="true" showZeros="true" rightToLeft="false" tabSelected="false" showOutlineSymbols="true" defaultGridColor="true" view="normal" topLeftCell="A2" colorId="64" zoomScale="100" zoomScaleNormal="100" zoomScalePageLayoutView="100" workbookViewId="0">
      <pane xSplit="1" ySplit="8" topLeftCell="F70" activePane="bottomRight" state="frozen"/>
      <selection pane="topLeft" activeCell="A2" activeCellId="0" sqref="A2"/>
      <selection pane="topRight" activeCell="F2" activeCellId="0" sqref="F2"/>
      <selection pane="bottomLeft" activeCell="A70" activeCellId="0" sqref="A70"/>
      <selection pane="bottomRight" activeCell="J72" activeCellId="0" sqref="J72 J72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10" min="10" style="0" width="9.99"/>
    <col collapsed="false" customWidth="true" hidden="false" outlineLevel="0" max="11" min="11" style="0" width="10.13"/>
    <col collapsed="false" customWidth="true" hidden="false" outlineLevel="0" max="12" min="12" style="0" width="9.7"/>
    <col collapsed="false" customWidth="true" hidden="false" outlineLevel="0" max="30" min="28" style="31" width="9.14"/>
    <col collapsed="false" customWidth="true" hidden="false" outlineLevel="0" max="34" min="33" style="32" width="9.14"/>
  </cols>
  <sheetData>
    <row r="2" customFormat="false" ht="14.65" hidden="false" customHeight="false" outlineLevel="0" collapsed="false">
      <c r="A2" s="0" t="s">
        <v>27</v>
      </c>
      <c r="AE2" s="31"/>
    </row>
    <row r="3" customFormat="false" ht="47.75" hidden="false" customHeight="false" outlineLevel="0" collapsed="false">
      <c r="A3" s="0" t="s">
        <v>28</v>
      </c>
    </row>
    <row r="4" customFormat="false" ht="14.65" hidden="false" customHeight="false" outlineLevel="0" collapsed="false">
      <c r="A4" s="0" t="s">
        <v>29</v>
      </c>
    </row>
    <row r="5" customFormat="false" ht="14.65" hidden="false" customHeight="false" outlineLevel="0" collapsed="false">
      <c r="A5" s="0" t="s">
        <v>30</v>
      </c>
      <c r="N5" s="0" t="s">
        <v>31</v>
      </c>
    </row>
    <row r="6" customFormat="false" ht="14.65" hidden="false" customHeight="false" outlineLevel="0" collapsed="false">
      <c r="A6" s="0" t="s">
        <v>32</v>
      </c>
      <c r="N6" s="0" t="s">
        <v>33</v>
      </c>
    </row>
    <row r="7" customFormat="false" ht="14.65" hidden="false" customHeight="false" outlineLevel="0" collapsed="false">
      <c r="A7" s="0" t="n">
        <v>1</v>
      </c>
      <c r="B7" s="0" t="n">
        <v>2</v>
      </c>
      <c r="C7" s="0" t="n">
        <v>3</v>
      </c>
      <c r="D7" s="0" t="n">
        <v>4</v>
      </c>
      <c r="E7" s="0" t="n">
        <v>5</v>
      </c>
      <c r="F7" s="0" t="n">
        <v>6</v>
      </c>
      <c r="G7" s="0" t="n">
        <v>7</v>
      </c>
      <c r="H7" s="0" t="n">
        <v>8</v>
      </c>
      <c r="I7" s="0" t="n">
        <v>9</v>
      </c>
      <c r="J7" s="0" t="n">
        <v>10</v>
      </c>
      <c r="K7" s="0" t="n">
        <v>11</v>
      </c>
      <c r="L7" s="0" t="n">
        <v>12</v>
      </c>
      <c r="M7" s="0" t="n">
        <v>13</v>
      </c>
      <c r="N7" s="0" t="n">
        <v>14</v>
      </c>
      <c r="O7" s="0" t="n">
        <v>15</v>
      </c>
      <c r="P7" s="0" t="n">
        <v>16</v>
      </c>
      <c r="Q7" s="0" t="n">
        <v>17</v>
      </c>
      <c r="R7" s="0" t="n">
        <v>18</v>
      </c>
      <c r="S7" s="0" t="n">
        <v>19</v>
      </c>
      <c r="T7" s="0" t="n">
        <v>20</v>
      </c>
      <c r="U7" s="0" t="n">
        <v>21</v>
      </c>
      <c r="V7" s="0" t="n">
        <v>22</v>
      </c>
      <c r="W7" s="0" t="n">
        <v>23</v>
      </c>
      <c r="X7" s="0" t="n">
        <v>24</v>
      </c>
      <c r="Y7" s="0" t="n">
        <v>25</v>
      </c>
      <c r="Z7" s="0" t="n">
        <v>26</v>
      </c>
      <c r="AA7" s="0" t="n">
        <v>27</v>
      </c>
      <c r="AB7" s="0" t="n">
        <v>28</v>
      </c>
      <c r="AC7" s="0" t="n">
        <v>29</v>
      </c>
      <c r="AD7" s="0" t="n">
        <v>30</v>
      </c>
      <c r="AE7" s="0" t="n">
        <v>31</v>
      </c>
      <c r="AF7" s="0" t="n">
        <v>32</v>
      </c>
      <c r="AG7" s="0" t="n">
        <v>33</v>
      </c>
      <c r="AH7" s="0" t="n">
        <v>34</v>
      </c>
    </row>
    <row r="8" customFormat="false" ht="12.75" hidden="false" customHeight="true" outlineLevel="0" collapsed="false">
      <c r="A8" s="0" t="s">
        <v>34</v>
      </c>
      <c r="N8" s="33" t="s">
        <v>35</v>
      </c>
      <c r="O8" s="33"/>
      <c r="P8" s="33"/>
      <c r="Q8" s="33"/>
      <c r="R8" s="34" t="s">
        <v>36</v>
      </c>
      <c r="S8" s="34"/>
      <c r="T8" s="34"/>
      <c r="U8" s="34"/>
    </row>
    <row r="9" customFormat="false" ht="58.95" hidden="false" customHeight="false" outlineLevel="0" collapsed="false">
      <c r="A9" s="35" t="s">
        <v>37</v>
      </c>
      <c r="B9" s="35" t="s">
        <v>38</v>
      </c>
      <c r="C9" s="36" t="s">
        <v>39</v>
      </c>
      <c r="D9" s="35" t="s">
        <v>40</v>
      </c>
      <c r="E9" s="36" t="s">
        <v>41</v>
      </c>
      <c r="F9" s="36" t="s">
        <v>42</v>
      </c>
      <c r="G9" s="37" t="s">
        <v>43</v>
      </c>
      <c r="H9" s="36" t="s">
        <v>44</v>
      </c>
      <c r="I9" s="36" t="s">
        <v>45</v>
      </c>
      <c r="J9" s="38" t="s">
        <v>46</v>
      </c>
      <c r="K9" s="38" t="s">
        <v>47</v>
      </c>
      <c r="L9" s="35" t="s">
        <v>48</v>
      </c>
      <c r="M9" s="35" t="s">
        <v>49</v>
      </c>
      <c r="N9" s="39" t="s">
        <v>50</v>
      </c>
      <c r="O9" s="39" t="s">
        <v>51</v>
      </c>
      <c r="P9" s="39" t="s">
        <v>52</v>
      </c>
      <c r="Q9" s="35" t="s">
        <v>53</v>
      </c>
      <c r="R9" s="39" t="s">
        <v>50</v>
      </c>
      <c r="S9" s="39" t="s">
        <v>51</v>
      </c>
      <c r="T9" s="39" t="s">
        <v>52</v>
      </c>
      <c r="U9" s="35" t="s">
        <v>54</v>
      </c>
      <c r="V9" s="35" t="s">
        <v>55</v>
      </c>
      <c r="W9" s="35" t="s">
        <v>56</v>
      </c>
      <c r="X9" s="35" t="s">
        <v>57</v>
      </c>
      <c r="Y9" s="35" t="s">
        <v>58</v>
      </c>
      <c r="Z9" s="35" t="s">
        <v>59</v>
      </c>
      <c r="AA9" s="35" t="s">
        <v>60</v>
      </c>
      <c r="AB9" s="40" t="s">
        <v>61</v>
      </c>
      <c r="AC9" s="41" t="s">
        <v>62</v>
      </c>
      <c r="AD9" s="42" t="s">
        <v>63</v>
      </c>
      <c r="AE9" s="35" t="s">
        <v>64</v>
      </c>
      <c r="AF9" s="35" t="s">
        <v>65</v>
      </c>
      <c r="AG9" s="42" t="s">
        <v>66</v>
      </c>
      <c r="AH9" s="43" t="s">
        <v>67</v>
      </c>
    </row>
    <row r="10" customFormat="false" ht="14.65" hidden="false" customHeight="false" outlineLevel="0" collapsed="false">
      <c r="A10" s="44" t="n">
        <v>36708</v>
      </c>
      <c r="B10" s="45" t="n">
        <f aca="false">AH10-AC10</f>
        <v>-16.1035470263292</v>
      </c>
      <c r="C10" s="21" t="n">
        <v>208.426172512016</v>
      </c>
      <c r="D10" s="46" t="n">
        <f aca="false">C10+B10</f>
        <v>192.322625485687</v>
      </c>
      <c r="E10" s="46" t="n">
        <v>4039.966</v>
      </c>
      <c r="F10" s="46" t="n">
        <v>4170.782</v>
      </c>
      <c r="G10" s="21" t="n">
        <f aca="false">(F10-E10)</f>
        <v>130.816</v>
      </c>
      <c r="H10" s="45" t="n">
        <v>331.376340730301</v>
      </c>
      <c r="I10" s="45" t="n">
        <v>194.203</v>
      </c>
      <c r="J10" s="47" t="n">
        <v>105.959</v>
      </c>
      <c r="K10" s="45" t="n">
        <v>300.162</v>
      </c>
      <c r="L10" s="45" t="n">
        <f aca="false">K10-J10</f>
        <v>194.203</v>
      </c>
      <c r="M10" s="45" t="n">
        <f aca="false">I10-H10</f>
        <v>-137.173340730301</v>
      </c>
      <c r="N10" s="46" t="n">
        <v>0</v>
      </c>
      <c r="O10" s="46" t="n">
        <v>0</v>
      </c>
      <c r="P10" s="46" t="n">
        <v>0</v>
      </c>
      <c r="Q10" s="21" t="n">
        <f aca="false">P10+O10+N10</f>
        <v>0</v>
      </c>
      <c r="R10" s="46" t="n">
        <v>48.8680124901909</v>
      </c>
      <c r="S10" s="46" t="n">
        <v>132.308897443773</v>
      </c>
      <c r="T10" s="46" t="n">
        <v>5.91137107158045</v>
      </c>
      <c r="U10" s="21" t="n">
        <f aca="false">T10+S10+R10</f>
        <v>187.088281005544</v>
      </c>
      <c r="V10" s="21" t="n">
        <f aca="false">Q10-U10</f>
        <v>-187.088281005544</v>
      </c>
      <c r="W10" s="21" t="n">
        <f aca="false">V10-M10</f>
        <v>-49.9149402752433</v>
      </c>
      <c r="X10" s="21" t="n">
        <f aca="false">(G10-W10)-D10</f>
        <v>-11.5916852104431</v>
      </c>
      <c r="Y10" s="21" t="n">
        <f aca="false">'Net Market Center Imbalances'!C10</f>
        <v>103</v>
      </c>
      <c r="Z10" s="21" t="n">
        <f aca="false">'Net Market Center Imbalances'!D10</f>
        <v>460</v>
      </c>
      <c r="AA10" s="21" t="n">
        <f aca="false">'Net Market Center Imbalances'!F10</f>
        <v>0</v>
      </c>
      <c r="AB10" s="31" t="n">
        <v>406.618887014591</v>
      </c>
      <c r="AC10" s="31" t="n">
        <f aca="false">AD10*AE10*0.001</f>
        <v>425.69624217119</v>
      </c>
      <c r="AD10" s="31" t="n">
        <v>418.580375782881</v>
      </c>
      <c r="AE10" s="31" t="n">
        <v>1017</v>
      </c>
      <c r="AF10" s="31" t="n">
        <f aca="false">AC10-AB10</f>
        <v>19.0773551565989</v>
      </c>
      <c r="AG10" s="32" t="n">
        <v>402.746012925133</v>
      </c>
      <c r="AH10" s="32" t="n">
        <f aca="false">AG10*AE10/1000</f>
        <v>409.592695144861</v>
      </c>
    </row>
    <row r="11" customFormat="false" ht="14.65" hidden="false" customHeight="false" outlineLevel="0" collapsed="false">
      <c r="A11" s="44" t="n">
        <v>36709</v>
      </c>
      <c r="B11" s="45" t="n">
        <f aca="false">AH11-AC11</f>
        <v>-6.23359072663635</v>
      </c>
      <c r="C11" s="21" t="n">
        <v>203.554637278155</v>
      </c>
      <c r="D11" s="46" t="n">
        <f aca="false">C11+B11</f>
        <v>197.321046551519</v>
      </c>
      <c r="E11" s="46" t="n">
        <v>4170.782</v>
      </c>
      <c r="F11" s="46" t="n">
        <v>4216.772</v>
      </c>
      <c r="G11" s="21" t="n">
        <f aca="false">(F11-E11)</f>
        <v>45.9899999999998</v>
      </c>
      <c r="H11" s="45" t="n">
        <v>331.585671282696</v>
      </c>
      <c r="I11" s="45" t="n">
        <v>174.09638627451</v>
      </c>
      <c r="J11" s="47" t="n">
        <v>115.009</v>
      </c>
      <c r="K11" s="45" t="n">
        <v>276.366</v>
      </c>
      <c r="L11" s="45" t="n">
        <f aca="false">K11-J11</f>
        <v>161.357</v>
      </c>
      <c r="M11" s="45" t="n">
        <f aca="false">I11-H11</f>
        <v>-157.489285008187</v>
      </c>
      <c r="N11" s="46" t="n">
        <v>0</v>
      </c>
      <c r="O11" s="46" t="n">
        <v>0</v>
      </c>
      <c r="P11" s="46" t="n">
        <v>0</v>
      </c>
      <c r="Q11" s="21" t="n">
        <f aca="false">P11+O11+N11</f>
        <v>0</v>
      </c>
      <c r="R11" s="46" t="n">
        <v>52.125830563507</v>
      </c>
      <c r="S11" s="46" t="n">
        <v>146.92777971702</v>
      </c>
      <c r="T11" s="46" t="n">
        <v>6.09658837000082</v>
      </c>
      <c r="U11" s="21" t="n">
        <f aca="false">T11+S11+R11</f>
        <v>205.150198650528</v>
      </c>
      <c r="V11" s="21" t="n">
        <f aca="false">Q11-U11</f>
        <v>-205.150198650528</v>
      </c>
      <c r="W11" s="21" t="n">
        <f aca="false">V11-M11</f>
        <v>-47.6609136423408</v>
      </c>
      <c r="X11" s="21" t="n">
        <f aca="false">(G11-W11)-D11</f>
        <v>-103.670132909178</v>
      </c>
      <c r="Y11" s="21" t="n">
        <f aca="false">'Net Market Center Imbalances'!C11</f>
        <v>94</v>
      </c>
      <c r="Z11" s="21" t="n">
        <f aca="false">'Net Market Center Imbalances'!D11</f>
        <v>460</v>
      </c>
      <c r="AA11" s="21" t="n">
        <f aca="false">'Net Market Center Imbalances'!F11</f>
        <v>0</v>
      </c>
      <c r="AB11" s="31" t="n">
        <v>455.947211476649</v>
      </c>
      <c r="AC11" s="31" t="n">
        <f aca="false">AD11*AE11*0.001</f>
        <v>417.853862212944</v>
      </c>
      <c r="AD11" s="31" t="n">
        <v>411.273486430063</v>
      </c>
      <c r="AE11" s="31" t="n">
        <v>1016</v>
      </c>
      <c r="AF11" s="31" t="n">
        <f aca="false">AC11-AB11</f>
        <v>-38.0933492637055</v>
      </c>
      <c r="AG11" s="32" t="n">
        <v>405.138062486523</v>
      </c>
      <c r="AH11" s="32" t="n">
        <f aca="false">AG11*AE11/1000</f>
        <v>411.620271486307</v>
      </c>
    </row>
    <row r="12" customFormat="false" ht="14.65" hidden="false" customHeight="false" outlineLevel="0" collapsed="false">
      <c r="A12" s="44" t="n">
        <v>36710</v>
      </c>
      <c r="B12" s="45" t="n">
        <f aca="false">AH12-AC12</f>
        <v>5.42397611291261</v>
      </c>
      <c r="C12" s="21" t="n">
        <v>227.885562175774</v>
      </c>
      <c r="D12" s="46" t="n">
        <f aca="false">C12+B12</f>
        <v>233.309538288687</v>
      </c>
      <c r="E12" s="46" t="n">
        <v>4216.772</v>
      </c>
      <c r="F12" s="46" t="n">
        <v>4530.526</v>
      </c>
      <c r="G12" s="21" t="n">
        <f aca="false">(F12-E12)</f>
        <v>313.754</v>
      </c>
      <c r="H12" s="45" t="n">
        <v>233.130872555911</v>
      </c>
      <c r="I12" s="45" t="n">
        <v>178.793367026497</v>
      </c>
      <c r="J12" s="47" t="n">
        <v>134.28</v>
      </c>
      <c r="K12" s="45" t="n">
        <v>300.162</v>
      </c>
      <c r="L12" s="45" t="n">
        <f aca="false">K12-J12</f>
        <v>165.882</v>
      </c>
      <c r="M12" s="45" t="n">
        <f aca="false">I12-H12</f>
        <v>-54.3375055294146</v>
      </c>
      <c r="N12" s="46" t="n">
        <v>0</v>
      </c>
      <c r="O12" s="46" t="n">
        <v>0</v>
      </c>
      <c r="P12" s="46" t="n">
        <v>0</v>
      </c>
      <c r="Q12" s="21" t="n">
        <f aca="false">P12+O12+N12</f>
        <v>0</v>
      </c>
      <c r="R12" s="46" t="n">
        <v>53.8158353990532</v>
      </c>
      <c r="S12" s="46" t="n">
        <v>49.7542629161058</v>
      </c>
      <c r="T12" s="46" t="n">
        <v>5.9705115499327</v>
      </c>
      <c r="U12" s="21" t="n">
        <f aca="false">T12+S12+R12</f>
        <v>109.540609865092</v>
      </c>
      <c r="V12" s="21" t="n">
        <f aca="false">Q12-U12</f>
        <v>-109.540609865092</v>
      </c>
      <c r="W12" s="21" t="n">
        <f aca="false">V12-M12</f>
        <v>-55.2031043356772</v>
      </c>
      <c r="X12" s="21" t="n">
        <f aca="false">(G12-W12)-D12</f>
        <v>135.64756604699</v>
      </c>
      <c r="Y12" s="21" t="n">
        <f aca="false">'Net Market Center Imbalances'!C12</f>
        <v>-1</v>
      </c>
      <c r="Z12" s="21" t="n">
        <f aca="false">'Net Market Center Imbalances'!D12</f>
        <v>460</v>
      </c>
      <c r="AA12" s="21" t="n">
        <f aca="false">'Net Market Center Imbalances'!F12</f>
        <v>0</v>
      </c>
      <c r="AB12" s="31" t="n">
        <v>415.085647030564</v>
      </c>
      <c r="AC12" s="31" t="n">
        <f aca="false">AD12*AE12*0.001</f>
        <v>503.262004175365</v>
      </c>
      <c r="AD12" s="31" t="n">
        <v>495.824634655532</v>
      </c>
      <c r="AE12" s="31" t="n">
        <v>1015</v>
      </c>
      <c r="AF12" s="31" t="n">
        <f aca="false">AC12-AB12</f>
        <v>88.1763571448013</v>
      </c>
      <c r="AG12" s="32" t="n">
        <v>501.168453485988</v>
      </c>
      <c r="AH12" s="32" t="n">
        <f aca="false">AG12*AE12/1000</f>
        <v>508.685980288278</v>
      </c>
    </row>
    <row r="13" customFormat="false" ht="14.65" hidden="false" customHeight="false" outlineLevel="0" collapsed="false">
      <c r="A13" s="44" t="n">
        <v>36711</v>
      </c>
      <c r="B13" s="45" t="n">
        <f aca="false">AH13-AC13</f>
        <v>10.0634535885459</v>
      </c>
      <c r="C13" s="21" t="n">
        <v>491.747902957106</v>
      </c>
      <c r="D13" s="46" t="n">
        <f aca="false">C13+B13</f>
        <v>501.811356545652</v>
      </c>
      <c r="E13" s="46" t="n">
        <v>4530.526</v>
      </c>
      <c r="F13" s="46" t="n">
        <v>4757.41</v>
      </c>
      <c r="G13" s="21" t="n">
        <f aca="false">(F13-E13)</f>
        <v>226.884</v>
      </c>
      <c r="H13" s="45" t="n">
        <v>299.001119331792</v>
      </c>
      <c r="I13" s="45" t="n">
        <v>176.351519136408</v>
      </c>
      <c r="J13" s="47" t="n">
        <v>101.936</v>
      </c>
      <c r="K13" s="45" t="n">
        <v>269.568</v>
      </c>
      <c r="L13" s="45" t="n">
        <f aca="false">K13-J13</f>
        <v>167.632</v>
      </c>
      <c r="M13" s="45" t="n">
        <f aca="false">I13-H13</f>
        <v>-122.649600195384</v>
      </c>
      <c r="N13" s="46" t="n">
        <v>0</v>
      </c>
      <c r="O13" s="46" t="n">
        <v>0</v>
      </c>
      <c r="P13" s="46" t="n">
        <v>0</v>
      </c>
      <c r="Q13" s="21" t="n">
        <f aca="false">P13+O13+N13</f>
        <v>0</v>
      </c>
      <c r="R13" s="46" t="n">
        <v>49.1426082718369</v>
      </c>
      <c r="S13" s="46" t="n">
        <v>225.304644122327</v>
      </c>
      <c r="T13" s="46" t="n">
        <v>7.22924320031981</v>
      </c>
      <c r="U13" s="21" t="n">
        <f aca="false">T13+S13+R13</f>
        <v>281.676495594483</v>
      </c>
      <c r="V13" s="21" t="n">
        <f aca="false">Q13-U13</f>
        <v>-281.676495594483</v>
      </c>
      <c r="W13" s="21" t="n">
        <f aca="false">V13-M13</f>
        <v>-159.026895399099</v>
      </c>
      <c r="X13" s="21" t="n">
        <f aca="false">(G13-W13)-D13</f>
        <v>-115.900461146553</v>
      </c>
      <c r="Y13" s="21" t="n">
        <f aca="false">'Net Market Center Imbalances'!C13</f>
        <v>-1</v>
      </c>
      <c r="Z13" s="21" t="n">
        <f aca="false">'Net Market Center Imbalances'!D13</f>
        <v>460</v>
      </c>
      <c r="AA13" s="21" t="n">
        <f aca="false">'Net Market Center Imbalances'!F13</f>
        <v>0</v>
      </c>
      <c r="AB13" s="31" t="n">
        <v>428.243118547248</v>
      </c>
      <c r="AC13" s="31" t="n">
        <f aca="false">AD13*AE13*0.001</f>
        <v>421.680584551148</v>
      </c>
      <c r="AD13" s="31" t="n">
        <v>415.44885177453</v>
      </c>
      <c r="AE13" s="31" t="n">
        <v>1015</v>
      </c>
      <c r="AF13" s="31" t="n">
        <f aca="false">AC13-AB13</f>
        <v>-6.56253399609994</v>
      </c>
      <c r="AG13" s="32" t="n">
        <v>425.363584374083</v>
      </c>
      <c r="AH13" s="32" t="n">
        <f aca="false">AG13*AE13/1000</f>
        <v>431.744038139694</v>
      </c>
    </row>
    <row r="14" customFormat="false" ht="14.65" hidden="false" customHeight="false" outlineLevel="0" collapsed="false">
      <c r="A14" s="44" t="n">
        <v>36712</v>
      </c>
      <c r="B14" s="45" t="n">
        <f aca="false">AH14-AC14</f>
        <v>-16.8648804374255</v>
      </c>
      <c r="C14" s="21" t="n">
        <v>-28.0680714002224</v>
      </c>
      <c r="D14" s="46" t="n">
        <f aca="false">C14+B14</f>
        <v>-44.9329518376479</v>
      </c>
      <c r="E14" s="46" t="n">
        <v>4756.388</v>
      </c>
      <c r="F14" s="46" t="n">
        <v>4621.484</v>
      </c>
      <c r="G14" s="21" t="n">
        <f aca="false">(F14-E14)</f>
        <v>-134.904</v>
      </c>
      <c r="H14" s="45" t="n">
        <v>292.13596090848</v>
      </c>
      <c r="I14" s="45" t="n">
        <v>136.488651619235</v>
      </c>
      <c r="J14" s="47" t="n">
        <v>128.832</v>
      </c>
      <c r="K14" s="45" t="n">
        <v>264.92</v>
      </c>
      <c r="L14" s="45" t="n">
        <f aca="false">K14-J14</f>
        <v>136.088</v>
      </c>
      <c r="M14" s="45" t="n">
        <f aca="false">I14-H14</f>
        <v>-155.647309289245</v>
      </c>
      <c r="N14" s="46" t="n">
        <v>0</v>
      </c>
      <c r="O14" s="46" t="n">
        <v>0</v>
      </c>
      <c r="P14" s="46" t="n">
        <v>0</v>
      </c>
      <c r="Q14" s="21" t="n">
        <f aca="false">P14+O14+N14</f>
        <v>0</v>
      </c>
      <c r="R14" s="46" t="n">
        <v>49.0390862319416</v>
      </c>
      <c r="S14" s="46" t="n">
        <v>212.807297602794</v>
      </c>
      <c r="T14" s="46" t="n">
        <v>6.88374750833466</v>
      </c>
      <c r="U14" s="21" t="n">
        <f aca="false">T14+S14+R14</f>
        <v>268.73013134307</v>
      </c>
      <c r="V14" s="21" t="n">
        <f aca="false">Q14-U14</f>
        <v>-268.73013134307</v>
      </c>
      <c r="W14" s="21" t="n">
        <f aca="false">V14-M14</f>
        <v>-113.082822053825</v>
      </c>
      <c r="X14" s="21" t="n">
        <f aca="false">(G14-W14)-D14</f>
        <v>23.1117738914737</v>
      </c>
      <c r="Y14" s="21" t="n">
        <f aca="false">'Net Market Center Imbalances'!C14</f>
        <v>53</v>
      </c>
      <c r="Z14" s="21" t="n">
        <f aca="false">'Net Market Center Imbalances'!D14</f>
        <v>460</v>
      </c>
      <c r="AA14" s="21" t="n">
        <f aca="false">'Net Market Center Imbalances'!F14</f>
        <v>0</v>
      </c>
      <c r="AB14" s="31" t="n">
        <v>494.649890596506</v>
      </c>
      <c r="AC14" s="31" t="n">
        <f aca="false">AD14*AE14*0.001</f>
        <v>485.250521920668</v>
      </c>
      <c r="AD14" s="31" t="n">
        <v>478.079331941545</v>
      </c>
      <c r="AE14" s="31" t="n">
        <v>1015</v>
      </c>
      <c r="AF14" s="31" t="n">
        <f aca="false">AC14-AB14</f>
        <v>-9.39936867583816</v>
      </c>
      <c r="AG14" s="32" t="n">
        <v>461.463686190387</v>
      </c>
      <c r="AH14" s="32" t="n">
        <f aca="false">AG14*AE14/1000</f>
        <v>468.385641483243</v>
      </c>
    </row>
    <row r="15" customFormat="false" ht="14.65" hidden="false" customHeight="false" outlineLevel="0" collapsed="false">
      <c r="A15" s="44" t="n">
        <v>36713</v>
      </c>
      <c r="B15" s="45" t="n">
        <f aca="false">AH15-AC15</f>
        <v>145.129809019166</v>
      </c>
      <c r="C15" s="21" t="n">
        <v>-50.0396097174961</v>
      </c>
      <c r="D15" s="46" t="n">
        <f aca="false">C15+B15</f>
        <v>95.0901993016702</v>
      </c>
      <c r="E15" s="46" t="n">
        <v>4621.484</v>
      </c>
      <c r="F15" s="46" t="n">
        <v>4639.88</v>
      </c>
      <c r="G15" s="21" t="n">
        <f aca="false">(F15-E15)</f>
        <v>18.3959999999997</v>
      </c>
      <c r="H15" s="45" t="n">
        <v>275.642059854573</v>
      </c>
      <c r="I15" s="45" t="n">
        <v>149.982261040236</v>
      </c>
      <c r="J15" s="47" t="n">
        <v>162.07</v>
      </c>
      <c r="K15" s="45" t="n">
        <v>311.612</v>
      </c>
      <c r="L15" s="45" t="n">
        <f aca="false">K15-J15</f>
        <v>149.542</v>
      </c>
      <c r="M15" s="45" t="n">
        <f aca="false">I15-H15</f>
        <v>-125.659798814337</v>
      </c>
      <c r="N15" s="46" t="n">
        <v>0</v>
      </c>
      <c r="O15" s="46" t="n">
        <v>0</v>
      </c>
      <c r="P15" s="46" t="n">
        <v>0</v>
      </c>
      <c r="Q15" s="21" t="n">
        <f aca="false">P15+O15+N15</f>
        <v>0</v>
      </c>
      <c r="R15" s="46" t="n">
        <v>48.5130264382369</v>
      </c>
      <c r="S15" s="46" t="n">
        <v>198.314756611538</v>
      </c>
      <c r="T15" s="46" t="n">
        <v>6.39397628788478</v>
      </c>
      <c r="U15" s="21" t="n">
        <f aca="false">T15+S15+R15</f>
        <v>253.221759337659</v>
      </c>
      <c r="V15" s="21" t="n">
        <f aca="false">Q15-U15</f>
        <v>-253.221759337659</v>
      </c>
      <c r="W15" s="21" t="n">
        <f aca="false">V15-M15</f>
        <v>-127.561960523322</v>
      </c>
      <c r="X15" s="21" t="n">
        <f aca="false">(G15-W15)-D15</f>
        <v>50.8677612216515</v>
      </c>
      <c r="Y15" s="21" t="n">
        <f aca="false">'Net Market Center Imbalances'!C15</f>
        <v>45</v>
      </c>
      <c r="Z15" s="21" t="n">
        <f aca="false">'Net Market Center Imbalances'!D15</f>
        <v>460</v>
      </c>
      <c r="AA15" s="21" t="n">
        <f aca="false">'Net Market Center Imbalances'!F15</f>
        <v>0</v>
      </c>
      <c r="AB15" s="31" t="n">
        <v>497.37920223074</v>
      </c>
      <c r="AC15" s="31" t="n">
        <f aca="false">AD15*AE15*0.001</f>
        <v>493.726513569937</v>
      </c>
      <c r="AD15" s="31" t="n">
        <v>486.43006263048</v>
      </c>
      <c r="AE15" s="31" t="n">
        <v>1015</v>
      </c>
      <c r="AF15" s="31" t="n">
        <f aca="false">AC15-AB15</f>
        <v>-3.65268866080237</v>
      </c>
      <c r="AG15" s="32" t="n">
        <v>629.4150961469</v>
      </c>
      <c r="AH15" s="32" t="n">
        <f aca="false">AG15*AE15/1000</f>
        <v>638.856322589104</v>
      </c>
    </row>
    <row r="16" customFormat="false" ht="14.65" hidden="false" customHeight="false" outlineLevel="0" collapsed="false">
      <c r="A16" s="44" t="n">
        <v>36714</v>
      </c>
      <c r="B16" s="45" t="n">
        <f aca="false">AH16-AC16</f>
        <v>-17.7358386160444</v>
      </c>
      <c r="C16" s="21" t="n">
        <v>-101.796140774258</v>
      </c>
      <c r="D16" s="46" t="n">
        <f aca="false">C16+B16</f>
        <v>-119.531979390303</v>
      </c>
      <c r="E16" s="46" t="n">
        <v>4640.902</v>
      </c>
      <c r="F16" s="46" t="n">
        <v>4540.746</v>
      </c>
      <c r="G16" s="21" t="n">
        <f aca="false">(F16-E16)</f>
        <v>-100.156</v>
      </c>
      <c r="H16" s="45" t="n">
        <v>285.877958216955</v>
      </c>
      <c r="I16" s="45" t="n">
        <v>114.89140922473</v>
      </c>
      <c r="J16" s="47" t="n">
        <v>168.304</v>
      </c>
      <c r="K16" s="45" t="n">
        <v>280.533</v>
      </c>
      <c r="L16" s="45" t="n">
        <f aca="false">K16-J16</f>
        <v>112.229</v>
      </c>
      <c r="M16" s="45" t="n">
        <f aca="false">I16-H16</f>
        <v>-170.986548992225</v>
      </c>
      <c r="N16" s="46" t="n">
        <v>0</v>
      </c>
      <c r="O16" s="46" t="n">
        <v>0</v>
      </c>
      <c r="P16" s="46" t="n">
        <v>0</v>
      </c>
      <c r="Q16" s="21" t="n">
        <f aca="false">P16+O16+N16</f>
        <v>0</v>
      </c>
      <c r="R16" s="46" t="n">
        <v>48.1327299648064</v>
      </c>
      <c r="S16" s="46" t="n">
        <v>159.386356440422</v>
      </c>
      <c r="T16" s="46" t="n">
        <v>6.29584231607173</v>
      </c>
      <c r="U16" s="21" t="n">
        <f aca="false">T16+S16+R16</f>
        <v>213.814928721301</v>
      </c>
      <c r="V16" s="21" t="n">
        <f aca="false">Q16-U16</f>
        <v>-213.814928721301</v>
      </c>
      <c r="W16" s="21" t="n">
        <f aca="false">V16-M16</f>
        <v>-42.8283797290759</v>
      </c>
      <c r="X16" s="21" t="n">
        <f aca="false">(G16-W16)-D16</f>
        <v>62.2043591193787</v>
      </c>
      <c r="Y16" s="21" t="n">
        <f aca="false">'Net Market Center Imbalances'!C16</f>
        <v>46</v>
      </c>
      <c r="Z16" s="21" t="n">
        <f aca="false">'Net Market Center Imbalances'!D16</f>
        <v>460</v>
      </c>
      <c r="AA16" s="21" t="n">
        <f aca="false">'Net Market Center Imbalances'!F16</f>
        <v>0</v>
      </c>
      <c r="AB16" s="31" t="n">
        <v>457.926361604626</v>
      </c>
      <c r="AC16" s="31" t="n">
        <f aca="false">AD16*AE16*0.001</f>
        <v>477.834029227557</v>
      </c>
      <c r="AD16" s="31" t="n">
        <v>470.772442588727</v>
      </c>
      <c r="AE16" s="31" t="n">
        <v>1015</v>
      </c>
      <c r="AF16" s="31" t="n">
        <f aca="false">AC16-AB16</f>
        <v>19.9076676229319</v>
      </c>
      <c r="AG16" s="32" t="n">
        <v>453.298709962082</v>
      </c>
      <c r="AH16" s="32" t="n">
        <f aca="false">AG16*AE16/1000</f>
        <v>460.098190611513</v>
      </c>
    </row>
    <row r="17" customFormat="false" ht="14.65" hidden="false" customHeight="false" outlineLevel="0" collapsed="false">
      <c r="A17" s="44" t="n">
        <v>36715</v>
      </c>
      <c r="B17" s="45" t="n">
        <f aca="false">AH17-AC17</f>
        <v>-25.4553643069791</v>
      </c>
      <c r="C17" s="21" t="n">
        <v>-112.13446284126</v>
      </c>
      <c r="D17" s="46" t="n">
        <f aca="false">C17+B17</f>
        <v>-137.589827148239</v>
      </c>
      <c r="E17" s="46" t="n">
        <v>4540.746</v>
      </c>
      <c r="F17" s="46" t="n">
        <v>4367.006</v>
      </c>
      <c r="G17" s="21" t="n">
        <f aca="false">(F17-E17)</f>
        <v>-173.74</v>
      </c>
      <c r="H17" s="45" t="n">
        <v>257.413030435184</v>
      </c>
      <c r="I17" s="45" t="n">
        <v>40.5763862745098</v>
      </c>
      <c r="J17" s="47" t="n">
        <v>201.808</v>
      </c>
      <c r="K17" s="45" t="n">
        <v>241.785</v>
      </c>
      <c r="L17" s="45" t="n">
        <f aca="false">K17-J17</f>
        <v>39.977</v>
      </c>
      <c r="M17" s="45" t="n">
        <f aca="false">I17-H17</f>
        <v>-216.836644160674</v>
      </c>
      <c r="N17" s="46" t="n">
        <v>0</v>
      </c>
      <c r="O17" s="46" t="n">
        <v>0</v>
      </c>
      <c r="P17" s="46" t="n">
        <v>0</v>
      </c>
      <c r="Q17" s="21" t="n">
        <f aca="false">P17+O17+N17</f>
        <v>0</v>
      </c>
      <c r="R17" s="46" t="n">
        <v>44.5050136907697</v>
      </c>
      <c r="S17" s="46" t="n">
        <v>209.72225629623</v>
      </c>
      <c r="T17" s="46" t="n">
        <v>6.5030156991079</v>
      </c>
      <c r="U17" s="21" t="n">
        <f aca="false">T17+S17+R17</f>
        <v>260.730285686107</v>
      </c>
      <c r="V17" s="21" t="n">
        <f aca="false">Q17-U17</f>
        <v>-260.730285686107</v>
      </c>
      <c r="W17" s="21" t="n">
        <f aca="false">V17-M17</f>
        <v>-43.8936415254334</v>
      </c>
      <c r="X17" s="21" t="n">
        <f aca="false">(G17-W17)-D17</f>
        <v>7.74346867367302</v>
      </c>
      <c r="Y17" s="21" t="n">
        <f aca="false">'Net Market Center Imbalances'!C17</f>
        <v>27</v>
      </c>
      <c r="Z17" s="21" t="n">
        <f aca="false">'Net Market Center Imbalances'!D17</f>
        <v>460</v>
      </c>
      <c r="AA17" s="21" t="n">
        <f aca="false">'Net Market Center Imbalances'!F17</f>
        <v>0</v>
      </c>
      <c r="AB17" s="31" t="n">
        <v>414.342421467297</v>
      </c>
      <c r="AC17" s="31" t="n">
        <f aca="false">AD17*AE17*0.001</f>
        <v>387.098121085595</v>
      </c>
      <c r="AD17" s="31" t="n">
        <v>381.002087682672</v>
      </c>
      <c r="AE17" s="31" t="n">
        <v>1016</v>
      </c>
      <c r="AF17" s="31" t="n">
        <f aca="false">AC17-AB17</f>
        <v>-27.2443003817018</v>
      </c>
      <c r="AG17" s="32" t="n">
        <v>355.947595254543</v>
      </c>
      <c r="AH17" s="32" t="n">
        <f aca="false">AG17*AE17/1000</f>
        <v>361.642756778616</v>
      </c>
    </row>
    <row r="18" customFormat="false" ht="14.65" hidden="false" customHeight="false" outlineLevel="0" collapsed="false">
      <c r="A18" s="44" t="n">
        <v>36716</v>
      </c>
      <c r="B18" s="45" t="n">
        <f aca="false">AH18-AC18</f>
        <v>-11.788149157274</v>
      </c>
      <c r="C18" s="21" t="n">
        <v>55.7794711022633</v>
      </c>
      <c r="D18" s="46" t="n">
        <f aca="false">C18+B18</f>
        <v>43.9913219449893</v>
      </c>
      <c r="E18" s="46" t="n">
        <v>4367.006</v>
      </c>
      <c r="F18" s="46" t="n">
        <v>4357.808</v>
      </c>
      <c r="G18" s="21" t="n">
        <f aca="false">(F18-E18)</f>
        <v>-9.19800000000032</v>
      </c>
      <c r="H18" s="45" t="n">
        <v>257.093003885933</v>
      </c>
      <c r="I18" s="45" t="n">
        <v>96.8689970559372</v>
      </c>
      <c r="J18" s="47" t="n">
        <v>140.831</v>
      </c>
      <c r="K18" s="45" t="n">
        <v>227.445</v>
      </c>
      <c r="L18" s="45" t="n">
        <f aca="false">K18-J18</f>
        <v>86.614</v>
      </c>
      <c r="M18" s="45" t="n">
        <f aca="false">I18-H18</f>
        <v>-160.224006829995</v>
      </c>
      <c r="N18" s="46" t="n">
        <v>0</v>
      </c>
      <c r="O18" s="46" t="n">
        <v>0</v>
      </c>
      <c r="P18" s="46" t="n">
        <v>0</v>
      </c>
      <c r="Q18" s="21" t="n">
        <f aca="false">P18+O18+N18</f>
        <v>0</v>
      </c>
      <c r="R18" s="46" t="n">
        <v>44.1740950335289</v>
      </c>
      <c r="S18" s="46" t="n">
        <v>154.355458507963</v>
      </c>
      <c r="T18" s="46" t="n">
        <v>6.09297862531433</v>
      </c>
      <c r="U18" s="21" t="n">
        <f aca="false">T18+S18+R18</f>
        <v>204.622532166806</v>
      </c>
      <c r="V18" s="21" t="n">
        <f aca="false">Q18-U18</f>
        <v>-204.622532166806</v>
      </c>
      <c r="W18" s="21" t="n">
        <f aca="false">V18-M18</f>
        <v>-44.398525336811</v>
      </c>
      <c r="X18" s="21" t="n">
        <f aca="false">(G18-W18)-D18</f>
        <v>-8.79079660817857</v>
      </c>
      <c r="Y18" s="21" t="n">
        <f aca="false">'Net Market Center Imbalances'!C18</f>
        <v>37</v>
      </c>
      <c r="Z18" s="21" t="n">
        <f aca="false">'Net Market Center Imbalances'!D18</f>
        <v>460</v>
      </c>
      <c r="AA18" s="21" t="n">
        <f aca="false">'Net Market Center Imbalances'!F18</f>
        <v>0</v>
      </c>
      <c r="AB18" s="31" t="n">
        <v>438.611177902773</v>
      </c>
      <c r="AC18" s="31" t="n">
        <f aca="false">AD18*AE18*0.001</f>
        <v>426.978079331942</v>
      </c>
      <c r="AD18" s="31" t="n">
        <v>420.668058455115</v>
      </c>
      <c r="AE18" s="31" t="n">
        <v>1015</v>
      </c>
      <c r="AF18" s="31" t="n">
        <f aca="false">AC18-AB18</f>
        <v>-11.6330985708311</v>
      </c>
      <c r="AG18" s="32" t="n">
        <v>409.054118398687</v>
      </c>
      <c r="AH18" s="32" t="n">
        <f aca="false">AG18*AE18/1000</f>
        <v>415.189930174668</v>
      </c>
    </row>
    <row r="19" customFormat="false" ht="14.65" hidden="false" customHeight="false" outlineLevel="0" collapsed="false">
      <c r="A19" s="44" t="n">
        <v>36717</v>
      </c>
      <c r="B19" s="45" t="n">
        <f aca="false">AH19-AC19</f>
        <v>-13.0274250000941</v>
      </c>
      <c r="C19" s="21" t="n">
        <v>-274.07986871555</v>
      </c>
      <c r="D19" s="46" t="n">
        <f aca="false">C19+B19</f>
        <v>-287.107293715644</v>
      </c>
      <c r="E19" s="46" t="n">
        <v>4357.808</v>
      </c>
      <c r="F19" s="46" t="n">
        <v>4032.812</v>
      </c>
      <c r="G19" s="21" t="n">
        <f aca="false">(F19-E19)</f>
        <v>-324.996</v>
      </c>
      <c r="H19" s="45" t="n">
        <v>257.164448284089</v>
      </c>
      <c r="I19" s="45" t="n">
        <v>189.605477919529</v>
      </c>
      <c r="J19" s="47" t="n">
        <v>137.02</v>
      </c>
      <c r="K19" s="45" t="n">
        <v>281.201</v>
      </c>
      <c r="L19" s="45" t="n">
        <f aca="false">K19-J19</f>
        <v>144.181</v>
      </c>
      <c r="M19" s="45" t="n">
        <f aca="false">I19-H19</f>
        <v>-67.5589703645599</v>
      </c>
      <c r="N19" s="46" t="n">
        <v>0</v>
      </c>
      <c r="O19" s="46" t="n">
        <v>0</v>
      </c>
      <c r="P19" s="46" t="n">
        <v>0</v>
      </c>
      <c r="Q19" s="21" t="n">
        <f aca="false">P19+O19+N19</f>
        <v>0</v>
      </c>
      <c r="R19" s="46" t="n">
        <v>51.7836341239352</v>
      </c>
      <c r="S19" s="46" t="n">
        <v>40.6146149991649</v>
      </c>
      <c r="T19" s="46" t="n">
        <v>5.07682687489561</v>
      </c>
      <c r="U19" s="21" t="n">
        <f aca="false">T19+S19+R19</f>
        <v>97.4750759979957</v>
      </c>
      <c r="V19" s="21" t="n">
        <f aca="false">Q19-U19</f>
        <v>-97.4750759979957</v>
      </c>
      <c r="W19" s="21" t="n">
        <f aca="false">V19-M19</f>
        <v>-29.9161056334358</v>
      </c>
      <c r="X19" s="21" t="n">
        <f aca="false">(G19-W19)-D19</f>
        <v>-7.97260065091984</v>
      </c>
      <c r="Y19" s="21" t="n">
        <f aca="false">'Net Market Center Imbalances'!C19</f>
        <v>28</v>
      </c>
      <c r="Z19" s="21" t="n">
        <f aca="false">'Net Market Center Imbalances'!D19</f>
        <v>460</v>
      </c>
      <c r="AA19" s="21" t="n">
        <f aca="false">'Net Market Center Imbalances'!F19</f>
        <v>0</v>
      </c>
      <c r="AB19" s="31" t="n">
        <v>489.34108234231</v>
      </c>
      <c r="AC19" s="31" t="n">
        <f aca="false">AD19*AE19*0.001</f>
        <v>468.298538622129</v>
      </c>
      <c r="AD19" s="31" t="n">
        <v>461.377870563674</v>
      </c>
      <c r="AE19" s="31" t="n">
        <v>1015</v>
      </c>
      <c r="AF19" s="31" t="n">
        <f aca="false">AC19-AB19</f>
        <v>-21.0425437201806</v>
      </c>
      <c r="AG19" s="32" t="n">
        <v>448.542969085749</v>
      </c>
      <c r="AH19" s="32" t="n">
        <f aca="false">AG19*AE19/1000</f>
        <v>455.271113622035</v>
      </c>
    </row>
    <row r="20" customFormat="false" ht="14.65" hidden="false" customHeight="false" outlineLevel="0" collapsed="false">
      <c r="A20" s="44" t="n">
        <v>36718</v>
      </c>
      <c r="B20" s="45" t="n">
        <f aca="false">AH20-AC20</f>
        <v>12.1667096705366</v>
      </c>
      <c r="C20" s="21" t="n">
        <v>179.316633886919</v>
      </c>
      <c r="D20" s="46" t="n">
        <f aca="false">C20+B20</f>
        <v>191.483343557456</v>
      </c>
      <c r="E20" s="46" t="n">
        <v>4032.812</v>
      </c>
      <c r="F20" s="46" t="n">
        <v>4172.826</v>
      </c>
      <c r="G20" s="21" t="n">
        <f aca="false">(F20-E20)</f>
        <v>140.014</v>
      </c>
      <c r="H20" s="45" t="n">
        <v>190.364664039453</v>
      </c>
      <c r="I20" s="45" t="n">
        <v>275.57505108055</v>
      </c>
      <c r="J20" s="47" t="n">
        <v>130.507</v>
      </c>
      <c r="K20" s="45" t="n">
        <v>368.732</v>
      </c>
      <c r="L20" s="45" t="n">
        <f aca="false">K20-J20</f>
        <v>238.225</v>
      </c>
      <c r="M20" s="45" t="n">
        <f aca="false">I20-H20</f>
        <v>85.2103870410975</v>
      </c>
      <c r="N20" s="46" t="n">
        <v>0</v>
      </c>
      <c r="O20" s="46" t="n">
        <v>49.056</v>
      </c>
      <c r="P20" s="46" t="n">
        <v>0</v>
      </c>
      <c r="Q20" s="21" t="n">
        <f aca="false">P20+O20+N20</f>
        <v>49.056</v>
      </c>
      <c r="R20" s="46" t="n">
        <v>0</v>
      </c>
      <c r="S20" s="46" t="n">
        <v>6.07819929091248</v>
      </c>
      <c r="T20" s="46" t="n">
        <v>5.0651660757604</v>
      </c>
      <c r="U20" s="21" t="n">
        <f aca="false">T20+S20+R20</f>
        <v>11.1433653666729</v>
      </c>
      <c r="V20" s="21" t="n">
        <f aca="false">Q20-U20</f>
        <v>37.9126346333271</v>
      </c>
      <c r="W20" s="21" t="n">
        <f aca="false">V20-M20</f>
        <v>-47.2977524077704</v>
      </c>
      <c r="X20" s="21" t="n">
        <f aca="false">(G20-W20)-D20</f>
        <v>-4.17159114968521</v>
      </c>
      <c r="Y20" s="21" t="n">
        <f aca="false">'Net Market Center Imbalances'!C20</f>
        <v>-66</v>
      </c>
      <c r="Z20" s="21" t="n">
        <f aca="false">'Net Market Center Imbalances'!D20</f>
        <v>460</v>
      </c>
      <c r="AA20" s="21" t="n">
        <f aca="false">'Net Market Center Imbalances'!F20</f>
        <v>0</v>
      </c>
      <c r="AB20" s="31" t="n">
        <v>431.800734161655</v>
      </c>
      <c r="AC20" s="31" t="n">
        <f aca="false">AD20*AE20*0.001</f>
        <v>471.605427974948</v>
      </c>
      <c r="AD20" s="31" t="n">
        <v>465.553235908142</v>
      </c>
      <c r="AE20" s="31" t="n">
        <v>1013</v>
      </c>
      <c r="AF20" s="31" t="n">
        <f aca="false">AC20-AB20</f>
        <v>39.8046938132924</v>
      </c>
      <c r="AG20" s="32" t="n">
        <v>477.563808139669</v>
      </c>
      <c r="AH20" s="32" t="n">
        <f aca="false">AG20*AE20/1000</f>
        <v>483.772137645484</v>
      </c>
    </row>
    <row r="21" customFormat="false" ht="14.65" hidden="false" customHeight="false" outlineLevel="0" collapsed="false">
      <c r="A21" s="44" t="n">
        <v>36719</v>
      </c>
      <c r="B21" s="45" t="n">
        <f aca="false">AH21-AC21</f>
        <v>25.004547056451</v>
      </c>
      <c r="C21" s="21" t="n">
        <v>166.099211376065</v>
      </c>
      <c r="D21" s="46" t="n">
        <f aca="false">C21+B21</f>
        <v>191.103758432516</v>
      </c>
      <c r="E21" s="46" t="n">
        <v>4172.826</v>
      </c>
      <c r="F21" s="46" t="n">
        <v>4311.818</v>
      </c>
      <c r="G21" s="21" t="n">
        <f aca="false">(F21-E21)</f>
        <v>138.992</v>
      </c>
      <c r="H21" s="45" t="n">
        <v>189.315007124009</v>
      </c>
      <c r="I21" s="45" t="n">
        <v>324.655251226693</v>
      </c>
      <c r="J21" s="47" t="n">
        <v>96.246</v>
      </c>
      <c r="K21" s="45" t="n">
        <v>391.162</v>
      </c>
      <c r="L21" s="45" t="n">
        <f aca="false">K21-J21</f>
        <v>294.916</v>
      </c>
      <c r="M21" s="45" t="n">
        <f aca="false">I21-H21</f>
        <v>135.340244102684</v>
      </c>
      <c r="N21" s="46" t="n">
        <v>0</v>
      </c>
      <c r="O21" s="46" t="n">
        <v>89.6294</v>
      </c>
      <c r="P21" s="46" t="n">
        <v>0</v>
      </c>
      <c r="Q21" s="21" t="n">
        <f aca="false">P21+O21+N21</f>
        <v>89.6294</v>
      </c>
      <c r="R21" s="46" t="n">
        <v>0</v>
      </c>
      <c r="S21" s="46" t="n">
        <v>0</v>
      </c>
      <c r="T21" s="46" t="n">
        <v>5.07206651538261</v>
      </c>
      <c r="U21" s="21" t="n">
        <f aca="false">T21+S21+R21</f>
        <v>5.07206651538261</v>
      </c>
      <c r="V21" s="21" t="n">
        <f aca="false">Q21-U21</f>
        <v>84.5573334846174</v>
      </c>
      <c r="W21" s="21" t="n">
        <f aca="false">V21-M21</f>
        <v>-50.7829106180663</v>
      </c>
      <c r="X21" s="21" t="n">
        <f aca="false">(G21-W21)-D21</f>
        <v>-1.32884781444955</v>
      </c>
      <c r="Y21" s="21" t="n">
        <f aca="false">'Net Market Center Imbalances'!C21</f>
        <v>-67</v>
      </c>
      <c r="Z21" s="21" t="n">
        <f aca="false">'Net Market Center Imbalances'!D21</f>
        <v>460</v>
      </c>
      <c r="AA21" s="21" t="n">
        <f aca="false">'Net Market Center Imbalances'!F21</f>
        <v>0</v>
      </c>
      <c r="AB21" s="31" t="n">
        <v>449.606217510137</v>
      </c>
      <c r="AC21" s="31" t="n">
        <f aca="false">AD21*AE21*0.001</f>
        <v>482.655532359081</v>
      </c>
      <c r="AD21" s="31" t="n">
        <v>475.991649269311</v>
      </c>
      <c r="AE21" s="31" t="n">
        <v>1014</v>
      </c>
      <c r="AF21" s="31" t="n">
        <f aca="false">AC21-AB21</f>
        <v>33.049314848945</v>
      </c>
      <c r="AG21" s="32" t="n">
        <v>500.65096589303</v>
      </c>
      <c r="AH21" s="32" t="n">
        <f aca="false">AG21*AE21/1000</f>
        <v>507.660079415533</v>
      </c>
    </row>
    <row r="22" customFormat="false" ht="14.65" hidden="false" customHeight="false" outlineLevel="0" collapsed="false">
      <c r="A22" s="44" t="n">
        <v>36720</v>
      </c>
      <c r="B22" s="45" t="n">
        <f aca="false">AH22-AC22</f>
        <v>31.019737329131</v>
      </c>
      <c r="C22" s="21" t="n">
        <v>-40.2477969131733</v>
      </c>
      <c r="D22" s="46" t="n">
        <f aca="false">C22+B22</f>
        <v>-9.22805958404223</v>
      </c>
      <c r="E22" s="46" t="n">
        <v>4311.818</v>
      </c>
      <c r="F22" s="46" t="n">
        <v>4204.508</v>
      </c>
      <c r="G22" s="21" t="n">
        <f aca="false">(F22-E22)</f>
        <v>-107.31</v>
      </c>
      <c r="H22" s="45" t="n">
        <v>189.219521043815</v>
      </c>
      <c r="I22" s="45" t="n">
        <v>166.977533333333</v>
      </c>
      <c r="J22" s="47" t="n">
        <v>122.986</v>
      </c>
      <c r="K22" s="45" t="n">
        <v>280.229</v>
      </c>
      <c r="L22" s="45" t="n">
        <f aca="false">K22-J22</f>
        <v>157.243</v>
      </c>
      <c r="M22" s="45" t="n">
        <f aca="false">I22-H22</f>
        <v>-22.2419877104819</v>
      </c>
      <c r="N22" s="46" t="n">
        <v>0</v>
      </c>
      <c r="O22" s="46" t="n">
        <v>0</v>
      </c>
      <c r="P22" s="46" t="n">
        <v>0</v>
      </c>
      <c r="Q22" s="21" t="n">
        <f aca="false">P22+O22+N22</f>
        <v>0</v>
      </c>
      <c r="R22" s="46" t="n">
        <v>56.834212587738</v>
      </c>
      <c r="S22" s="46" t="n">
        <v>7.10427657346725</v>
      </c>
      <c r="T22" s="46" t="n">
        <v>5.07448326676232</v>
      </c>
      <c r="U22" s="21" t="n">
        <f aca="false">T22+S22+R22</f>
        <v>69.0129724279676</v>
      </c>
      <c r="V22" s="21" t="n">
        <f aca="false">Q22-U22</f>
        <v>-69.0129724279676</v>
      </c>
      <c r="W22" s="21" t="n">
        <f aca="false">V22-M22</f>
        <v>-46.7709847174857</v>
      </c>
      <c r="X22" s="21" t="n">
        <f aca="false">(G22-W22)-D22</f>
        <v>-51.3109556984724</v>
      </c>
      <c r="Y22" s="21" t="n">
        <f aca="false">'Net Market Center Imbalances'!C22</f>
        <v>-48</v>
      </c>
      <c r="Z22" s="21" t="n">
        <f aca="false">'Net Market Center Imbalances'!D22</f>
        <v>460</v>
      </c>
      <c r="AA22" s="21" t="n">
        <f aca="false">'Net Market Center Imbalances'!F22</f>
        <v>0</v>
      </c>
      <c r="AB22" s="31" t="n">
        <v>446.558342800081</v>
      </c>
      <c r="AC22" s="31" t="n">
        <f aca="false">AD22*AE22*0.001</f>
        <v>472.536534446764</v>
      </c>
      <c r="AD22" s="31" t="n">
        <v>465.553235908142</v>
      </c>
      <c r="AE22" s="31" t="n">
        <v>1015</v>
      </c>
      <c r="AF22" s="31" t="n">
        <f aca="false">AC22-AB22</f>
        <v>25.9781916466836</v>
      </c>
      <c r="AG22" s="32" t="n">
        <v>496.114553473788</v>
      </c>
      <c r="AH22" s="32" t="n">
        <f aca="false">AG22*AE22/1000</f>
        <v>503.556271775895</v>
      </c>
    </row>
    <row r="23" customFormat="false" ht="14.65" hidden="false" customHeight="false" outlineLevel="0" collapsed="false">
      <c r="A23" s="44" t="n">
        <v>36721</v>
      </c>
      <c r="B23" s="45" t="n">
        <f aca="false">AH23-AC23</f>
        <v>5.38576301373143</v>
      </c>
      <c r="C23" s="21" t="n">
        <v>132.89748101058</v>
      </c>
      <c r="D23" s="46" t="n">
        <f aca="false">C23+B23</f>
        <v>138.283244024312</v>
      </c>
      <c r="E23" s="46" t="n">
        <v>4204.508</v>
      </c>
      <c r="F23" s="46" t="n">
        <v>4230.058</v>
      </c>
      <c r="G23" s="21" t="n">
        <f aca="false">(F23-E23)</f>
        <v>25.5500000000002</v>
      </c>
      <c r="H23" s="45" t="n">
        <v>275.449906241849</v>
      </c>
      <c r="I23" s="45" t="n">
        <v>267.612879293425</v>
      </c>
      <c r="J23" s="47" t="n">
        <v>109.153</v>
      </c>
      <c r="K23" s="45" t="n">
        <v>370.995</v>
      </c>
      <c r="L23" s="45" t="n">
        <f aca="false">K23-J23</f>
        <v>261.842</v>
      </c>
      <c r="M23" s="45" t="n">
        <f aca="false">I23-H23</f>
        <v>-7.83702694842413</v>
      </c>
      <c r="N23" s="46" t="n">
        <v>0</v>
      </c>
      <c r="O23" s="46" t="n">
        <v>0</v>
      </c>
      <c r="P23" s="46" t="n">
        <v>0</v>
      </c>
      <c r="Q23" s="21" t="n">
        <f aca="false">P23+O23+N23</f>
        <v>0</v>
      </c>
      <c r="R23" s="46" t="n">
        <v>56.8532448241764</v>
      </c>
      <c r="S23" s="46" t="n">
        <v>5.07618257358718</v>
      </c>
      <c r="T23" s="46" t="n">
        <v>5.07618257358718</v>
      </c>
      <c r="U23" s="21" t="n">
        <f aca="false">T23+S23+R23</f>
        <v>67.0056099713507</v>
      </c>
      <c r="V23" s="21" t="n">
        <f aca="false">Q23-U23</f>
        <v>-67.0056099713507</v>
      </c>
      <c r="W23" s="21" t="n">
        <f aca="false">V23-M23</f>
        <v>-59.1685830229266</v>
      </c>
      <c r="X23" s="21" t="n">
        <f aca="false">(G23-W23)-D23</f>
        <v>-53.564661001385</v>
      </c>
      <c r="Y23" s="21" t="n">
        <f aca="false">'Net Market Center Imbalances'!C23</f>
        <v>37</v>
      </c>
      <c r="Z23" s="21" t="n">
        <f aca="false">'Net Market Center Imbalances'!D23</f>
        <v>460</v>
      </c>
      <c r="AA23" s="21" t="n">
        <f aca="false">'Net Market Center Imbalances'!F23</f>
        <v>0</v>
      </c>
      <c r="AB23" s="31" t="n">
        <v>434.572483538617</v>
      </c>
      <c r="AC23" s="31" t="n">
        <f aca="false">AD23*AE23*0.001</f>
        <v>450.287056367432</v>
      </c>
      <c r="AD23" s="31" t="n">
        <v>443.632567849687</v>
      </c>
      <c r="AE23" s="31" t="n">
        <v>1015</v>
      </c>
      <c r="AF23" s="31" t="n">
        <f aca="false">AC23-AB23</f>
        <v>15.7145728288154</v>
      </c>
      <c r="AG23" s="32" t="n">
        <v>448.938738306565</v>
      </c>
      <c r="AH23" s="32" t="n">
        <f aca="false">AG23*AE23/1000</f>
        <v>455.672819381164</v>
      </c>
    </row>
    <row r="24" customFormat="false" ht="14.65" hidden="false" customHeight="false" outlineLevel="0" collapsed="false">
      <c r="A24" s="44" t="n">
        <v>36722</v>
      </c>
      <c r="B24" s="45" t="n">
        <f aca="false">AH24-AC24</f>
        <v>31.8274453972045</v>
      </c>
      <c r="C24" s="21" t="n">
        <v>44.48768032469</v>
      </c>
      <c r="D24" s="46" t="n">
        <f aca="false">C24+B24</f>
        <v>76.3151257218945</v>
      </c>
      <c r="E24" s="46" t="n">
        <v>4230.058</v>
      </c>
      <c r="F24" s="46" t="n">
        <v>4265.828</v>
      </c>
      <c r="G24" s="21" t="n">
        <f aca="false">(F24-E24)</f>
        <v>35.7700000000004</v>
      </c>
      <c r="H24" s="45" t="n">
        <v>229.126643901262</v>
      </c>
      <c r="I24" s="45" t="n">
        <v>82.0687764705882</v>
      </c>
      <c r="J24" s="47" t="n">
        <v>156.436</v>
      </c>
      <c r="K24" s="45" t="n">
        <v>219.562</v>
      </c>
      <c r="L24" s="45" t="n">
        <f aca="false">K24-J24</f>
        <v>63.126</v>
      </c>
      <c r="M24" s="45" t="n">
        <f aca="false">I24-H24</f>
        <v>-147.057867430673</v>
      </c>
      <c r="N24" s="46" t="n">
        <v>0</v>
      </c>
      <c r="O24" s="46" t="n">
        <v>0</v>
      </c>
      <c r="P24" s="46" t="n">
        <v>0</v>
      </c>
      <c r="Q24" s="21" t="n">
        <f aca="false">P24+O24+N24</f>
        <v>0</v>
      </c>
      <c r="R24" s="46" t="n">
        <v>60.2452127870124</v>
      </c>
      <c r="S24" s="46" t="n">
        <v>110.33445578525</v>
      </c>
      <c r="T24" s="46" t="n">
        <v>6.03264605453226</v>
      </c>
      <c r="U24" s="21" t="n">
        <f aca="false">T24+S24+R24</f>
        <v>176.612314626795</v>
      </c>
      <c r="V24" s="21" t="n">
        <f aca="false">Q24-U24</f>
        <v>-176.612314626795</v>
      </c>
      <c r="W24" s="21" t="n">
        <f aca="false">V24-M24</f>
        <v>-29.5544471961213</v>
      </c>
      <c r="X24" s="21" t="n">
        <f aca="false">(G24-W24)-D24</f>
        <v>-10.9906785257727</v>
      </c>
      <c r="Y24" s="21" t="n">
        <f aca="false">'Net Market Center Imbalances'!C24</f>
        <v>0</v>
      </c>
      <c r="Z24" s="21" t="n">
        <f aca="false">'Net Market Center Imbalances'!D24</f>
        <v>460</v>
      </c>
      <c r="AA24" s="21" t="n">
        <f aca="false">'Net Market Center Imbalances'!F24</f>
        <v>0</v>
      </c>
      <c r="AB24" s="31" t="n">
        <v>411.850932418489</v>
      </c>
      <c r="AC24" s="31" t="n">
        <f aca="false">AD24*AE24*0.001</f>
        <v>392.400835073069</v>
      </c>
      <c r="AD24" s="31" t="n">
        <v>386.221294363257</v>
      </c>
      <c r="AE24" s="31" t="n">
        <v>1016</v>
      </c>
      <c r="AF24" s="31" t="n">
        <f aca="false">AC24-AB24</f>
        <v>-19.4500973454203</v>
      </c>
      <c r="AG24" s="32" t="n">
        <v>417.547520147907</v>
      </c>
      <c r="AH24" s="32" t="n">
        <f aca="false">AG24*AE24/1000</f>
        <v>424.228280470273</v>
      </c>
    </row>
    <row r="25" customFormat="false" ht="14.65" hidden="false" customHeight="false" outlineLevel="0" collapsed="false">
      <c r="A25" s="44" t="n">
        <v>36723</v>
      </c>
      <c r="B25" s="45" t="n">
        <f aca="false">AH25-AC25</f>
        <v>11.2319223509142</v>
      </c>
      <c r="C25" s="21" t="n">
        <v>52.4371610844176</v>
      </c>
      <c r="D25" s="46" t="n">
        <f aca="false">C25+B25</f>
        <v>63.6690834353318</v>
      </c>
      <c r="E25" s="46" t="n">
        <v>4265.828</v>
      </c>
      <c r="F25" s="46" t="n">
        <v>4240.278</v>
      </c>
      <c r="G25" s="21" t="n">
        <f aca="false">(F25-E25)</f>
        <v>-25.5500000000002</v>
      </c>
      <c r="H25" s="45" t="n">
        <v>199.580536893319</v>
      </c>
      <c r="I25" s="45" t="n">
        <v>62.3812490196078</v>
      </c>
      <c r="J25" s="47" t="n">
        <v>164.239</v>
      </c>
      <c r="K25" s="45" t="n">
        <v>207.716</v>
      </c>
      <c r="L25" s="45" t="n">
        <f aca="false">K25-J25</f>
        <v>43.477</v>
      </c>
      <c r="M25" s="45" t="n">
        <f aca="false">I25-H25</f>
        <v>-137.199287873712</v>
      </c>
      <c r="N25" s="46" t="n">
        <v>0</v>
      </c>
      <c r="O25" s="46" t="n">
        <v>0</v>
      </c>
      <c r="P25" s="46" t="n">
        <v>0</v>
      </c>
      <c r="Q25" s="21" t="n">
        <f aca="false">P25+O25+N25</f>
        <v>0</v>
      </c>
      <c r="R25" s="46" t="n">
        <v>61.4382212735711</v>
      </c>
      <c r="S25" s="46" t="n">
        <v>85.5176961236395</v>
      </c>
      <c r="T25" s="46" t="n">
        <v>6.07574935035481</v>
      </c>
      <c r="U25" s="21" t="n">
        <f aca="false">T25+S25+R25</f>
        <v>153.031666747565</v>
      </c>
      <c r="V25" s="21" t="n">
        <f aca="false">Q25-U25</f>
        <v>-153.031666747565</v>
      </c>
      <c r="W25" s="21" t="n">
        <f aca="false">V25-M25</f>
        <v>-15.8323788738539</v>
      </c>
      <c r="X25" s="21" t="n">
        <f aca="false">(G25-W25)-D25</f>
        <v>-73.3867045614781</v>
      </c>
      <c r="Y25" s="21" t="n">
        <f aca="false">'Net Market Center Imbalances'!C25</f>
        <v>-34</v>
      </c>
      <c r="Z25" s="21" t="n">
        <f aca="false">'Net Market Center Imbalances'!D25</f>
        <v>460</v>
      </c>
      <c r="AA25" s="21" t="n">
        <f aca="false">'Net Market Center Imbalances'!F25</f>
        <v>0</v>
      </c>
      <c r="AB25" s="31" t="n">
        <v>507.796874521878</v>
      </c>
      <c r="AC25" s="31" t="n">
        <f aca="false">AD25*AE25*0.001</f>
        <v>443.306889352818</v>
      </c>
      <c r="AD25" s="31" t="n">
        <v>436.325678496869</v>
      </c>
      <c r="AE25" s="31" t="n">
        <v>1016</v>
      </c>
      <c r="AF25" s="31" t="n">
        <f aca="false">AC25-AB25</f>
        <v>-64.4899851690595</v>
      </c>
      <c r="AG25" s="32" t="n">
        <v>447.380720180839</v>
      </c>
      <c r="AH25" s="32" t="n">
        <f aca="false">AG25*AE25/1000</f>
        <v>454.538811703733</v>
      </c>
    </row>
    <row r="26" customFormat="false" ht="14.65" hidden="false" customHeight="false" outlineLevel="0" collapsed="false">
      <c r="A26" s="44" t="n">
        <v>36724</v>
      </c>
      <c r="B26" s="45" t="n">
        <f aca="false">AH26-AC26</f>
        <v>-31.0268821155449</v>
      </c>
      <c r="C26" s="21" t="n">
        <v>-246.404550733824</v>
      </c>
      <c r="D26" s="46" t="n">
        <f aca="false">C26+B26</f>
        <v>-277.431432849369</v>
      </c>
      <c r="E26" s="46" t="n">
        <v>4240.278</v>
      </c>
      <c r="F26" s="46" t="n">
        <v>4002.152</v>
      </c>
      <c r="G26" s="21" t="n">
        <f aca="false">(F26-E26)</f>
        <v>-238.126</v>
      </c>
      <c r="H26" s="45" t="n">
        <v>200.898382816505</v>
      </c>
      <c r="I26" s="45" t="n">
        <v>139.971569185476</v>
      </c>
      <c r="J26" s="47" t="n">
        <v>148.361</v>
      </c>
      <c r="K26" s="45" t="n">
        <v>270.155</v>
      </c>
      <c r="L26" s="45" t="n">
        <f aca="false">K26-J26</f>
        <v>121.794</v>
      </c>
      <c r="M26" s="45" t="n">
        <f aca="false">I26-H26</f>
        <v>-60.9268136310293</v>
      </c>
      <c r="N26" s="46" t="n">
        <v>0</v>
      </c>
      <c r="O26" s="46" t="n">
        <v>0</v>
      </c>
      <c r="P26" s="46" t="n">
        <v>0</v>
      </c>
      <c r="Q26" s="21" t="n">
        <f aca="false">P26+O26+N26</f>
        <v>0</v>
      </c>
      <c r="R26" s="46" t="n">
        <v>0</v>
      </c>
      <c r="S26" s="46" t="n">
        <v>0</v>
      </c>
      <c r="T26" s="46" t="n">
        <v>5.48350400939544</v>
      </c>
      <c r="U26" s="21" t="n">
        <f aca="false">T26+S26+R26</f>
        <v>5.48350400939544</v>
      </c>
      <c r="V26" s="21" t="n">
        <f aca="false">Q26-U26</f>
        <v>-5.48350400939544</v>
      </c>
      <c r="W26" s="21" t="n">
        <f aca="false">V26-M26</f>
        <v>55.4433096216339</v>
      </c>
      <c r="X26" s="21" t="n">
        <f aca="false">(G26-W26)-D26</f>
        <v>-16.137876772265</v>
      </c>
      <c r="Y26" s="21" t="n">
        <f aca="false">'Net Market Center Imbalances'!C26</f>
        <v>-146</v>
      </c>
      <c r="Z26" s="21" t="n">
        <f aca="false">'Net Market Center Imbalances'!D26</f>
        <v>460</v>
      </c>
      <c r="AA26" s="21" t="n">
        <f aca="false">'Net Market Center Imbalances'!F26</f>
        <v>0</v>
      </c>
      <c r="AB26" s="31" t="n">
        <v>511.93990306895</v>
      </c>
      <c r="AC26" s="31" t="n">
        <f aca="false">AD26*AE26*0.001</f>
        <v>494.786012526096</v>
      </c>
      <c r="AD26" s="31" t="n">
        <v>487.473903966597</v>
      </c>
      <c r="AE26" s="31" t="n">
        <v>1015</v>
      </c>
      <c r="AF26" s="31" t="n">
        <f aca="false">AC26-AB26</f>
        <v>-17.1538905428538</v>
      </c>
      <c r="AG26" s="32" t="n">
        <v>456.905547202513</v>
      </c>
      <c r="AH26" s="32" t="n">
        <f aca="false">AG26*AE26/1000</f>
        <v>463.759130410551</v>
      </c>
    </row>
    <row r="27" customFormat="false" ht="14.65" hidden="false" customHeight="false" outlineLevel="0" collapsed="false">
      <c r="A27" s="44" t="n">
        <v>36725</v>
      </c>
      <c r="B27" s="45" t="n">
        <f aca="false">AH27-AC27</f>
        <v>-7.82664451052688</v>
      </c>
      <c r="C27" s="21" t="n">
        <v>-125.745246778642</v>
      </c>
      <c r="D27" s="46" t="n">
        <f aca="false">C27+B27</f>
        <v>-133.571891289169</v>
      </c>
      <c r="E27" s="46" t="n">
        <v>4002.152</v>
      </c>
      <c r="F27" s="46" t="n">
        <v>4025.658</v>
      </c>
      <c r="G27" s="21" t="n">
        <f aca="false">(F27-E27)</f>
        <v>23.5059999999999</v>
      </c>
      <c r="H27" s="45" t="n">
        <v>192.56369002982</v>
      </c>
      <c r="I27" s="45" t="n">
        <v>169.659866535819</v>
      </c>
      <c r="J27" s="47" t="n">
        <v>101.959</v>
      </c>
      <c r="K27" s="45" t="n">
        <v>261.557</v>
      </c>
      <c r="L27" s="45" t="n">
        <f aca="false">K27-J27</f>
        <v>159.598</v>
      </c>
      <c r="M27" s="45" t="n">
        <f aca="false">I27-H27</f>
        <v>-22.9038234940001</v>
      </c>
      <c r="N27" s="46" t="n">
        <v>0</v>
      </c>
      <c r="O27" s="46" t="n">
        <v>130.9182</v>
      </c>
      <c r="P27" s="46" t="n">
        <v>0</v>
      </c>
      <c r="Q27" s="21" t="n">
        <f aca="false">P27+O27+N27</f>
        <v>130.9182</v>
      </c>
      <c r="R27" s="46" t="n">
        <v>0</v>
      </c>
      <c r="S27" s="46" t="n">
        <v>0</v>
      </c>
      <c r="T27" s="46" t="n">
        <v>5.07270565483652</v>
      </c>
      <c r="U27" s="21" t="n">
        <f aca="false">T27+S27+R27</f>
        <v>5.07270565483652</v>
      </c>
      <c r="V27" s="21" t="n">
        <f aca="false">Q27-U27</f>
        <v>125.845494345163</v>
      </c>
      <c r="W27" s="21" t="n">
        <f aca="false">V27-M27</f>
        <v>148.749317839164</v>
      </c>
      <c r="X27" s="21" t="n">
        <f aca="false">(G27-W27)-D27</f>
        <v>8.32857345000483</v>
      </c>
      <c r="Y27" s="21" t="n">
        <f aca="false">'Net Market Center Imbalances'!C27</f>
        <v>-168</v>
      </c>
      <c r="Z27" s="21" t="n">
        <f aca="false">'Net Market Center Imbalances'!D27</f>
        <v>460</v>
      </c>
      <c r="AA27" s="21" t="n">
        <f aca="false">'Net Market Center Imbalances'!F27</f>
        <v>0</v>
      </c>
      <c r="AB27" s="31" t="n">
        <v>466.791809064631</v>
      </c>
      <c r="AC27" s="31" t="n">
        <f aca="false">AD27*AE27*0.001</f>
        <v>483.131524008351</v>
      </c>
      <c r="AD27" s="31" t="n">
        <v>475.991649269311</v>
      </c>
      <c r="AE27" s="31" t="n">
        <v>1015</v>
      </c>
      <c r="AF27" s="31" t="n">
        <f aca="false">AC27-AB27</f>
        <v>16.3397149437201</v>
      </c>
      <c r="AG27" s="32" t="n">
        <v>468.280669455984</v>
      </c>
      <c r="AH27" s="32" t="n">
        <f aca="false">AG27*AE27/1000</f>
        <v>475.304879497824</v>
      </c>
    </row>
    <row r="28" customFormat="false" ht="14.65" hidden="false" customHeight="false" outlineLevel="0" collapsed="false">
      <c r="A28" s="44" t="n">
        <v>36726</v>
      </c>
      <c r="B28" s="45" t="n">
        <f aca="false">AH28-AC28</f>
        <v>18.4516510639622</v>
      </c>
      <c r="C28" s="21" t="n">
        <v>-283.876794039484</v>
      </c>
      <c r="D28" s="46" t="n">
        <f aca="false">C28+B28</f>
        <v>-265.425142975521</v>
      </c>
      <c r="E28" s="46" t="n">
        <v>4025.658</v>
      </c>
      <c r="F28" s="46" t="n">
        <v>4023.614</v>
      </c>
      <c r="G28" s="21" t="n">
        <f aca="false">(F28-E28)</f>
        <v>-2.04399999999987</v>
      </c>
      <c r="H28" s="45" t="n">
        <v>180.060431118915</v>
      </c>
      <c r="I28" s="45" t="n">
        <v>174.811990186457</v>
      </c>
      <c r="J28" s="47" t="n">
        <v>104.35</v>
      </c>
      <c r="K28" s="45" t="n">
        <v>269.085</v>
      </c>
      <c r="L28" s="45" t="n">
        <f aca="false">K28-J28</f>
        <v>164.735</v>
      </c>
      <c r="M28" s="45" t="n">
        <f aca="false">I28-H28</f>
        <v>-5.24844093245795</v>
      </c>
      <c r="N28" s="46" t="n">
        <v>0</v>
      </c>
      <c r="O28" s="46" t="n">
        <v>310.88218</v>
      </c>
      <c r="P28" s="46" t="n">
        <v>0</v>
      </c>
      <c r="Q28" s="21" t="n">
        <f aca="false">P28+O28+N28</f>
        <v>310.88218</v>
      </c>
      <c r="R28" s="46" t="n">
        <v>0</v>
      </c>
      <c r="S28" s="46" t="n">
        <v>0</v>
      </c>
      <c r="T28" s="46" t="n">
        <v>5.45441304290053</v>
      </c>
      <c r="U28" s="21" t="n">
        <f aca="false">T28+S28+R28</f>
        <v>5.45441304290053</v>
      </c>
      <c r="V28" s="21" t="n">
        <f aca="false">Q28-U28</f>
        <v>305.4277669571</v>
      </c>
      <c r="W28" s="21" t="n">
        <f aca="false">V28-M28</f>
        <v>310.676207889557</v>
      </c>
      <c r="X28" s="21" t="n">
        <f aca="false">(G28-W28)-D28</f>
        <v>-47.2950649140358</v>
      </c>
      <c r="Y28" s="21" t="n">
        <f aca="false">'Net Market Center Imbalances'!C28</f>
        <v>-172</v>
      </c>
      <c r="Z28" s="21" t="n">
        <f aca="false">'Net Market Center Imbalances'!D28</f>
        <v>460</v>
      </c>
      <c r="AA28" s="21" t="n">
        <f aca="false">'Net Market Center Imbalances'!F28</f>
        <v>0</v>
      </c>
      <c r="AB28" s="31" t="n">
        <v>479.332338901362</v>
      </c>
      <c r="AC28" s="31" t="n">
        <f aca="false">AD28*AE28*0.001</f>
        <v>443.306889352818</v>
      </c>
      <c r="AD28" s="31" t="n">
        <v>436.325678496869</v>
      </c>
      <c r="AE28" s="31" t="n">
        <v>1016</v>
      </c>
      <c r="AF28" s="31" t="n">
        <f aca="false">AC28-AB28</f>
        <v>-36.0254495485435</v>
      </c>
      <c r="AG28" s="32" t="n">
        <v>454.486752378721</v>
      </c>
      <c r="AH28" s="32" t="n">
        <f aca="false">AG28*AE28/1000</f>
        <v>461.758540416781</v>
      </c>
    </row>
    <row r="29" customFormat="false" ht="14.65" hidden="false" customHeight="false" outlineLevel="0" collapsed="false">
      <c r="A29" s="44" t="n">
        <v>36727</v>
      </c>
      <c r="B29" s="45" t="n">
        <f aca="false">AH29-AC29</f>
        <v>-8.01928655461609</v>
      </c>
      <c r="C29" s="21" t="n">
        <v>-163.407689657518</v>
      </c>
      <c r="D29" s="46" t="n">
        <f aca="false">C29+B29</f>
        <v>-171.426976212134</v>
      </c>
      <c r="E29" s="46" t="n">
        <v>4023.614</v>
      </c>
      <c r="F29" s="46" t="n">
        <v>4058.362</v>
      </c>
      <c r="G29" s="21" t="n">
        <f aca="false">(F29-E29)</f>
        <v>34.7480000000001</v>
      </c>
      <c r="H29" s="45" t="n">
        <v>179.785303175044</v>
      </c>
      <c r="I29" s="45" t="n">
        <v>219.104790196078</v>
      </c>
      <c r="J29" s="47" t="n">
        <v>88.366</v>
      </c>
      <c r="K29" s="45" t="n">
        <v>302.459</v>
      </c>
      <c r="L29" s="45" t="n">
        <f aca="false">K29-J29</f>
        <v>214.093</v>
      </c>
      <c r="M29" s="45" t="n">
        <f aca="false">I29-H29</f>
        <v>39.319487021034</v>
      </c>
      <c r="N29" s="46" t="n">
        <v>0</v>
      </c>
      <c r="O29" s="46" t="n">
        <v>314.8782</v>
      </c>
      <c r="P29" s="46" t="n">
        <v>0</v>
      </c>
      <c r="Q29" s="21" t="n">
        <f aca="false">P29+O29+N29</f>
        <v>314.8782</v>
      </c>
      <c r="R29" s="46" t="n">
        <v>0</v>
      </c>
      <c r="S29" s="46" t="n">
        <v>0</v>
      </c>
      <c r="T29" s="46" t="n">
        <v>5.07603798948552</v>
      </c>
      <c r="U29" s="21" t="n">
        <f aca="false">T29+S29+R29</f>
        <v>5.07603798948552</v>
      </c>
      <c r="V29" s="21" t="n">
        <f aca="false">Q29-U29</f>
        <v>309.802162010514</v>
      </c>
      <c r="W29" s="21" t="n">
        <f aca="false">V29-M29</f>
        <v>270.482674989481</v>
      </c>
      <c r="X29" s="21" t="n">
        <f aca="false">(G29-W29)-D29</f>
        <v>-64.3076987773461</v>
      </c>
      <c r="Y29" s="21" t="n">
        <f aca="false">'Net Market Center Imbalances'!C29</f>
        <v>-166</v>
      </c>
      <c r="Z29" s="21" t="n">
        <f aca="false">'Net Market Center Imbalances'!D29</f>
        <v>460</v>
      </c>
      <c r="AA29" s="21" t="n">
        <f aca="false">'Net Market Center Imbalances'!F29</f>
        <v>0</v>
      </c>
      <c r="AB29" s="31" t="n">
        <v>538.963772126009</v>
      </c>
      <c r="AC29" s="31" t="n">
        <f aca="false">AD29*AE29*0.001</f>
        <v>495.845511482255</v>
      </c>
      <c r="AD29" s="31" t="n">
        <v>488.517745302714</v>
      </c>
      <c r="AE29" s="31" t="n">
        <v>1015</v>
      </c>
      <c r="AF29" s="31" t="n">
        <f aca="false">AC29-AB29</f>
        <v>-43.1182606437538</v>
      </c>
      <c r="AG29" s="32" t="n">
        <v>480.616970372058</v>
      </c>
      <c r="AH29" s="32" t="n">
        <f aca="false">AG29*AE29/1000</f>
        <v>487.826224927639</v>
      </c>
    </row>
    <row r="30" customFormat="false" ht="14.65" hidden="false" customHeight="false" outlineLevel="0" collapsed="false">
      <c r="A30" s="44" t="n">
        <v>36728</v>
      </c>
      <c r="B30" s="45" t="n">
        <f aca="false">AH30-AC30</f>
        <v>42.2432565156314</v>
      </c>
      <c r="C30" s="21" t="n">
        <v>204.100686131182</v>
      </c>
      <c r="D30" s="46" t="n">
        <f aca="false">C30+B30</f>
        <v>246.343942646813</v>
      </c>
      <c r="E30" s="46" t="n">
        <v>4058.362</v>
      </c>
      <c r="F30" s="46" t="n">
        <v>4212.684</v>
      </c>
      <c r="G30" s="21" t="n">
        <f aca="false">(F30-E30)</f>
        <v>154.322</v>
      </c>
      <c r="H30" s="45" t="n">
        <v>178.184379208134</v>
      </c>
      <c r="I30" s="45" t="n">
        <v>417.064860784314</v>
      </c>
      <c r="J30" s="47" t="n">
        <v>75.849</v>
      </c>
      <c r="K30" s="45" t="n">
        <v>447.568</v>
      </c>
      <c r="L30" s="45" t="n">
        <f aca="false">K30-J30</f>
        <v>371.719</v>
      </c>
      <c r="M30" s="45" t="n">
        <f aca="false">I30-H30</f>
        <v>238.880481576179</v>
      </c>
      <c r="N30" s="46" t="n">
        <v>0</v>
      </c>
      <c r="O30" s="46" t="n">
        <v>190.3475</v>
      </c>
      <c r="P30" s="46" t="n">
        <v>0</v>
      </c>
      <c r="Q30" s="21" t="n">
        <f aca="false">P30+O30+N30</f>
        <v>190.3475</v>
      </c>
      <c r="R30" s="46" t="n">
        <v>0</v>
      </c>
      <c r="S30" s="46" t="n">
        <v>0</v>
      </c>
      <c r="T30" s="46" t="n">
        <v>4.56972370758674</v>
      </c>
      <c r="U30" s="21" t="n">
        <f aca="false">T30+S30+R30</f>
        <v>4.56972370758674</v>
      </c>
      <c r="V30" s="21" t="n">
        <f aca="false">Q30-U30</f>
        <v>185.777776292413</v>
      </c>
      <c r="W30" s="21" t="n">
        <f aca="false">V30-M30</f>
        <v>-53.102705283766</v>
      </c>
      <c r="X30" s="21" t="n">
        <f aca="false">(G30-W30)-D30</f>
        <v>-38.9192373630469</v>
      </c>
      <c r="Y30" s="21" t="n">
        <f aca="false">'Net Market Center Imbalances'!C30</f>
        <v>-65</v>
      </c>
      <c r="Z30" s="21" t="n">
        <f aca="false">'Net Market Center Imbalances'!D30</f>
        <v>460</v>
      </c>
      <c r="AA30" s="21" t="n">
        <f aca="false">'Net Market Center Imbalances'!F30</f>
        <v>0</v>
      </c>
      <c r="AB30" s="31" t="n">
        <v>457.599232800245</v>
      </c>
      <c r="AC30" s="31" t="n">
        <f aca="false">AD30*AE30*0.001</f>
        <v>442.870563674322</v>
      </c>
      <c r="AD30" s="31" t="n">
        <v>436.325678496869</v>
      </c>
      <c r="AE30" s="31" t="n">
        <v>1015</v>
      </c>
      <c r="AF30" s="31" t="n">
        <f aca="false">AC30-AB30</f>
        <v>-14.7286691259237</v>
      </c>
      <c r="AG30" s="32" t="n">
        <v>477.944650433451</v>
      </c>
      <c r="AH30" s="32" t="n">
        <f aca="false">AG30*AE30/1000</f>
        <v>485.113820189953</v>
      </c>
    </row>
    <row r="31" customFormat="false" ht="14.65" hidden="false" customHeight="false" outlineLevel="0" collapsed="false">
      <c r="A31" s="44" t="n">
        <v>36729</v>
      </c>
      <c r="B31" s="45" t="n">
        <f aca="false">AH31-AC31</f>
        <v>28.8712192324067</v>
      </c>
      <c r="C31" s="21" t="n">
        <v>-43.5244675510209</v>
      </c>
      <c r="D31" s="46" t="n">
        <f aca="false">C31+B31</f>
        <v>-14.6532483186142</v>
      </c>
      <c r="E31" s="46" t="n">
        <v>4212.684</v>
      </c>
      <c r="F31" s="46" t="n">
        <v>4226.992</v>
      </c>
      <c r="G31" s="21" t="n">
        <f aca="false">(F31-E31)</f>
        <v>14.308</v>
      </c>
      <c r="H31" s="45" t="n">
        <v>189.848551002496</v>
      </c>
      <c r="I31" s="45" t="n">
        <v>148.376378431373</v>
      </c>
      <c r="J31" s="47" t="n">
        <v>103.761</v>
      </c>
      <c r="K31" s="45" t="n">
        <v>247.264</v>
      </c>
      <c r="L31" s="45" t="n">
        <f aca="false">K31-J31</f>
        <v>143.503</v>
      </c>
      <c r="M31" s="45" t="n">
        <f aca="false">I31-H31</f>
        <v>-41.4721725711236</v>
      </c>
      <c r="N31" s="46" t="n">
        <v>0</v>
      </c>
      <c r="O31" s="46" t="n">
        <v>44.33436</v>
      </c>
      <c r="P31" s="46" t="n">
        <v>0</v>
      </c>
      <c r="Q31" s="21" t="n">
        <f aca="false">P31+O31+N31</f>
        <v>44.33436</v>
      </c>
      <c r="R31" s="46" t="n">
        <v>18.0826165912177</v>
      </c>
      <c r="S31" s="46" t="n">
        <v>0</v>
      </c>
      <c r="T31" s="46" t="n">
        <v>5.72954817834088</v>
      </c>
      <c r="U31" s="21" t="n">
        <f aca="false">T31+S31+R31</f>
        <v>23.8121647695585</v>
      </c>
      <c r="V31" s="21" t="n">
        <f aca="false">Q31-U31</f>
        <v>20.5221952304415</v>
      </c>
      <c r="W31" s="21" t="n">
        <f aca="false">V31-M31</f>
        <v>61.9943678015651</v>
      </c>
      <c r="X31" s="21" t="n">
        <f aca="false">(G31-W31)-D31</f>
        <v>-33.0331194829508</v>
      </c>
      <c r="Y31" s="21" t="n">
        <f aca="false">'Net Market Center Imbalances'!C31</f>
        <v>-34</v>
      </c>
      <c r="Z31" s="21" t="n">
        <f aca="false">'Net Market Center Imbalances'!D31</f>
        <v>460</v>
      </c>
      <c r="AA31" s="21" t="n">
        <f aca="false">'Net Market Center Imbalances'!F31</f>
        <v>0</v>
      </c>
      <c r="AB31" s="31" t="n">
        <v>437.265458928569</v>
      </c>
      <c r="AC31" s="31" t="n">
        <f aca="false">AD31*AE31*0.001</f>
        <v>407.248434237996</v>
      </c>
      <c r="AD31" s="31" t="n">
        <v>400.835073068894</v>
      </c>
      <c r="AE31" s="31" t="n">
        <v>1016</v>
      </c>
      <c r="AF31" s="31" t="n">
        <f aca="false">AC31-AB31</f>
        <v>-30.0170246905731</v>
      </c>
      <c r="AG31" s="32" t="n">
        <v>429.251627431499</v>
      </c>
      <c r="AH31" s="32" t="n">
        <f aca="false">AG31*AE31/1000</f>
        <v>436.119653470403</v>
      </c>
    </row>
    <row r="32" customFormat="false" ht="14.65" hidden="false" customHeight="false" outlineLevel="0" collapsed="false">
      <c r="A32" s="44" t="n">
        <v>36730</v>
      </c>
      <c r="B32" s="45" t="n">
        <f aca="false">AH32-AC32</f>
        <v>-11.517314507941</v>
      </c>
      <c r="C32" s="21" t="n">
        <v>-82.0278689340854</v>
      </c>
      <c r="D32" s="46" t="n">
        <f aca="false">C32+B32</f>
        <v>-93.5451834420263</v>
      </c>
      <c r="E32" s="46" t="n">
        <v>4226.992</v>
      </c>
      <c r="F32" s="46" t="n">
        <v>4225.97</v>
      </c>
      <c r="G32" s="21" t="n">
        <f aca="false">(F32-E32)</f>
        <v>-1.02199999999993</v>
      </c>
      <c r="H32" s="45" t="n">
        <v>189.960256303201</v>
      </c>
      <c r="I32" s="45" t="n">
        <v>164.124196078431</v>
      </c>
      <c r="J32" s="47" t="n">
        <v>96.321</v>
      </c>
      <c r="K32" s="45" t="n">
        <v>255.541</v>
      </c>
      <c r="L32" s="45" t="n">
        <f aca="false">K32-J32</f>
        <v>159.22</v>
      </c>
      <c r="M32" s="45" t="n">
        <f aca="false">I32-H32</f>
        <v>-25.8360602247699</v>
      </c>
      <c r="N32" s="46" t="n">
        <v>0</v>
      </c>
      <c r="O32" s="46" t="n">
        <v>52.4286</v>
      </c>
      <c r="P32" s="46" t="n">
        <v>0</v>
      </c>
      <c r="Q32" s="21" t="n">
        <f aca="false">P32+O32+N32</f>
        <v>52.4286</v>
      </c>
      <c r="R32" s="46" t="n">
        <v>0</v>
      </c>
      <c r="S32" s="46" t="n">
        <v>0</v>
      </c>
      <c r="T32" s="46" t="n">
        <v>5.89484413869839</v>
      </c>
      <c r="U32" s="21" t="n">
        <f aca="false">T32+S32+R32</f>
        <v>5.89484413869839</v>
      </c>
      <c r="V32" s="21" t="n">
        <f aca="false">Q32-U32</f>
        <v>46.5337558613016</v>
      </c>
      <c r="W32" s="21" t="n">
        <f aca="false">V32-M32</f>
        <v>72.3698160860715</v>
      </c>
      <c r="X32" s="21" t="n">
        <f aca="false">(G32-W32)-D32</f>
        <v>20.1533673559549</v>
      </c>
      <c r="Y32" s="21" t="n">
        <f aca="false">'Net Market Center Imbalances'!C32</f>
        <v>-105</v>
      </c>
      <c r="Z32" s="21" t="n">
        <f aca="false">'Net Market Center Imbalances'!D32</f>
        <v>460</v>
      </c>
      <c r="AA32" s="21" t="n">
        <f aca="false">'Net Market Center Imbalances'!F32</f>
        <v>0</v>
      </c>
      <c r="AB32" s="31" t="n">
        <v>437.04593991555</v>
      </c>
      <c r="AC32" s="31" t="n">
        <f aca="false">AD32*AE32*0.001</f>
        <v>447.549060542798</v>
      </c>
      <c r="AD32" s="31" t="n">
        <v>440.501043841336</v>
      </c>
      <c r="AE32" s="31" t="n">
        <v>1016</v>
      </c>
      <c r="AF32" s="31" t="n">
        <f aca="false">AC32-AB32</f>
        <v>10.5031206272473</v>
      </c>
      <c r="AG32" s="32" t="n">
        <v>429.165104365016</v>
      </c>
      <c r="AH32" s="32" t="n">
        <f aca="false">AG32*AE32/1000</f>
        <v>436.031746034857</v>
      </c>
    </row>
    <row r="33" customFormat="false" ht="14.65" hidden="false" customHeight="false" outlineLevel="0" collapsed="false">
      <c r="A33" s="44" t="n">
        <v>36731</v>
      </c>
      <c r="B33" s="45" t="n">
        <f aca="false">AH33-AC33</f>
        <v>-12.643543581046</v>
      </c>
      <c r="C33" s="21" t="n">
        <v>-206.351038790361</v>
      </c>
      <c r="D33" s="46" t="n">
        <f aca="false">C33+B33</f>
        <v>-218.994582371407</v>
      </c>
      <c r="E33" s="46" t="n">
        <v>4225.97</v>
      </c>
      <c r="F33" s="46" t="n">
        <v>4107.418</v>
      </c>
      <c r="G33" s="21" t="n">
        <f aca="false">(F33-E33)</f>
        <v>-118.552000000001</v>
      </c>
      <c r="H33" s="45" t="n">
        <v>189.487485811476</v>
      </c>
      <c r="I33" s="45" t="n">
        <v>222.269</v>
      </c>
      <c r="J33" s="47" t="n">
        <v>96.048</v>
      </c>
      <c r="K33" s="45" t="n">
        <v>300.725</v>
      </c>
      <c r="L33" s="45" t="n">
        <f aca="false">K33-J33</f>
        <v>204.677</v>
      </c>
      <c r="M33" s="45" t="n">
        <f aca="false">I33-H33</f>
        <v>32.7815141885244</v>
      </c>
      <c r="N33" s="46" t="n">
        <v>0</v>
      </c>
      <c r="O33" s="46" t="n">
        <v>164.031</v>
      </c>
      <c r="P33" s="46" t="n">
        <v>0</v>
      </c>
      <c r="Q33" s="21" t="n">
        <f aca="false">P33+O33+N33</f>
        <v>164.031</v>
      </c>
      <c r="R33" s="46" t="n">
        <v>0</v>
      </c>
      <c r="S33" s="46" t="n">
        <v>0</v>
      </c>
      <c r="T33" s="46" t="n">
        <v>5.92217720759897</v>
      </c>
      <c r="U33" s="21" t="n">
        <f aca="false">T33+S33+R33</f>
        <v>5.92217720759897</v>
      </c>
      <c r="V33" s="21" t="n">
        <f aca="false">Q33-U33</f>
        <v>158.108822792401</v>
      </c>
      <c r="W33" s="21" t="n">
        <f aca="false">V33-M33</f>
        <v>125.327308603877</v>
      </c>
      <c r="X33" s="21" t="n">
        <f aca="false">(G33-W33)-D33</f>
        <v>-24.8847262324699</v>
      </c>
      <c r="Y33" s="21" t="n">
        <f aca="false">'Net Market Center Imbalances'!C33</f>
        <v>-156</v>
      </c>
      <c r="Z33" s="21" t="n">
        <f aca="false">'Net Market Center Imbalances'!D33</f>
        <v>460</v>
      </c>
      <c r="AA33" s="21" t="n">
        <f aca="false">'Net Market Center Imbalances'!F33</f>
        <v>0</v>
      </c>
      <c r="AB33" s="31" t="n">
        <v>472.008603926574</v>
      </c>
      <c r="AC33" s="31" t="n">
        <f aca="false">AD33*AE33*0.001</f>
        <v>458.154488517745</v>
      </c>
      <c r="AD33" s="31" t="n">
        <v>450.939457202505</v>
      </c>
      <c r="AE33" s="31" t="n">
        <v>1016</v>
      </c>
      <c r="AF33" s="31" t="n">
        <f aca="false">AC33-AB33</f>
        <v>-13.8541154088283</v>
      </c>
      <c r="AG33" s="32" t="n">
        <v>438.495024543995</v>
      </c>
      <c r="AH33" s="32" t="n">
        <f aca="false">AG33*AE33/1000</f>
        <v>445.510944936699</v>
      </c>
    </row>
    <row r="34" customFormat="false" ht="14.65" hidden="false" customHeight="false" outlineLevel="0" collapsed="false">
      <c r="A34" s="44" t="n">
        <v>36732</v>
      </c>
      <c r="B34" s="45" t="n">
        <f aca="false">AH34-AC34</f>
        <v>4.19100441105911</v>
      </c>
      <c r="C34" s="21" t="n">
        <v>226.71176584917</v>
      </c>
      <c r="D34" s="46" t="n">
        <f aca="false">C34+B34</f>
        <v>230.902770260229</v>
      </c>
      <c r="E34" s="46" t="n">
        <v>4107.418</v>
      </c>
      <c r="F34" s="46" t="n">
        <v>4345.544</v>
      </c>
      <c r="G34" s="21" t="n">
        <f aca="false">(F34-E34)</f>
        <v>238.126</v>
      </c>
      <c r="H34" s="45" t="n">
        <v>169.252347543883</v>
      </c>
      <c r="I34" s="45" t="n">
        <v>412.432244857982</v>
      </c>
      <c r="J34" s="47" t="n">
        <v>52.624</v>
      </c>
      <c r="K34" s="45" t="n">
        <v>405.119</v>
      </c>
      <c r="L34" s="45" t="n">
        <f aca="false">K34-J34</f>
        <v>352.495</v>
      </c>
      <c r="M34" s="45" t="n">
        <f aca="false">I34-H34</f>
        <v>243.179897314099</v>
      </c>
      <c r="N34" s="46" t="n">
        <v>0</v>
      </c>
      <c r="O34" s="46" t="n">
        <v>332.79386</v>
      </c>
      <c r="P34" s="46" t="n">
        <v>0</v>
      </c>
      <c r="Q34" s="21" t="n">
        <f aca="false">P34+O34+N34</f>
        <v>332.79386</v>
      </c>
      <c r="R34" s="46" t="n">
        <v>0</v>
      </c>
      <c r="S34" s="46" t="n">
        <v>0</v>
      </c>
      <c r="T34" s="46" t="n">
        <v>5.45644234718365</v>
      </c>
      <c r="U34" s="21" t="n">
        <f aca="false">T34+S34+R34</f>
        <v>5.45644234718365</v>
      </c>
      <c r="V34" s="21" t="n">
        <f aca="false">Q34-U34</f>
        <v>327.337417652816</v>
      </c>
      <c r="W34" s="21" t="n">
        <f aca="false">V34-M34</f>
        <v>84.1575203387173</v>
      </c>
      <c r="X34" s="21" t="n">
        <f aca="false">(G34-W34)-D34</f>
        <v>-76.9342905989458</v>
      </c>
      <c r="Y34" s="21" t="n">
        <f aca="false">'Net Market Center Imbalances'!C34</f>
        <v>-217</v>
      </c>
      <c r="Z34" s="21" t="n">
        <f aca="false">'Net Market Center Imbalances'!D34</f>
        <v>460</v>
      </c>
      <c r="AA34" s="21" t="n">
        <f aca="false">'Net Market Center Imbalances'!F34</f>
        <v>0</v>
      </c>
      <c r="AB34" s="31" t="n">
        <v>437.769270907824</v>
      </c>
      <c r="AC34" s="31" t="n">
        <f aca="false">AD34*AE34*0.001</f>
        <v>478.304801670146</v>
      </c>
      <c r="AD34" s="31" t="n">
        <v>470.772442588727</v>
      </c>
      <c r="AE34" s="31" t="n">
        <v>1016</v>
      </c>
      <c r="AF34" s="31" t="n">
        <f aca="false">AC34-AB34</f>
        <v>40.5355307623217</v>
      </c>
      <c r="AG34" s="32" t="n">
        <v>474.89744693032</v>
      </c>
      <c r="AH34" s="32" t="n">
        <f aca="false">AG34*AE34/1000</f>
        <v>482.495806081205</v>
      </c>
    </row>
    <row r="35" customFormat="false" ht="14.65" hidden="false" customHeight="false" outlineLevel="0" collapsed="false">
      <c r="A35" s="44" t="n">
        <v>36733</v>
      </c>
      <c r="B35" s="45" t="n">
        <f aca="false">AH35-AC35</f>
        <v>22.3473904319143</v>
      </c>
      <c r="C35" s="21" t="n">
        <v>-103.986779432161</v>
      </c>
      <c r="D35" s="46" t="n">
        <f aca="false">C35+B35</f>
        <v>-81.6393890002466</v>
      </c>
      <c r="E35" s="46" t="n">
        <v>4345.544</v>
      </c>
      <c r="F35" s="46" t="n">
        <v>4363.94</v>
      </c>
      <c r="G35" s="21" t="n">
        <f aca="false">(F35-E35)</f>
        <v>18.3959999999997</v>
      </c>
      <c r="H35" s="45" t="n">
        <v>180.934822696153</v>
      </c>
      <c r="I35" s="45" t="n">
        <v>255.118850980392</v>
      </c>
      <c r="J35" s="47" t="n">
        <v>110.374</v>
      </c>
      <c r="K35" s="45" t="n">
        <v>300.528</v>
      </c>
      <c r="L35" s="45" t="n">
        <f aca="false">K35-J35</f>
        <v>190.154</v>
      </c>
      <c r="M35" s="45" t="n">
        <f aca="false">I35-H35</f>
        <v>74.1840282842391</v>
      </c>
      <c r="N35" s="46" t="n">
        <v>0</v>
      </c>
      <c r="O35" s="46" t="n">
        <v>148.58858</v>
      </c>
      <c r="P35" s="46" t="n">
        <v>0</v>
      </c>
      <c r="Q35" s="21" t="n">
        <f aca="false">P35+O35+N35</f>
        <v>148.58858</v>
      </c>
      <c r="R35" s="46" t="n">
        <v>0</v>
      </c>
      <c r="S35" s="46" t="n">
        <v>0</v>
      </c>
      <c r="T35" s="46" t="n">
        <v>5.82328818609303</v>
      </c>
      <c r="U35" s="21" t="n">
        <f aca="false">T35+S35+R35</f>
        <v>5.82328818609303</v>
      </c>
      <c r="V35" s="21" t="n">
        <f aca="false">Q35-U35</f>
        <v>142.765291813907</v>
      </c>
      <c r="W35" s="21" t="n">
        <f aca="false">V35-M35</f>
        <v>68.5812635296679</v>
      </c>
      <c r="X35" s="21" t="n">
        <f aca="false">(G35-W35)-D35</f>
        <v>31.4541254705785</v>
      </c>
      <c r="Y35" s="21" t="n">
        <f aca="false">'Net Market Center Imbalances'!C35</f>
        <v>-231</v>
      </c>
      <c r="Z35" s="21" t="n">
        <f aca="false">'Net Market Center Imbalances'!D35</f>
        <v>460</v>
      </c>
      <c r="AA35" s="21" t="n">
        <f aca="false">'Net Market Center Imbalances'!F35</f>
        <v>0</v>
      </c>
      <c r="AB35" s="31" t="n">
        <v>468.443321098102</v>
      </c>
      <c r="AC35" s="31" t="n">
        <f aca="false">AD35*AE35*0.001</f>
        <v>481.486430062631</v>
      </c>
      <c r="AD35" s="31" t="n">
        <v>473.903966597077</v>
      </c>
      <c r="AE35" s="31" t="n">
        <v>1016</v>
      </c>
      <c r="AF35" s="31" t="n">
        <f aca="false">AC35-AB35</f>
        <v>13.0431089645285</v>
      </c>
      <c r="AG35" s="32" t="n">
        <v>495.899429620615</v>
      </c>
      <c r="AH35" s="32" t="n">
        <f aca="false">AG35*AE35/1000</f>
        <v>503.833820494545</v>
      </c>
    </row>
    <row r="36" customFormat="false" ht="14.65" hidden="false" customHeight="false" outlineLevel="0" collapsed="false">
      <c r="A36" s="44" t="n">
        <v>36734</v>
      </c>
      <c r="B36" s="45" t="n">
        <f aca="false">AH36-AC36</f>
        <v>12.800845114338</v>
      </c>
      <c r="C36" s="21" t="n">
        <v>-139.169725739783</v>
      </c>
      <c r="D36" s="46" t="n">
        <f aca="false">C36+B36</f>
        <v>-126.368880625445</v>
      </c>
      <c r="E36" s="46" t="n">
        <v>4363.94</v>
      </c>
      <c r="F36" s="46" t="n">
        <v>4251.52</v>
      </c>
      <c r="G36" s="21" t="n">
        <f aca="false">(F36-E36)</f>
        <v>-112.419999999999</v>
      </c>
      <c r="H36" s="45" t="n">
        <v>172.979195020703</v>
      </c>
      <c r="I36" s="45" t="n">
        <v>259.527240234375</v>
      </c>
      <c r="J36" s="47" t="n">
        <v>158.316</v>
      </c>
      <c r="K36" s="45" t="n">
        <v>400.369</v>
      </c>
      <c r="L36" s="45" t="n">
        <f aca="false">K36-J36</f>
        <v>242.053</v>
      </c>
      <c r="M36" s="45" t="n">
        <f aca="false">I36-H36</f>
        <v>86.548045213672</v>
      </c>
      <c r="N36" s="46" t="n">
        <v>0</v>
      </c>
      <c r="O36" s="46" t="n">
        <v>94.4328</v>
      </c>
      <c r="P36" s="46" t="n">
        <v>0</v>
      </c>
      <c r="Q36" s="21" t="n">
        <f aca="false">P36+O36+N36</f>
        <v>94.4328</v>
      </c>
      <c r="R36" s="46" t="n">
        <v>0</v>
      </c>
      <c r="S36" s="46" t="n">
        <v>0</v>
      </c>
      <c r="T36" s="46" t="n">
        <v>5.91802921155174</v>
      </c>
      <c r="U36" s="21" t="n">
        <f aca="false">T36+S36+R36</f>
        <v>5.91802921155174</v>
      </c>
      <c r="V36" s="21" t="n">
        <f aca="false">Q36-U36</f>
        <v>88.5147707884483</v>
      </c>
      <c r="W36" s="21" t="n">
        <f aca="false">V36-M36</f>
        <v>1.96672557477626</v>
      </c>
      <c r="X36" s="21" t="n">
        <f aca="false">(G36-W36)-D36</f>
        <v>11.9821550506699</v>
      </c>
      <c r="Y36" s="21" t="n">
        <f aca="false">'Net Market Center Imbalances'!C36</f>
        <v>-112</v>
      </c>
      <c r="Z36" s="21" t="n">
        <f aca="false">'Net Market Center Imbalances'!D36</f>
        <v>460</v>
      </c>
      <c r="AA36" s="21" t="n">
        <f aca="false">'Net Market Center Imbalances'!F36</f>
        <v>0</v>
      </c>
      <c r="AB36" s="31" t="n">
        <v>472.323291516979</v>
      </c>
      <c r="AC36" s="31" t="n">
        <f aca="false">AD36*AE36*0.001</f>
        <v>469.540709812109</v>
      </c>
      <c r="AD36" s="31" t="n">
        <v>460.334029227557</v>
      </c>
      <c r="AE36" s="31" t="n">
        <v>1020</v>
      </c>
      <c r="AF36" s="31" t="n">
        <f aca="false">AC36-AB36</f>
        <v>-2.78258170487078</v>
      </c>
      <c r="AG36" s="32" t="n">
        <v>472.883877378869</v>
      </c>
      <c r="AH36" s="32" t="n">
        <f aca="false">AG36*AE36/1000</f>
        <v>482.341554926447</v>
      </c>
    </row>
    <row r="37" customFormat="false" ht="14.65" hidden="false" customHeight="false" outlineLevel="0" collapsed="false">
      <c r="A37" s="44" t="n">
        <v>36735</v>
      </c>
      <c r="B37" s="45" t="n">
        <f aca="false">AH37-AC37</f>
        <v>51.4725307557598</v>
      </c>
      <c r="C37" s="21" t="n">
        <v>-28.070894445401</v>
      </c>
      <c r="D37" s="46" t="n">
        <f aca="false">C37+B37</f>
        <v>23.4016363103588</v>
      </c>
      <c r="E37" s="48" t="n">
        <v>4251.52</v>
      </c>
      <c r="F37" s="48" t="n">
        <v>4206.552</v>
      </c>
      <c r="G37" s="21" t="n">
        <f aca="false">(F37-E37)</f>
        <v>-44.9680000000008</v>
      </c>
      <c r="H37" s="45" t="n">
        <v>213.348070571798</v>
      </c>
      <c r="I37" s="45" t="n">
        <v>326.559129411765</v>
      </c>
      <c r="J37" s="47" t="n">
        <v>103.445</v>
      </c>
      <c r="K37" s="45" t="n">
        <v>353.921</v>
      </c>
      <c r="L37" s="45" t="n">
        <f aca="false">K37-J37</f>
        <v>250.476</v>
      </c>
      <c r="M37" s="45" t="n">
        <f aca="false">I37-H37</f>
        <v>113.211058839967</v>
      </c>
      <c r="N37" s="48" t="n">
        <v>0</v>
      </c>
      <c r="O37" s="48" t="n">
        <v>64.7948</v>
      </c>
      <c r="P37" s="48" t="n">
        <v>0</v>
      </c>
      <c r="Q37" s="21" t="n">
        <f aca="false">P37+O37+N37</f>
        <v>64.7948</v>
      </c>
      <c r="R37" s="48" t="n">
        <v>0</v>
      </c>
      <c r="S37" s="48" t="n">
        <v>0</v>
      </c>
      <c r="T37" s="48" t="n">
        <v>5.07616123123941</v>
      </c>
      <c r="U37" s="21" t="n">
        <f aca="false">T37+S37+R37</f>
        <v>5.07616123123941</v>
      </c>
      <c r="V37" s="21" t="n">
        <f aca="false">Q37-U37</f>
        <v>59.7186387687606</v>
      </c>
      <c r="W37" s="21" t="n">
        <f aca="false">V37-M37</f>
        <v>-53.4924200712065</v>
      </c>
      <c r="X37" s="21" t="n">
        <f aca="false">(G37-W37)-D37</f>
        <v>-14.8772162391531</v>
      </c>
      <c r="Y37" s="21" t="n">
        <f aca="false">'Net Market Center Imbalances'!C37</f>
        <v>-106</v>
      </c>
      <c r="Z37" s="21" t="n">
        <f aca="false">'Net Market Center Imbalances'!D37</f>
        <v>562</v>
      </c>
      <c r="AA37" s="21" t="n">
        <f aca="false">'Net Market Center Imbalances'!F37</f>
        <v>0</v>
      </c>
      <c r="AB37" s="31" t="n">
        <v>436.638774624243</v>
      </c>
      <c r="AC37" s="31" t="n">
        <f aca="false">AD37*AE37*0.001</f>
        <v>406.847599164927</v>
      </c>
      <c r="AD37" s="31" t="n">
        <v>400.835073068894</v>
      </c>
      <c r="AE37" s="31" t="n">
        <v>1015</v>
      </c>
      <c r="AF37" s="31" t="n">
        <f aca="false">AC37-AB37</f>
        <v>-29.7911754593162</v>
      </c>
      <c r="AG37" s="32" t="n">
        <v>451.546926030233</v>
      </c>
      <c r="AH37" s="32" t="n">
        <f aca="false">AG37*AE37/1000</f>
        <v>458.320129920687</v>
      </c>
    </row>
    <row r="38" customFormat="false" ht="14.65" hidden="false" customHeight="false" outlineLevel="0" collapsed="false">
      <c r="A38" s="44" t="n">
        <v>36736</v>
      </c>
      <c r="B38" s="45" t="n">
        <f aca="false">AH38-AC38</f>
        <v>36.78027717036</v>
      </c>
      <c r="C38" s="21" t="n">
        <v>-8.95188520601568</v>
      </c>
      <c r="D38" s="46" t="n">
        <f aca="false">C38+B38</f>
        <v>27.8283919643443</v>
      </c>
      <c r="E38" s="48" t="n">
        <v>4206.552</v>
      </c>
      <c r="F38" s="48" t="n">
        <v>4259.696</v>
      </c>
      <c r="G38" s="21" t="n">
        <f aca="false">(F38-E38)</f>
        <v>53.1440000000002</v>
      </c>
      <c r="H38" s="45" t="n">
        <v>199.801020785707</v>
      </c>
      <c r="I38" s="45" t="n">
        <v>234.927045098039</v>
      </c>
      <c r="J38" s="47" t="n">
        <v>86.861</v>
      </c>
      <c r="K38" s="45" t="n">
        <v>286.804</v>
      </c>
      <c r="L38" s="45" t="n">
        <f aca="false">K38-J38</f>
        <v>199.943</v>
      </c>
      <c r="M38" s="45" t="n">
        <f aca="false">I38-H38</f>
        <v>35.1260243123325</v>
      </c>
      <c r="N38" s="48" t="n">
        <v>0</v>
      </c>
      <c r="O38" s="48" t="n">
        <v>71.70352</v>
      </c>
      <c r="P38" s="48" t="n">
        <v>0</v>
      </c>
      <c r="Q38" s="21" t="n">
        <f aca="false">P38+O38+N38</f>
        <v>71.70352</v>
      </c>
      <c r="R38" s="48" t="n">
        <v>0</v>
      </c>
      <c r="S38" s="48" t="n">
        <v>0</v>
      </c>
      <c r="T38" s="48" t="n">
        <v>5.07862364812504</v>
      </c>
      <c r="U38" s="21" t="n">
        <f aca="false">T38+S38+R38</f>
        <v>5.07862364812504</v>
      </c>
      <c r="V38" s="21" t="n">
        <f aca="false">Q38-U38</f>
        <v>66.6248963518749</v>
      </c>
      <c r="W38" s="21" t="n">
        <f aca="false">V38-M38</f>
        <v>31.4988720395425</v>
      </c>
      <c r="X38" s="21" t="n">
        <f aca="false">(G38-W38)-D38</f>
        <v>-6.18326400388652</v>
      </c>
      <c r="Y38" s="21" t="n">
        <f aca="false">'Net Market Center Imbalances'!C38</f>
        <v>-139</v>
      </c>
      <c r="Z38" s="21" t="n">
        <f aca="false">'Net Market Center Imbalances'!D38</f>
        <v>562</v>
      </c>
      <c r="AA38" s="21" t="n">
        <f aca="false">'Net Market Center Imbalances'!F38</f>
        <v>0</v>
      </c>
      <c r="AB38" s="31" t="n">
        <v>391.646650331757</v>
      </c>
      <c r="AC38" s="31" t="n">
        <f aca="false">AD38*AE38*0.001</f>
        <v>376.492693110647</v>
      </c>
      <c r="AD38" s="31" t="n">
        <v>370.563674321503</v>
      </c>
      <c r="AE38" s="31" t="n">
        <v>1016</v>
      </c>
      <c r="AF38" s="31" t="n">
        <f aca="false">AC38-AB38</f>
        <v>-15.1539572211093</v>
      </c>
      <c r="AG38" s="32" t="n">
        <v>406.76473452855</v>
      </c>
      <c r="AH38" s="32" t="n">
        <f aca="false">AG38*AE38/1000</f>
        <v>413.272970281007</v>
      </c>
    </row>
    <row r="39" customFormat="false" ht="14.65" hidden="false" customHeight="false" outlineLevel="0" collapsed="false">
      <c r="A39" s="44" t="n">
        <v>36737</v>
      </c>
      <c r="B39" s="45" t="n">
        <f aca="false">AH39-AC39</f>
        <v>-3.55866577126039</v>
      </c>
      <c r="C39" s="21" t="n">
        <v>38.2699918425322</v>
      </c>
      <c r="D39" s="46" t="n">
        <f aca="false">C39+B39</f>
        <v>34.7113260712718</v>
      </c>
      <c r="E39" s="46" t="n">
        <v>4259.696</v>
      </c>
      <c r="F39" s="46" t="n">
        <v>4317.95</v>
      </c>
      <c r="G39" s="21" t="n">
        <f aca="false">(F39-E39)</f>
        <v>58.2539999999999</v>
      </c>
      <c r="H39" s="45" t="n">
        <v>199.798150901958</v>
      </c>
      <c r="I39" s="45" t="n">
        <v>206.461598039216</v>
      </c>
      <c r="J39" s="47" t="n">
        <v>88.999</v>
      </c>
      <c r="K39" s="45" t="n">
        <v>255.544</v>
      </c>
      <c r="L39" s="45" t="n">
        <f aca="false">K39-J39</f>
        <v>166.545</v>
      </c>
      <c r="M39" s="45" t="n">
        <f aca="false">I39-H39</f>
        <v>6.66344713725766</v>
      </c>
      <c r="N39" s="46" t="n">
        <v>0</v>
      </c>
      <c r="O39" s="46" t="n">
        <v>47.2164</v>
      </c>
      <c r="P39" s="46" t="n">
        <v>0</v>
      </c>
      <c r="Q39" s="21" t="n">
        <f aca="false">P39+O39+N39</f>
        <v>47.2164</v>
      </c>
      <c r="R39" s="46" t="n">
        <v>0</v>
      </c>
      <c r="S39" s="46" t="n">
        <v>0</v>
      </c>
      <c r="T39" s="46" t="n">
        <v>5.28169272826221</v>
      </c>
      <c r="U39" s="21" t="n">
        <f aca="false">T39+S39+R39</f>
        <v>5.28169272826221</v>
      </c>
      <c r="V39" s="21" t="n">
        <f aca="false">Q39-U39</f>
        <v>41.9347072717378</v>
      </c>
      <c r="W39" s="21" t="n">
        <f aca="false">V39-M39</f>
        <v>35.2712601344801</v>
      </c>
      <c r="X39" s="21" t="n">
        <f aca="false">(G39-W39)-D39</f>
        <v>-11.728586205752</v>
      </c>
      <c r="Y39" s="21" t="n">
        <f aca="false">'Net Market Center Imbalances'!C39</f>
        <v>-159</v>
      </c>
      <c r="Z39" s="21" t="n">
        <f aca="false">'Net Market Center Imbalances'!D39</f>
        <v>562</v>
      </c>
      <c r="AA39" s="21" t="n">
        <f aca="false">'Net Market Center Imbalances'!F39</f>
        <v>0</v>
      </c>
      <c r="AB39" s="31" t="n">
        <v>439.131248392232</v>
      </c>
      <c r="AC39" s="31" t="n">
        <f aca="false">AD39*AE39*0.001</f>
        <v>417.853862212944</v>
      </c>
      <c r="AD39" s="31" t="n">
        <v>411.273486430063</v>
      </c>
      <c r="AE39" s="31" t="n">
        <v>1016</v>
      </c>
      <c r="AF39" s="31" t="n">
        <f aca="false">AC39-AB39</f>
        <v>-21.277386179288</v>
      </c>
      <c r="AG39" s="32" t="n">
        <v>407.770862639452</v>
      </c>
      <c r="AH39" s="32" t="n">
        <f aca="false">AG39*AE39/1000</f>
        <v>414.295196441683</v>
      </c>
    </row>
    <row r="40" customFormat="false" ht="14.65" hidden="false" customHeight="false" outlineLevel="0" collapsed="false">
      <c r="A40" s="44" t="n">
        <v>36738</v>
      </c>
      <c r="B40" s="45" t="n">
        <f aca="false">AH40-AC40</f>
        <v>0.973480514953963</v>
      </c>
      <c r="C40" s="21" t="n">
        <v>-167.727556435912</v>
      </c>
      <c r="D40" s="46" t="n">
        <f aca="false">C40+B40</f>
        <v>-166.754075920958</v>
      </c>
      <c r="E40" s="46" t="n">
        <v>4317.95</v>
      </c>
      <c r="F40" s="46" t="n">
        <v>4198.376</v>
      </c>
      <c r="G40" s="21" t="n">
        <f aca="false">(F40-E40)</f>
        <v>-119.574</v>
      </c>
      <c r="H40" s="45" t="n">
        <v>174.968483456645</v>
      </c>
      <c r="I40" s="45" t="n">
        <v>238.995175318315</v>
      </c>
      <c r="J40" s="47" t="n">
        <v>88.898</v>
      </c>
      <c r="K40" s="45" t="n">
        <v>285.109</v>
      </c>
      <c r="L40" s="45" t="n">
        <f aca="false">K40-J40</f>
        <v>196.211</v>
      </c>
      <c r="M40" s="45" t="n">
        <f aca="false">I40-H40</f>
        <v>64.0266918616706</v>
      </c>
      <c r="N40" s="46" t="n">
        <v>0</v>
      </c>
      <c r="O40" s="46" t="n">
        <v>132.30812</v>
      </c>
      <c r="P40" s="46" t="n">
        <v>0</v>
      </c>
      <c r="Q40" s="21" t="n">
        <f aca="false">P40+O40+N40</f>
        <v>132.30812</v>
      </c>
      <c r="R40" s="46" t="n">
        <v>0</v>
      </c>
      <c r="S40" s="46" t="n">
        <v>0</v>
      </c>
      <c r="T40" s="46" t="n">
        <v>1.73744447450413</v>
      </c>
      <c r="U40" s="21" t="n">
        <f aca="false">T40+S40+R40</f>
        <v>1.73744447450413</v>
      </c>
      <c r="V40" s="21" t="n">
        <f aca="false">Q40-U40</f>
        <v>130.570675525496</v>
      </c>
      <c r="W40" s="21" t="n">
        <f aca="false">V40-M40</f>
        <v>66.5439836638253</v>
      </c>
      <c r="X40" s="21" t="n">
        <f aca="false">(G40-W40)-D40</f>
        <v>-19.3639077428673</v>
      </c>
      <c r="Y40" s="21" t="n">
        <f aca="false">'Net Market Center Imbalances'!C40</f>
        <v>-185</v>
      </c>
      <c r="Z40" s="21" t="n">
        <f aca="false">'Net Market Center Imbalances'!D40</f>
        <v>562</v>
      </c>
      <c r="AA40" s="21" t="n">
        <f aca="false">'Net Market Center Imbalances'!F40</f>
        <v>0</v>
      </c>
      <c r="AB40" s="31" t="n">
        <v>458.570687876609</v>
      </c>
      <c r="AC40" s="31" t="n">
        <f aca="false">AD40*AE40*0.001</f>
        <v>438.004175365345</v>
      </c>
      <c r="AD40" s="31" t="n">
        <v>431.106471816284</v>
      </c>
      <c r="AE40" s="31" t="n">
        <v>1016</v>
      </c>
      <c r="AF40" s="31" t="n">
        <f aca="false">AC40-AB40</f>
        <v>-20.5665125112649</v>
      </c>
      <c r="AG40" s="32" t="n">
        <v>432.064621929428</v>
      </c>
      <c r="AH40" s="32" t="n">
        <f aca="false">AG40*AE40/1000</f>
        <v>438.977655880298</v>
      </c>
    </row>
    <row r="41" customFormat="false" ht="14.65" hidden="false" customHeight="false" outlineLevel="0" collapsed="false">
      <c r="A41" s="44" t="n">
        <v>36739</v>
      </c>
      <c r="B41" s="45" t="n">
        <f aca="false">AH41-AC41</f>
        <v>-0.695719827144728</v>
      </c>
      <c r="C41" s="21" t="n">
        <v>-114.396014816578</v>
      </c>
      <c r="D41" s="46" t="n">
        <f aca="false">C41+B41</f>
        <v>-115.091734643723</v>
      </c>
      <c r="E41" s="46" t="n">
        <v>4198.376</v>
      </c>
      <c r="F41" s="46" t="n">
        <v>4139.1</v>
      </c>
      <c r="G41" s="21" t="n">
        <f aca="false">(F41-E41)</f>
        <v>-59.2759999999998</v>
      </c>
      <c r="H41" s="45" t="n">
        <v>182.451332624383</v>
      </c>
      <c r="I41" s="45" t="n">
        <v>374.59071945259</v>
      </c>
      <c r="J41" s="47" t="n">
        <v>83.628</v>
      </c>
      <c r="K41" s="45" t="n">
        <v>423.551</v>
      </c>
      <c r="L41" s="45" t="n">
        <f aca="false">K41-J41</f>
        <v>339.923</v>
      </c>
      <c r="M41" s="45" t="n">
        <f aca="false">I41-H41</f>
        <v>192.139386828207</v>
      </c>
      <c r="N41" s="46" t="n">
        <v>0</v>
      </c>
      <c r="O41" s="46" t="n">
        <v>217.15456</v>
      </c>
      <c r="P41" s="46" t="n">
        <v>0</v>
      </c>
      <c r="Q41" s="21" t="n">
        <f aca="false">P41+O41+N41</f>
        <v>217.15456</v>
      </c>
      <c r="R41" s="46" t="n">
        <v>0</v>
      </c>
      <c r="S41" s="46" t="n">
        <v>0</v>
      </c>
      <c r="T41" s="46" t="n">
        <v>0</v>
      </c>
      <c r="U41" s="21" t="n">
        <f aca="false">T41+S41+R41</f>
        <v>0</v>
      </c>
      <c r="V41" s="21" t="n">
        <f aca="false">Q41-U41</f>
        <v>217.15456</v>
      </c>
      <c r="W41" s="21" t="n">
        <f aca="false">V41-M41</f>
        <v>25.0151731717927</v>
      </c>
      <c r="X41" s="21" t="n">
        <f aca="false">(G41-W41)-D41</f>
        <v>30.8005614719306</v>
      </c>
      <c r="Y41" s="21" t="n">
        <f aca="false">'Net Market Center Imbalances'!C41</f>
        <v>-106</v>
      </c>
      <c r="Z41" s="21" t="n">
        <f aca="false">'Net Market Center Imbalances'!D41</f>
        <v>562</v>
      </c>
      <c r="AA41" s="21" t="n">
        <f aca="false">'Net Market Center Imbalances'!F41</f>
        <v>0</v>
      </c>
      <c r="AB41" s="31" t="n">
        <v>446.542299349463</v>
      </c>
      <c r="AC41" s="31" t="n">
        <f aca="false">AD41*AE41*0.001</f>
        <v>444.179540709812</v>
      </c>
      <c r="AD41" s="31" t="n">
        <v>436.325678496869</v>
      </c>
      <c r="AE41" s="31" t="n">
        <v>1018</v>
      </c>
      <c r="AF41" s="31" t="n">
        <f aca="false">AC41-AB41</f>
        <v>-2.36275863965051</v>
      </c>
      <c r="AG41" s="32" t="n">
        <v>435.642260199084</v>
      </c>
      <c r="AH41" s="32" t="n">
        <f aca="false">AG41*AE41/1000</f>
        <v>443.483820882667</v>
      </c>
    </row>
    <row r="42" customFormat="false" ht="14.65" hidden="false" customHeight="false" outlineLevel="0" collapsed="false">
      <c r="A42" s="44" t="n">
        <v>36740</v>
      </c>
      <c r="B42" s="45" t="n">
        <f aca="false">AH42-AC42</f>
        <v>11.4478572630306</v>
      </c>
      <c r="C42" s="21" t="n">
        <v>-82.5142239898335</v>
      </c>
      <c r="D42" s="46" t="n">
        <f aca="false">C42+B42</f>
        <v>-71.066366726803</v>
      </c>
      <c r="E42" s="46" t="n">
        <v>4139.1</v>
      </c>
      <c r="F42" s="46" t="n">
        <v>4126.836</v>
      </c>
      <c r="G42" s="21" t="n">
        <f aca="false">(F42-E42)</f>
        <v>-12.2640000000001</v>
      </c>
      <c r="H42" s="45" t="n">
        <v>191.651576738928</v>
      </c>
      <c r="I42" s="45" t="n">
        <v>429.811666015625</v>
      </c>
      <c r="J42" s="47" t="n">
        <v>78.013</v>
      </c>
      <c r="K42" s="45" t="n">
        <v>503.656</v>
      </c>
      <c r="L42" s="45" t="n">
        <f aca="false">K42-J42</f>
        <v>425.643</v>
      </c>
      <c r="M42" s="45" t="n">
        <f aca="false">I42-H42</f>
        <v>238.160089276697</v>
      </c>
      <c r="N42" s="46" t="n">
        <v>0</v>
      </c>
      <c r="O42" s="46" t="n">
        <v>290.248</v>
      </c>
      <c r="P42" s="46" t="n">
        <v>0</v>
      </c>
      <c r="Q42" s="21" t="n">
        <f aca="false">P42+O42+N42</f>
        <v>290.248</v>
      </c>
      <c r="R42" s="46" t="n">
        <v>0</v>
      </c>
      <c r="S42" s="46" t="n">
        <v>0</v>
      </c>
      <c r="T42" s="46" t="n">
        <v>0</v>
      </c>
      <c r="U42" s="21" t="n">
        <f aca="false">T42+S42+R42</f>
        <v>0</v>
      </c>
      <c r="V42" s="21" t="n">
        <f aca="false">Q42-U42</f>
        <v>290.248</v>
      </c>
      <c r="W42" s="21" t="n">
        <f aca="false">V42-M42</f>
        <v>52.0879107233027</v>
      </c>
      <c r="X42" s="21" t="n">
        <f aca="false">(G42-W42)-D42</f>
        <v>6.71445600350015</v>
      </c>
      <c r="Y42" s="21" t="n">
        <f aca="false">'Net Market Center Imbalances'!C42</f>
        <v>-139</v>
      </c>
      <c r="Z42" s="21" t="n">
        <f aca="false">'Net Market Center Imbalances'!D42</f>
        <v>562</v>
      </c>
      <c r="AA42" s="21" t="n">
        <f aca="false">'Net Market Center Imbalances'!F42</f>
        <v>0</v>
      </c>
      <c r="AB42" s="31" t="n">
        <v>456.45032815513</v>
      </c>
      <c r="AC42" s="31" t="n">
        <f aca="false">AD42*AE42*0.001</f>
        <v>437.170146137787</v>
      </c>
      <c r="AD42" s="31" t="n">
        <v>429.01878914405</v>
      </c>
      <c r="AE42" s="31" t="n">
        <v>1019</v>
      </c>
      <c r="AF42" s="31" t="n">
        <f aca="false">AC42-AB42</f>
        <v>-19.2801820173425</v>
      </c>
      <c r="AG42" s="32" t="n">
        <v>440.253192738781</v>
      </c>
      <c r="AH42" s="32" t="n">
        <f aca="false">AG42*AE42/1000</f>
        <v>448.618003400818</v>
      </c>
    </row>
    <row r="43" customFormat="false" ht="14.65" hidden="false" customHeight="false" outlineLevel="0" collapsed="false">
      <c r="A43" s="44" t="n">
        <v>36741</v>
      </c>
      <c r="B43" s="45" t="n">
        <f aca="false">AH43-AC43</f>
        <v>-5.20867050384169</v>
      </c>
      <c r="C43" s="21" t="n">
        <v>-80.2973239769416</v>
      </c>
      <c r="D43" s="46" t="n">
        <f aca="false">C43+B43</f>
        <v>-85.5059944807832</v>
      </c>
      <c r="E43" s="46" t="n">
        <v>4126.836</v>
      </c>
      <c r="F43" s="46" t="n">
        <v>4098.22</v>
      </c>
      <c r="G43" s="21" t="n">
        <f aca="false">(F43-E43)</f>
        <v>-28.616</v>
      </c>
      <c r="H43" s="45" t="n">
        <v>172.978246682359</v>
      </c>
      <c r="I43" s="45" t="n">
        <v>458.416122428991</v>
      </c>
      <c r="J43" s="47" t="n">
        <v>36.52</v>
      </c>
      <c r="K43" s="45" t="n">
        <v>480.78</v>
      </c>
      <c r="L43" s="45" t="n">
        <f aca="false">K43-J43</f>
        <v>444.26</v>
      </c>
      <c r="M43" s="45" t="n">
        <f aca="false">I43-H43</f>
        <v>285.437875746632</v>
      </c>
      <c r="N43" s="46" t="n">
        <v>0</v>
      </c>
      <c r="O43" s="46" t="n">
        <v>328.4708</v>
      </c>
      <c r="P43" s="46" t="n">
        <v>0</v>
      </c>
      <c r="Q43" s="21" t="n">
        <f aca="false">P43+O43+N43</f>
        <v>328.4708</v>
      </c>
      <c r="R43" s="46" t="n">
        <v>0</v>
      </c>
      <c r="S43" s="46" t="n">
        <v>0</v>
      </c>
      <c r="T43" s="46" t="n">
        <v>0</v>
      </c>
      <c r="U43" s="21" t="n">
        <f aca="false">T43+S43+R43</f>
        <v>0</v>
      </c>
      <c r="V43" s="21" t="n">
        <f aca="false">Q43-U43</f>
        <v>328.4708</v>
      </c>
      <c r="W43" s="21" t="n">
        <f aca="false">V43-M43</f>
        <v>43.032924253368</v>
      </c>
      <c r="X43" s="21" t="n">
        <f aca="false">(G43-W43)-D43</f>
        <v>13.8570702274152</v>
      </c>
      <c r="Y43" s="21" t="n">
        <f aca="false">'Net Market Center Imbalances'!C43</f>
        <v>-191</v>
      </c>
      <c r="Z43" s="21" t="n">
        <f aca="false">'Net Market Center Imbalances'!D43</f>
        <v>562</v>
      </c>
      <c r="AA43" s="21" t="n">
        <f aca="false">'Net Market Center Imbalances'!F43</f>
        <v>0</v>
      </c>
      <c r="AB43" s="31" t="n">
        <v>454.457738325746</v>
      </c>
      <c r="AC43" s="31" t="n">
        <f aca="false">AD43*AE43*0.001</f>
        <v>463.913361169102</v>
      </c>
      <c r="AD43" s="31" t="n">
        <v>456.15866388309</v>
      </c>
      <c r="AE43" s="31" t="n">
        <v>1017</v>
      </c>
      <c r="AF43" s="31" t="n">
        <f aca="false">AC43-AB43</f>
        <v>9.45562284335625</v>
      </c>
      <c r="AG43" s="32" t="n">
        <v>451.037060634475</v>
      </c>
      <c r="AH43" s="32" t="n">
        <f aca="false">AG43*AE43/1000</f>
        <v>458.704690665261</v>
      </c>
    </row>
    <row r="44" customFormat="false" ht="14.65" hidden="false" customHeight="false" outlineLevel="0" collapsed="false">
      <c r="A44" s="44" t="n">
        <v>36742</v>
      </c>
      <c r="B44" s="45" t="n">
        <f aca="false">AH44-AC44</f>
        <v>7.52161366799123</v>
      </c>
      <c r="C44" s="21" t="n">
        <v>-6.72042271567254</v>
      </c>
      <c r="D44" s="46" t="n">
        <f aca="false">C44+B44</f>
        <v>0.801190952318692</v>
      </c>
      <c r="E44" s="46" t="n">
        <v>4098.22</v>
      </c>
      <c r="F44" s="46" t="n">
        <v>4076.758</v>
      </c>
      <c r="G44" s="21" t="n">
        <f aca="false">(F44-E44)</f>
        <v>-21.4620000000004</v>
      </c>
      <c r="H44" s="45" t="n">
        <v>194.430422378122</v>
      </c>
      <c r="I44" s="45" t="n">
        <v>457.900602753196</v>
      </c>
      <c r="J44" s="47" t="n">
        <v>78.563</v>
      </c>
      <c r="K44" s="45" t="n">
        <v>530.344</v>
      </c>
      <c r="L44" s="45" t="n">
        <f aca="false">K44-J44</f>
        <v>451.781</v>
      </c>
      <c r="M44" s="45" t="n">
        <f aca="false">I44-H44</f>
        <v>263.470180375074</v>
      </c>
      <c r="N44" s="46" t="n">
        <v>0</v>
      </c>
      <c r="O44" s="46" t="n">
        <v>239.7612</v>
      </c>
      <c r="P44" s="46" t="n">
        <v>0</v>
      </c>
      <c r="Q44" s="21" t="n">
        <f aca="false">P44+O44+N44</f>
        <v>239.7612</v>
      </c>
      <c r="R44" s="46" t="n">
        <v>0</v>
      </c>
      <c r="S44" s="46" t="n">
        <v>0</v>
      </c>
      <c r="T44" s="46" t="n">
        <v>0</v>
      </c>
      <c r="U44" s="21" t="n">
        <f aca="false">T44+S44+R44</f>
        <v>0</v>
      </c>
      <c r="V44" s="21" t="n">
        <f aca="false">Q44-U44</f>
        <v>239.7612</v>
      </c>
      <c r="W44" s="21" t="n">
        <f aca="false">V44-M44</f>
        <v>-23.708980375074</v>
      </c>
      <c r="X44" s="21" t="n">
        <f aca="false">(G44-W44)-D44</f>
        <v>1.44578942275483</v>
      </c>
      <c r="Y44" s="21" t="n">
        <f aca="false">'Net Market Center Imbalances'!C44</f>
        <v>-80</v>
      </c>
      <c r="Z44" s="21" t="n">
        <f aca="false">'Net Market Center Imbalances'!D44</f>
        <v>562</v>
      </c>
      <c r="AA44" s="21" t="n">
        <f aca="false">'Net Market Center Imbalances'!F44</f>
        <v>0</v>
      </c>
      <c r="AB44" s="31" t="n">
        <v>448.53612795764</v>
      </c>
      <c r="AC44" s="31" t="n">
        <f aca="false">AD44*AE44*0.001</f>
        <v>437.573068893528</v>
      </c>
      <c r="AD44" s="31" t="n">
        <v>431.106471816284</v>
      </c>
      <c r="AE44" s="31" t="n">
        <v>1015</v>
      </c>
      <c r="AF44" s="31" t="n">
        <f aca="false">AC44-AB44</f>
        <v>-10.9630590641116</v>
      </c>
      <c r="AG44" s="32" t="n">
        <v>438.516928632039</v>
      </c>
      <c r="AH44" s="32" t="n">
        <f aca="false">AG44*AE44/1000</f>
        <v>445.094682561519</v>
      </c>
    </row>
    <row r="45" customFormat="false" ht="14.65" hidden="false" customHeight="false" outlineLevel="0" collapsed="false">
      <c r="A45" s="44" t="n">
        <v>36743</v>
      </c>
      <c r="B45" s="45" t="n">
        <f aca="false">AH45-AC45</f>
        <v>51.3294201068321</v>
      </c>
      <c r="C45" s="21" t="n">
        <v>171.352266370719</v>
      </c>
      <c r="D45" s="46" t="n">
        <f aca="false">C45+B45</f>
        <v>222.681686477551</v>
      </c>
      <c r="E45" s="46" t="n">
        <v>4076.758</v>
      </c>
      <c r="F45" s="46" t="n">
        <v>4232.102</v>
      </c>
      <c r="G45" s="21" t="n">
        <f aca="false">(F45-E45)</f>
        <v>155.344</v>
      </c>
      <c r="H45" s="45" t="n">
        <v>198.049336451914</v>
      </c>
      <c r="I45" s="45" t="n">
        <v>419.994120706575</v>
      </c>
      <c r="J45" s="47" t="n">
        <v>101.463</v>
      </c>
      <c r="K45" s="45" t="n">
        <v>512.068</v>
      </c>
      <c r="L45" s="45" t="n">
        <f aca="false">K45-J45</f>
        <v>410.605</v>
      </c>
      <c r="M45" s="45" t="n">
        <f aca="false">I45-H45</f>
        <v>221.944784254662</v>
      </c>
      <c r="N45" s="46" t="n">
        <v>0</v>
      </c>
      <c r="O45" s="46" t="n">
        <v>166.586</v>
      </c>
      <c r="P45" s="46" t="n">
        <v>0</v>
      </c>
      <c r="Q45" s="21" t="n">
        <f aca="false">P45+O45+N45</f>
        <v>166.586</v>
      </c>
      <c r="R45" s="46" t="n">
        <v>0</v>
      </c>
      <c r="S45" s="46" t="n">
        <v>0</v>
      </c>
      <c r="T45" s="46" t="n">
        <v>0</v>
      </c>
      <c r="U45" s="21" t="n">
        <f aca="false">T45+S45+R45</f>
        <v>0</v>
      </c>
      <c r="V45" s="21" t="n">
        <f aca="false">Q45-U45</f>
        <v>166.586</v>
      </c>
      <c r="W45" s="21" t="n">
        <f aca="false">V45-M45</f>
        <v>-55.3587842546616</v>
      </c>
      <c r="X45" s="21" t="n">
        <f aca="false">(G45-W45)-D45</f>
        <v>-11.9789022228895</v>
      </c>
      <c r="Y45" s="21" t="n">
        <f aca="false">'Net Market Center Imbalances'!C45</f>
        <v>-35</v>
      </c>
      <c r="Z45" s="21" t="n">
        <f aca="false">'Net Market Center Imbalances'!D45</f>
        <v>664</v>
      </c>
      <c r="AA45" s="21" t="n">
        <f aca="false">'Net Market Center Imbalances'!F45</f>
        <v>0</v>
      </c>
      <c r="AB45" s="31" t="n">
        <v>416.423072041964</v>
      </c>
      <c r="AC45" s="31" t="n">
        <f aca="false">AD45*AE45*0.001</f>
        <v>392.400835073069</v>
      </c>
      <c r="AD45" s="31" t="n">
        <v>386.221294363257</v>
      </c>
      <c r="AE45" s="31" t="n">
        <v>1016</v>
      </c>
      <c r="AF45" s="31" t="n">
        <f aca="false">AC45-AB45</f>
        <v>-24.0222369688948</v>
      </c>
      <c r="AG45" s="32" t="n">
        <v>436.742377145572</v>
      </c>
      <c r="AH45" s="32" t="n">
        <f aca="false">AG45*AE45/1000</f>
        <v>443.730255179901</v>
      </c>
    </row>
    <row r="46" customFormat="false" ht="14.65" hidden="false" customHeight="false" outlineLevel="0" collapsed="false">
      <c r="A46" s="44" t="n">
        <v>36744</v>
      </c>
      <c r="B46" s="45" t="n">
        <f aca="false">AH46-AC46</f>
        <v>9.30455847814619</v>
      </c>
      <c r="C46" s="21" t="n">
        <v>308.718799497554</v>
      </c>
      <c r="D46" s="46" t="n">
        <f aca="false">C46+B46</f>
        <v>318.0233579757</v>
      </c>
      <c r="E46" s="46" t="n">
        <v>4232.102</v>
      </c>
      <c r="F46" s="46" t="n">
        <v>4479.426</v>
      </c>
      <c r="G46" s="21" t="n">
        <f aca="false">(F46-E46)</f>
        <v>247.324000000001</v>
      </c>
      <c r="H46" s="45" t="n">
        <v>196.146945406408</v>
      </c>
      <c r="I46" s="45" t="n">
        <v>428.782068762279</v>
      </c>
      <c r="J46" s="47" t="n">
        <v>89.191</v>
      </c>
      <c r="K46" s="45" t="n">
        <v>506.241</v>
      </c>
      <c r="L46" s="45" t="n">
        <f aca="false">K46-J46</f>
        <v>417.05</v>
      </c>
      <c r="M46" s="45" t="n">
        <f aca="false">I46-H46</f>
        <v>232.635123355871</v>
      </c>
      <c r="N46" s="46" t="n">
        <v>0</v>
      </c>
      <c r="O46" s="46" t="n">
        <v>179.9742</v>
      </c>
      <c r="P46" s="46" t="n">
        <v>0</v>
      </c>
      <c r="Q46" s="21" t="n">
        <f aca="false">P46+O46+N46</f>
        <v>179.9742</v>
      </c>
      <c r="R46" s="46" t="n">
        <v>0</v>
      </c>
      <c r="S46" s="46" t="n">
        <v>0</v>
      </c>
      <c r="T46" s="46" t="n">
        <v>0</v>
      </c>
      <c r="U46" s="21" t="n">
        <f aca="false">T46+S46+R46</f>
        <v>0</v>
      </c>
      <c r="V46" s="21" t="n">
        <f aca="false">Q46-U46</f>
        <v>179.9742</v>
      </c>
      <c r="W46" s="21" t="n">
        <f aca="false">V46-M46</f>
        <v>-52.6609233558705</v>
      </c>
      <c r="X46" s="21" t="n">
        <f aca="false">(G46-W46)-D46</f>
        <v>-18.0384346198292</v>
      </c>
      <c r="Y46" s="21" t="n">
        <f aca="false">'Net Market Center Imbalances'!C46</f>
        <v>-32</v>
      </c>
      <c r="Z46" s="21" t="n">
        <f aca="false">'Net Market Center Imbalances'!D46</f>
        <v>664.3</v>
      </c>
      <c r="AA46" s="21" t="n">
        <f aca="false">'Net Market Center Imbalances'!F46</f>
        <v>0</v>
      </c>
      <c r="AB46" s="31" t="n">
        <v>478.475863274982</v>
      </c>
      <c r="AC46" s="31" t="n">
        <f aca="false">AD46*AE46*0.001</f>
        <v>434.394572025052</v>
      </c>
      <c r="AD46" s="31" t="n">
        <v>427.974947807933</v>
      </c>
      <c r="AE46" s="31" t="n">
        <v>1015</v>
      </c>
      <c r="AF46" s="31" t="n">
        <f aca="false">AC46-AB46</f>
        <v>-44.0812912499294</v>
      </c>
      <c r="AG46" s="32" t="n">
        <v>437.142000495762</v>
      </c>
      <c r="AH46" s="32" t="n">
        <f aca="false">AG46*AE46/1000</f>
        <v>443.699130503198</v>
      </c>
    </row>
    <row r="47" customFormat="false" ht="14.65" hidden="false" customHeight="false" outlineLevel="0" collapsed="false">
      <c r="A47" s="44" t="n">
        <v>36745</v>
      </c>
      <c r="B47" s="45" t="n">
        <f aca="false">AH47-AC47</f>
        <v>-34.0982979810043</v>
      </c>
      <c r="C47" s="21" t="n">
        <v>-18.5961808151201</v>
      </c>
      <c r="D47" s="46" t="n">
        <f aca="false">C47+B47</f>
        <v>-52.6944787961244</v>
      </c>
      <c r="E47" s="46" t="n">
        <v>4479.426</v>
      </c>
      <c r="F47" s="46" t="n">
        <v>4339.412</v>
      </c>
      <c r="G47" s="21" t="n">
        <f aca="false">(F47-E47)</f>
        <v>-140.014</v>
      </c>
      <c r="H47" s="45" t="n">
        <v>195.762785793766</v>
      </c>
      <c r="I47" s="45" t="n">
        <v>381.083035363458</v>
      </c>
      <c r="J47" s="47" t="n">
        <v>52.518</v>
      </c>
      <c r="K47" s="45" t="n">
        <v>426.04</v>
      </c>
      <c r="L47" s="45" t="n">
        <f aca="false">K47-J47</f>
        <v>373.522</v>
      </c>
      <c r="M47" s="45" t="n">
        <f aca="false">I47-H47</f>
        <v>185.320249569692</v>
      </c>
      <c r="N47" s="46" t="n">
        <v>0</v>
      </c>
      <c r="O47" s="46" t="n">
        <v>132.7578</v>
      </c>
      <c r="P47" s="46" t="n">
        <v>0</v>
      </c>
      <c r="Q47" s="21" t="n">
        <f aca="false">P47+O47+N47</f>
        <v>132.7578</v>
      </c>
      <c r="R47" s="46" t="n">
        <v>0</v>
      </c>
      <c r="S47" s="46" t="n">
        <v>0</v>
      </c>
      <c r="T47" s="46" t="n">
        <v>0</v>
      </c>
      <c r="U47" s="21" t="n">
        <f aca="false">T47+S47+R47</f>
        <v>0</v>
      </c>
      <c r="V47" s="21" t="n">
        <f aca="false">Q47-U47</f>
        <v>132.7578</v>
      </c>
      <c r="W47" s="21" t="n">
        <f aca="false">V47-M47</f>
        <v>-52.5624495696921</v>
      </c>
      <c r="X47" s="21" t="n">
        <f aca="false">(G47-W47)-D47</f>
        <v>-34.7570716341836</v>
      </c>
      <c r="Y47" s="21" t="n">
        <f aca="false">'Net Market Center Imbalances'!C47</f>
        <v>-35</v>
      </c>
      <c r="Z47" s="21" t="n">
        <f aca="false">'Net Market Center Imbalances'!D47</f>
        <v>664.3</v>
      </c>
      <c r="AA47" s="21" t="n">
        <f aca="false">'Net Market Center Imbalances'!F47</f>
        <v>0</v>
      </c>
      <c r="AB47" s="31" t="n">
        <v>521.275638839827</v>
      </c>
      <c r="AC47" s="31" t="n">
        <f aca="false">AD47*AE47*0.001</f>
        <v>477.834029227557</v>
      </c>
      <c r="AD47" s="31" t="n">
        <v>470.772442588727</v>
      </c>
      <c r="AE47" s="31" t="n">
        <v>1015</v>
      </c>
      <c r="AF47" s="31" t="n">
        <f aca="false">AC47-AB47</f>
        <v>-43.4416096122693</v>
      </c>
      <c r="AG47" s="32" t="n">
        <v>437.178060341432</v>
      </c>
      <c r="AH47" s="32" t="n">
        <f aca="false">AG47*AE47/1000</f>
        <v>443.735731246553</v>
      </c>
    </row>
    <row r="48" customFormat="false" ht="14.65" hidden="false" customHeight="false" outlineLevel="0" collapsed="false">
      <c r="A48" s="44" t="n">
        <v>36746</v>
      </c>
      <c r="B48" s="45" t="n">
        <f aca="false">AH48-AC48</f>
        <v>-38.0474710068689</v>
      </c>
      <c r="C48" s="21" t="n">
        <v>-59.5943029832267</v>
      </c>
      <c r="D48" s="46" t="n">
        <f aca="false">C48+B48</f>
        <v>-97.6417739900957</v>
      </c>
      <c r="E48" s="46" t="n">
        <v>4339.412</v>
      </c>
      <c r="F48" s="46" t="n">
        <v>4223.926</v>
      </c>
      <c r="G48" s="21" t="n">
        <f aca="false">(F48-E48)</f>
        <v>-115.486</v>
      </c>
      <c r="H48" s="45" t="n">
        <v>196.232178141176</v>
      </c>
      <c r="I48" s="45" t="n">
        <v>368.64584086444</v>
      </c>
      <c r="J48" s="47" t="n">
        <v>115.109</v>
      </c>
      <c r="K48" s="45" t="n">
        <v>482.219</v>
      </c>
      <c r="L48" s="45" t="n">
        <f aca="false">K48-J48</f>
        <v>367.11</v>
      </c>
      <c r="M48" s="45" t="n">
        <f aca="false">I48-H48</f>
        <v>172.413662723264</v>
      </c>
      <c r="N48" s="46" t="n">
        <v>0</v>
      </c>
      <c r="O48" s="46" t="n">
        <v>117.92858</v>
      </c>
      <c r="P48" s="46" t="n">
        <v>0</v>
      </c>
      <c r="Q48" s="21" t="n">
        <f aca="false">P48+O48+N48</f>
        <v>117.92858</v>
      </c>
      <c r="R48" s="46" t="n">
        <v>0</v>
      </c>
      <c r="S48" s="46" t="n">
        <v>0</v>
      </c>
      <c r="T48" s="46" t="n">
        <v>0</v>
      </c>
      <c r="U48" s="21" t="n">
        <f aca="false">T48+S48+R48</f>
        <v>0</v>
      </c>
      <c r="V48" s="21" t="n">
        <f aca="false">Q48-U48</f>
        <v>117.92858</v>
      </c>
      <c r="W48" s="21" t="n">
        <f aca="false">V48-M48</f>
        <v>-54.4850827232638</v>
      </c>
      <c r="X48" s="21" t="n">
        <f aca="false">(G48-W48)-D48</f>
        <v>36.6408567133596</v>
      </c>
      <c r="Y48" s="21" t="n">
        <f aca="false">'Net Market Center Imbalances'!C48</f>
        <v>-34</v>
      </c>
      <c r="Z48" s="21" t="n">
        <f aca="false">'Net Market Center Imbalances'!D48</f>
        <v>664.3</v>
      </c>
      <c r="AA48" s="21" t="n">
        <f aca="false">'Net Market Center Imbalances'!F48</f>
        <v>0</v>
      </c>
      <c r="AB48" s="31" t="n">
        <v>461.771183250998</v>
      </c>
      <c r="AC48" s="31" t="n">
        <f aca="false">AD48*AE48*0.001</f>
        <v>497.964509394572</v>
      </c>
      <c r="AD48" s="31" t="n">
        <v>490.605427974948</v>
      </c>
      <c r="AE48" s="31" t="n">
        <v>1015</v>
      </c>
      <c r="AF48" s="31" t="n">
        <f aca="false">AC48-AB48</f>
        <v>36.1933261435745</v>
      </c>
      <c r="AG48" s="32" t="n">
        <v>453.120234864732</v>
      </c>
      <c r="AH48" s="32" t="n">
        <f aca="false">AG48*AE48/1000</f>
        <v>459.917038387703</v>
      </c>
    </row>
    <row r="49" customFormat="false" ht="14.65" hidden="false" customHeight="false" outlineLevel="0" collapsed="false">
      <c r="A49" s="44" t="n">
        <v>36747</v>
      </c>
      <c r="B49" s="45" t="n">
        <f aca="false">AH49-AC49</f>
        <v>-9.79886477265814</v>
      </c>
      <c r="C49" s="21" t="n">
        <v>-61.0135916621163</v>
      </c>
      <c r="D49" s="46" t="n">
        <f aca="false">C49+B49</f>
        <v>-70.8124564347745</v>
      </c>
      <c r="E49" s="46" t="n">
        <v>4223.926</v>
      </c>
      <c r="F49" s="46" t="n">
        <v>4120.704</v>
      </c>
      <c r="G49" s="21" t="n">
        <f aca="false">(F49-E49)</f>
        <v>-103.222000000001</v>
      </c>
      <c r="H49" s="45" t="n">
        <v>191.321772035373</v>
      </c>
      <c r="I49" s="45" t="n">
        <v>421.38880432645</v>
      </c>
      <c r="J49" s="47" t="n">
        <v>121.692</v>
      </c>
      <c r="K49" s="45" t="n">
        <v>538.94</v>
      </c>
      <c r="L49" s="45" t="n">
        <f aca="false">K49-J49</f>
        <v>417.248</v>
      </c>
      <c r="M49" s="45" t="n">
        <f aca="false">I49-H49</f>
        <v>230.067032291078</v>
      </c>
      <c r="N49" s="46" t="n">
        <v>0</v>
      </c>
      <c r="O49" s="46" t="n">
        <v>178.7478</v>
      </c>
      <c r="P49" s="46" t="n">
        <v>0</v>
      </c>
      <c r="Q49" s="21" t="n">
        <f aca="false">P49+O49+N49</f>
        <v>178.7478</v>
      </c>
      <c r="R49" s="46" t="n">
        <v>0</v>
      </c>
      <c r="S49" s="46" t="n">
        <v>0</v>
      </c>
      <c r="T49" s="46" t="n">
        <v>0</v>
      </c>
      <c r="U49" s="21" t="n">
        <f aca="false">T49+S49+R49</f>
        <v>0</v>
      </c>
      <c r="V49" s="21" t="n">
        <f aca="false">Q49-U49</f>
        <v>178.7478</v>
      </c>
      <c r="W49" s="21" t="n">
        <f aca="false">V49-M49</f>
        <v>-51.3192322910777</v>
      </c>
      <c r="X49" s="21" t="n">
        <f aca="false">(G49-W49)-D49</f>
        <v>18.9096887258515</v>
      </c>
      <c r="Y49" s="21" t="n">
        <f aca="false">'Net Market Center Imbalances'!C49</f>
        <v>-91</v>
      </c>
      <c r="Z49" s="21" t="n">
        <f aca="false">'Net Market Center Imbalances'!D49</f>
        <v>664.3</v>
      </c>
      <c r="AA49" s="21" t="n">
        <f aca="false">'Net Market Center Imbalances'!F49</f>
        <v>0</v>
      </c>
      <c r="AB49" s="31" t="n">
        <v>491.884056289038</v>
      </c>
      <c r="AC49" s="31" t="n">
        <f aca="false">AD49*AE49*0.001</f>
        <v>483.713987473904</v>
      </c>
      <c r="AD49" s="31" t="n">
        <v>477.035490605428</v>
      </c>
      <c r="AE49" s="31" t="n">
        <v>1014</v>
      </c>
      <c r="AF49" s="31" t="n">
        <f aca="false">AC49-AB49</f>
        <v>-8.1700688151335</v>
      </c>
      <c r="AG49" s="32" t="n">
        <v>467.371915878941</v>
      </c>
      <c r="AH49" s="32" t="n">
        <f aca="false">AG49*AE49/1000</f>
        <v>473.915122701246</v>
      </c>
    </row>
    <row r="50" customFormat="false" ht="14.65" hidden="false" customHeight="false" outlineLevel="0" collapsed="false">
      <c r="A50" s="44" t="n">
        <v>36748</v>
      </c>
      <c r="B50" s="45" t="n">
        <f aca="false">AH50-AC50</f>
        <v>57.0749290312334</v>
      </c>
      <c r="C50" s="21" t="n">
        <v>18.2628768316526</v>
      </c>
      <c r="D50" s="46" t="n">
        <f aca="false">C50+B50</f>
        <v>75.337805862886</v>
      </c>
      <c r="E50" s="46" t="n">
        <v>4120.704</v>
      </c>
      <c r="F50" s="46" t="n">
        <v>4152.386</v>
      </c>
      <c r="G50" s="21" t="n">
        <f aca="false">(F50-E50)</f>
        <v>31.6820000000007</v>
      </c>
      <c r="H50" s="45" t="n">
        <v>199.413201975435</v>
      </c>
      <c r="I50" s="45" t="n">
        <v>417.869911504425</v>
      </c>
      <c r="J50" s="47" t="n">
        <v>98.685</v>
      </c>
      <c r="K50" s="45" t="n">
        <v>509.442</v>
      </c>
      <c r="L50" s="45" t="n">
        <f aca="false">K50-J50</f>
        <v>410.757</v>
      </c>
      <c r="M50" s="45" t="n">
        <f aca="false">I50-H50</f>
        <v>218.456709528989</v>
      </c>
      <c r="N50" s="46" t="n">
        <v>0</v>
      </c>
      <c r="O50" s="46" t="n">
        <v>167.42404</v>
      </c>
      <c r="P50" s="46" t="n">
        <v>0</v>
      </c>
      <c r="Q50" s="21" t="n">
        <f aca="false">P50+O50+N50</f>
        <v>167.42404</v>
      </c>
      <c r="R50" s="46" t="n">
        <v>0</v>
      </c>
      <c r="S50" s="46" t="n">
        <v>0</v>
      </c>
      <c r="T50" s="46" t="n">
        <v>0</v>
      </c>
      <c r="U50" s="21" t="n">
        <f aca="false">T50+S50+R50</f>
        <v>0</v>
      </c>
      <c r="V50" s="21" t="n">
        <f aca="false">Q50-U50</f>
        <v>167.42404</v>
      </c>
      <c r="W50" s="21" t="n">
        <f aca="false">V50-M50</f>
        <v>-51.0326695289895</v>
      </c>
      <c r="X50" s="21" t="n">
        <f aca="false">(G50-W50)-D50</f>
        <v>7.37686366610413</v>
      </c>
      <c r="Y50" s="21" t="n">
        <f aca="false">'Net Market Center Imbalances'!C50</f>
        <v>-33</v>
      </c>
      <c r="Z50" s="21" t="n">
        <f aca="false">'Net Market Center Imbalances'!D50</f>
        <v>664.3</v>
      </c>
      <c r="AA50" s="21" t="n">
        <f aca="false">'Net Market Center Imbalances'!F50</f>
        <v>0</v>
      </c>
      <c r="AB50" s="31" t="n">
        <v>458.695788706988</v>
      </c>
      <c r="AC50" s="31" t="n">
        <f aca="false">AD50*AE50*0.001</f>
        <v>455.135699373695</v>
      </c>
      <c r="AD50" s="31" t="n">
        <v>448.851774530271</v>
      </c>
      <c r="AE50" s="31" t="n">
        <v>1014</v>
      </c>
      <c r="AF50" s="31" t="n">
        <f aca="false">AC50-AB50</f>
        <v>-3.56008933329258</v>
      </c>
      <c r="AG50" s="32" t="n">
        <v>505.138686789871</v>
      </c>
      <c r="AH50" s="32" t="n">
        <f aca="false">AG50*AE50/1000</f>
        <v>512.210628404929</v>
      </c>
    </row>
    <row r="51" customFormat="false" ht="14.65" hidden="false" customHeight="false" outlineLevel="0" collapsed="false">
      <c r="A51" s="44" t="n">
        <v>36749</v>
      </c>
      <c r="B51" s="45" t="n">
        <f aca="false">AH51-AC51</f>
        <v>21.1789216333624</v>
      </c>
      <c r="C51" s="21" t="n">
        <v>-25.1524920849812</v>
      </c>
      <c r="D51" s="46" t="n">
        <f aca="false">C51+B51</f>
        <v>-3.97357045161882</v>
      </c>
      <c r="E51" s="46" t="n">
        <v>4152.386</v>
      </c>
      <c r="F51" s="46" t="n">
        <v>4098.22</v>
      </c>
      <c r="G51" s="21" t="n">
        <f aca="false">(F51-E51)</f>
        <v>-54.1660000000002</v>
      </c>
      <c r="H51" s="45" t="n">
        <v>195.793894990674</v>
      </c>
      <c r="I51" s="45" t="n">
        <v>392.423766208252</v>
      </c>
      <c r="J51" s="47" t="n">
        <v>131.878</v>
      </c>
      <c r="K51" s="45" t="n">
        <v>512.712</v>
      </c>
      <c r="L51" s="45" t="n">
        <f aca="false">K51-J51</f>
        <v>380.834</v>
      </c>
      <c r="M51" s="45" t="n">
        <f aca="false">I51-H51</f>
        <v>196.629871217578</v>
      </c>
      <c r="N51" s="46" t="n">
        <v>0</v>
      </c>
      <c r="O51" s="46" t="n">
        <v>147.9856</v>
      </c>
      <c r="P51" s="46" t="n">
        <v>0</v>
      </c>
      <c r="Q51" s="21" t="n">
        <f aca="false">P51+O51+N51</f>
        <v>147.9856</v>
      </c>
      <c r="R51" s="46" t="n">
        <v>0</v>
      </c>
      <c r="S51" s="46" t="n">
        <v>0</v>
      </c>
      <c r="T51" s="46" t="n">
        <v>0</v>
      </c>
      <c r="U51" s="21" t="n">
        <f aca="false">T51+S51+R51</f>
        <v>0</v>
      </c>
      <c r="V51" s="21" t="n">
        <f aca="false">Q51-U51</f>
        <v>147.9856</v>
      </c>
      <c r="W51" s="21" t="n">
        <f aca="false">V51-M51</f>
        <v>-48.6442712175779</v>
      </c>
      <c r="X51" s="21" t="n">
        <f aca="false">(G51-W51)-D51</f>
        <v>-1.54815833080346</v>
      </c>
      <c r="Y51" s="21" t="n">
        <f aca="false">'Net Market Center Imbalances'!C51</f>
        <v>-39</v>
      </c>
      <c r="Z51" s="21" t="n">
        <f aca="false">'Net Market Center Imbalances'!D51</f>
        <v>664.3</v>
      </c>
      <c r="AA51" s="21" t="n">
        <f aca="false">'Net Market Center Imbalances'!F51</f>
        <v>0</v>
      </c>
      <c r="AB51" s="31" t="n">
        <v>423.444927989642</v>
      </c>
      <c r="AC51" s="31" t="n">
        <f aca="false">AD51*AE51*0.001</f>
        <v>426.978079331942</v>
      </c>
      <c r="AD51" s="31" t="n">
        <v>420.668058455115</v>
      </c>
      <c r="AE51" s="31" t="n">
        <v>1015</v>
      </c>
      <c r="AF51" s="31" t="n">
        <f aca="false">AC51-AB51</f>
        <v>3.5331513422999</v>
      </c>
      <c r="AG51" s="32" t="n">
        <v>441.533991098822</v>
      </c>
      <c r="AH51" s="32" t="n">
        <f aca="false">AG51*AE51/1000</f>
        <v>448.157000965304</v>
      </c>
    </row>
    <row r="52" customFormat="false" ht="14.65" hidden="false" customHeight="false" outlineLevel="0" collapsed="false">
      <c r="A52" s="44" t="n">
        <v>36750</v>
      </c>
      <c r="B52" s="45" t="n">
        <f aca="false">AH52-AC52</f>
        <v>29.5714982977833</v>
      </c>
      <c r="C52" s="21" t="n">
        <v>186.967286462717</v>
      </c>
      <c r="D52" s="46" t="n">
        <f aca="false">C52+B52</f>
        <v>216.5387847605</v>
      </c>
      <c r="E52" s="46" t="n">
        <v>4098.22</v>
      </c>
      <c r="F52" s="46" t="n">
        <v>4280.136</v>
      </c>
      <c r="G52" s="21" t="n">
        <f aca="false">(F52-E52)</f>
        <v>181.916</v>
      </c>
      <c r="H52" s="45" t="n">
        <v>222.850594126497</v>
      </c>
      <c r="I52" s="45" t="n">
        <v>411.441754661433</v>
      </c>
      <c r="J52" s="47" t="n">
        <v>94.254</v>
      </c>
      <c r="K52" s="45" t="n">
        <v>504.395</v>
      </c>
      <c r="L52" s="45" t="n">
        <f aca="false">K52-J52</f>
        <v>410.141</v>
      </c>
      <c r="M52" s="45" t="n">
        <f aca="false">I52-H52</f>
        <v>188.591160534936</v>
      </c>
      <c r="N52" s="46" t="n">
        <v>0</v>
      </c>
      <c r="O52" s="46" t="n">
        <v>136.5392</v>
      </c>
      <c r="P52" s="46" t="n">
        <v>0</v>
      </c>
      <c r="Q52" s="21" t="n">
        <f aca="false">P52+O52+N52</f>
        <v>136.5392</v>
      </c>
      <c r="R52" s="46" t="n">
        <v>0</v>
      </c>
      <c r="S52" s="46" t="n">
        <v>0</v>
      </c>
      <c r="T52" s="46" t="n">
        <v>0</v>
      </c>
      <c r="U52" s="21" t="n">
        <f aca="false">T52+S52+R52</f>
        <v>0</v>
      </c>
      <c r="V52" s="21" t="n">
        <f aca="false">Q52-U52</f>
        <v>136.5392</v>
      </c>
      <c r="W52" s="21" t="n">
        <f aca="false">V52-M52</f>
        <v>-52.0519605349358</v>
      </c>
      <c r="X52" s="21" t="n">
        <f aca="false">(G52-W52)-D52</f>
        <v>17.4291757744357</v>
      </c>
      <c r="Y52" s="21" t="n">
        <f aca="false">'Net Market Center Imbalances'!C52</f>
        <v>-14</v>
      </c>
      <c r="Z52" s="21" t="n">
        <f aca="false">'Net Market Center Imbalances'!D52</f>
        <v>664.3</v>
      </c>
      <c r="AA52" s="21" t="n">
        <f aca="false">'Net Market Center Imbalances'!F52</f>
        <v>0</v>
      </c>
      <c r="AB52" s="31" t="n">
        <v>398.629043764455</v>
      </c>
      <c r="AC52" s="31" t="n">
        <f aca="false">AD52*AE52*0.001</f>
        <v>401.945720250522</v>
      </c>
      <c r="AD52" s="31" t="n">
        <v>395.615866388309</v>
      </c>
      <c r="AE52" s="31" t="n">
        <v>1016</v>
      </c>
      <c r="AF52" s="31" t="n">
        <f aca="false">AC52-AB52</f>
        <v>3.31667648606646</v>
      </c>
      <c r="AG52" s="32" t="n">
        <v>424.721671799513</v>
      </c>
      <c r="AH52" s="32" t="n">
        <f aca="false">AG52*AE52/1000</f>
        <v>431.517218548305</v>
      </c>
    </row>
    <row r="53" customFormat="false" ht="14.65" hidden="false" customHeight="false" outlineLevel="0" collapsed="false">
      <c r="A53" s="44" t="n">
        <v>36751</v>
      </c>
      <c r="B53" s="45" t="n">
        <f aca="false">AH53-AC53</f>
        <v>24.6875036284139</v>
      </c>
      <c r="C53" s="21" t="n">
        <v>250.523709805294</v>
      </c>
      <c r="D53" s="46" t="n">
        <f aca="false">C53+B53</f>
        <v>275.211213433708</v>
      </c>
      <c r="E53" s="46" t="n">
        <v>4280.136</v>
      </c>
      <c r="F53" s="46" t="n">
        <v>4520.306</v>
      </c>
      <c r="G53" s="21" t="n">
        <f aca="false">(F53-E53)</f>
        <v>240.169999999999</v>
      </c>
      <c r="H53" s="45" t="n">
        <v>227.198016356212</v>
      </c>
      <c r="I53" s="45" t="n">
        <v>434.050829076621</v>
      </c>
      <c r="J53" s="47" t="n">
        <v>71.51</v>
      </c>
      <c r="K53" s="45" t="n">
        <v>503.769</v>
      </c>
      <c r="L53" s="45" t="n">
        <f aca="false">K53-J53</f>
        <v>432.259</v>
      </c>
      <c r="M53" s="45" t="n">
        <f aca="false">I53-H53</f>
        <v>206.852812720409</v>
      </c>
      <c r="N53" s="46" t="n">
        <v>0</v>
      </c>
      <c r="O53" s="46" t="n">
        <v>156.1616</v>
      </c>
      <c r="P53" s="46" t="n">
        <v>0</v>
      </c>
      <c r="Q53" s="21" t="n">
        <f aca="false">P53+O53+N53</f>
        <v>156.1616</v>
      </c>
      <c r="R53" s="46" t="n">
        <v>0</v>
      </c>
      <c r="S53" s="46" t="n">
        <v>0</v>
      </c>
      <c r="T53" s="46" t="n">
        <v>0</v>
      </c>
      <c r="U53" s="21" t="n">
        <f aca="false">T53+S53+R53</f>
        <v>0</v>
      </c>
      <c r="V53" s="21" t="n">
        <f aca="false">Q53-U53</f>
        <v>156.1616</v>
      </c>
      <c r="W53" s="21" t="n">
        <f aca="false">V53-M53</f>
        <v>-50.691212720409</v>
      </c>
      <c r="X53" s="21" t="n">
        <f aca="false">(G53-W53)-D53</f>
        <v>15.6499992867002</v>
      </c>
      <c r="Y53" s="21" t="n">
        <f aca="false">'Net Market Center Imbalances'!C53</f>
        <v>-5</v>
      </c>
      <c r="Z53" s="21" t="n">
        <f aca="false">'Net Market Center Imbalances'!D53</f>
        <v>664</v>
      </c>
      <c r="AA53" s="21" t="n">
        <f aca="false">'Net Market Center Imbalances'!F53</f>
        <v>0</v>
      </c>
      <c r="AB53" s="31" t="n">
        <v>406.544865083093</v>
      </c>
      <c r="AC53" s="31" t="n">
        <f aca="false">AD53*AE53*0.001</f>
        <v>406.847599164927</v>
      </c>
      <c r="AD53" s="31" t="n">
        <v>400.835073068894</v>
      </c>
      <c r="AE53" s="31" t="n">
        <v>1015</v>
      </c>
      <c r="AF53" s="31" t="n">
        <f aca="false">AC53-AB53</f>
        <v>0.302734081833648</v>
      </c>
      <c r="AG53" s="32" t="n">
        <v>425.157736742208</v>
      </c>
      <c r="AH53" s="32" t="n">
        <f aca="false">AG53*AE53/1000</f>
        <v>431.535102793341</v>
      </c>
    </row>
    <row r="54" customFormat="false" ht="14.65" hidden="false" customHeight="false" outlineLevel="0" collapsed="false">
      <c r="A54" s="44" t="n">
        <v>36752</v>
      </c>
      <c r="B54" s="45" t="n">
        <f aca="false">AH54-AC54</f>
        <v>30.6241740582943</v>
      </c>
      <c r="C54" s="21" t="n">
        <v>-50.5260665183378</v>
      </c>
      <c r="D54" s="46" t="n">
        <f aca="false">C54+B54</f>
        <v>-19.9018924600435</v>
      </c>
      <c r="E54" s="46" t="n">
        <v>4520.306</v>
      </c>
      <c r="F54" s="46" t="n">
        <v>4432.414</v>
      </c>
      <c r="G54" s="21" t="n">
        <f aca="false">(F54-E54)</f>
        <v>-87.8919999999998</v>
      </c>
      <c r="H54" s="45" t="n">
        <v>202.41103895886</v>
      </c>
      <c r="I54" s="45" t="n">
        <v>435.154257620452</v>
      </c>
      <c r="J54" s="47" t="n">
        <v>83.873</v>
      </c>
      <c r="K54" s="45" t="n">
        <v>513.82</v>
      </c>
      <c r="L54" s="45" t="n">
        <f aca="false">K54-J54</f>
        <v>429.947</v>
      </c>
      <c r="M54" s="45" t="n">
        <f aca="false">I54-H54</f>
        <v>232.743218661592</v>
      </c>
      <c r="N54" s="46" t="n">
        <v>0</v>
      </c>
      <c r="O54" s="46" t="n">
        <v>180.13772</v>
      </c>
      <c r="P54" s="46" t="n">
        <v>0</v>
      </c>
      <c r="Q54" s="21" t="n">
        <f aca="false">P54+O54+N54</f>
        <v>180.13772</v>
      </c>
      <c r="R54" s="46" t="n">
        <v>0</v>
      </c>
      <c r="S54" s="46" t="n">
        <v>0</v>
      </c>
      <c r="T54" s="46" t="n">
        <v>0</v>
      </c>
      <c r="U54" s="21" t="n">
        <f aca="false">T54+S54+R54</f>
        <v>0</v>
      </c>
      <c r="V54" s="21" t="n">
        <f aca="false">Q54-U54</f>
        <v>180.13772</v>
      </c>
      <c r="W54" s="21" t="n">
        <f aca="false">V54-M54</f>
        <v>-52.605498661592</v>
      </c>
      <c r="X54" s="21" t="n">
        <f aca="false">(G54-W54)-D54</f>
        <v>-15.3846088783643</v>
      </c>
      <c r="Y54" s="21" t="n">
        <f aca="false">'Net Market Center Imbalances'!C54</f>
        <v>-25</v>
      </c>
      <c r="Z54" s="21" t="n">
        <f aca="false">'Net Market Center Imbalances'!D54</f>
        <v>664</v>
      </c>
      <c r="AA54" s="21" t="n">
        <f aca="false">'Net Market Center Imbalances'!F54</f>
        <v>0</v>
      </c>
      <c r="AB54" s="31" t="n">
        <v>460.65642428575</v>
      </c>
      <c r="AC54" s="31" t="n">
        <f aca="false">AD54*AE54*0.001</f>
        <v>426.978079331942</v>
      </c>
      <c r="AD54" s="31" t="n">
        <v>420.668058455115</v>
      </c>
      <c r="AE54" s="31" t="n">
        <v>1015</v>
      </c>
      <c r="AF54" s="31" t="n">
        <f aca="false">AC54-AB54</f>
        <v>-33.678344953808</v>
      </c>
      <c r="AG54" s="32" t="n">
        <v>450.839658512548</v>
      </c>
      <c r="AH54" s="32" t="n">
        <f aca="false">AG54*AE54/1000</f>
        <v>457.602253390236</v>
      </c>
    </row>
    <row r="55" customFormat="false" ht="14.65" hidden="false" customHeight="false" outlineLevel="0" collapsed="false">
      <c r="A55" s="44" t="n">
        <v>36753</v>
      </c>
      <c r="B55" s="45" t="n">
        <f aca="false">AH55-AC55</f>
        <v>-12.3066621861918</v>
      </c>
      <c r="C55" s="21" t="n">
        <v>-47.8306046429938</v>
      </c>
      <c r="D55" s="46" t="n">
        <f aca="false">C55+B55</f>
        <v>-60.1372668291856</v>
      </c>
      <c r="E55" s="46" t="n">
        <v>4432.414</v>
      </c>
      <c r="F55" s="46" t="n">
        <v>4297.51</v>
      </c>
      <c r="G55" s="21" t="n">
        <f aca="false">(F55-E55)</f>
        <v>-134.904</v>
      </c>
      <c r="H55" s="45" t="n">
        <v>174.72480856001</v>
      </c>
      <c r="I55" s="45" t="n">
        <v>442.855273352999</v>
      </c>
      <c r="J55" s="47" t="n">
        <v>85.983</v>
      </c>
      <c r="K55" s="45" t="n">
        <v>511.255</v>
      </c>
      <c r="L55" s="45" t="n">
        <f aca="false">K55-J55</f>
        <v>425.272</v>
      </c>
      <c r="M55" s="45" t="n">
        <f aca="false">I55-H55</f>
        <v>268.130464792989</v>
      </c>
      <c r="N55" s="46" t="n">
        <v>0</v>
      </c>
      <c r="O55" s="46" t="n">
        <v>213.9046</v>
      </c>
      <c r="P55" s="46" t="n">
        <v>0</v>
      </c>
      <c r="Q55" s="21" t="n">
        <f aca="false">P55+O55+N55</f>
        <v>213.9046</v>
      </c>
      <c r="R55" s="46" t="n">
        <v>0</v>
      </c>
      <c r="S55" s="46" t="n">
        <v>0</v>
      </c>
      <c r="T55" s="46" t="n">
        <v>0</v>
      </c>
      <c r="U55" s="21" t="n">
        <f aca="false">T55+S55+R55</f>
        <v>0</v>
      </c>
      <c r="V55" s="21" t="n">
        <f aca="false">Q55-U55</f>
        <v>213.9046</v>
      </c>
      <c r="W55" s="21" t="n">
        <f aca="false">V55-M55</f>
        <v>-54.2258647929889</v>
      </c>
      <c r="X55" s="21" t="n">
        <f aca="false">(G55-W55)-D55</f>
        <v>-20.5408683778251</v>
      </c>
      <c r="Y55" s="21" t="n">
        <f aca="false">'Net Market Center Imbalances'!C55</f>
        <v>-53</v>
      </c>
      <c r="Z55" s="21" t="n">
        <f aca="false">'Net Market Center Imbalances'!D55</f>
        <v>664</v>
      </c>
      <c r="AA55" s="21" t="n">
        <f aca="false">'Net Market Center Imbalances'!F55</f>
        <v>0</v>
      </c>
      <c r="AB55" s="31" t="n">
        <v>478.820440548997</v>
      </c>
      <c r="AC55" s="31" t="n">
        <f aca="false">AD55*AE55*0.001</f>
        <v>456.033402922756</v>
      </c>
      <c r="AD55" s="31" t="n">
        <v>448.851774530271</v>
      </c>
      <c r="AE55" s="31" t="n">
        <v>1016</v>
      </c>
      <c r="AF55" s="31" t="n">
        <f aca="false">AC55-AB55</f>
        <v>-22.7870376262408</v>
      </c>
      <c r="AG55" s="32" t="n">
        <v>436.738918047799</v>
      </c>
      <c r="AH55" s="32" t="n">
        <f aca="false">AG55*AE55/1000</f>
        <v>443.726740736564</v>
      </c>
    </row>
    <row r="56" customFormat="false" ht="14.65" hidden="false" customHeight="false" outlineLevel="0" collapsed="false">
      <c r="A56" s="44" t="n">
        <v>36754</v>
      </c>
      <c r="B56" s="45" t="n">
        <f aca="false">AH56-AC56</f>
        <v>1.11968738942409</v>
      </c>
      <c r="C56" s="21" t="n">
        <v>-112.551263347784</v>
      </c>
      <c r="D56" s="46" t="n">
        <f aca="false">C56+B56</f>
        <v>-111.43157595836</v>
      </c>
      <c r="E56" s="46" t="n">
        <v>4297.51</v>
      </c>
      <c r="F56" s="46" t="n">
        <v>4173.848</v>
      </c>
      <c r="G56" s="21" t="n">
        <f aca="false">(F56-E56)</f>
        <v>-123.662</v>
      </c>
      <c r="H56" s="45" t="n">
        <v>185.811520696901</v>
      </c>
      <c r="I56" s="45" t="n">
        <v>476.958070866142</v>
      </c>
      <c r="J56" s="47" t="n">
        <v>78.766</v>
      </c>
      <c r="K56" s="45" t="n">
        <v>542.997</v>
      </c>
      <c r="L56" s="45" t="n">
        <f aca="false">K56-J56</f>
        <v>464.231</v>
      </c>
      <c r="M56" s="45" t="n">
        <f aca="false">I56-H56</f>
        <v>291.146550169241</v>
      </c>
      <c r="N56" s="46" t="n">
        <v>0</v>
      </c>
      <c r="O56" s="46" t="n">
        <v>242.07092</v>
      </c>
      <c r="P56" s="46" t="n">
        <v>0</v>
      </c>
      <c r="Q56" s="21" t="n">
        <f aca="false">P56+O56+N56</f>
        <v>242.07092</v>
      </c>
      <c r="R56" s="46" t="n">
        <v>0</v>
      </c>
      <c r="S56" s="46" t="n">
        <v>0</v>
      </c>
      <c r="T56" s="46" t="n">
        <v>0</v>
      </c>
      <c r="U56" s="21" t="n">
        <f aca="false">T56+S56+R56</f>
        <v>0</v>
      </c>
      <c r="V56" s="21" t="n">
        <f aca="false">Q56-U56</f>
        <v>242.07092</v>
      </c>
      <c r="W56" s="21" t="n">
        <f aca="false">V56-M56</f>
        <v>-49.0756301692413</v>
      </c>
      <c r="X56" s="21" t="n">
        <f aca="false">(G56-W56)-D56</f>
        <v>36.8452061276008</v>
      </c>
      <c r="Y56" s="21" t="n">
        <f aca="false">'Net Market Center Imbalances'!C56</f>
        <v>-45</v>
      </c>
      <c r="Z56" s="21" t="n">
        <f aca="false">'Net Market Center Imbalances'!D56</f>
        <v>664</v>
      </c>
      <c r="AA56" s="21" t="n">
        <f aca="false">'Net Market Center Imbalances'!F56</f>
        <v>0</v>
      </c>
      <c r="AB56" s="31" t="n">
        <v>475.806541872019</v>
      </c>
      <c r="AC56" s="31" t="n">
        <f aca="false">AD56*AE56*0.001</f>
        <v>481.597077244259</v>
      </c>
      <c r="AD56" s="31" t="n">
        <v>474.947807933194</v>
      </c>
      <c r="AE56" s="31" t="n">
        <v>1014</v>
      </c>
      <c r="AF56" s="31" t="n">
        <f aca="false">AC56-AB56</f>
        <v>5.7905353722395</v>
      </c>
      <c r="AG56" s="32" t="n">
        <v>476.052036127893</v>
      </c>
      <c r="AH56" s="32" t="n">
        <f aca="false">AG56*AE56/1000</f>
        <v>482.716764633683</v>
      </c>
    </row>
    <row r="57" customFormat="false" ht="14.65" hidden="false" customHeight="false" outlineLevel="0" collapsed="false">
      <c r="A57" s="44" t="n">
        <v>36755</v>
      </c>
      <c r="B57" s="45" t="n">
        <f aca="false">AH57-AC57</f>
        <v>19.0893293589729</v>
      </c>
      <c r="C57" s="21" t="n">
        <v>-62.5188312702365</v>
      </c>
      <c r="D57" s="46" t="n">
        <f aca="false">C57+B57</f>
        <v>-43.4295019112636</v>
      </c>
      <c r="E57" s="46" t="n">
        <v>4173.848</v>
      </c>
      <c r="F57" s="46" t="n">
        <v>4096.176</v>
      </c>
      <c r="G57" s="21" t="n">
        <f aca="false">(F57-E57)</f>
        <v>-77.6719999999996</v>
      </c>
      <c r="H57" s="45" t="n">
        <v>245.189033102847</v>
      </c>
      <c r="I57" s="45" t="n">
        <v>477.547068762279</v>
      </c>
      <c r="J57" s="47" t="n">
        <v>70.406</v>
      </c>
      <c r="K57" s="45" t="n">
        <v>545.991</v>
      </c>
      <c r="L57" s="45" t="n">
        <f aca="false">K57-J57</f>
        <v>475.585</v>
      </c>
      <c r="M57" s="45" t="n">
        <f aca="false">I57-H57</f>
        <v>232.358035659432</v>
      </c>
      <c r="N57" s="46" t="n">
        <v>0</v>
      </c>
      <c r="O57" s="46" t="n">
        <v>179.65738</v>
      </c>
      <c r="P57" s="46" t="n">
        <v>0</v>
      </c>
      <c r="Q57" s="21" t="n">
        <f aca="false">P57+O57+N57</f>
        <v>179.65738</v>
      </c>
      <c r="R57" s="46" t="n">
        <v>0</v>
      </c>
      <c r="S57" s="46" t="n">
        <v>0</v>
      </c>
      <c r="T57" s="46" t="n">
        <v>0</v>
      </c>
      <c r="U57" s="21" t="n">
        <f aca="false">T57+S57+R57</f>
        <v>0</v>
      </c>
      <c r="V57" s="21" t="n">
        <f aca="false">Q57-U57</f>
        <v>179.65738</v>
      </c>
      <c r="W57" s="21" t="n">
        <f aca="false">V57-M57</f>
        <v>-52.7006556594323</v>
      </c>
      <c r="X57" s="21" t="n">
        <f aca="false">(G57-W57)-D57</f>
        <v>18.4581575706963</v>
      </c>
      <c r="Y57" s="21" t="n">
        <f aca="false">'Net Market Center Imbalances'!C57</f>
        <v>-35</v>
      </c>
      <c r="Z57" s="21" t="n">
        <f aca="false">'Net Market Center Imbalances'!D57</f>
        <v>664</v>
      </c>
      <c r="AA57" s="21" t="n">
        <f aca="false">'Net Market Center Imbalances'!F57</f>
        <v>0</v>
      </c>
      <c r="AB57" s="31" t="n">
        <v>479.902761928124</v>
      </c>
      <c r="AC57" s="31" t="n">
        <f aca="false">AD57*AE57*0.001</f>
        <v>495.273486430063</v>
      </c>
      <c r="AD57" s="31" t="n">
        <v>487.473903966597</v>
      </c>
      <c r="AE57" s="31" t="n">
        <v>1016</v>
      </c>
      <c r="AF57" s="31" t="n">
        <f aca="false">AC57-AB57</f>
        <v>15.3707245019383</v>
      </c>
      <c r="AG57" s="32" t="n">
        <v>506.262613965586</v>
      </c>
      <c r="AH57" s="32" t="n">
        <f aca="false">AG57*AE57/1000</f>
        <v>514.362815789036</v>
      </c>
    </row>
    <row r="58" customFormat="false" ht="14.65" hidden="false" customHeight="false" outlineLevel="0" collapsed="false">
      <c r="A58" s="44" t="n">
        <v>36756</v>
      </c>
      <c r="B58" s="45" t="n">
        <f aca="false">AH58-AC58</f>
        <v>10.6483904819229</v>
      </c>
      <c r="C58" s="21" t="n">
        <v>86.87852413213</v>
      </c>
      <c r="D58" s="46" t="n">
        <f aca="false">C58+B58</f>
        <v>97.5269146140529</v>
      </c>
      <c r="E58" s="46" t="n">
        <v>4096.176</v>
      </c>
      <c r="F58" s="46" t="n">
        <v>4113.55</v>
      </c>
      <c r="G58" s="21" t="n">
        <f aca="false">(F58-E58)</f>
        <v>17.3739999999998</v>
      </c>
      <c r="H58" s="45" t="n">
        <v>224.697119191873</v>
      </c>
      <c r="I58" s="45" t="n">
        <v>472.270567779961</v>
      </c>
      <c r="J58" s="47" t="n">
        <v>79.309</v>
      </c>
      <c r="K58" s="45" t="n">
        <v>511.247</v>
      </c>
      <c r="L58" s="45" t="n">
        <f aca="false">K58-J58</f>
        <v>431.938</v>
      </c>
      <c r="M58" s="45" t="n">
        <f aca="false">I58-H58</f>
        <v>247.573448588088</v>
      </c>
      <c r="N58" s="46" t="n">
        <v>0</v>
      </c>
      <c r="O58" s="46" t="n">
        <v>193.8734</v>
      </c>
      <c r="P58" s="46" t="n">
        <v>0</v>
      </c>
      <c r="Q58" s="21" t="n">
        <f aca="false">P58+O58+N58</f>
        <v>193.8734</v>
      </c>
      <c r="R58" s="46" t="n">
        <v>0</v>
      </c>
      <c r="S58" s="46" t="n">
        <v>0</v>
      </c>
      <c r="T58" s="46" t="n">
        <v>0</v>
      </c>
      <c r="U58" s="21" t="n">
        <f aca="false">T58+S58+R58</f>
        <v>0</v>
      </c>
      <c r="V58" s="21" t="n">
        <f aca="false">Q58-U58</f>
        <v>193.8734</v>
      </c>
      <c r="W58" s="21" t="n">
        <f aca="false">V58-M58</f>
        <v>-53.7000485880877</v>
      </c>
      <c r="X58" s="21" t="n">
        <f aca="false">(G58-W58)-D58</f>
        <v>-26.4528660259654</v>
      </c>
      <c r="Y58" s="21" t="n">
        <f aca="false">'Net Market Center Imbalances'!C58</f>
        <v>-45</v>
      </c>
      <c r="Z58" s="21" t="n">
        <f aca="false">'Net Market Center Imbalances'!D58</f>
        <v>664</v>
      </c>
      <c r="AA58" s="21" t="n">
        <f aca="false">'Net Market Center Imbalances'!F58</f>
        <v>0</v>
      </c>
      <c r="AB58" s="31" t="n">
        <v>461.645866253955</v>
      </c>
      <c r="AC58" s="31" t="n">
        <f aca="false">AD58*AE58*0.001</f>
        <v>461.941544885178</v>
      </c>
      <c r="AD58" s="31" t="n">
        <v>455.114822546973</v>
      </c>
      <c r="AE58" s="31" t="n">
        <v>1015</v>
      </c>
      <c r="AF58" s="31" t="n">
        <f aca="false">AC58-AB58</f>
        <v>0.295678631222927</v>
      </c>
      <c r="AG58" s="32" t="n">
        <v>465.605847652316</v>
      </c>
      <c r="AH58" s="32" t="n">
        <f aca="false">AG58*AE58/1000</f>
        <v>472.5899353671</v>
      </c>
    </row>
    <row r="59" customFormat="false" ht="14.65" hidden="false" customHeight="false" outlineLevel="0" collapsed="false">
      <c r="A59" s="44" t="n">
        <v>36757</v>
      </c>
      <c r="B59" s="45" t="n">
        <f aca="false">AH59-AC59</f>
        <v>6.98004875687161</v>
      </c>
      <c r="C59" s="21" t="n">
        <v>167.876643433634</v>
      </c>
      <c r="D59" s="46" t="n">
        <f aca="false">C59+B59</f>
        <v>174.856692190505</v>
      </c>
      <c r="E59" s="46" t="n">
        <v>4113.55</v>
      </c>
      <c r="F59" s="46" t="n">
        <v>4172.826</v>
      </c>
      <c r="G59" s="21" t="n">
        <f aca="false">(F59-E59)</f>
        <v>59.2759999999998</v>
      </c>
      <c r="H59" s="45" t="n">
        <v>232.305728054246</v>
      </c>
      <c r="I59" s="45" t="n">
        <v>361.026488235294</v>
      </c>
      <c r="J59" s="47" t="n">
        <v>143.797</v>
      </c>
      <c r="K59" s="45" t="n">
        <v>497.383</v>
      </c>
      <c r="L59" s="45" t="n">
        <f aca="false">K59-J59</f>
        <v>353.586</v>
      </c>
      <c r="M59" s="45" t="n">
        <f aca="false">I59-H59</f>
        <v>128.720760181048</v>
      </c>
      <c r="N59" s="46" t="n">
        <v>0</v>
      </c>
      <c r="O59" s="46" t="n">
        <v>77.9786</v>
      </c>
      <c r="P59" s="46" t="n">
        <v>0</v>
      </c>
      <c r="Q59" s="21" t="n">
        <f aca="false">P59+O59+N59</f>
        <v>77.9786</v>
      </c>
      <c r="R59" s="46" t="n">
        <v>0</v>
      </c>
      <c r="S59" s="46" t="n">
        <v>0</v>
      </c>
      <c r="T59" s="46" t="n">
        <v>0</v>
      </c>
      <c r="U59" s="21" t="n">
        <f aca="false">T59+S59+R59</f>
        <v>0</v>
      </c>
      <c r="V59" s="21" t="n">
        <f aca="false">Q59-U59</f>
        <v>77.9786</v>
      </c>
      <c r="W59" s="21" t="n">
        <f aca="false">V59-M59</f>
        <v>-50.7421601810479</v>
      </c>
      <c r="X59" s="21" t="n">
        <f aca="false">(G59-W59)-D59</f>
        <v>-64.8385320094576</v>
      </c>
      <c r="Y59" s="21" t="n">
        <f aca="false">'Net Market Center Imbalances'!C59</f>
        <v>-3</v>
      </c>
      <c r="Z59" s="21" t="n">
        <f aca="false">'Net Market Center Imbalances'!D59</f>
        <v>664</v>
      </c>
      <c r="AA59" s="21" t="n">
        <f aca="false">'Net Market Center Imbalances'!F59</f>
        <v>0</v>
      </c>
      <c r="AB59" s="31" t="n">
        <v>468.949470543357</v>
      </c>
      <c r="AC59" s="31" t="n">
        <f aca="false">AD59*AE59*0.001</f>
        <v>447.989561586639</v>
      </c>
      <c r="AD59" s="31" t="n">
        <v>440.501043841336</v>
      </c>
      <c r="AE59" s="31" t="n">
        <v>1017</v>
      </c>
      <c r="AF59" s="31" t="n">
        <f aca="false">AC59-AB59</f>
        <v>-20.9599089567179</v>
      </c>
      <c r="AG59" s="32" t="n">
        <v>447.364415283688</v>
      </c>
      <c r="AH59" s="32" t="n">
        <f aca="false">AG59*AE59/1000</f>
        <v>454.96961034351</v>
      </c>
    </row>
    <row r="60" customFormat="false" ht="14.65" hidden="false" customHeight="false" outlineLevel="0" collapsed="false">
      <c r="A60" s="44" t="n">
        <v>36758</v>
      </c>
      <c r="B60" s="45" t="n">
        <f aca="false">AH60-AC60</f>
        <v>-4.80451442276819</v>
      </c>
      <c r="C60" s="21" t="n">
        <v>272.624434771738</v>
      </c>
      <c r="D60" s="46" t="n">
        <f aca="false">C60+B60</f>
        <v>267.81992034897</v>
      </c>
      <c r="E60" s="46" t="n">
        <v>4172.826</v>
      </c>
      <c r="F60" s="46" t="n">
        <v>4339.412</v>
      </c>
      <c r="G60" s="21" t="n">
        <f aca="false">(F60-E60)</f>
        <v>166.586</v>
      </c>
      <c r="H60" s="45" t="n">
        <v>232.331065115375</v>
      </c>
      <c r="I60" s="45" t="n">
        <v>367.949028403526</v>
      </c>
      <c r="J60" s="47" t="n">
        <v>131.982</v>
      </c>
      <c r="K60" s="45" t="n">
        <v>499.478</v>
      </c>
      <c r="L60" s="45" t="n">
        <f aca="false">K60-J60</f>
        <v>367.496</v>
      </c>
      <c r="M60" s="45" t="n">
        <f aca="false">I60-H60</f>
        <v>135.617963288151</v>
      </c>
      <c r="N60" s="46" t="n">
        <v>0</v>
      </c>
      <c r="O60" s="46" t="n">
        <v>87.0744</v>
      </c>
      <c r="P60" s="46" t="n">
        <v>0</v>
      </c>
      <c r="Q60" s="21" t="n">
        <f aca="false">P60+O60+N60</f>
        <v>87.0744</v>
      </c>
      <c r="R60" s="46" t="n">
        <v>0</v>
      </c>
      <c r="S60" s="46" t="n">
        <v>0</v>
      </c>
      <c r="T60" s="46" t="n">
        <v>0</v>
      </c>
      <c r="U60" s="21" t="n">
        <f aca="false">T60+S60+R60</f>
        <v>0</v>
      </c>
      <c r="V60" s="21" t="n">
        <f aca="false">Q60-U60</f>
        <v>87.0744</v>
      </c>
      <c r="W60" s="21" t="n">
        <f aca="false">V60-M60</f>
        <v>-48.543563288151</v>
      </c>
      <c r="X60" s="21" t="n">
        <f aca="false">(G60-W60)-D60</f>
        <v>-52.6903570608185</v>
      </c>
      <c r="Y60" s="21" t="n">
        <f aca="false">'Net Market Center Imbalances'!C60</f>
        <v>2</v>
      </c>
      <c r="Z60" s="21" t="n">
        <f aca="false">'Net Market Center Imbalances'!D60</f>
        <v>664</v>
      </c>
      <c r="AA60" s="21" t="n">
        <f aca="false">'Net Market Center Imbalances'!F60</f>
        <v>0</v>
      </c>
      <c r="AB60" s="31" t="n">
        <v>495.509827164086</v>
      </c>
      <c r="AC60" s="31" t="n">
        <f aca="false">AD60*AE60*0.001</f>
        <v>463.913361169102</v>
      </c>
      <c r="AD60" s="31" t="n">
        <v>456.15866388309</v>
      </c>
      <c r="AE60" s="31" t="n">
        <v>1017</v>
      </c>
      <c r="AF60" s="31" t="n">
        <f aca="false">AC60-AB60</f>
        <v>-31.5964659949832</v>
      </c>
      <c r="AG60" s="32" t="n">
        <v>451.43446091085</v>
      </c>
      <c r="AH60" s="32" t="n">
        <f aca="false">AG60*AE60/1000</f>
        <v>459.108846746334</v>
      </c>
    </row>
    <row r="61" customFormat="false" ht="14.65" hidden="false" customHeight="false" outlineLevel="0" collapsed="false">
      <c r="A61" s="44" t="n">
        <v>36759</v>
      </c>
      <c r="B61" s="45" t="n">
        <f aca="false">AH61-AC61</f>
        <v>-3.0004541653168</v>
      </c>
      <c r="C61" s="21" t="n">
        <v>-140.599840602841</v>
      </c>
      <c r="D61" s="46" t="n">
        <f aca="false">C61+B61</f>
        <v>-143.600294768158</v>
      </c>
      <c r="E61" s="46" t="n">
        <v>4339.412</v>
      </c>
      <c r="F61" s="46" t="n">
        <v>4126.836</v>
      </c>
      <c r="G61" s="21" t="n">
        <f aca="false">(F61-E61)</f>
        <v>-212.576</v>
      </c>
      <c r="H61" s="45" t="n">
        <v>203.91818984272</v>
      </c>
      <c r="I61" s="45" t="n">
        <v>378.314512266928</v>
      </c>
      <c r="J61" s="47" t="n">
        <v>131.315</v>
      </c>
      <c r="K61" s="45" t="n">
        <v>508.426</v>
      </c>
      <c r="L61" s="45" t="n">
        <f aca="false">K61-J61</f>
        <v>377.111</v>
      </c>
      <c r="M61" s="45" t="n">
        <f aca="false">I61-H61</f>
        <v>174.396322424208</v>
      </c>
      <c r="N61" s="46" t="n">
        <v>0</v>
      </c>
      <c r="O61" s="46" t="n">
        <v>121.0048</v>
      </c>
      <c r="P61" s="46" t="n">
        <v>0</v>
      </c>
      <c r="Q61" s="21" t="n">
        <f aca="false">P61+O61+N61</f>
        <v>121.0048</v>
      </c>
      <c r="R61" s="46" t="n">
        <v>0</v>
      </c>
      <c r="S61" s="46" t="n">
        <v>0</v>
      </c>
      <c r="T61" s="46" t="n">
        <v>0</v>
      </c>
      <c r="U61" s="21" t="n">
        <f aca="false">T61+S61+R61</f>
        <v>0</v>
      </c>
      <c r="V61" s="21" t="n">
        <f aca="false">Q61-U61</f>
        <v>121.0048</v>
      </c>
      <c r="W61" s="21" t="n">
        <f aca="false">V61-M61</f>
        <v>-53.391522424208</v>
      </c>
      <c r="X61" s="21" t="n">
        <f aca="false">(G61-W61)-D61</f>
        <v>-15.5841828076343</v>
      </c>
      <c r="Y61" s="21" t="n">
        <f aca="false">'Net Market Center Imbalances'!C61</f>
        <v>-69</v>
      </c>
      <c r="Z61" s="21" t="n">
        <f aca="false">'Net Market Center Imbalances'!D61</f>
        <v>664</v>
      </c>
      <c r="AA61" s="21" t="n">
        <f aca="false">'Net Market Center Imbalances'!F61</f>
        <v>0</v>
      </c>
      <c r="AB61" s="31" t="n">
        <v>510.692792807116</v>
      </c>
      <c r="AC61" s="31" t="n">
        <f aca="false">AD61*AE61*0.001</f>
        <v>491.60751565762</v>
      </c>
      <c r="AD61" s="31" t="n">
        <v>484.342379958246</v>
      </c>
      <c r="AE61" s="31" t="n">
        <v>1015</v>
      </c>
      <c r="AF61" s="31" t="n">
        <f aca="false">AC61-AB61</f>
        <v>-19.0852771494955</v>
      </c>
      <c r="AG61" s="32" t="n">
        <v>481.386267480102</v>
      </c>
      <c r="AH61" s="32" t="n">
        <f aca="false">AG61*AE61/1000</f>
        <v>488.607061492303</v>
      </c>
    </row>
    <row r="62" customFormat="false" ht="14.65" hidden="false" customHeight="false" outlineLevel="0" collapsed="false">
      <c r="A62" s="44" t="n">
        <v>36760</v>
      </c>
      <c r="B62" s="45" t="n">
        <f aca="false">AH62-AC62</f>
        <v>-8.92334719511968</v>
      </c>
      <c r="C62" s="21" t="n">
        <v>-44.5213601384251</v>
      </c>
      <c r="D62" s="46" t="n">
        <f aca="false">C62+B62</f>
        <v>-53.4447073335447</v>
      </c>
      <c r="E62" s="46" t="n">
        <v>4126.836</v>
      </c>
      <c r="F62" s="46" t="n">
        <v>4114.572</v>
      </c>
      <c r="G62" s="21" t="n">
        <f aca="false">(F62-E62)</f>
        <v>-12.2640000000001</v>
      </c>
      <c r="H62" s="45" t="n">
        <v>106.492869140602</v>
      </c>
      <c r="I62" s="45" t="n">
        <v>440.65987020649</v>
      </c>
      <c r="J62" s="47" t="n">
        <v>101.679</v>
      </c>
      <c r="K62" s="45" t="n">
        <v>557.972</v>
      </c>
      <c r="L62" s="45" t="n">
        <f aca="false">K62-J62</f>
        <v>456.293</v>
      </c>
      <c r="M62" s="45" t="n">
        <f aca="false">I62-H62</f>
        <v>334.167001065888</v>
      </c>
      <c r="N62" s="46" t="n">
        <v>0</v>
      </c>
      <c r="O62" s="46" t="n">
        <v>370.85314</v>
      </c>
      <c r="P62" s="46" t="n">
        <v>0</v>
      </c>
      <c r="Q62" s="21" t="n">
        <f aca="false">P62+O62+N62</f>
        <v>370.85314</v>
      </c>
      <c r="R62" s="46" t="n">
        <v>0</v>
      </c>
      <c r="S62" s="46" t="n">
        <v>0</v>
      </c>
      <c r="T62" s="46" t="n">
        <v>0</v>
      </c>
      <c r="U62" s="21" t="n">
        <f aca="false">T62+S62+R62</f>
        <v>0</v>
      </c>
      <c r="V62" s="21" t="n">
        <f aca="false">Q62-U62</f>
        <v>370.85314</v>
      </c>
      <c r="W62" s="21" t="n">
        <f aca="false">V62-M62</f>
        <v>36.686138934112</v>
      </c>
      <c r="X62" s="21" t="n">
        <f aca="false">(G62-W62)-D62</f>
        <v>4.49456839943265</v>
      </c>
      <c r="Y62" s="21" t="n">
        <f aca="false">'Net Market Center Imbalances'!C62</f>
        <v>-153</v>
      </c>
      <c r="Z62" s="21" t="n">
        <f aca="false">'Net Market Center Imbalances'!D62</f>
        <v>741</v>
      </c>
      <c r="AA62" s="21" t="n">
        <f aca="false">'Net Market Center Imbalances'!F62</f>
        <v>0</v>
      </c>
      <c r="AB62" s="31" t="n">
        <v>517.235103272879</v>
      </c>
      <c r="AC62" s="31" t="n">
        <f aca="false">AD62*AE62*0.001</f>
        <v>503.262004175365</v>
      </c>
      <c r="AD62" s="31" t="n">
        <v>495.824634655532</v>
      </c>
      <c r="AE62" s="31" t="n">
        <v>1015</v>
      </c>
      <c r="AF62" s="31" t="n">
        <f aca="false">AC62-AB62</f>
        <v>-13.9730990975132</v>
      </c>
      <c r="AG62" s="32" t="n">
        <v>487.033159586449</v>
      </c>
      <c r="AH62" s="32" t="n">
        <f aca="false">AG62*AE62/1000</f>
        <v>494.338656980246</v>
      </c>
    </row>
    <row r="63" customFormat="false" ht="14.65" hidden="false" customHeight="false" outlineLevel="0" collapsed="false">
      <c r="A63" s="44" t="n">
        <v>36761</v>
      </c>
      <c r="B63" s="45" t="n">
        <f aca="false">AH63-AC63</f>
        <v>-29.8984424045377</v>
      </c>
      <c r="C63" s="21" t="n">
        <v>196.456103594579</v>
      </c>
      <c r="D63" s="46" t="n">
        <f aca="false">C63+B63</f>
        <v>166.557661190041</v>
      </c>
      <c r="E63" s="46" t="n">
        <v>4114.572</v>
      </c>
      <c r="F63" s="46" t="n">
        <v>4221.882</v>
      </c>
      <c r="G63" s="21" t="n">
        <f aca="false">(F63-E63)</f>
        <v>107.309999999999</v>
      </c>
      <c r="H63" s="45" t="n">
        <v>131.337089423088</v>
      </c>
      <c r="I63" s="45" t="n">
        <v>594.715270588235</v>
      </c>
      <c r="J63" s="47" t="n">
        <v>118.971</v>
      </c>
      <c r="K63" s="45" t="n">
        <v>632.883</v>
      </c>
      <c r="L63" s="45" t="n">
        <f aca="false">K63-J63</f>
        <v>513.912</v>
      </c>
      <c r="M63" s="45" t="n">
        <f aca="false">I63-H63</f>
        <v>463.378181165147</v>
      </c>
      <c r="N63" s="46" t="n">
        <v>0</v>
      </c>
      <c r="O63" s="46" t="n">
        <v>433.2258</v>
      </c>
      <c r="P63" s="46" t="n">
        <v>0</v>
      </c>
      <c r="Q63" s="21" t="n">
        <f aca="false">P63+O63+N63</f>
        <v>433.2258</v>
      </c>
      <c r="R63" s="46" t="n">
        <v>0</v>
      </c>
      <c r="S63" s="46" t="n">
        <v>0</v>
      </c>
      <c r="T63" s="46" t="n">
        <v>0</v>
      </c>
      <c r="U63" s="21" t="n">
        <f aca="false">T63+S63+R63</f>
        <v>0</v>
      </c>
      <c r="V63" s="21" t="n">
        <f aca="false">Q63-U63</f>
        <v>433.2258</v>
      </c>
      <c r="W63" s="21" t="n">
        <f aca="false">V63-M63</f>
        <v>-30.1523811651473</v>
      </c>
      <c r="X63" s="21" t="n">
        <f aca="false">(G63-W63)-D63</f>
        <v>-29.095280024894</v>
      </c>
      <c r="Y63" s="21" t="n">
        <f aca="false">'Net Market Center Imbalances'!C63</f>
        <v>-248</v>
      </c>
      <c r="Z63" s="21" t="n">
        <f aca="false">'Net Market Center Imbalances'!D63</f>
        <v>741</v>
      </c>
      <c r="AA63" s="21" t="n">
        <f aca="false">'Net Market Center Imbalances'!F63</f>
        <v>0</v>
      </c>
      <c r="AB63" s="31" t="n">
        <v>524.27909997611</v>
      </c>
      <c r="AC63" s="31" t="n">
        <f aca="false">AD63*AE63*0.001</f>
        <v>495.760960334029</v>
      </c>
      <c r="AD63" s="31" t="n">
        <v>487.473903966597</v>
      </c>
      <c r="AE63" s="31" t="n">
        <v>1017</v>
      </c>
      <c r="AF63" s="31" t="n">
        <f aca="false">AC63-AB63</f>
        <v>-28.5181396420808</v>
      </c>
      <c r="AG63" s="32" t="n">
        <v>458.075238868723</v>
      </c>
      <c r="AH63" s="32" t="n">
        <f aca="false">AG63*AE63/1000</f>
        <v>465.862517929492</v>
      </c>
    </row>
    <row r="64" customFormat="false" ht="14.65" hidden="false" customHeight="false" outlineLevel="0" collapsed="false">
      <c r="A64" s="44" t="n">
        <v>36762</v>
      </c>
      <c r="B64" s="45" t="n">
        <f aca="false">AH64-AC64</f>
        <v>-60.6390777822288</v>
      </c>
      <c r="C64" s="21" t="n">
        <v>-8.50056866957133</v>
      </c>
      <c r="D64" s="46" t="n">
        <f aca="false">C64+B64</f>
        <v>-69.1396464518002</v>
      </c>
      <c r="E64" s="46" t="n">
        <v>4221.882</v>
      </c>
      <c r="F64" s="46" t="n">
        <v>4188.156</v>
      </c>
      <c r="G64" s="21" t="n">
        <f aca="false">(F64-E64)</f>
        <v>-33.7259999999997</v>
      </c>
      <c r="H64" s="45" t="n">
        <v>152.651696227026</v>
      </c>
      <c r="I64" s="45" t="n">
        <v>500.616780392157</v>
      </c>
      <c r="J64" s="47" t="n">
        <v>185.532</v>
      </c>
      <c r="K64" s="45" t="n">
        <v>613.219</v>
      </c>
      <c r="L64" s="45" t="n">
        <f aca="false">K64-J64</f>
        <v>427.687</v>
      </c>
      <c r="M64" s="45" t="n">
        <f aca="false">I64-H64</f>
        <v>347.965084165131</v>
      </c>
      <c r="N64" s="46" t="n">
        <v>0</v>
      </c>
      <c r="O64" s="46" t="n">
        <v>387.1336</v>
      </c>
      <c r="P64" s="46" t="n">
        <v>0</v>
      </c>
      <c r="Q64" s="21" t="n">
        <f aca="false">P64+O64+N64</f>
        <v>387.1336</v>
      </c>
      <c r="R64" s="46" t="n">
        <v>0</v>
      </c>
      <c r="S64" s="46" t="n">
        <v>0</v>
      </c>
      <c r="T64" s="46" t="n">
        <v>0</v>
      </c>
      <c r="U64" s="21" t="n">
        <f aca="false">T64+S64+R64</f>
        <v>0</v>
      </c>
      <c r="V64" s="21" t="n">
        <f aca="false">Q64-U64</f>
        <v>387.1336</v>
      </c>
      <c r="W64" s="21" t="n">
        <f aca="false">V64-M64</f>
        <v>39.1685158348695</v>
      </c>
      <c r="X64" s="21" t="n">
        <f aca="false">(G64-W64)-D64</f>
        <v>-3.75486938306905</v>
      </c>
      <c r="Y64" s="21" t="n">
        <f aca="false">'Net Market Center Imbalances'!C64</f>
        <v>-224</v>
      </c>
      <c r="Z64" s="21" t="n">
        <f aca="false">'Net Market Center Imbalances'!D64</f>
        <v>741</v>
      </c>
      <c r="AA64" s="21" t="n">
        <f aca="false">'Net Market Center Imbalances'!F64</f>
        <v>0</v>
      </c>
      <c r="AB64" s="31" t="n">
        <v>505.534881722713</v>
      </c>
      <c r="AC64" s="31" t="n">
        <f aca="false">AD64*AE64*0.001</f>
        <v>514.869519832986</v>
      </c>
      <c r="AD64" s="31" t="n">
        <v>506.263048016702</v>
      </c>
      <c r="AE64" s="31" t="n">
        <v>1017</v>
      </c>
      <c r="AF64" s="31" t="n">
        <f aca="false">AC64-AB64</f>
        <v>9.33463811027258</v>
      </c>
      <c r="AG64" s="32" t="n">
        <v>446.637602803104</v>
      </c>
      <c r="AH64" s="32" t="n">
        <f aca="false">AG64*AE64/1000</f>
        <v>454.230442050757</v>
      </c>
    </row>
    <row r="65" customFormat="false" ht="14.65" hidden="false" customHeight="false" outlineLevel="0" collapsed="false">
      <c r="A65" s="44" t="n">
        <v>36763</v>
      </c>
      <c r="B65" s="45" t="n">
        <f aca="false">AH65-AC65</f>
        <v>57.5149863882697</v>
      </c>
      <c r="C65" s="21" t="n">
        <v>-291.225740417897</v>
      </c>
      <c r="D65" s="46" t="n">
        <f aca="false">C65+B65</f>
        <v>-233.710754029627</v>
      </c>
      <c r="E65" s="46" t="n">
        <v>4188.156</v>
      </c>
      <c r="F65" s="46" t="n">
        <v>3952.074</v>
      </c>
      <c r="G65" s="21" t="n">
        <f aca="false">(F65-E65)</f>
        <v>-236.082</v>
      </c>
      <c r="H65" s="45" t="n">
        <v>274.22172003814</v>
      </c>
      <c r="I65" s="45" t="n">
        <v>367.65923454367</v>
      </c>
      <c r="J65" s="47" t="n">
        <v>157.229</v>
      </c>
      <c r="K65" s="45" t="n">
        <v>523.718</v>
      </c>
      <c r="L65" s="45" t="n">
        <f aca="false">K65-J65</f>
        <v>366.489</v>
      </c>
      <c r="M65" s="45" t="n">
        <f aca="false">I65-H65</f>
        <v>93.4375145055308</v>
      </c>
      <c r="N65" s="46" t="n">
        <v>0</v>
      </c>
      <c r="O65" s="46" t="n">
        <v>133.882</v>
      </c>
      <c r="P65" s="46" t="n">
        <v>0</v>
      </c>
      <c r="Q65" s="21" t="n">
        <f aca="false">P65+O65+N65</f>
        <v>133.882</v>
      </c>
      <c r="R65" s="46" t="n">
        <v>0</v>
      </c>
      <c r="S65" s="46" t="n">
        <v>0</v>
      </c>
      <c r="T65" s="46" t="n">
        <v>0</v>
      </c>
      <c r="U65" s="21" t="n">
        <f aca="false">T65+S65+R65</f>
        <v>0</v>
      </c>
      <c r="V65" s="21" t="n">
        <f aca="false">Q65-U65</f>
        <v>133.882</v>
      </c>
      <c r="W65" s="21" t="n">
        <f aca="false">V65-M65</f>
        <v>40.4444854944692</v>
      </c>
      <c r="X65" s="21" t="n">
        <f aca="false">(G65-W65)-D65</f>
        <v>-42.8157314648418</v>
      </c>
      <c r="Y65" s="21" t="n">
        <f aca="false">'Net Market Center Imbalances'!C65</f>
        <v>-230</v>
      </c>
      <c r="Z65" s="21" t="n">
        <f aca="false">'Net Market Center Imbalances'!D65</f>
        <v>741</v>
      </c>
      <c r="AA65" s="21" t="n">
        <f aca="false">'Net Market Center Imbalances'!F65</f>
        <v>0</v>
      </c>
      <c r="AB65" s="31" t="n">
        <v>480.498115983074</v>
      </c>
      <c r="AC65" s="31" t="n">
        <f aca="false">AD65*AE65*0.001</f>
        <v>449.227557411274</v>
      </c>
      <c r="AD65" s="31" t="n">
        <v>442.58872651357</v>
      </c>
      <c r="AE65" s="31" t="n">
        <v>1015</v>
      </c>
      <c r="AF65" s="31" t="n">
        <f aca="false">AC65-AB65</f>
        <v>-31.2705585718002</v>
      </c>
      <c r="AG65" s="32" t="n">
        <v>499.25373773354</v>
      </c>
      <c r="AH65" s="32" t="n">
        <f aca="false">AG65*AE65/1000</f>
        <v>506.742543799543</v>
      </c>
    </row>
    <row r="66" customFormat="false" ht="14.65" hidden="false" customHeight="false" outlineLevel="0" collapsed="false">
      <c r="A66" s="44" t="n">
        <v>36764</v>
      </c>
      <c r="B66" s="45" t="n">
        <f aca="false">AH66-AC66</f>
        <v>28.932242500394</v>
      </c>
      <c r="C66" s="21" t="n">
        <v>-212.91570410677</v>
      </c>
      <c r="D66" s="46" t="n">
        <f aca="false">C66+B66</f>
        <v>-183.983461606376</v>
      </c>
      <c r="E66" s="46" t="n">
        <v>3952.074</v>
      </c>
      <c r="F66" s="46" t="n">
        <v>4060.406</v>
      </c>
      <c r="G66" s="21" t="n">
        <f aca="false">(F66-E66)</f>
        <v>108.332</v>
      </c>
      <c r="H66" s="45" t="n">
        <v>196.695510352401</v>
      </c>
      <c r="I66" s="45" t="n">
        <v>374.992023575639</v>
      </c>
      <c r="J66" s="47" t="n">
        <v>99.777</v>
      </c>
      <c r="K66" s="45" t="n">
        <v>469.224</v>
      </c>
      <c r="L66" s="45" t="n">
        <f aca="false">K66-J66</f>
        <v>369.447</v>
      </c>
      <c r="M66" s="45" t="n">
        <f aca="false">I66-H66</f>
        <v>178.296513223237</v>
      </c>
      <c r="N66" s="46" t="n">
        <v>0</v>
      </c>
      <c r="O66" s="46" t="n">
        <v>423.108</v>
      </c>
      <c r="P66" s="46" t="n">
        <v>0</v>
      </c>
      <c r="Q66" s="21" t="n">
        <f aca="false">P66+O66+N66</f>
        <v>423.108</v>
      </c>
      <c r="R66" s="46" t="n">
        <v>0</v>
      </c>
      <c r="S66" s="46" t="n">
        <v>0</v>
      </c>
      <c r="T66" s="46" t="n">
        <v>0</v>
      </c>
      <c r="U66" s="21" t="n">
        <f aca="false">T66+S66+R66</f>
        <v>0</v>
      </c>
      <c r="V66" s="21" t="n">
        <f aca="false">Q66-U66</f>
        <v>423.108</v>
      </c>
      <c r="W66" s="21" t="n">
        <f aca="false">V66-M66</f>
        <v>244.811486776763</v>
      </c>
      <c r="X66" s="21" t="n">
        <f aca="false">(G66-W66)-D66</f>
        <v>47.5039748296128</v>
      </c>
      <c r="Y66" s="21" t="n">
        <f aca="false">'Net Market Center Imbalances'!C66</f>
        <v>-176</v>
      </c>
      <c r="Z66" s="21" t="n">
        <f aca="false">'Net Market Center Imbalances'!D66</f>
        <v>741</v>
      </c>
      <c r="AA66" s="21" t="n">
        <f aca="false">'Net Market Center Imbalances'!F66</f>
        <v>0</v>
      </c>
      <c r="AB66" s="31" t="n">
        <v>468.847342911997</v>
      </c>
      <c r="AC66" s="31" t="n">
        <f aca="false">AD66*AE66*0.001</f>
        <v>447.549060542798</v>
      </c>
      <c r="AD66" s="31" t="n">
        <v>440.501043841336</v>
      </c>
      <c r="AE66" s="31" t="n">
        <v>1016</v>
      </c>
      <c r="AF66" s="31" t="n">
        <f aca="false">AC66-AB66</f>
        <v>-21.2982823691996</v>
      </c>
      <c r="AG66" s="32" t="n">
        <v>468.977660475582</v>
      </c>
      <c r="AH66" s="32" t="n">
        <f aca="false">AG66*AE66/1000</f>
        <v>476.481303043192</v>
      </c>
    </row>
    <row r="67" customFormat="false" ht="14.65" hidden="false" customHeight="false" outlineLevel="0" collapsed="false">
      <c r="A67" s="44" t="n">
        <v>36765</v>
      </c>
      <c r="B67" s="45" t="n">
        <f aca="false">AH67-AC67</f>
        <v>34.0130560851934</v>
      </c>
      <c r="C67" s="21" t="n">
        <v>21.9179176911261</v>
      </c>
      <c r="D67" s="46" t="n">
        <f aca="false">C67+B67</f>
        <v>55.9309737763195</v>
      </c>
      <c r="E67" s="46" t="n">
        <v>4060.406</v>
      </c>
      <c r="F67" s="46" t="n">
        <v>4145.232</v>
      </c>
      <c r="G67" s="21" t="n">
        <f aca="false">(F67-E67)</f>
        <v>84.826</v>
      </c>
      <c r="H67" s="45" t="n">
        <v>174.185456343601</v>
      </c>
      <c r="I67" s="45" t="n">
        <v>393.797280943026</v>
      </c>
      <c r="J67" s="47" t="n">
        <v>42.355</v>
      </c>
      <c r="K67" s="45" t="n">
        <v>434.518</v>
      </c>
      <c r="L67" s="45" t="n">
        <f aca="false">K67-J67</f>
        <v>392.163</v>
      </c>
      <c r="M67" s="45" t="n">
        <f aca="false">I67-H67</f>
        <v>219.611824599425</v>
      </c>
      <c r="N67" s="46" t="n">
        <v>0</v>
      </c>
      <c r="O67" s="46" t="n">
        <v>288.204</v>
      </c>
      <c r="P67" s="46" t="n">
        <v>0</v>
      </c>
      <c r="Q67" s="21" t="n">
        <f aca="false">P67+O67+N67</f>
        <v>288.204</v>
      </c>
      <c r="R67" s="46" t="n">
        <v>0</v>
      </c>
      <c r="S67" s="46" t="n">
        <v>0</v>
      </c>
      <c r="T67" s="46" t="n">
        <v>0</v>
      </c>
      <c r="U67" s="21" t="n">
        <f aca="false">T67+S67+R67</f>
        <v>0</v>
      </c>
      <c r="V67" s="21" t="n">
        <f aca="false">Q67-U67</f>
        <v>288.204</v>
      </c>
      <c r="W67" s="21" t="n">
        <f aca="false">V67-M67</f>
        <v>68.5921754005755</v>
      </c>
      <c r="X67" s="21" t="n">
        <f aca="false">(G67-W67)-D67</f>
        <v>-39.697149176895</v>
      </c>
      <c r="Y67" s="21" t="n">
        <f aca="false">'Net Market Center Imbalances'!C67</f>
        <v>-176</v>
      </c>
      <c r="Z67" s="21" t="n">
        <f aca="false">'Net Market Center Imbalances'!D67</f>
        <v>741</v>
      </c>
      <c r="AA67" s="21" t="n">
        <f aca="false">'Net Market Center Imbalances'!F67</f>
        <v>0</v>
      </c>
      <c r="AB67" s="31" t="n">
        <v>494.684668147722</v>
      </c>
      <c r="AC67" s="31" t="n">
        <f aca="false">AD67*AE67*0.001</f>
        <v>463.001043841336</v>
      </c>
      <c r="AD67" s="31" t="n">
        <v>456.15866388309</v>
      </c>
      <c r="AE67" s="31" t="n">
        <v>1015</v>
      </c>
      <c r="AF67" s="31" t="n">
        <f aca="false">AC67-AB67</f>
        <v>-31.6836243063855</v>
      </c>
      <c r="AG67" s="32" t="n">
        <v>489.669063967024</v>
      </c>
      <c r="AH67" s="32" t="n">
        <f aca="false">AG67*AE67/1000</f>
        <v>497.01409992653</v>
      </c>
    </row>
    <row r="68" customFormat="false" ht="14.65" hidden="false" customHeight="false" outlineLevel="0" collapsed="false">
      <c r="A68" s="44" t="n">
        <v>36766</v>
      </c>
      <c r="B68" s="45" t="n">
        <f aca="false">AH68-AC68</f>
        <v>-2.75861681276797</v>
      </c>
      <c r="C68" s="21" t="n">
        <v>-220.32831013872</v>
      </c>
      <c r="D68" s="46" t="n">
        <f aca="false">C68+B68</f>
        <v>-223.086926951488</v>
      </c>
      <c r="E68" s="46" t="n">
        <v>4145.232</v>
      </c>
      <c r="F68" s="46" t="n">
        <v>4102.308</v>
      </c>
      <c r="G68" s="21" t="n">
        <f aca="false">(F68-E68)</f>
        <v>-42.924</v>
      </c>
      <c r="H68" s="45" t="n">
        <v>174.862552878324</v>
      </c>
      <c r="I68" s="45" t="n">
        <v>419.325149459194</v>
      </c>
      <c r="J68" s="47" t="n">
        <v>42.171</v>
      </c>
      <c r="K68" s="45" t="n">
        <v>456.841</v>
      </c>
      <c r="L68" s="45" t="n">
        <f aca="false">K68-J68</f>
        <v>414.67</v>
      </c>
      <c r="M68" s="45" t="n">
        <f aca="false">I68-H68</f>
        <v>244.46259658087</v>
      </c>
      <c r="N68" s="46" t="n">
        <v>0</v>
      </c>
      <c r="O68" s="46" t="n">
        <v>335.6248</v>
      </c>
      <c r="P68" s="46" t="n">
        <v>0</v>
      </c>
      <c r="Q68" s="21" t="n">
        <f aca="false">P68+O68+N68</f>
        <v>335.6248</v>
      </c>
      <c r="R68" s="46" t="n">
        <v>0</v>
      </c>
      <c r="S68" s="46" t="n">
        <v>0</v>
      </c>
      <c r="T68" s="46" t="n">
        <v>0</v>
      </c>
      <c r="U68" s="21" t="n">
        <f aca="false">T68+S68+R68</f>
        <v>0</v>
      </c>
      <c r="V68" s="21" t="n">
        <f aca="false">Q68-U68</f>
        <v>335.6248</v>
      </c>
      <c r="W68" s="21" t="n">
        <f aca="false">V68-M68</f>
        <v>91.1622034191302</v>
      </c>
      <c r="X68" s="21" t="n">
        <f aca="false">(G68-W68)-D68</f>
        <v>89.0007235323581</v>
      </c>
      <c r="Y68" s="21" t="n">
        <f aca="false">'Net Market Center Imbalances'!C68</f>
        <v>-138</v>
      </c>
      <c r="Z68" s="21" t="n">
        <f aca="false">'Net Market Center Imbalances'!D68</f>
        <v>741</v>
      </c>
      <c r="AA68" s="21" t="n">
        <f aca="false">'Net Market Center Imbalances'!F68</f>
        <v>0</v>
      </c>
      <c r="AB68" s="31" t="n">
        <v>494.772382566137</v>
      </c>
      <c r="AC68" s="31" t="n">
        <f aca="false">AD68*AE68*0.001</f>
        <v>526.052192066806</v>
      </c>
      <c r="AD68" s="31" t="n">
        <v>518.789144050104</v>
      </c>
      <c r="AE68" s="31" t="n">
        <v>1014</v>
      </c>
      <c r="AF68" s="31" t="n">
        <f aca="false">AC68-AB68</f>
        <v>31.2798095006689</v>
      </c>
      <c r="AG68" s="32" t="n">
        <v>516.068614648953</v>
      </c>
      <c r="AH68" s="32" t="n">
        <f aca="false">AG68*AE68/1000</f>
        <v>523.293575254038</v>
      </c>
    </row>
    <row r="69" customFormat="false" ht="14.65" hidden="false" customHeight="false" outlineLevel="0" collapsed="false">
      <c r="A69" s="44" t="n">
        <v>36767</v>
      </c>
      <c r="B69" s="45" t="n">
        <f aca="false">AH69-AC69</f>
        <v>40.7255049995447</v>
      </c>
      <c r="C69" s="21" t="n">
        <v>17.2043044487548</v>
      </c>
      <c r="D69" s="46" t="n">
        <f aca="false">C69+B69</f>
        <v>57.9298094482995</v>
      </c>
      <c r="E69" s="46" t="n">
        <v>4102.308</v>
      </c>
      <c r="F69" s="46" t="n">
        <v>4086.978</v>
      </c>
      <c r="G69" s="21" t="n">
        <f aca="false">(F69-E69)</f>
        <v>-15.3299999999999</v>
      </c>
      <c r="H69" s="45" t="n">
        <v>154.849385354764</v>
      </c>
      <c r="I69" s="45" t="n">
        <v>477.267425762045</v>
      </c>
      <c r="J69" s="47" t="n">
        <v>72.659</v>
      </c>
      <c r="K69" s="45" t="n">
        <v>479.101</v>
      </c>
      <c r="L69" s="45" t="n">
        <f aca="false">K69-J69</f>
        <v>406.442</v>
      </c>
      <c r="M69" s="45" t="n">
        <f aca="false">I69-H69</f>
        <v>322.418040407281</v>
      </c>
      <c r="N69" s="46" t="n">
        <v>0</v>
      </c>
      <c r="O69" s="46" t="n">
        <v>322.7476</v>
      </c>
      <c r="P69" s="46" t="n">
        <v>0</v>
      </c>
      <c r="Q69" s="21" t="n">
        <f aca="false">P69+O69+N69</f>
        <v>322.7476</v>
      </c>
      <c r="R69" s="46" t="n">
        <v>0</v>
      </c>
      <c r="S69" s="46" t="n">
        <v>0</v>
      </c>
      <c r="T69" s="46" t="n">
        <v>0</v>
      </c>
      <c r="U69" s="21" t="n">
        <f aca="false">T69+S69+R69</f>
        <v>0</v>
      </c>
      <c r="V69" s="21" t="n">
        <f aca="false">Q69-U69</f>
        <v>322.7476</v>
      </c>
      <c r="W69" s="21" t="n">
        <f aca="false">V69-M69</f>
        <v>0.329559592718852</v>
      </c>
      <c r="X69" s="21" t="n">
        <f aca="false">(G69-W69)-D69</f>
        <v>-73.5893690410183</v>
      </c>
      <c r="Y69" s="21" t="n">
        <f aca="false">'Net Market Center Imbalances'!C69</f>
        <v>-219</v>
      </c>
      <c r="Z69" s="21" t="n">
        <f aca="false">'Net Market Center Imbalances'!D69</f>
        <v>741</v>
      </c>
      <c r="AA69" s="21" t="n">
        <f aca="false">'Net Market Center Imbalances'!F69</f>
        <v>0</v>
      </c>
      <c r="AB69" s="31" t="n">
        <v>538.064424010659</v>
      </c>
      <c r="AC69" s="31" t="n">
        <f aca="false">AD69*AE69*0.001</f>
        <v>502.76617954071</v>
      </c>
      <c r="AD69" s="31" t="n">
        <v>495.824634655532</v>
      </c>
      <c r="AE69" s="31" t="n">
        <v>1014</v>
      </c>
      <c r="AF69" s="31" t="n">
        <f aca="false">AC69-AB69</f>
        <v>-35.2982444699493</v>
      </c>
      <c r="AG69" s="32" t="n">
        <v>535.987854576188</v>
      </c>
      <c r="AH69" s="32" t="n">
        <f aca="false">AG69*AE69/1000</f>
        <v>543.491684540255</v>
      </c>
    </row>
    <row r="70" customFormat="false" ht="14.65" hidden="false" customHeight="false" outlineLevel="0" collapsed="false">
      <c r="A70" s="44" t="n">
        <v>36768</v>
      </c>
      <c r="B70" s="45" t="n">
        <f aca="false">AH70-AC70</f>
        <v>20.1582499699653</v>
      </c>
      <c r="C70" s="21" t="n">
        <v>421.366561399538</v>
      </c>
      <c r="D70" s="46" t="n">
        <f aca="false">C70+B70</f>
        <v>441.524811369503</v>
      </c>
      <c r="E70" s="46" t="n">
        <v>4086.978</v>
      </c>
      <c r="F70" s="46" t="n">
        <v>4368.028</v>
      </c>
      <c r="G70" s="21" t="n">
        <f aca="false">(F70-E70)</f>
        <v>281.05</v>
      </c>
      <c r="H70" s="45" t="n">
        <v>93.2822384953421</v>
      </c>
      <c r="I70" s="45" t="n">
        <v>589.64855511811</v>
      </c>
      <c r="J70" s="47" t="n">
        <v>141.663</v>
      </c>
      <c r="K70" s="45" t="n">
        <v>507.267</v>
      </c>
      <c r="L70" s="45" t="n">
        <f aca="false">K70-J70</f>
        <v>365.604</v>
      </c>
      <c r="M70" s="45" t="n">
        <f aca="false">I70-H70</f>
        <v>496.366316622768</v>
      </c>
      <c r="N70" s="46" t="n">
        <v>0</v>
      </c>
      <c r="O70" s="46" t="n">
        <v>404.0988</v>
      </c>
      <c r="P70" s="46" t="n">
        <v>0</v>
      </c>
      <c r="Q70" s="21" t="n">
        <f aca="false">P70+O70+N70</f>
        <v>404.0988</v>
      </c>
      <c r="R70" s="46" t="n">
        <v>0</v>
      </c>
      <c r="S70" s="46" t="n">
        <v>0</v>
      </c>
      <c r="T70" s="46" t="n">
        <v>0</v>
      </c>
      <c r="U70" s="21" t="n">
        <f aca="false">T70+S70+R70</f>
        <v>0</v>
      </c>
      <c r="V70" s="21" t="n">
        <f aca="false">Q70-U70</f>
        <v>404.0988</v>
      </c>
      <c r="W70" s="21" t="n">
        <f aca="false">V70-M70</f>
        <v>-92.2675166227682</v>
      </c>
      <c r="X70" s="21" t="n">
        <f aca="false">(G70-W70)-D70</f>
        <v>-68.2072947467347</v>
      </c>
      <c r="Y70" s="21" t="n">
        <f aca="false">'Net Market Center Imbalances'!C70</f>
        <v>-260</v>
      </c>
      <c r="Z70" s="21" t="n">
        <f aca="false">'Net Market Center Imbalances'!D70</f>
        <v>741</v>
      </c>
      <c r="AA70" s="21" t="n">
        <f aca="false">'Net Market Center Imbalances'!F70</f>
        <v>0</v>
      </c>
      <c r="AB70" s="31" t="n">
        <v>512.944964773999</v>
      </c>
      <c r="AC70" s="31" t="n">
        <f aca="false">AD70*AE70*0.001</f>
        <v>517.074112734864</v>
      </c>
      <c r="AD70" s="31" t="n">
        <v>510.438413361169</v>
      </c>
      <c r="AE70" s="31" t="n">
        <v>1013</v>
      </c>
      <c r="AF70" s="31" t="n">
        <f aca="false">AC70-AB70</f>
        <v>4.129147960865</v>
      </c>
      <c r="AG70" s="32" t="n">
        <v>530.337969106446</v>
      </c>
      <c r="AH70" s="32" t="n">
        <f aca="false">AG70*AE70/1000</f>
        <v>537.23236270483</v>
      </c>
    </row>
    <row r="71" customFormat="false" ht="14.65" hidden="false" customHeight="false" outlineLevel="0" collapsed="false">
      <c r="A71" s="44" t="n">
        <v>36769</v>
      </c>
      <c r="B71" s="45" t="n">
        <f aca="false">AH71-AC71</f>
        <v>145.508978367072</v>
      </c>
      <c r="C71" s="21" t="n">
        <v>75.5947448051703</v>
      </c>
      <c r="D71" s="46" t="n">
        <f aca="false">C71+B71</f>
        <v>221.103723172243</v>
      </c>
      <c r="E71" s="46" t="n">
        <v>4368.028</v>
      </c>
      <c r="F71" s="46" t="n">
        <v>4473.294</v>
      </c>
      <c r="G71" s="21" t="n">
        <f aca="false">(F71-E71)</f>
        <v>105.266</v>
      </c>
      <c r="H71" s="45" t="n">
        <v>289.35265900419</v>
      </c>
      <c r="I71" s="45" t="n">
        <v>524.368088495575</v>
      </c>
      <c r="J71" s="47" t="n">
        <v>82.379</v>
      </c>
      <c r="K71" s="45" t="n">
        <v>514.532</v>
      </c>
      <c r="L71" s="45" t="n">
        <f aca="false">K71-J71</f>
        <v>432.153</v>
      </c>
      <c r="M71" s="45" t="n">
        <f aca="false">I71-H71</f>
        <v>235.015429491385</v>
      </c>
      <c r="N71" s="46" t="n">
        <v>0</v>
      </c>
      <c r="O71" s="46" t="n">
        <v>184.2666</v>
      </c>
      <c r="P71" s="46" t="n">
        <v>0</v>
      </c>
      <c r="Q71" s="21" t="n">
        <f aca="false">P71+O71+N71</f>
        <v>184.2666</v>
      </c>
      <c r="R71" s="46" t="n">
        <v>0</v>
      </c>
      <c r="S71" s="46" t="n">
        <v>0</v>
      </c>
      <c r="T71" s="46" t="n">
        <v>0</v>
      </c>
      <c r="U71" s="21" t="n">
        <f aca="false">T71+S71+R71</f>
        <v>0</v>
      </c>
      <c r="V71" s="21" t="n">
        <f aca="false">Q71-U71</f>
        <v>184.2666</v>
      </c>
      <c r="W71" s="21" t="n">
        <f aca="false">V71-M71</f>
        <v>-50.7488294913854</v>
      </c>
      <c r="X71" s="21" t="n">
        <f aca="false">(G71-W71)-D71</f>
        <v>-65.0888936808575</v>
      </c>
      <c r="Y71" s="21" t="n">
        <f aca="false">'Net Market Center Imbalances'!C71</f>
        <v>-260</v>
      </c>
      <c r="Z71" s="21" t="n">
        <f aca="false">'Net Market Center Imbalances'!D71</f>
        <v>741</v>
      </c>
      <c r="AA71" s="21" t="n">
        <f aca="false">'Net Market Center Imbalances'!F71</f>
        <v>0</v>
      </c>
      <c r="AB71" s="31" t="n">
        <v>502.163014878768</v>
      </c>
      <c r="AC71" s="31" t="n">
        <f aca="false">AD71*AE71*0.001</f>
        <v>482.655532359081</v>
      </c>
      <c r="AD71" s="31" t="n">
        <v>475.991649269311</v>
      </c>
      <c r="AE71" s="31" t="n">
        <v>1014</v>
      </c>
      <c r="AF71" s="31" t="n">
        <f aca="false">AC71-AB71</f>
        <v>-19.5074825196861</v>
      </c>
      <c r="AG71" s="32" t="n">
        <v>619.491627935063</v>
      </c>
      <c r="AH71" s="32" t="n">
        <f aca="false">AG71*AE71/1000</f>
        <v>628.164510726154</v>
      </c>
    </row>
    <row r="72" customFormat="false" ht="14.65" hidden="false" customHeight="false" outlineLevel="0" collapsed="false">
      <c r="A72" s="44" t="n">
        <v>36770</v>
      </c>
      <c r="B72" s="45" t="n">
        <f aca="false">AH72-AC72</f>
        <v>4.61411043909095</v>
      </c>
      <c r="C72" s="21" t="n">
        <v>90.561894790517</v>
      </c>
      <c r="D72" s="46" t="n">
        <f aca="false">C72+B72</f>
        <v>95.1760052296079</v>
      </c>
      <c r="E72" s="46" t="n">
        <v>4473.294</v>
      </c>
      <c r="F72" s="46" t="n">
        <v>4453.876</v>
      </c>
      <c r="G72" s="21" t="n">
        <f aca="false">(F72-E72)</f>
        <v>-19.4179999999997</v>
      </c>
      <c r="H72" s="45" t="n">
        <v>169.448156534765</v>
      </c>
      <c r="I72" s="45" t="n">
        <v>335.984255905512</v>
      </c>
      <c r="J72" s="47" t="n">
        <v>102.9</v>
      </c>
      <c r="K72" s="45" t="n">
        <v>267.883</v>
      </c>
      <c r="L72" s="45" t="n">
        <f aca="false">K72-J72</f>
        <v>164.983</v>
      </c>
      <c r="M72" s="45" t="n">
        <f aca="false">I72-H72</f>
        <v>166.536099370747</v>
      </c>
      <c r="N72" s="46" t="n">
        <v>0</v>
      </c>
      <c r="O72" s="46" t="n">
        <v>119.3696</v>
      </c>
      <c r="P72" s="46" t="n">
        <v>0</v>
      </c>
      <c r="Q72" s="21" t="n">
        <f aca="false">P72+O72+N72</f>
        <v>119.3696</v>
      </c>
      <c r="R72" s="46" t="n">
        <v>0</v>
      </c>
      <c r="S72" s="46" t="n">
        <v>0</v>
      </c>
      <c r="T72" s="46" t="n">
        <v>6.07771309521132</v>
      </c>
      <c r="U72" s="21" t="n">
        <f aca="false">T72+S72+R72</f>
        <v>6.07771309521132</v>
      </c>
      <c r="V72" s="21" t="n">
        <f aca="false">Q72-U72</f>
        <v>113.291886904789</v>
      </c>
      <c r="W72" s="21" t="n">
        <f aca="false">V72-M72</f>
        <v>-53.2442124659584</v>
      </c>
      <c r="X72" s="21" t="n">
        <f aca="false">(G72-W72)-D72</f>
        <v>-61.3497927636492</v>
      </c>
      <c r="Y72" s="21" t="n">
        <f aca="false">'Net Market Center Imbalances'!C72</f>
        <v>-156</v>
      </c>
      <c r="Z72" s="21" t="n">
        <f aca="false">'Net Market Center Imbalances'!D72</f>
        <v>741</v>
      </c>
      <c r="AA72" s="21" t="n">
        <f aca="false">'Net Market Center Imbalances'!F72</f>
        <v>0</v>
      </c>
      <c r="AB72" s="31" t="n">
        <v>529.289013244687</v>
      </c>
      <c r="AC72" s="31" t="n">
        <f aca="false">AD72*AE72*0.001</f>
        <v>456.801670146138</v>
      </c>
      <c r="AD72" s="31" t="n">
        <v>450.939457202505</v>
      </c>
      <c r="AE72" s="31" t="n">
        <v>1013</v>
      </c>
      <c r="AF72" s="31" t="n">
        <f aca="false">AC72-AB72</f>
        <v>-72.4873430985491</v>
      </c>
      <c r="AG72" s="32" t="n">
        <v>455.494353983444</v>
      </c>
      <c r="AH72" s="32" t="n">
        <f aca="false">AG72*AE72/1000</f>
        <v>461.415780585229</v>
      </c>
    </row>
    <row r="73" customFormat="false" ht="14.65" hidden="false" customHeight="false" outlineLevel="0" collapsed="false">
      <c r="A73" s="44" t="n">
        <v>36771</v>
      </c>
      <c r="B73" s="45" t="n">
        <f aca="false">AH73-AC73</f>
        <v>-92.8049652191638</v>
      </c>
      <c r="C73" s="21" t="n">
        <v>-61.8185457715716</v>
      </c>
      <c r="D73" s="46" t="n">
        <f aca="false">C73+B73</f>
        <v>-154.623510990735</v>
      </c>
      <c r="E73" s="46" t="n">
        <v>4453.876</v>
      </c>
      <c r="F73" s="46" t="n">
        <v>4259.696</v>
      </c>
      <c r="G73" s="21" t="n">
        <f aca="false">(F73-E73)</f>
        <v>-194.18</v>
      </c>
      <c r="H73" s="45" t="n">
        <v>157.280077876224</v>
      </c>
      <c r="I73" s="45" t="n">
        <v>279.669864173228</v>
      </c>
      <c r="J73" s="47" t="n">
        <v>121.439</v>
      </c>
      <c r="K73" s="45" t="n">
        <v>356.274</v>
      </c>
      <c r="L73" s="45" t="n">
        <f aca="false">K73-J73</f>
        <v>234.835</v>
      </c>
      <c r="M73" s="45" t="n">
        <f aca="false">I73-H73</f>
        <v>122.389786297005</v>
      </c>
      <c r="N73" s="46" t="n">
        <v>0</v>
      </c>
      <c r="O73" s="46" t="n">
        <v>195.202</v>
      </c>
      <c r="P73" s="46" t="n">
        <v>0</v>
      </c>
      <c r="Q73" s="21" t="n">
        <f aca="false">P73+O73+N73</f>
        <v>195.202</v>
      </c>
      <c r="R73" s="46" t="n">
        <v>0</v>
      </c>
      <c r="S73" s="46" t="n">
        <v>0</v>
      </c>
      <c r="T73" s="46" t="n">
        <v>6.38302744436357</v>
      </c>
      <c r="U73" s="21" t="n">
        <f aca="false">T73+S73+R73</f>
        <v>6.38302744436357</v>
      </c>
      <c r="V73" s="21" t="n">
        <f aca="false">Q73-U73</f>
        <v>188.818972555636</v>
      </c>
      <c r="W73" s="21" t="n">
        <f aca="false">V73-M73</f>
        <v>66.4291862586319</v>
      </c>
      <c r="X73" s="21" t="n">
        <f aca="false">(G73-W73)-D73</f>
        <v>-105.985675267897</v>
      </c>
      <c r="Y73" s="21" t="n">
        <f aca="false">'Net Market Center Imbalances'!C73</f>
        <v>-62</v>
      </c>
      <c r="Z73" s="21" t="n">
        <f aca="false">'Net Market Center Imbalances'!D73</f>
        <v>741</v>
      </c>
      <c r="AA73" s="21" t="n">
        <f aca="false">'Net Market Center Imbalances'!F73</f>
        <v>0</v>
      </c>
      <c r="AB73" s="31" t="n">
        <v>523.698654763106</v>
      </c>
      <c r="AC73" s="31" t="n">
        <f aca="false">AD73*AE73*0.001</f>
        <v>462.08872651357</v>
      </c>
      <c r="AD73" s="31" t="n">
        <v>456.15866388309</v>
      </c>
      <c r="AE73" s="31" t="n">
        <v>1013</v>
      </c>
      <c r="AF73" s="31" t="n">
        <f aca="false">AC73-AB73</f>
        <v>-61.6099282495357</v>
      </c>
      <c r="AG73" s="32" t="n">
        <v>364.544680448575</v>
      </c>
      <c r="AH73" s="32" t="n">
        <f aca="false">AG73*AE73/1000</f>
        <v>369.283761294406</v>
      </c>
    </row>
    <row r="74" customFormat="false" ht="14.65" hidden="false" customHeight="false" outlineLevel="0" collapsed="false">
      <c r="A74" s="44" t="n">
        <v>36772</v>
      </c>
      <c r="B74" s="45" t="n">
        <f aca="false">AH74-AC74</f>
        <v>23.253718666303</v>
      </c>
      <c r="C74" s="21" t="n">
        <v>170.886711935704</v>
      </c>
      <c r="D74" s="46" t="n">
        <f aca="false">C74+B74</f>
        <v>194.140430602007</v>
      </c>
      <c r="E74" s="46" t="n">
        <v>4259.696</v>
      </c>
      <c r="F74" s="46" t="n">
        <v>4466.14</v>
      </c>
      <c r="G74" s="21" t="n">
        <f aca="false">(F74-E74)</f>
        <v>206.444</v>
      </c>
      <c r="H74" s="45" t="n">
        <v>193.797187128439</v>
      </c>
      <c r="I74" s="45" t="n">
        <v>244.735263779528</v>
      </c>
      <c r="J74" s="47" t="n">
        <v>171.313</v>
      </c>
      <c r="K74" s="45" t="n">
        <v>383.017</v>
      </c>
      <c r="L74" s="45" t="n">
        <f aca="false">K74-J74</f>
        <v>211.704</v>
      </c>
      <c r="M74" s="45" t="n">
        <f aca="false">I74-H74</f>
        <v>50.9380766510882</v>
      </c>
      <c r="N74" s="46" t="n">
        <v>0</v>
      </c>
      <c r="O74" s="46" t="n">
        <v>19.3158</v>
      </c>
      <c r="P74" s="46" t="n">
        <v>0</v>
      </c>
      <c r="Q74" s="21" t="n">
        <f aca="false">P74+O74+N74</f>
        <v>19.3158</v>
      </c>
      <c r="R74" s="46" t="n">
        <v>0</v>
      </c>
      <c r="S74" s="46" t="n">
        <v>0</v>
      </c>
      <c r="T74" s="46" t="n">
        <v>5.72151068465412</v>
      </c>
      <c r="U74" s="21" t="n">
        <f aca="false">T74+S74+R74</f>
        <v>5.72151068465412</v>
      </c>
      <c r="V74" s="21" t="n">
        <f aca="false">Q74-U74</f>
        <v>13.5942893153459</v>
      </c>
      <c r="W74" s="21" t="n">
        <f aca="false">V74-M74</f>
        <v>-37.3437873357424</v>
      </c>
      <c r="X74" s="21" t="n">
        <f aca="false">(G74-W74)-D74</f>
        <v>49.647356733736</v>
      </c>
      <c r="Y74" s="21" t="n">
        <f aca="false">'Net Market Center Imbalances'!C74</f>
        <v>-48</v>
      </c>
      <c r="Z74" s="21" t="n">
        <f aca="false">'Net Market Center Imbalances'!D74</f>
        <v>741</v>
      </c>
      <c r="AA74" s="21" t="n">
        <f aca="false">'Net Market Center Imbalances'!F74</f>
        <v>0</v>
      </c>
      <c r="AB74" s="31" t="n">
        <v>494.361100618529</v>
      </c>
      <c r="AC74" s="31" t="n">
        <f aca="false">AD74*AE74*0.001</f>
        <v>482.179540709812</v>
      </c>
      <c r="AD74" s="31" t="n">
        <v>475.991649269311</v>
      </c>
      <c r="AE74" s="31" t="n">
        <v>1013</v>
      </c>
      <c r="AF74" s="31" t="n">
        <f aca="false">AC74-AB74</f>
        <v>-12.181559908717</v>
      </c>
      <c r="AG74" s="32" t="n">
        <v>498.946949038613</v>
      </c>
      <c r="AH74" s="32" t="n">
        <f aca="false">AG74*AE74/1000</f>
        <v>505.433259376115</v>
      </c>
    </row>
    <row r="75" customFormat="false" ht="14.65" hidden="false" customHeight="false" outlineLevel="0" collapsed="false">
      <c r="A75" s="44" t="n">
        <v>36773</v>
      </c>
      <c r="B75" s="45" t="n">
        <f aca="false">AH75-AC75</f>
        <v>-31.9845300588155</v>
      </c>
      <c r="C75" s="21" t="n">
        <v>154.556706136653</v>
      </c>
      <c r="D75" s="46" t="n">
        <f aca="false">C75+B75</f>
        <v>122.572176077838</v>
      </c>
      <c r="E75" s="46" t="n">
        <v>4466.14</v>
      </c>
      <c r="F75" s="46" t="n">
        <v>4579.582</v>
      </c>
      <c r="G75" s="21" t="n">
        <f aca="false">(F75-E75)</f>
        <v>113.442</v>
      </c>
      <c r="H75" s="45" t="n">
        <v>160.258537081509</v>
      </c>
      <c r="I75" s="45" t="n">
        <v>177.259692913386</v>
      </c>
      <c r="J75" s="47" t="n">
        <v>130.11</v>
      </c>
      <c r="K75" s="45" t="n">
        <v>278.048</v>
      </c>
      <c r="L75" s="45" t="n">
        <f aca="false">K75-J75</f>
        <v>147.938</v>
      </c>
      <c r="M75" s="45" t="n">
        <f aca="false">I75-H75</f>
        <v>17.0011558318766</v>
      </c>
      <c r="N75" s="46" t="n">
        <v>0</v>
      </c>
      <c r="O75" s="46" t="n">
        <v>0</v>
      </c>
      <c r="P75" s="46" t="n">
        <v>0</v>
      </c>
      <c r="Q75" s="21" t="n">
        <f aca="false">P75+O75+N75</f>
        <v>0</v>
      </c>
      <c r="R75" s="46" t="n">
        <v>0</v>
      </c>
      <c r="S75" s="46" t="n">
        <v>0</v>
      </c>
      <c r="T75" s="46" t="n">
        <v>5.46935417113918</v>
      </c>
      <c r="U75" s="21" t="n">
        <f aca="false">T75+S75+R75</f>
        <v>5.46935417113918</v>
      </c>
      <c r="V75" s="21" t="n">
        <f aca="false">Q75-U75</f>
        <v>-5.46935417113918</v>
      </c>
      <c r="W75" s="21" t="n">
        <f aca="false">V75-M75</f>
        <v>-22.4705100030158</v>
      </c>
      <c r="X75" s="21" t="n">
        <f aca="false">(G75-W75)-D75</f>
        <v>13.3403339251783</v>
      </c>
      <c r="Y75" s="21" t="n">
        <f aca="false">'Net Market Center Imbalances'!C75</f>
        <v>-84</v>
      </c>
      <c r="Z75" s="21" t="n">
        <f aca="false">'Net Market Center Imbalances'!D75</f>
        <v>741</v>
      </c>
      <c r="AA75" s="21" t="n">
        <f aca="false">'Net Market Center Imbalances'!F75</f>
        <v>0</v>
      </c>
      <c r="AB75" s="31" t="n">
        <v>558.330296690255</v>
      </c>
      <c r="AC75" s="31" t="n">
        <f aca="false">AD75*AE75*0.001</f>
        <v>553.026096033403</v>
      </c>
      <c r="AD75" s="31" t="n">
        <v>545.929018789144</v>
      </c>
      <c r="AE75" s="31" t="n">
        <v>1013</v>
      </c>
      <c r="AF75" s="31" t="n">
        <f aca="false">AC75-AB75</f>
        <v>-5.30420065685178</v>
      </c>
      <c r="AG75" s="32" t="n">
        <v>514.354951603739</v>
      </c>
      <c r="AH75" s="32" t="n">
        <f aca="false">AG75*AE75/1000</f>
        <v>521.041565974588</v>
      </c>
    </row>
    <row r="76" customFormat="false" ht="14.65" hidden="false" customHeight="false" outlineLevel="0" collapsed="false">
      <c r="A76" s="44" t="n">
        <v>36774</v>
      </c>
      <c r="B76" s="45" t="n">
        <f aca="false">AH76-AC76</f>
        <v>-34.5615068078303</v>
      </c>
      <c r="C76" s="21" t="n">
        <v>-167.794434000868</v>
      </c>
      <c r="D76" s="46" t="n">
        <f aca="false">C76+B76</f>
        <v>-202.355940808698</v>
      </c>
      <c r="E76" s="46" t="n">
        <v>4579.582</v>
      </c>
      <c r="F76" s="46" t="n">
        <v>4356.786</v>
      </c>
      <c r="G76" s="21" t="n">
        <f aca="false">(F76-E76)</f>
        <v>-222.796</v>
      </c>
      <c r="H76" s="45" t="n">
        <v>171.649456559314</v>
      </c>
      <c r="I76" s="45" t="n">
        <v>248.551234251969</v>
      </c>
      <c r="J76" s="47" t="n">
        <v>96.171</v>
      </c>
      <c r="K76" s="45" t="n">
        <v>295.762</v>
      </c>
      <c r="L76" s="45" t="n">
        <f aca="false">K76-J76</f>
        <v>199.591</v>
      </c>
      <c r="M76" s="45" t="n">
        <f aca="false">I76-H76</f>
        <v>76.9017776926547</v>
      </c>
      <c r="N76" s="46" t="n">
        <v>0</v>
      </c>
      <c r="O76" s="46" t="n">
        <v>86.6656</v>
      </c>
      <c r="P76" s="46" t="n">
        <v>0</v>
      </c>
      <c r="Q76" s="21" t="n">
        <f aca="false">P76+O76+N76</f>
        <v>86.6656</v>
      </c>
      <c r="R76" s="46" t="n">
        <v>0</v>
      </c>
      <c r="S76" s="46" t="n">
        <v>0</v>
      </c>
      <c r="T76" s="46" t="n">
        <v>6.07802812075941</v>
      </c>
      <c r="U76" s="21" t="n">
        <f aca="false">T76+S76+R76</f>
        <v>6.07802812075941</v>
      </c>
      <c r="V76" s="21" t="n">
        <f aca="false">Q76-U76</f>
        <v>80.5875718792406</v>
      </c>
      <c r="W76" s="21" t="n">
        <f aca="false">V76-M76</f>
        <v>3.68579418658591</v>
      </c>
      <c r="X76" s="21" t="n">
        <f aca="false">(G76-W76)-D76</f>
        <v>-24.1258533778878</v>
      </c>
      <c r="Y76" s="21" t="n">
        <f aca="false">'Net Market Center Imbalances'!C76</f>
        <v>-104</v>
      </c>
      <c r="Z76" s="21" t="n">
        <f aca="false">'Net Market Center Imbalances'!D76</f>
        <v>741</v>
      </c>
      <c r="AA76" s="21" t="n">
        <f aca="false">'Net Market Center Imbalances'!F76</f>
        <v>0</v>
      </c>
      <c r="AB76" s="31" t="n">
        <v>560.843820986511</v>
      </c>
      <c r="AC76" s="31" t="n">
        <f aca="false">AD76*AE76*0.001</f>
        <v>527.648225469729</v>
      </c>
      <c r="AD76" s="31" t="n">
        <v>520.876826722338</v>
      </c>
      <c r="AE76" s="31" t="n">
        <v>1013</v>
      </c>
      <c r="AF76" s="31" t="n">
        <f aca="false">AC76-AB76</f>
        <v>-33.1955955167826</v>
      </c>
      <c r="AG76" s="32" t="n">
        <v>486.758853565546</v>
      </c>
      <c r="AH76" s="32" t="n">
        <f aca="false">AG76*AE76/1000</f>
        <v>493.086718661898</v>
      </c>
    </row>
    <row r="77" customFormat="false" ht="14.65" hidden="false" customHeight="false" outlineLevel="0" collapsed="false">
      <c r="A77" s="44" t="n">
        <v>36775</v>
      </c>
      <c r="B77" s="45" t="n">
        <f aca="false">AH77-AC77</f>
        <v>88.3810378502529</v>
      </c>
      <c r="C77" s="21" t="n">
        <v>-32.0130468478261</v>
      </c>
      <c r="D77" s="46" t="n">
        <f aca="false">C77+B77</f>
        <v>56.3679910024268</v>
      </c>
      <c r="E77" s="46" t="n">
        <v>4356.786</v>
      </c>
      <c r="F77" s="46" t="n">
        <v>4309.774</v>
      </c>
      <c r="G77" s="21" t="n">
        <f aca="false">(F77-E77)</f>
        <v>-47.0119999999997</v>
      </c>
      <c r="H77" s="45" t="n">
        <v>144.642251277752</v>
      </c>
      <c r="I77" s="45" t="n">
        <v>597.760996062992</v>
      </c>
      <c r="J77" s="47" t="n">
        <v>91.871</v>
      </c>
      <c r="K77" s="45" t="n">
        <v>460.104</v>
      </c>
      <c r="L77" s="45" t="n">
        <f aca="false">K77-J77</f>
        <v>368.233</v>
      </c>
      <c r="M77" s="45" t="n">
        <f aca="false">I77-H77</f>
        <v>453.118744785241</v>
      </c>
      <c r="N77" s="46" t="n">
        <v>0</v>
      </c>
      <c r="O77" s="46" t="n">
        <v>436.0874</v>
      </c>
      <c r="P77" s="46" t="n">
        <v>0</v>
      </c>
      <c r="Q77" s="21" t="n">
        <f aca="false">P77+O77+N77</f>
        <v>436.0874</v>
      </c>
      <c r="R77" s="46" t="n">
        <v>0</v>
      </c>
      <c r="S77" s="46" t="n">
        <v>0</v>
      </c>
      <c r="T77" s="46" t="n">
        <v>1.11516563437696</v>
      </c>
      <c r="U77" s="21" t="n">
        <f aca="false">T77+S77+R77</f>
        <v>1.11516563437696</v>
      </c>
      <c r="V77" s="21" t="n">
        <f aca="false">Q77-U77</f>
        <v>434.972234365623</v>
      </c>
      <c r="W77" s="21" t="n">
        <f aca="false">V77-M77</f>
        <v>-18.1465104196176</v>
      </c>
      <c r="X77" s="21" t="n">
        <f aca="false">(G77-W77)-D77</f>
        <v>-85.2334805828088</v>
      </c>
      <c r="Y77" s="21" t="n">
        <f aca="false">'Net Market Center Imbalances'!C77</f>
        <v>-304</v>
      </c>
      <c r="Z77" s="21" t="n">
        <f aca="false">'Net Market Center Imbalances'!D77</f>
        <v>741</v>
      </c>
      <c r="AA77" s="21" t="n">
        <f aca="false">'Net Market Center Imbalances'!F77</f>
        <v>0</v>
      </c>
      <c r="AB77" s="31" t="n">
        <v>495.370439282344</v>
      </c>
      <c r="AC77" s="31" t="n">
        <f aca="false">AD77*AE77*0.001</f>
        <v>457.25260960334</v>
      </c>
      <c r="AD77" s="31" t="n">
        <v>450.939457202505</v>
      </c>
      <c r="AE77" s="31" t="n">
        <v>1014</v>
      </c>
      <c r="AF77" s="31" t="n">
        <f aca="false">AC77-AB77</f>
        <v>-38.1178296790034</v>
      </c>
      <c r="AG77" s="32" t="n">
        <v>538.100244037074</v>
      </c>
      <c r="AH77" s="32" t="n">
        <f aca="false">AG77*AE77/1000</f>
        <v>545.633647453593</v>
      </c>
    </row>
    <row r="78" customFormat="false" ht="14.65" hidden="false" customHeight="false" outlineLevel="0" collapsed="false">
      <c r="A78" s="44" t="n">
        <v>36776</v>
      </c>
      <c r="B78" s="45" t="n">
        <f aca="false">AH78-AC78</f>
        <v>31.1535047738326</v>
      </c>
      <c r="C78" s="21" t="n">
        <v>97.3250073618109</v>
      </c>
      <c r="D78" s="46" t="n">
        <f aca="false">C78+B78</f>
        <v>128.478512135644</v>
      </c>
      <c r="E78" s="46" t="n">
        <v>4309.774</v>
      </c>
      <c r="F78" s="46" t="n">
        <v>4356.786</v>
      </c>
      <c r="G78" s="21" t="n">
        <f aca="false">(F78-E78)</f>
        <v>47.0119999999997</v>
      </c>
      <c r="H78" s="45" t="n">
        <v>177.663529729936</v>
      </c>
      <c r="I78" s="45" t="n">
        <v>621.431179941003</v>
      </c>
      <c r="J78" s="47" t="n">
        <v>144.333</v>
      </c>
      <c r="K78" s="45" t="n">
        <v>497.028</v>
      </c>
      <c r="L78" s="45" t="n">
        <f aca="false">K78-J78</f>
        <v>352.695</v>
      </c>
      <c r="M78" s="45" t="n">
        <f aca="false">I78-H78</f>
        <v>443.767650211067</v>
      </c>
      <c r="N78" s="46" t="n">
        <v>0</v>
      </c>
      <c r="O78" s="46" t="n">
        <v>402.13656</v>
      </c>
      <c r="P78" s="46" t="n">
        <v>0</v>
      </c>
      <c r="Q78" s="21" t="n">
        <f aca="false">P78+O78+N78</f>
        <v>402.13656</v>
      </c>
      <c r="R78" s="46" t="n">
        <v>0</v>
      </c>
      <c r="S78" s="46" t="n">
        <v>0</v>
      </c>
      <c r="T78" s="46" t="n">
        <v>0</v>
      </c>
      <c r="U78" s="21" t="n">
        <f aca="false">T78+S78+R78</f>
        <v>0</v>
      </c>
      <c r="V78" s="21" t="n">
        <f aca="false">Q78-U78</f>
        <v>402.13656</v>
      </c>
      <c r="W78" s="21" t="n">
        <f aca="false">V78-M78</f>
        <v>-41.6310902110674</v>
      </c>
      <c r="X78" s="21" t="n">
        <f aca="false">(G78-W78)-D78</f>
        <v>-39.8354219245765</v>
      </c>
      <c r="Y78" s="21" t="n">
        <f aca="false">'Net Market Center Imbalances'!C78</f>
        <v>-295</v>
      </c>
      <c r="Z78" s="21" t="n">
        <f aca="false">'Net Market Center Imbalances'!D78</f>
        <v>741</v>
      </c>
      <c r="AA78" s="21" t="n">
        <f aca="false">'Net Market Center Imbalances'!F78</f>
        <v>0</v>
      </c>
      <c r="AB78" s="31" t="n">
        <v>518.987498273981</v>
      </c>
      <c r="AC78" s="31" t="n">
        <f aca="false">AD78*AE78*0.001</f>
        <v>497.473903966597</v>
      </c>
      <c r="AD78" s="31" t="n">
        <v>490.605427974948</v>
      </c>
      <c r="AE78" s="31" t="n">
        <v>1014</v>
      </c>
      <c r="AF78" s="31" t="n">
        <f aca="false">AC78-AB78</f>
        <v>-21.5135943073839</v>
      </c>
      <c r="AG78" s="32" t="n">
        <v>521.328805463935</v>
      </c>
      <c r="AH78" s="32" t="n">
        <f aca="false">AG78*AE78/1000</f>
        <v>528.62740874043</v>
      </c>
    </row>
    <row r="79" customFormat="false" ht="14.65" hidden="false" customHeight="false" outlineLevel="0" collapsed="false">
      <c r="A79" s="44" t="n">
        <v>36777</v>
      </c>
      <c r="B79" s="45" t="n">
        <f aca="false">AH79-AC79</f>
        <v>33.9912006934074</v>
      </c>
      <c r="C79" s="21" t="n">
        <v>87.1109478833331</v>
      </c>
      <c r="D79" s="46" t="n">
        <f aca="false">C79+B79</f>
        <v>121.10214857674</v>
      </c>
      <c r="E79" s="46" t="n">
        <v>4356.786</v>
      </c>
      <c r="F79" s="46" t="n">
        <v>4377.226</v>
      </c>
      <c r="G79" s="21" t="n">
        <f aca="false">(F79-E79)</f>
        <v>20.4399999999996</v>
      </c>
      <c r="H79" s="45" t="n">
        <v>154.367935567637</v>
      </c>
      <c r="I79" s="45" t="n">
        <v>559.145142296369</v>
      </c>
      <c r="J79" s="47" t="n">
        <v>95.299</v>
      </c>
      <c r="K79" s="45" t="n">
        <v>450.286</v>
      </c>
      <c r="L79" s="45" t="n">
        <f aca="false">K79-J79</f>
        <v>354.987</v>
      </c>
      <c r="M79" s="45" t="n">
        <f aca="false">I79-H79</f>
        <v>404.777206728732</v>
      </c>
      <c r="N79" s="46" t="n">
        <v>0</v>
      </c>
      <c r="O79" s="46" t="n">
        <v>406.756</v>
      </c>
      <c r="P79" s="46" t="n">
        <v>0</v>
      </c>
      <c r="Q79" s="21" t="n">
        <f aca="false">P79+O79+N79</f>
        <v>406.756</v>
      </c>
      <c r="R79" s="46" t="n">
        <v>37.5594307793507</v>
      </c>
      <c r="S79" s="46" t="n">
        <v>0</v>
      </c>
      <c r="T79" s="46" t="n">
        <v>0</v>
      </c>
      <c r="U79" s="21" t="n">
        <f aca="false">T79+S79+R79</f>
        <v>37.5594307793507</v>
      </c>
      <c r="V79" s="21" t="n">
        <f aca="false">Q79-U79</f>
        <v>369.196569220649</v>
      </c>
      <c r="W79" s="21" t="n">
        <f aca="false">V79-M79</f>
        <v>-35.5806375080825</v>
      </c>
      <c r="X79" s="21" t="n">
        <f aca="false">(G79-W79)-D79</f>
        <v>-65.0815110686584</v>
      </c>
      <c r="Y79" s="21" t="n">
        <f aca="false">'Net Market Center Imbalances'!C79</f>
        <v>-250</v>
      </c>
      <c r="Z79" s="21" t="n">
        <f aca="false">'Net Market Center Imbalances'!D79</f>
        <v>741</v>
      </c>
      <c r="AA79" s="21" t="n">
        <f aca="false">'Net Market Center Imbalances'!F79</f>
        <v>0</v>
      </c>
      <c r="AB79" s="31" t="n">
        <v>485.405866837587</v>
      </c>
      <c r="AC79" s="31" t="n">
        <f aca="false">AD79*AE79*0.001</f>
        <v>468.298538622129</v>
      </c>
      <c r="AD79" s="31" t="n">
        <v>461.377870563674</v>
      </c>
      <c r="AE79" s="31" t="n">
        <v>1015</v>
      </c>
      <c r="AF79" s="31" t="n">
        <f aca="false">AC79-AB79</f>
        <v>-17.1073282154576</v>
      </c>
      <c r="AG79" s="32" t="n">
        <v>494.866738241908</v>
      </c>
      <c r="AH79" s="32" t="n">
        <f aca="false">AG79*AE79/1000</f>
        <v>502.289739315537</v>
      </c>
    </row>
    <row r="80" customFormat="false" ht="14.65" hidden="false" customHeight="false" outlineLevel="0" collapsed="false">
      <c r="A80" s="44" t="n">
        <v>36778</v>
      </c>
      <c r="B80" s="45" t="n">
        <f aca="false">AH80-AC80</f>
        <v>62.3931605939948</v>
      </c>
      <c r="C80" s="21" t="n">
        <v>149.637584047044</v>
      </c>
      <c r="D80" s="46" t="n">
        <f aca="false">C80+B80</f>
        <v>212.030744641039</v>
      </c>
      <c r="E80" s="46" t="n">
        <v>4377.226</v>
      </c>
      <c r="F80" s="46" t="n">
        <v>4453.876</v>
      </c>
      <c r="G80" s="21" t="n">
        <f aca="false">(F80-E80)</f>
        <v>76.6500000000006</v>
      </c>
      <c r="H80" s="45" t="n">
        <v>194.101425071644</v>
      </c>
      <c r="I80" s="45" t="n">
        <v>370.469698724239</v>
      </c>
      <c r="J80" s="47" t="n">
        <v>116.909</v>
      </c>
      <c r="K80" s="45" t="n">
        <v>375.966</v>
      </c>
      <c r="L80" s="45" t="n">
        <f aca="false">K80-J80</f>
        <v>259.057</v>
      </c>
      <c r="M80" s="45" t="n">
        <f aca="false">I80-H80</f>
        <v>176.368273652596</v>
      </c>
      <c r="N80" s="46" t="n">
        <v>0</v>
      </c>
      <c r="O80" s="46" t="n">
        <v>182.938</v>
      </c>
      <c r="P80" s="46" t="n">
        <v>0</v>
      </c>
      <c r="Q80" s="21" t="n">
        <f aca="false">P80+O80+N80</f>
        <v>182.938</v>
      </c>
      <c r="R80" s="46" t="n">
        <v>60.9007365592428</v>
      </c>
      <c r="S80" s="46" t="n">
        <v>0</v>
      </c>
      <c r="T80" s="46" t="n">
        <v>0</v>
      </c>
      <c r="U80" s="21" t="n">
        <f aca="false">T80+S80+R80</f>
        <v>60.9007365592428</v>
      </c>
      <c r="V80" s="21" t="n">
        <f aca="false">Q80-U80</f>
        <v>122.037263440757</v>
      </c>
      <c r="W80" s="21" t="n">
        <f aca="false">V80-M80</f>
        <v>-54.3310102118386</v>
      </c>
      <c r="X80" s="21" t="n">
        <f aca="false">(G80-W80)-D80</f>
        <v>-81.0497344291997</v>
      </c>
      <c r="Y80" s="21" t="n">
        <f aca="false">'Net Market Center Imbalances'!C80</f>
        <v>-136</v>
      </c>
      <c r="Z80" s="21" t="n">
        <f aca="false">'Net Market Center Imbalances'!D80</f>
        <v>741</v>
      </c>
      <c r="AA80" s="21" t="n">
        <f aca="false">'Net Market Center Imbalances'!F80</f>
        <v>0</v>
      </c>
      <c r="AB80" s="31" t="n">
        <v>529.527521748965</v>
      </c>
      <c r="AC80" s="31" t="n">
        <f aca="false">AD80*AE80*0.001</f>
        <v>457.703549060543</v>
      </c>
      <c r="AD80" s="31" t="n">
        <v>450.939457202505</v>
      </c>
      <c r="AE80" s="31" t="n">
        <v>1015</v>
      </c>
      <c r="AF80" s="31" t="n">
        <f aca="false">AC80-AB80</f>
        <v>-71.8239726884223</v>
      </c>
      <c r="AG80" s="32" t="n">
        <v>512.410551383781</v>
      </c>
      <c r="AH80" s="32" t="n">
        <f aca="false">AG80*AE80/1000</f>
        <v>520.096709654538</v>
      </c>
    </row>
    <row r="81" customFormat="false" ht="14.65" hidden="false" customHeight="false" outlineLevel="0" collapsed="false">
      <c r="A81" s="44" t="n">
        <v>36779</v>
      </c>
      <c r="B81" s="45" t="n">
        <f aca="false">AH81-AC81</f>
        <v>7.73610593793904</v>
      </c>
      <c r="C81" s="21" t="n">
        <v>-16.9839030920115</v>
      </c>
      <c r="D81" s="46" t="n">
        <f aca="false">C81+B81</f>
        <v>-9.24779715407249</v>
      </c>
      <c r="E81" s="48" t="n">
        <v>4453.876</v>
      </c>
      <c r="F81" s="48" t="n">
        <v>4293.422</v>
      </c>
      <c r="G81" s="21" t="n">
        <f aca="false">(F81-E81)</f>
        <v>-160.454000000001</v>
      </c>
      <c r="H81" s="45" t="n">
        <v>214.160725593895</v>
      </c>
      <c r="I81" s="45" t="n">
        <v>264.733090284593</v>
      </c>
      <c r="J81" s="47" t="n">
        <v>144.486</v>
      </c>
      <c r="K81" s="45" t="n">
        <v>317.061</v>
      </c>
      <c r="L81" s="45" t="n">
        <f aca="false">K81-J81</f>
        <v>172.575</v>
      </c>
      <c r="M81" s="45" t="n">
        <f aca="false">I81-H81</f>
        <v>50.5723646906974</v>
      </c>
      <c r="N81" s="48" t="n">
        <v>0</v>
      </c>
      <c r="O81" s="48" t="n">
        <v>55.5968</v>
      </c>
      <c r="P81" s="48" t="n">
        <v>0</v>
      </c>
      <c r="Q81" s="21" t="n">
        <f aca="false">P81+O81+N81</f>
        <v>55.5968</v>
      </c>
      <c r="R81" s="48" t="n">
        <v>55.837130350626</v>
      </c>
      <c r="S81" s="48" t="n">
        <v>0</v>
      </c>
      <c r="T81" s="48" t="n">
        <v>0</v>
      </c>
      <c r="U81" s="21" t="n">
        <f aca="false">T81+S81+R81</f>
        <v>55.837130350626</v>
      </c>
      <c r="V81" s="21" t="n">
        <f aca="false">Q81-U81</f>
        <v>-0.240330350626024</v>
      </c>
      <c r="W81" s="21" t="n">
        <f aca="false">V81-M81</f>
        <v>-50.8126950413234</v>
      </c>
      <c r="X81" s="21" t="n">
        <f aca="false">(G81-W81)-D81</f>
        <v>-100.393507804605</v>
      </c>
      <c r="Y81" s="21" t="n">
        <f aca="false">'Net Market Center Imbalances'!C81</f>
        <v>-165</v>
      </c>
      <c r="Z81" s="21" t="n">
        <f aca="false">'Net Market Center Imbalances'!D81</f>
        <v>741</v>
      </c>
      <c r="AA81" s="21" t="n">
        <f aca="false">'Net Market Center Imbalances'!F81</f>
        <v>0</v>
      </c>
      <c r="AB81" s="31" t="n">
        <v>562.208070291757</v>
      </c>
      <c r="AC81" s="31" t="n">
        <f aca="false">AD81*AE81*0.001</f>
        <v>472.536534446764</v>
      </c>
      <c r="AD81" s="31" t="n">
        <v>465.553235908142</v>
      </c>
      <c r="AE81" s="31" t="n">
        <v>1015</v>
      </c>
      <c r="AF81" s="31" t="n">
        <f aca="false">AC81-AB81</f>
        <v>-89.6715358449924</v>
      </c>
      <c r="AG81" s="32" t="n">
        <v>473.175015157343</v>
      </c>
      <c r="AH81" s="32" t="n">
        <f aca="false">AG81*AE81/1000</f>
        <v>480.272640384703</v>
      </c>
    </row>
    <row r="82" customFormat="false" ht="14.65" hidden="false" customHeight="false" outlineLevel="0" collapsed="false">
      <c r="A82" s="44" t="n">
        <v>36780</v>
      </c>
      <c r="B82" s="45" t="n">
        <f aca="false">AH82-AC82</f>
        <v>12.0776919923952</v>
      </c>
      <c r="C82" s="21" t="n">
        <v>95.013754237908</v>
      </c>
      <c r="D82" s="46" t="n">
        <f aca="false">C82+B82</f>
        <v>107.091446230303</v>
      </c>
      <c r="E82" s="46" t="n">
        <v>4293.422</v>
      </c>
      <c r="F82" s="46" t="n">
        <v>4277.07</v>
      </c>
      <c r="G82" s="21" t="n">
        <f aca="false">(F82-E82)</f>
        <v>-16.3519999999999</v>
      </c>
      <c r="H82" s="45" t="n">
        <v>203.988273325871</v>
      </c>
      <c r="I82" s="45" t="n">
        <v>273.67875122429</v>
      </c>
      <c r="J82" s="47" t="n">
        <v>144.654</v>
      </c>
      <c r="K82" s="45" t="n">
        <v>312.519</v>
      </c>
      <c r="L82" s="45" t="n">
        <f aca="false">K82-J82</f>
        <v>167.865</v>
      </c>
      <c r="M82" s="45" t="n">
        <f aca="false">I82-H82</f>
        <v>69.6904778984189</v>
      </c>
      <c r="N82" s="46" t="n">
        <v>0</v>
      </c>
      <c r="O82" s="46" t="n">
        <v>91.98</v>
      </c>
      <c r="P82" s="46" t="n">
        <v>0</v>
      </c>
      <c r="Q82" s="21" t="n">
        <f aca="false">P82+O82+N82</f>
        <v>91.98</v>
      </c>
      <c r="R82" s="46" t="n">
        <v>54.2634405356666</v>
      </c>
      <c r="S82" s="46" t="n">
        <v>0</v>
      </c>
      <c r="T82" s="46" t="n">
        <v>4.77599570257739</v>
      </c>
      <c r="U82" s="21" t="n">
        <f aca="false">T82+S82+R82</f>
        <v>59.0394362382439</v>
      </c>
      <c r="V82" s="21" t="n">
        <f aca="false">Q82-U82</f>
        <v>32.9405637617561</v>
      </c>
      <c r="W82" s="21" t="n">
        <f aca="false">V82-M82</f>
        <v>-36.7499141366629</v>
      </c>
      <c r="X82" s="21" t="n">
        <f aca="false">(G82-W82)-D82</f>
        <v>-86.6935320936401</v>
      </c>
      <c r="Y82" s="21" t="n">
        <f aca="false">'Net Market Center Imbalances'!C82</f>
        <v>-238</v>
      </c>
      <c r="Z82" s="21" t="n">
        <f aca="false">'Net Market Center Imbalances'!D82</f>
        <v>714</v>
      </c>
      <c r="AA82" s="21" t="n">
        <f aca="false">'Net Market Center Imbalances'!F82</f>
        <v>0</v>
      </c>
      <c r="AB82" s="31" t="n">
        <v>561.495011632264</v>
      </c>
      <c r="AC82" s="31" t="n">
        <f aca="false">AD82*AE82*0.001</f>
        <v>494.212943632568</v>
      </c>
      <c r="AD82" s="31" t="n">
        <v>486.43006263048</v>
      </c>
      <c r="AE82" s="31" t="n">
        <v>1016</v>
      </c>
      <c r="AF82" s="31" t="n">
        <f aca="false">AC82-AB82</f>
        <v>-67.2820679996966</v>
      </c>
      <c r="AG82" s="32" t="n">
        <v>498.317554748979</v>
      </c>
      <c r="AH82" s="32" t="n">
        <f aca="false">AG82*AE82/1000</f>
        <v>506.290635624963</v>
      </c>
    </row>
    <row r="83" customFormat="false" ht="14.65" hidden="false" customHeight="false" outlineLevel="0" collapsed="false">
      <c r="A83" s="44" t="n">
        <v>36781</v>
      </c>
      <c r="B83" s="45" t="n">
        <f aca="false">AH83-AC83</f>
        <v>-26.223605867893</v>
      </c>
      <c r="C83" s="21" t="n">
        <v>102.492570116621</v>
      </c>
      <c r="D83" s="46" t="n">
        <f aca="false">C83+B83</f>
        <v>76.2689642487277</v>
      </c>
      <c r="E83" s="46" t="n">
        <v>4277.07</v>
      </c>
      <c r="F83" s="46" t="n">
        <v>4270.938</v>
      </c>
      <c r="G83" s="21" t="n">
        <f aca="false">(F83-E83)</f>
        <v>-6.13199999999961</v>
      </c>
      <c r="H83" s="45" t="n">
        <v>162.543137933527</v>
      </c>
      <c r="I83" s="45" t="n">
        <v>373.755185112635</v>
      </c>
      <c r="J83" s="47" t="n">
        <v>88.149</v>
      </c>
      <c r="K83" s="45" t="n">
        <v>295.255</v>
      </c>
      <c r="L83" s="45" t="n">
        <f aca="false">K83-J83</f>
        <v>207.106</v>
      </c>
      <c r="M83" s="45" t="n">
        <f aca="false">I83-H83</f>
        <v>211.212047179107</v>
      </c>
      <c r="N83" s="46" t="n">
        <v>0</v>
      </c>
      <c r="O83" s="46" t="n">
        <v>220.241</v>
      </c>
      <c r="P83" s="46" t="n">
        <v>0</v>
      </c>
      <c r="Q83" s="21" t="n">
        <f aca="false">P83+O83+N83</f>
        <v>220.241</v>
      </c>
      <c r="R83" s="46" t="n">
        <v>53.4586364555604</v>
      </c>
      <c r="S83" s="46" t="n">
        <v>0</v>
      </c>
      <c r="T83" s="46" t="n">
        <v>5.58978137843312</v>
      </c>
      <c r="U83" s="21" t="n">
        <f aca="false">T83+S83+R83</f>
        <v>59.0484178339935</v>
      </c>
      <c r="V83" s="21" t="n">
        <f aca="false">Q83-U83</f>
        <v>161.192582166007</v>
      </c>
      <c r="W83" s="21" t="n">
        <f aca="false">V83-M83</f>
        <v>-50.0194650131008</v>
      </c>
      <c r="X83" s="21" t="n">
        <f aca="false">(G83-W83)-D83</f>
        <v>-32.3814992356265</v>
      </c>
      <c r="Y83" s="21" t="n">
        <f aca="false">'Net Market Center Imbalances'!C83</f>
        <v>-270</v>
      </c>
      <c r="Z83" s="21" t="n">
        <f aca="false">'Net Market Center Imbalances'!D83</f>
        <v>782</v>
      </c>
      <c r="AA83" s="21" t="n">
        <f aca="false">'Net Market Center Imbalances'!F83</f>
        <v>0</v>
      </c>
      <c r="AB83" s="31" t="n">
        <v>525.027886335231</v>
      </c>
      <c r="AC83" s="31" t="n">
        <f aca="false">AD83*AE83*0.001</f>
        <v>534.51356993737</v>
      </c>
      <c r="AD83" s="31" t="n">
        <v>526.096033402923</v>
      </c>
      <c r="AE83" s="31" t="n">
        <v>1016</v>
      </c>
      <c r="AF83" s="31" t="n">
        <f aca="false">AC83-AB83</f>
        <v>9.48568360213812</v>
      </c>
      <c r="AG83" s="32" t="n">
        <v>500.285397706178</v>
      </c>
      <c r="AH83" s="32" t="n">
        <f aca="false">AG83*AE83/1000</f>
        <v>508.289964069477</v>
      </c>
    </row>
    <row r="84" customFormat="false" ht="14.65" hidden="false" customHeight="false" outlineLevel="0" collapsed="false">
      <c r="A84" s="44" t="n">
        <v>36782</v>
      </c>
      <c r="B84" s="45" t="n">
        <f aca="false">AH84-AC84</f>
        <v>56.0580647447341</v>
      </c>
      <c r="C84" s="21" t="n">
        <v>36.4361438496626</v>
      </c>
      <c r="D84" s="46" t="n">
        <f aca="false">C84+B84</f>
        <v>92.4942085943967</v>
      </c>
      <c r="E84" s="46" t="n">
        <v>4270.938</v>
      </c>
      <c r="F84" s="46" t="n">
        <v>4339.412</v>
      </c>
      <c r="G84" s="21" t="n">
        <f aca="false">(F84-E84)</f>
        <v>68.4740000000002</v>
      </c>
      <c r="H84" s="45" t="n">
        <v>144.293237321007</v>
      </c>
      <c r="I84" s="45" t="n">
        <v>413.109046033301</v>
      </c>
      <c r="J84" s="47" t="n">
        <v>91.67</v>
      </c>
      <c r="K84" s="45" t="n">
        <v>368.062</v>
      </c>
      <c r="L84" s="45" t="n">
        <f aca="false">K84-J84</f>
        <v>276.392</v>
      </c>
      <c r="M84" s="45" t="n">
        <f aca="false">I84-H84</f>
        <v>268.815808712294</v>
      </c>
      <c r="N84" s="46" t="n">
        <v>0</v>
      </c>
      <c r="O84" s="46" t="n">
        <v>273.6916</v>
      </c>
      <c r="P84" s="46" t="n">
        <v>0</v>
      </c>
      <c r="Q84" s="21" t="n">
        <f aca="false">P84+O84+N84</f>
        <v>273.6916</v>
      </c>
      <c r="R84" s="46" t="n">
        <v>52.8485254752887</v>
      </c>
      <c r="S84" s="46" t="n">
        <v>0</v>
      </c>
      <c r="T84" s="46" t="n">
        <v>5.79301144632973</v>
      </c>
      <c r="U84" s="21" t="n">
        <f aca="false">T84+S84+R84</f>
        <v>58.6415369216185</v>
      </c>
      <c r="V84" s="21" t="n">
        <f aca="false">Q84-U84</f>
        <v>215.050063078382</v>
      </c>
      <c r="W84" s="21" t="n">
        <f aca="false">V84-M84</f>
        <v>-53.765745633912</v>
      </c>
      <c r="X84" s="21" t="n">
        <f aca="false">(G84-W84)-D84</f>
        <v>29.7455370395155</v>
      </c>
      <c r="Y84" s="21" t="n">
        <f aca="false">'Net Market Center Imbalances'!C84</f>
        <v>-220</v>
      </c>
      <c r="Z84" s="21" t="n">
        <f aca="false">'Net Market Center Imbalances'!D84</f>
        <v>782</v>
      </c>
      <c r="AA84" s="21" t="n">
        <f aca="false">'Net Market Center Imbalances'!F84</f>
        <v>0</v>
      </c>
      <c r="AB84" s="31" t="n">
        <v>502.647498297368</v>
      </c>
      <c r="AC84" s="31" t="n">
        <f aca="false">AD84*AE84*0.001</f>
        <v>503.757828810021</v>
      </c>
      <c r="AD84" s="31" t="n">
        <v>495.824634655532</v>
      </c>
      <c r="AE84" s="31" t="n">
        <v>1016</v>
      </c>
      <c r="AF84" s="31" t="n">
        <f aca="false">AC84-AB84</f>
        <v>1.11033051265269</v>
      </c>
      <c r="AG84" s="32" t="n">
        <v>550.999895231058</v>
      </c>
      <c r="AH84" s="32" t="n">
        <f aca="false">AG84*AE84/1000</f>
        <v>559.815893554755</v>
      </c>
    </row>
    <row r="85" customFormat="false" ht="14.65" hidden="false" customHeight="false" outlineLevel="0" collapsed="false">
      <c r="A85" s="44" t="n">
        <v>36783</v>
      </c>
      <c r="B85" s="45" t="n">
        <f aca="false">AH85-AC85</f>
        <v>-10.9934047798072</v>
      </c>
      <c r="C85" s="21" t="n">
        <v>15.3139787463017</v>
      </c>
      <c r="D85" s="46" t="n">
        <f aca="false">C85+B85</f>
        <v>4.32057396649454</v>
      </c>
      <c r="E85" s="46" t="n">
        <v>4339.412</v>
      </c>
      <c r="F85" s="46" t="n">
        <v>4277.07</v>
      </c>
      <c r="G85" s="21" t="n">
        <f aca="false">(F85-E85)</f>
        <v>-62.3420000000006</v>
      </c>
      <c r="H85" s="45" t="n">
        <v>153.222939355921</v>
      </c>
      <c r="I85" s="45" t="n">
        <v>281.22530186824</v>
      </c>
      <c r="J85" s="47" t="n">
        <v>114.078</v>
      </c>
      <c r="K85" s="45" t="n">
        <v>310.888</v>
      </c>
      <c r="L85" s="45" t="n">
        <f aca="false">K85-J85</f>
        <v>196.81</v>
      </c>
      <c r="M85" s="45" t="n">
        <f aca="false">I85-H85</f>
        <v>128.002362512319</v>
      </c>
      <c r="N85" s="46" t="n">
        <v>0</v>
      </c>
      <c r="O85" s="46" t="n">
        <v>135.1084</v>
      </c>
      <c r="P85" s="46" t="n">
        <v>0</v>
      </c>
      <c r="Q85" s="21" t="n">
        <f aca="false">P85+O85+N85</f>
        <v>135.1084</v>
      </c>
      <c r="R85" s="46" t="n">
        <v>53.1160629988781</v>
      </c>
      <c r="S85" s="46" t="n">
        <v>0</v>
      </c>
      <c r="T85" s="46" t="n">
        <v>5.87925888155521</v>
      </c>
      <c r="U85" s="21" t="n">
        <f aca="false">T85+S85+R85</f>
        <v>58.9953218804333</v>
      </c>
      <c r="V85" s="21" t="n">
        <f aca="false">Q85-U85</f>
        <v>76.1130781195667</v>
      </c>
      <c r="W85" s="21" t="n">
        <f aca="false">V85-M85</f>
        <v>-51.889284392752</v>
      </c>
      <c r="X85" s="21" t="n">
        <f aca="false">(G85-W85)-D85</f>
        <v>-14.7732895737431</v>
      </c>
      <c r="Y85" s="21" t="n">
        <f aca="false">'Net Market Center Imbalances'!C85</f>
        <v>-193</v>
      </c>
      <c r="Z85" s="21" t="n">
        <f aca="false">'Net Market Center Imbalances'!D85</f>
        <v>782</v>
      </c>
      <c r="AA85" s="21" t="n">
        <f aca="false">'Net Market Center Imbalances'!F85</f>
        <v>0</v>
      </c>
      <c r="AB85" s="31" t="n">
        <v>528.872779962919</v>
      </c>
      <c r="AC85" s="31" t="n">
        <f aca="false">AD85*AE85*0.001</f>
        <v>522.847599164927</v>
      </c>
      <c r="AD85" s="31" t="n">
        <v>514.613778705637</v>
      </c>
      <c r="AE85" s="31" t="n">
        <v>1016</v>
      </c>
      <c r="AF85" s="31" t="n">
        <f aca="false">AC85-AB85</f>
        <v>-6.02518079799188</v>
      </c>
      <c r="AG85" s="32" t="n">
        <v>503.793498410551</v>
      </c>
      <c r="AH85" s="32" t="n">
        <f aca="false">AG85*AE85/1000</f>
        <v>511.85419438512</v>
      </c>
    </row>
    <row r="86" customFormat="false" ht="14.65" hidden="false" customHeight="false" outlineLevel="0" collapsed="false">
      <c r="A86" s="44" t="n">
        <v>36784</v>
      </c>
      <c r="B86" s="45" t="n">
        <f aca="false">AH86-AC86</f>
        <v>23.6250439633849</v>
      </c>
      <c r="C86" s="21" t="n">
        <v>207.280747013636</v>
      </c>
      <c r="D86" s="46" t="n">
        <f aca="false">C86+B86</f>
        <v>230.905790977021</v>
      </c>
      <c r="E86" s="46" t="n">
        <v>4277.07</v>
      </c>
      <c r="F86" s="46" t="n">
        <v>4461.03</v>
      </c>
      <c r="G86" s="21" t="n">
        <f aca="false">(F86-E86)</f>
        <v>183.96</v>
      </c>
      <c r="H86" s="45" t="n">
        <v>171.094747841481</v>
      </c>
      <c r="I86" s="45" t="n">
        <v>360.281996066863</v>
      </c>
      <c r="J86" s="47" t="n">
        <v>127.081</v>
      </c>
      <c r="K86" s="45" t="n">
        <v>347.83</v>
      </c>
      <c r="L86" s="45" t="n">
        <f aca="false">K86-J86</f>
        <v>220.749</v>
      </c>
      <c r="M86" s="45" t="n">
        <f aca="false">I86-H86</f>
        <v>189.187248225383</v>
      </c>
      <c r="N86" s="46" t="n">
        <v>0</v>
      </c>
      <c r="O86" s="46" t="n">
        <v>197.246</v>
      </c>
      <c r="P86" s="46" t="n">
        <v>0</v>
      </c>
      <c r="Q86" s="21" t="n">
        <f aca="false">P86+O86+N86</f>
        <v>197.246</v>
      </c>
      <c r="R86" s="46" t="n">
        <v>56.4386701577022</v>
      </c>
      <c r="S86" s="46" t="n">
        <v>0</v>
      </c>
      <c r="T86" s="46" t="n">
        <v>6.18089565461371</v>
      </c>
      <c r="U86" s="21" t="n">
        <f aca="false">T86+S86+R86</f>
        <v>62.6195658123159</v>
      </c>
      <c r="V86" s="21" t="n">
        <f aca="false">Q86-U86</f>
        <v>134.626434187684</v>
      </c>
      <c r="W86" s="21" t="n">
        <f aca="false">V86-M86</f>
        <v>-54.5608140376986</v>
      </c>
      <c r="X86" s="21" t="n">
        <f aca="false">(G86-W86)-D86</f>
        <v>7.6150230606778</v>
      </c>
      <c r="Y86" s="21" t="n">
        <f aca="false">'Net Market Center Imbalances'!C86</f>
        <v>-231</v>
      </c>
      <c r="Z86" s="21" t="n">
        <f aca="false">'Net Market Center Imbalances'!D86</f>
        <v>439</v>
      </c>
      <c r="AA86" s="21" t="n">
        <f aca="false">'Net Market Center Imbalances'!F86</f>
        <v>0</v>
      </c>
      <c r="AB86" s="31" t="n">
        <v>490.317382006818</v>
      </c>
      <c r="AC86" s="31" t="n">
        <f aca="false">AD86*AE86*0.001</f>
        <v>498.455114822547</v>
      </c>
      <c r="AD86" s="31" t="n">
        <v>490.605427974948</v>
      </c>
      <c r="AE86" s="31" t="n">
        <v>1016</v>
      </c>
      <c r="AF86" s="31" t="n">
        <f aca="false">AC86-AB86</f>
        <v>8.13773281572901</v>
      </c>
      <c r="AG86" s="32" t="n">
        <v>513.858424001901</v>
      </c>
      <c r="AH86" s="32" t="n">
        <f aca="false">AG86*AE86/1000</f>
        <v>522.080158785932</v>
      </c>
    </row>
    <row r="87" customFormat="false" ht="14.65" hidden="false" customHeight="false" outlineLevel="0" collapsed="false">
      <c r="A87" s="44" t="n">
        <v>36785</v>
      </c>
      <c r="B87" s="45" t="n">
        <f aca="false">AH87-AC87</f>
        <v>10.4891778518792</v>
      </c>
      <c r="C87" s="21" t="n">
        <v>-26.2768618072066</v>
      </c>
      <c r="D87" s="46" t="n">
        <f aca="false">C87+B87</f>
        <v>-15.7876839553274</v>
      </c>
      <c r="E87" s="46" t="n">
        <v>4461.03</v>
      </c>
      <c r="F87" s="46" t="n">
        <v>4383.358</v>
      </c>
      <c r="G87" s="21" t="n">
        <f aca="false">(F87-E87)</f>
        <v>-77.6719999999996</v>
      </c>
      <c r="H87" s="45" t="n">
        <v>198.321188108616</v>
      </c>
      <c r="I87" s="45" t="n">
        <v>221.018493123772</v>
      </c>
      <c r="J87" s="47" t="n">
        <v>118.321</v>
      </c>
      <c r="K87" s="45" t="n">
        <v>305.158</v>
      </c>
      <c r="L87" s="45" t="n">
        <f aca="false">K87-J87</f>
        <v>186.837</v>
      </c>
      <c r="M87" s="45" t="n">
        <f aca="false">I87-H87</f>
        <v>22.6973050151562</v>
      </c>
      <c r="N87" s="46" t="n">
        <v>0</v>
      </c>
      <c r="O87" s="46" t="n">
        <v>78.2852</v>
      </c>
      <c r="P87" s="46" t="n">
        <v>0</v>
      </c>
      <c r="Q87" s="21" t="n">
        <f aca="false">P87+O87+N87</f>
        <v>78.2852</v>
      </c>
      <c r="R87" s="46" t="n">
        <v>54.066979224229</v>
      </c>
      <c r="S87" s="46" t="n">
        <v>47.3720061870825</v>
      </c>
      <c r="T87" s="46" t="n">
        <v>6.18777811009</v>
      </c>
      <c r="U87" s="21" t="n">
        <f aca="false">T87+S87+R87</f>
        <v>107.626763521401</v>
      </c>
      <c r="V87" s="21" t="n">
        <f aca="false">Q87-U87</f>
        <v>-29.3415635214015</v>
      </c>
      <c r="W87" s="21" t="n">
        <f aca="false">V87-M87</f>
        <v>-52.0388685365577</v>
      </c>
      <c r="X87" s="21" t="n">
        <f aca="false">(G87-W87)-D87</f>
        <v>-9.8454475081145</v>
      </c>
      <c r="Y87" s="21" t="n">
        <f aca="false">'Net Market Center Imbalances'!C87</f>
        <v>-88</v>
      </c>
      <c r="Z87" s="21" t="n">
        <f aca="false">'Net Market Center Imbalances'!D87</f>
        <v>583</v>
      </c>
      <c r="AA87" s="21" t="n">
        <f aca="false">'Net Market Center Imbalances'!F87</f>
        <v>0</v>
      </c>
      <c r="AB87" s="31" t="n">
        <v>499.832710014053</v>
      </c>
      <c r="AC87" s="31" t="n">
        <f aca="false">AD87*AE87*0.001</f>
        <v>477.363256784969</v>
      </c>
      <c r="AD87" s="31" t="n">
        <v>470.772442588727</v>
      </c>
      <c r="AE87" s="31" t="n">
        <v>1014</v>
      </c>
      <c r="AF87" s="31" t="n">
        <f aca="false">AC87-AB87</f>
        <v>-22.4694532290843</v>
      </c>
      <c r="AG87" s="32" t="n">
        <v>481.116799444623</v>
      </c>
      <c r="AH87" s="32" t="n">
        <f aca="false">AG87*AE87/1000</f>
        <v>487.852434636848</v>
      </c>
    </row>
    <row r="88" customFormat="false" ht="14.65" hidden="false" customHeight="false" outlineLevel="0" collapsed="false">
      <c r="A88" s="44" t="n">
        <v>36786</v>
      </c>
      <c r="B88" s="45" t="n">
        <f aca="false">AH88-AC88</f>
        <v>35.2571703285525</v>
      </c>
      <c r="C88" s="21" t="n">
        <v>25.7663052173078</v>
      </c>
      <c r="D88" s="46" t="n">
        <f aca="false">C88+B88</f>
        <v>61.0234755458603</v>
      </c>
      <c r="E88" s="46" t="n">
        <v>4383.358</v>
      </c>
      <c r="F88" s="46" t="n">
        <v>4393.578</v>
      </c>
      <c r="G88" s="21" t="n">
        <f aca="false">(F88-E88)</f>
        <v>10.2200000000003</v>
      </c>
      <c r="H88" s="45" t="n">
        <v>176.693482785743</v>
      </c>
      <c r="I88" s="45" t="n">
        <v>217.727727183513</v>
      </c>
      <c r="J88" s="47" t="n">
        <v>146.563</v>
      </c>
      <c r="K88" s="45" t="n">
        <v>325.808</v>
      </c>
      <c r="L88" s="45" t="n">
        <f aca="false">K88-J88</f>
        <v>179.245</v>
      </c>
      <c r="M88" s="45" t="n">
        <f aca="false">I88-H88</f>
        <v>41.0342443977701</v>
      </c>
      <c r="N88" s="46" t="n">
        <v>0</v>
      </c>
      <c r="O88" s="46" t="n">
        <v>64.5904</v>
      </c>
      <c r="P88" s="46" t="n">
        <v>0</v>
      </c>
      <c r="Q88" s="21" t="n">
        <f aca="false">P88+O88+N88</f>
        <v>64.5904</v>
      </c>
      <c r="R88" s="46" t="n">
        <v>52.8103101498746</v>
      </c>
      <c r="S88" s="46" t="n">
        <v>16.2493261999614</v>
      </c>
      <c r="T88" s="46" t="n">
        <v>6.09349732498553</v>
      </c>
      <c r="U88" s="21" t="n">
        <f aca="false">T88+S88+R88</f>
        <v>75.1531336748215</v>
      </c>
      <c r="V88" s="21" t="n">
        <f aca="false">Q88-U88</f>
        <v>-10.5627336748215</v>
      </c>
      <c r="W88" s="21" t="n">
        <f aca="false">V88-M88</f>
        <v>-51.5969780725915</v>
      </c>
      <c r="X88" s="21" t="n">
        <f aca="false">(G88-W88)-D88</f>
        <v>0.793502526731501</v>
      </c>
      <c r="Y88" s="21" t="n">
        <f aca="false">'Net Market Center Imbalances'!C88</f>
        <v>-90</v>
      </c>
      <c r="Z88" s="21" t="n">
        <f aca="false">'Net Market Center Imbalances'!D88</f>
        <v>582</v>
      </c>
      <c r="AA88" s="21" t="n">
        <f aca="false">'Net Market Center Imbalances'!F88</f>
        <v>0</v>
      </c>
      <c r="AB88" s="31" t="n">
        <v>468.751485271269</v>
      </c>
      <c r="AC88" s="31" t="n">
        <f aca="false">AD88*AE88*0.001</f>
        <v>462.08872651357</v>
      </c>
      <c r="AD88" s="31" t="n">
        <v>456.15866388309</v>
      </c>
      <c r="AE88" s="31" t="n">
        <v>1013</v>
      </c>
      <c r="AF88" s="31" t="n">
        <f aca="false">AC88-AB88</f>
        <v>-6.66275875769867</v>
      </c>
      <c r="AG88" s="32" t="n">
        <v>490.963372993211</v>
      </c>
      <c r="AH88" s="32" t="n">
        <f aca="false">AG88*AE88/1000</f>
        <v>497.345896842122</v>
      </c>
    </row>
    <row r="89" customFormat="false" ht="14.65" hidden="false" customHeight="false" outlineLevel="0" collapsed="false">
      <c r="A89" s="44" t="n">
        <v>36787</v>
      </c>
      <c r="B89" s="45" t="n">
        <f aca="false">AH89-AC89</f>
        <v>56.5347182370732</v>
      </c>
      <c r="C89" s="21" t="n">
        <v>16.9076239507194</v>
      </c>
      <c r="D89" s="46" t="n">
        <f aca="false">C89+B89</f>
        <v>73.4423421877925</v>
      </c>
      <c r="E89" s="46" t="n">
        <v>4393.578</v>
      </c>
      <c r="F89" s="46" t="n">
        <v>4379.27</v>
      </c>
      <c r="G89" s="21" t="n">
        <f aca="false">(F89-E89)</f>
        <v>-14.308</v>
      </c>
      <c r="H89" s="45" t="n">
        <v>163.29716585086</v>
      </c>
      <c r="I89" s="45" t="n">
        <v>282.178157170923</v>
      </c>
      <c r="J89" s="47" t="n">
        <v>91.192</v>
      </c>
      <c r="K89" s="45" t="n">
        <v>324.008</v>
      </c>
      <c r="L89" s="45" t="n">
        <f aca="false">K89-J89</f>
        <v>232.816</v>
      </c>
      <c r="M89" s="45" t="n">
        <f aca="false">I89-H89</f>
        <v>118.880991320063</v>
      </c>
      <c r="N89" s="46" t="n">
        <v>0</v>
      </c>
      <c r="O89" s="46" t="n">
        <v>124.0708</v>
      </c>
      <c r="P89" s="46" t="n">
        <v>0</v>
      </c>
      <c r="Q89" s="21" t="n">
        <f aca="false">P89+O89+N89</f>
        <v>124.0708</v>
      </c>
      <c r="R89" s="46" t="n">
        <v>50.4708276005874</v>
      </c>
      <c r="S89" s="46" t="n">
        <v>0</v>
      </c>
      <c r="T89" s="46" t="n">
        <v>5.3713932988577</v>
      </c>
      <c r="U89" s="21" t="n">
        <f aca="false">T89+S89+R89</f>
        <v>55.8422208994451</v>
      </c>
      <c r="V89" s="21" t="n">
        <f aca="false">Q89-U89</f>
        <v>68.2285791005549</v>
      </c>
      <c r="W89" s="21" t="n">
        <f aca="false">V89-M89</f>
        <v>-50.6524122195083</v>
      </c>
      <c r="X89" s="21" t="n">
        <f aca="false">(G89-W89)-D89</f>
        <v>-37.0979299682843</v>
      </c>
      <c r="Y89" s="21" t="n">
        <f aca="false">'Net Market Center Imbalances'!C89</f>
        <v>-137</v>
      </c>
      <c r="Z89" s="21" t="n">
        <f aca="false">'Net Market Center Imbalances'!D89</f>
        <v>549</v>
      </c>
      <c r="AA89" s="21" t="n">
        <f aca="false">'Net Market Center Imbalances'!F89</f>
        <v>0</v>
      </c>
      <c r="AB89" s="31" t="n">
        <v>488.173321949896</v>
      </c>
      <c r="AC89" s="31" t="n">
        <f aca="false">AD89*AE89*0.001</f>
        <v>457.25260960334</v>
      </c>
      <c r="AD89" s="31" t="n">
        <v>450.939457202505</v>
      </c>
      <c r="AE89" s="31" t="n">
        <v>1014</v>
      </c>
      <c r="AF89" s="31" t="n">
        <f aca="false">AC89-AB89</f>
        <v>-30.9207123465552</v>
      </c>
      <c r="AG89" s="32" t="n">
        <v>506.693617199619</v>
      </c>
      <c r="AH89" s="32" t="n">
        <f aca="false">AG89*AE89/1000</f>
        <v>513.787327840414</v>
      </c>
    </row>
    <row r="90" customFormat="false" ht="14.65" hidden="false" customHeight="false" outlineLevel="0" collapsed="false">
      <c r="A90" s="44" t="n">
        <v>36788</v>
      </c>
      <c r="B90" s="45" t="n">
        <f aca="false">AH90-AC90</f>
        <v>74.5939781446107</v>
      </c>
      <c r="C90" s="21" t="n">
        <v>49.6094827898968</v>
      </c>
      <c r="D90" s="46" t="n">
        <f aca="false">C90+B90</f>
        <v>124.203460934508</v>
      </c>
      <c r="E90" s="46" t="n">
        <v>4379.27</v>
      </c>
      <c r="F90" s="46" t="n">
        <v>4405.842</v>
      </c>
      <c r="G90" s="21" t="n">
        <f aca="false">(F90-E90)</f>
        <v>26.5719999999992</v>
      </c>
      <c r="H90" s="45" t="n">
        <v>140.398467826189</v>
      </c>
      <c r="I90" s="45" t="n">
        <v>301.748051030422</v>
      </c>
      <c r="J90" s="47" t="n">
        <v>132.917</v>
      </c>
      <c r="K90" s="45" t="n">
        <v>331.633</v>
      </c>
      <c r="L90" s="45" t="n">
        <f aca="false">K90-J90</f>
        <v>198.716</v>
      </c>
      <c r="M90" s="45" t="n">
        <f aca="false">I90-H90</f>
        <v>161.349583204234</v>
      </c>
      <c r="N90" s="46" t="n">
        <v>0</v>
      </c>
      <c r="O90" s="46" t="n">
        <v>162.9068</v>
      </c>
      <c r="P90" s="46" t="n">
        <v>0</v>
      </c>
      <c r="Q90" s="21" t="n">
        <f aca="false">P90+O90+N90</f>
        <v>162.9068</v>
      </c>
      <c r="R90" s="46" t="n">
        <v>17.0429027803902</v>
      </c>
      <c r="S90" s="46" t="n">
        <v>0</v>
      </c>
      <c r="T90" s="46" t="n">
        <v>1.82602529789895</v>
      </c>
      <c r="U90" s="21" t="n">
        <f aca="false">T90+S90+R90</f>
        <v>18.8689280782891</v>
      </c>
      <c r="V90" s="21" t="n">
        <f aca="false">Q90-U90</f>
        <v>144.037871921711</v>
      </c>
      <c r="W90" s="21" t="n">
        <f aca="false">V90-M90</f>
        <v>-17.3117112825227</v>
      </c>
      <c r="X90" s="21" t="n">
        <f aca="false">(G90-W90)-D90</f>
        <v>-80.3197496519857</v>
      </c>
      <c r="Y90" s="21" t="n">
        <f aca="false">'Net Market Center Imbalances'!C90</f>
        <v>-219</v>
      </c>
      <c r="Z90" s="21" t="n">
        <f aca="false">'Net Market Center Imbalances'!D90</f>
        <v>466</v>
      </c>
      <c r="AA90" s="21" t="n">
        <f aca="false">'Net Market Center Imbalances'!F90</f>
        <v>0</v>
      </c>
      <c r="AB90" s="31" t="n">
        <v>496.903925392605</v>
      </c>
      <c r="AC90" s="31" t="n">
        <f aca="false">AD90*AE90*0.001</f>
        <v>442.434237995825</v>
      </c>
      <c r="AD90" s="31" t="n">
        <v>436.325678496869</v>
      </c>
      <c r="AE90" s="31" t="n">
        <v>1014</v>
      </c>
      <c r="AF90" s="31" t="n">
        <f aca="false">AC90-AB90</f>
        <v>-54.46968739678</v>
      </c>
      <c r="AG90" s="32" t="n">
        <v>509.889759507333</v>
      </c>
      <c r="AH90" s="32" t="n">
        <f aca="false">AG90*AE90/1000</f>
        <v>517.028216140435</v>
      </c>
    </row>
    <row r="91" customFormat="false" ht="14.65" hidden="false" customHeight="false" outlineLevel="0" collapsed="false">
      <c r="A91" s="44" t="n">
        <v>36789</v>
      </c>
      <c r="B91" s="45" t="n">
        <f aca="false">AH91-AC91</f>
        <v>41.1931825722522</v>
      </c>
      <c r="C91" s="21" t="n">
        <v>139.609332867248</v>
      </c>
      <c r="D91" s="46" t="n">
        <f aca="false">C91+B91</f>
        <v>180.8025154395</v>
      </c>
      <c r="E91" s="46" t="n">
        <v>4405.842</v>
      </c>
      <c r="F91" s="46" t="n">
        <v>4514.174</v>
      </c>
      <c r="G91" s="21" t="n">
        <f aca="false">(F91-E91)</f>
        <v>108.332</v>
      </c>
      <c r="H91" s="45" t="n">
        <v>139.599843284825</v>
      </c>
      <c r="I91" s="45" t="n">
        <v>391.907976424361</v>
      </c>
      <c r="J91" s="47" t="n">
        <v>139.355</v>
      </c>
      <c r="K91" s="45" t="n">
        <v>348.202</v>
      </c>
      <c r="L91" s="45" t="n">
        <f aca="false">K91-J91</f>
        <v>208.847</v>
      </c>
      <c r="M91" s="45" t="n">
        <f aca="false">I91-H91</f>
        <v>252.308133139536</v>
      </c>
      <c r="N91" s="46" t="n">
        <v>0</v>
      </c>
      <c r="O91" s="46" t="n">
        <v>259.588</v>
      </c>
      <c r="P91" s="46" t="n">
        <v>0</v>
      </c>
      <c r="Q91" s="21" t="n">
        <f aca="false">P91+O91+N91</f>
        <v>259.588</v>
      </c>
      <c r="R91" s="46" t="n">
        <v>50.014656950021</v>
      </c>
      <c r="S91" s="46" t="n">
        <v>0</v>
      </c>
      <c r="T91" s="46" t="n">
        <v>6.08697650507355</v>
      </c>
      <c r="U91" s="21" t="n">
        <f aca="false">T91+S91+R91</f>
        <v>56.1016334550946</v>
      </c>
      <c r="V91" s="21" t="n">
        <f aca="false">Q91-U91</f>
        <v>203.486366544905</v>
      </c>
      <c r="W91" s="21" t="n">
        <f aca="false">V91-M91</f>
        <v>-48.8217665946306</v>
      </c>
      <c r="X91" s="21" t="n">
        <f aca="false">(G91-W91)-D91</f>
        <v>-23.6487488448689</v>
      </c>
      <c r="Y91" s="21" t="n">
        <f aca="false">'Net Market Center Imbalances'!C91</f>
        <v>-305</v>
      </c>
      <c r="Z91" s="21" t="n">
        <f aca="false">'Net Market Center Imbalances'!D91</f>
        <v>380</v>
      </c>
      <c r="AA91" s="21" t="n">
        <f aca="false">'Net Market Center Imbalances'!F91</f>
        <v>0</v>
      </c>
      <c r="AB91" s="31" t="n">
        <v>481.416639006226</v>
      </c>
      <c r="AC91" s="31" t="n">
        <f aca="false">AD91*AE91*0.001</f>
        <v>482.655532359081</v>
      </c>
      <c r="AD91" s="31" t="n">
        <v>475.991649269311</v>
      </c>
      <c r="AE91" s="31" t="n">
        <v>1014</v>
      </c>
      <c r="AF91" s="31" t="n">
        <f aca="false">AC91-AB91</f>
        <v>1.23889335285588</v>
      </c>
      <c r="AG91" s="32" t="n">
        <v>516.616089675872</v>
      </c>
      <c r="AH91" s="32" t="n">
        <f aca="false">AG91*AE91/1000</f>
        <v>523.848714931334</v>
      </c>
    </row>
    <row r="92" customFormat="false" ht="14.65" hidden="false" customHeight="false" outlineLevel="0" collapsed="false">
      <c r="A92" s="44" t="n">
        <v>36790</v>
      </c>
      <c r="B92" s="45" t="n">
        <f aca="false">AH92-AC92</f>
        <v>7.62121482649309</v>
      </c>
      <c r="C92" s="21" t="n">
        <v>281.305343822855</v>
      </c>
      <c r="D92" s="46" t="n">
        <f aca="false">C92+B92</f>
        <v>288.926558649348</v>
      </c>
      <c r="E92" s="46" t="n">
        <v>4514.174</v>
      </c>
      <c r="F92" s="46" t="n">
        <v>4695.068</v>
      </c>
      <c r="G92" s="21" t="n">
        <f aca="false">(F92-E92)</f>
        <v>180.894</v>
      </c>
      <c r="H92" s="45" t="n">
        <v>143.920074999247</v>
      </c>
      <c r="I92" s="45" t="n">
        <v>322.108188605108</v>
      </c>
      <c r="J92" s="47" t="n">
        <v>133.724</v>
      </c>
      <c r="K92" s="45" t="n">
        <v>316.666</v>
      </c>
      <c r="L92" s="45" t="n">
        <f aca="false">K92-J92</f>
        <v>182.942</v>
      </c>
      <c r="M92" s="45" t="n">
        <f aca="false">I92-H92</f>
        <v>178.188113605861</v>
      </c>
      <c r="N92" s="46" t="n">
        <v>0</v>
      </c>
      <c r="O92" s="46" t="n">
        <v>164.031</v>
      </c>
      <c r="P92" s="46" t="n">
        <v>0</v>
      </c>
      <c r="Q92" s="21" t="n">
        <f aca="false">P92+O92+N92</f>
        <v>164.031</v>
      </c>
      <c r="R92" s="46" t="n">
        <v>55.0727046745586</v>
      </c>
      <c r="S92" s="46" t="n">
        <v>0</v>
      </c>
      <c r="T92" s="46" t="n">
        <v>6.08538173199543</v>
      </c>
      <c r="U92" s="21" t="n">
        <f aca="false">T92+S92+R92</f>
        <v>61.158086406554</v>
      </c>
      <c r="V92" s="21" t="n">
        <f aca="false">Q92-U92</f>
        <v>102.872913593446</v>
      </c>
      <c r="W92" s="21" t="n">
        <f aca="false">V92-M92</f>
        <v>-75.3152000124153</v>
      </c>
      <c r="X92" s="21" t="n">
        <f aca="false">(G92-W92)-D92</f>
        <v>-32.7173586369324</v>
      </c>
      <c r="Y92" s="21" t="n">
        <f aca="false">'Net Market Center Imbalances'!C92</f>
        <v>-257</v>
      </c>
      <c r="Z92" s="21" t="n">
        <f aca="false">'Net Market Center Imbalances'!D92</f>
        <v>428</v>
      </c>
      <c r="AA92" s="21" t="n">
        <f aca="false">'Net Market Center Imbalances'!F92</f>
        <v>0</v>
      </c>
      <c r="AB92" s="31" t="n">
        <v>511.560269859526</v>
      </c>
      <c r="AC92" s="31" t="n">
        <f aca="false">AD92*AE92*0.001</f>
        <v>528.169102296451</v>
      </c>
      <c r="AD92" s="31" t="n">
        <v>520.876826722338</v>
      </c>
      <c r="AE92" s="31" t="n">
        <v>1014</v>
      </c>
      <c r="AF92" s="31" t="n">
        <f aca="false">AC92-AB92</f>
        <v>16.608832436925</v>
      </c>
      <c r="AG92" s="32" t="n">
        <v>528.392817675487</v>
      </c>
      <c r="AH92" s="32" t="n">
        <f aca="false">AG92*AE92/1000</f>
        <v>535.790317122944</v>
      </c>
    </row>
    <row r="93" customFormat="false" ht="14.65" hidden="false" customHeight="false" outlineLevel="0" collapsed="false">
      <c r="A93" s="44" t="n">
        <v>36791</v>
      </c>
      <c r="B93" s="45" t="n">
        <f aca="false">AH93-AC93</f>
        <v>23.5351228969168</v>
      </c>
      <c r="C93" s="21" t="n">
        <v>-100.124714499646</v>
      </c>
      <c r="D93" s="46" t="n">
        <f aca="false">C93+B93</f>
        <v>-76.5895916027289</v>
      </c>
      <c r="E93" s="46" t="n">
        <v>4695.068</v>
      </c>
      <c r="F93" s="46" t="n">
        <v>4560.164</v>
      </c>
      <c r="G93" s="21" t="n">
        <f aca="false">(F93-E93)</f>
        <v>-134.904</v>
      </c>
      <c r="H93" s="45" t="n">
        <v>229.993236291031</v>
      </c>
      <c r="I93" s="45" t="n">
        <v>211.875320235756</v>
      </c>
      <c r="J93" s="47" t="n">
        <v>143.31</v>
      </c>
      <c r="K93" s="45" t="n">
        <v>322.468</v>
      </c>
      <c r="L93" s="45" t="n">
        <f aca="false">K93-J93</f>
        <v>179.158</v>
      </c>
      <c r="M93" s="45" t="n">
        <f aca="false">I93-H93</f>
        <v>-18.1179160552742</v>
      </c>
      <c r="N93" s="46" t="n">
        <v>0</v>
      </c>
      <c r="O93" s="46" t="n">
        <v>49.567</v>
      </c>
      <c r="P93" s="46" t="n">
        <v>0</v>
      </c>
      <c r="Q93" s="21" t="n">
        <f aca="false">P93+O93+N93</f>
        <v>49.567</v>
      </c>
      <c r="R93" s="46" t="n">
        <v>55.8416212000226</v>
      </c>
      <c r="S93" s="46" t="n">
        <v>50.3335375830176</v>
      </c>
      <c r="T93" s="46" t="n">
        <v>6.25872484657837</v>
      </c>
      <c r="U93" s="21" t="n">
        <f aca="false">T93+S93+R93</f>
        <v>112.433883629619</v>
      </c>
      <c r="V93" s="21" t="n">
        <f aca="false">Q93-U93</f>
        <v>-62.8668836296186</v>
      </c>
      <c r="W93" s="21" t="n">
        <f aca="false">V93-M93</f>
        <v>-44.7489675743444</v>
      </c>
      <c r="X93" s="21" t="n">
        <f aca="false">(G93-W93)-D93</f>
        <v>-13.5654408229272</v>
      </c>
      <c r="Y93" s="21" t="n">
        <f aca="false">'Net Market Center Imbalances'!C93</f>
        <v>-88</v>
      </c>
      <c r="Z93" s="21" t="n">
        <f aca="false">'Net Market Center Imbalances'!D93</f>
        <v>601</v>
      </c>
      <c r="AA93" s="21" t="n">
        <f aca="false">'Net Market Center Imbalances'!F93</f>
        <v>0</v>
      </c>
      <c r="AB93" s="31" t="n">
        <v>525.192902588121</v>
      </c>
      <c r="AC93" s="31" t="n">
        <f aca="false">AD93*AE93*0.001</f>
        <v>528.169102296451</v>
      </c>
      <c r="AD93" s="31" t="n">
        <v>520.876826722338</v>
      </c>
      <c r="AE93" s="31" t="n">
        <v>1014</v>
      </c>
      <c r="AF93" s="31" t="n">
        <f aca="false">AC93-AB93</f>
        <v>2.97619970832966</v>
      </c>
      <c r="AG93" s="32" t="n">
        <v>544.087007094051</v>
      </c>
      <c r="AH93" s="32" t="n">
        <f aca="false">AG93*AE93/1000</f>
        <v>551.704225193368</v>
      </c>
    </row>
    <row r="94" customFormat="false" ht="14.65" hidden="false" customHeight="false" outlineLevel="0" collapsed="false">
      <c r="A94" s="44" t="n">
        <v>36792</v>
      </c>
      <c r="B94" s="45" t="n">
        <f aca="false">AH94-AC94</f>
        <v>-7.65302624383259</v>
      </c>
      <c r="C94" s="21" t="n">
        <v>-100.1371341388</v>
      </c>
      <c r="D94" s="46" t="n">
        <f aca="false">C94+B94</f>
        <v>-107.790160382633</v>
      </c>
      <c r="E94" s="46" t="n">
        <v>4560.164</v>
      </c>
      <c r="F94" s="46" t="n">
        <v>4466.14</v>
      </c>
      <c r="G94" s="21" t="n">
        <f aca="false">(F94-E94)</f>
        <v>-94.0239999999994</v>
      </c>
      <c r="H94" s="45" t="n">
        <v>350.633183768391</v>
      </c>
      <c r="I94" s="45" t="n">
        <v>86.2686463654224</v>
      </c>
      <c r="J94" s="47" t="n">
        <v>126.181</v>
      </c>
      <c r="K94" s="45" t="n">
        <v>211.766</v>
      </c>
      <c r="L94" s="45" t="n">
        <f aca="false">K94-J94</f>
        <v>85.585</v>
      </c>
      <c r="M94" s="45" t="n">
        <f aca="false">I94-H94</f>
        <v>-264.364537402969</v>
      </c>
      <c r="N94" s="46" t="n">
        <v>0</v>
      </c>
      <c r="O94" s="46" t="n">
        <v>35.9744</v>
      </c>
      <c r="P94" s="46" t="n">
        <v>0</v>
      </c>
      <c r="Q94" s="21" t="n">
        <f aca="false">P94+O94+N94</f>
        <v>35.9744</v>
      </c>
      <c r="R94" s="46" t="n">
        <v>55.4020704217779</v>
      </c>
      <c r="S94" s="46" t="n">
        <v>229.015518208704</v>
      </c>
      <c r="T94" s="46" t="n">
        <v>5.9866706133423</v>
      </c>
      <c r="U94" s="21" t="n">
        <f aca="false">T94+S94+R94</f>
        <v>290.404259243825</v>
      </c>
      <c r="V94" s="21" t="n">
        <f aca="false">Q94-U94</f>
        <v>-254.429859243825</v>
      </c>
      <c r="W94" s="21" t="n">
        <f aca="false">V94-M94</f>
        <v>9.93467815914454</v>
      </c>
      <c r="X94" s="21" t="n">
        <f aca="false">(G94-W94)-D94</f>
        <v>3.83148222348869</v>
      </c>
      <c r="Y94" s="21" t="n">
        <f aca="false">'Net Market Center Imbalances'!C94</f>
        <v>81</v>
      </c>
      <c r="Z94" s="21" t="n">
        <f aca="false">'Net Market Center Imbalances'!D94</f>
        <v>765</v>
      </c>
      <c r="AA94" s="21" t="n">
        <f aca="false">'Net Market Center Imbalances'!F94</f>
        <v>0</v>
      </c>
      <c r="AB94" s="31" t="n">
        <v>505.958987739584</v>
      </c>
      <c r="AC94" s="31" t="n">
        <f aca="false">AD94*AE94*0.001</f>
        <v>493.726513569937</v>
      </c>
      <c r="AD94" s="31" t="n">
        <v>486.43006263048</v>
      </c>
      <c r="AE94" s="31" t="n">
        <v>1015</v>
      </c>
      <c r="AF94" s="31" t="n">
        <f aca="false">AC94-AB94</f>
        <v>-12.232474169647</v>
      </c>
      <c r="AG94" s="32" t="n">
        <v>478.890135296655</v>
      </c>
      <c r="AH94" s="32" t="n">
        <f aca="false">AG94*AE94/1000</f>
        <v>486.073487326105</v>
      </c>
    </row>
    <row r="95" customFormat="false" ht="14.65" hidden="false" customHeight="false" outlineLevel="0" collapsed="false">
      <c r="A95" s="44" t="n">
        <v>36793</v>
      </c>
      <c r="B95" s="45" t="n">
        <f aca="false">AH95-AC95</f>
        <v>2.1630729422705</v>
      </c>
      <c r="C95" s="21" t="n">
        <v>-100.921303400482</v>
      </c>
      <c r="D95" s="46" t="n">
        <f aca="false">C95+B95</f>
        <v>-98.7582304582114</v>
      </c>
      <c r="E95" s="46" t="n">
        <v>4466.14</v>
      </c>
      <c r="F95" s="46" t="n">
        <v>4299.554</v>
      </c>
      <c r="G95" s="21" t="n">
        <f aca="false">(F95-E95)</f>
        <v>-166.586</v>
      </c>
      <c r="H95" s="45" t="n">
        <v>346.164790364598</v>
      </c>
      <c r="I95" s="45" t="n">
        <v>91.456952848723</v>
      </c>
      <c r="J95" s="47" t="n">
        <v>128.908</v>
      </c>
      <c r="K95" s="45" t="n">
        <v>219.661</v>
      </c>
      <c r="L95" s="45" t="n">
        <f aca="false">K95-J95</f>
        <v>90.753</v>
      </c>
      <c r="M95" s="45" t="n">
        <f aca="false">I95-H95</f>
        <v>-254.707837515875</v>
      </c>
      <c r="N95" s="46" t="n">
        <v>0</v>
      </c>
      <c r="O95" s="46" t="n">
        <v>33.1128</v>
      </c>
      <c r="P95" s="46" t="n">
        <v>0</v>
      </c>
      <c r="Q95" s="21" t="n">
        <f aca="false">P95+O95+N95</f>
        <v>33.1128</v>
      </c>
      <c r="R95" s="46" t="n">
        <v>54.0675656282909</v>
      </c>
      <c r="S95" s="46" t="n">
        <v>261.816860950504</v>
      </c>
      <c r="T95" s="46" t="n">
        <v>6.08640513639297</v>
      </c>
      <c r="U95" s="21" t="n">
        <f aca="false">T95+S95+R95</f>
        <v>321.970831715188</v>
      </c>
      <c r="V95" s="21" t="n">
        <f aca="false">Q95-U95</f>
        <v>-288.858031715188</v>
      </c>
      <c r="W95" s="21" t="n">
        <f aca="false">V95-M95</f>
        <v>-34.1501941993134</v>
      </c>
      <c r="X95" s="21" t="n">
        <f aca="false">(G95-W95)-D95</f>
        <v>-33.6775753424755</v>
      </c>
      <c r="Y95" s="21" t="n">
        <f aca="false">'Net Market Center Imbalances'!C95</f>
        <v>111</v>
      </c>
      <c r="Z95" s="21" t="n">
        <f aca="false">'Net Market Center Imbalances'!D95</f>
        <v>765</v>
      </c>
      <c r="AA95" s="21" t="n">
        <f aca="false">'Net Market Center Imbalances'!F95</f>
        <v>20.247</v>
      </c>
      <c r="AB95" s="31" t="n">
        <v>541.223620216697</v>
      </c>
      <c r="AC95" s="31" t="n">
        <f aca="false">AD95*AE95*0.001</f>
        <v>493.240083507307</v>
      </c>
      <c r="AD95" s="31" t="n">
        <v>486.43006263048</v>
      </c>
      <c r="AE95" s="31" t="n">
        <v>1014</v>
      </c>
      <c r="AF95" s="31" t="n">
        <f aca="false">AC95-AB95</f>
        <v>-47.9835367093899</v>
      </c>
      <c r="AG95" s="32" t="n">
        <v>488.563270660333</v>
      </c>
      <c r="AH95" s="32" t="n">
        <f aca="false">AG95*AE95/1000</f>
        <v>495.403156449577</v>
      </c>
    </row>
    <row r="96" customFormat="false" ht="14.65" hidden="false" customHeight="false" outlineLevel="0" collapsed="false">
      <c r="A96" s="44" t="n">
        <v>36794</v>
      </c>
      <c r="B96" s="45" t="n">
        <f aca="false">AH96-AC96</f>
        <v>25.3150406645553</v>
      </c>
      <c r="C96" s="21" t="n">
        <v>-248.474044754143</v>
      </c>
      <c r="D96" s="46" t="n">
        <f aca="false">C96+B96</f>
        <v>-223.159004089588</v>
      </c>
      <c r="E96" s="46" t="n">
        <v>4299.554</v>
      </c>
      <c r="F96" s="46" t="n">
        <v>4064.494</v>
      </c>
      <c r="G96" s="21" t="n">
        <f aca="false">(F96-E96)</f>
        <v>-235.06</v>
      </c>
      <c r="H96" s="45" t="n">
        <v>280.588698962421</v>
      </c>
      <c r="I96" s="45" t="n">
        <v>157.706526934378</v>
      </c>
      <c r="J96" s="47" t="n">
        <v>72.444</v>
      </c>
      <c r="K96" s="45" t="n">
        <v>219.66</v>
      </c>
      <c r="L96" s="45" t="n">
        <f aca="false">K96-J96</f>
        <v>147.216</v>
      </c>
      <c r="M96" s="45" t="n">
        <f aca="false">I96-H96</f>
        <v>-122.882172028043</v>
      </c>
      <c r="N96" s="46" t="n">
        <v>0</v>
      </c>
      <c r="O96" s="46" t="n">
        <v>35.77</v>
      </c>
      <c r="P96" s="46" t="n">
        <v>0</v>
      </c>
      <c r="Q96" s="21" t="n">
        <f aca="false">P96+O96+N96</f>
        <v>35.77</v>
      </c>
      <c r="R96" s="46" t="n">
        <v>51.8348516983975</v>
      </c>
      <c r="S96" s="46" t="n">
        <v>71.1458748801534</v>
      </c>
      <c r="T96" s="46" t="n">
        <v>5.08184820572524</v>
      </c>
      <c r="U96" s="21" t="n">
        <f aca="false">T96+S96+R96</f>
        <v>128.062574784276</v>
      </c>
      <c r="V96" s="21" t="n">
        <f aca="false">Q96-U96</f>
        <v>-92.2925747842761</v>
      </c>
      <c r="W96" s="21" t="n">
        <f aca="false">V96-M96</f>
        <v>30.5895972437664</v>
      </c>
      <c r="X96" s="21" t="n">
        <f aca="false">(G96-W96)-D96</f>
        <v>-42.4905931541783</v>
      </c>
      <c r="Y96" s="21" t="n">
        <f aca="false">'Net Market Center Imbalances'!C96</f>
        <v>1</v>
      </c>
      <c r="Z96" s="21" t="n">
        <f aca="false">'Net Market Center Imbalances'!D96</f>
        <v>672</v>
      </c>
      <c r="AA96" s="21" t="n">
        <f aca="false">'Net Market Center Imbalances'!F96</f>
        <v>0</v>
      </c>
      <c r="AB96" s="31" t="n">
        <v>534.859222057268</v>
      </c>
      <c r="AC96" s="31" t="n">
        <f aca="false">AD96*AE96*0.001</f>
        <v>509.060542797495</v>
      </c>
      <c r="AD96" s="31" t="n">
        <v>501.043841336117</v>
      </c>
      <c r="AE96" s="31" t="n">
        <v>1016</v>
      </c>
      <c r="AF96" s="31" t="n">
        <f aca="false">AC96-AB96</f>
        <v>-25.7986792597729</v>
      </c>
      <c r="AG96" s="32" t="n">
        <v>525.960219942963</v>
      </c>
      <c r="AH96" s="32" t="n">
        <f aca="false">AG96*AE96/1000</f>
        <v>534.37558346205</v>
      </c>
    </row>
    <row r="97" customFormat="false" ht="14.65" hidden="false" customHeight="false" outlineLevel="0" collapsed="false">
      <c r="A97" s="44" t="n">
        <v>36795</v>
      </c>
      <c r="B97" s="45" t="n">
        <f aca="false">AH97-AC97</f>
        <v>83.4383535825361</v>
      </c>
      <c r="C97" s="21" t="n">
        <v>-3.77831713636788</v>
      </c>
      <c r="D97" s="46" t="n">
        <f aca="false">C97+B97</f>
        <v>79.6600364461682</v>
      </c>
      <c r="E97" s="46" t="n">
        <v>4064.494</v>
      </c>
      <c r="F97" s="46" t="n">
        <v>4118.66</v>
      </c>
      <c r="G97" s="21" t="n">
        <f aca="false">(F97-E97)</f>
        <v>54.1659999999997</v>
      </c>
      <c r="H97" s="45" t="n">
        <v>238.640581516881</v>
      </c>
      <c r="I97" s="45" t="n">
        <v>375.597976493634</v>
      </c>
      <c r="J97" s="47" t="n">
        <v>97.516</v>
      </c>
      <c r="K97" s="45" t="n">
        <v>353.417</v>
      </c>
      <c r="L97" s="45" t="n">
        <f aca="false">K97-J97</f>
        <v>255.901</v>
      </c>
      <c r="M97" s="45" t="n">
        <f aca="false">I97-H97</f>
        <v>136.957394976753</v>
      </c>
      <c r="N97" s="46" t="n">
        <v>0</v>
      </c>
      <c r="O97" s="46" t="n">
        <v>166.586</v>
      </c>
      <c r="P97" s="46" t="n">
        <v>0</v>
      </c>
      <c r="Q97" s="21" t="n">
        <f aca="false">P97+O97+N97</f>
        <v>166.586</v>
      </c>
      <c r="R97" s="46" t="n">
        <v>50.8027526310739</v>
      </c>
      <c r="S97" s="46" t="n">
        <v>19.7114680208567</v>
      </c>
      <c r="T97" s="46" t="n">
        <v>6.09633031572886</v>
      </c>
      <c r="U97" s="21" t="n">
        <f aca="false">T97+S97+R97</f>
        <v>76.6105509676594</v>
      </c>
      <c r="V97" s="21" t="n">
        <f aca="false">Q97-U97</f>
        <v>89.9754490323406</v>
      </c>
      <c r="W97" s="21" t="n">
        <f aca="false">V97-M97</f>
        <v>-46.9819459444121</v>
      </c>
      <c r="X97" s="21" t="n">
        <f aca="false">(G97-W97)-D97</f>
        <v>21.4879094982436</v>
      </c>
      <c r="Y97" s="21" t="n">
        <f aca="false">'Net Market Center Imbalances'!C97</f>
        <v>-168</v>
      </c>
      <c r="Z97" s="21" t="n">
        <f aca="false">'Net Market Center Imbalances'!D97</f>
        <v>501</v>
      </c>
      <c r="AA97" s="21" t="n">
        <f aca="false">'Net Market Center Imbalances'!F97</f>
        <v>0</v>
      </c>
      <c r="AB97" s="31" t="n">
        <v>458.869367110523</v>
      </c>
      <c r="AC97" s="31" t="n">
        <f aca="false">AD97*AE97*0.001</f>
        <v>503.757828810021</v>
      </c>
      <c r="AD97" s="31" t="n">
        <v>495.824634655532</v>
      </c>
      <c r="AE97" s="31" t="n">
        <v>1016</v>
      </c>
      <c r="AF97" s="31" t="n">
        <f aca="false">AC97-AB97</f>
        <v>44.8884616994982</v>
      </c>
      <c r="AG97" s="32" t="n">
        <v>577.948998417871</v>
      </c>
      <c r="AH97" s="32" t="n">
        <f aca="false">AG97*AE97/1000</f>
        <v>587.196182392557</v>
      </c>
    </row>
    <row r="98" customFormat="false" ht="14.65" hidden="false" customHeight="false" outlineLevel="0" collapsed="false">
      <c r="A98" s="44" t="n">
        <v>36796</v>
      </c>
      <c r="B98" s="45" t="n">
        <f aca="false">AH98-AC98</f>
        <v>29.991765676024</v>
      </c>
      <c r="C98" s="21" t="n">
        <v>194.410556666205</v>
      </c>
      <c r="D98" s="46" t="n">
        <f aca="false">C98+B98</f>
        <v>224.402322342229</v>
      </c>
      <c r="E98" s="46" t="n">
        <v>4118.66</v>
      </c>
      <c r="F98" s="46" t="n">
        <v>4252.542</v>
      </c>
      <c r="G98" s="21" t="n">
        <f aca="false">(F98-E98)</f>
        <v>133.882000000001</v>
      </c>
      <c r="H98" s="45" t="n">
        <v>211.154596626572</v>
      </c>
      <c r="I98" s="45" t="n">
        <v>322.297944062807</v>
      </c>
      <c r="J98" s="47" t="n">
        <v>100.401</v>
      </c>
      <c r="K98" s="45" t="n">
        <v>264.095</v>
      </c>
      <c r="L98" s="45" t="n">
        <f aca="false">K98-J98</f>
        <v>163.694</v>
      </c>
      <c r="M98" s="45" t="n">
        <f aca="false">I98-H98</f>
        <v>111.143347436235</v>
      </c>
      <c r="N98" s="46" t="n">
        <v>0</v>
      </c>
      <c r="O98" s="46" t="n">
        <v>127.75</v>
      </c>
      <c r="P98" s="46" t="n">
        <v>0</v>
      </c>
      <c r="Q98" s="21" t="n">
        <f aca="false">P98+O98+N98</f>
        <v>127.75</v>
      </c>
      <c r="R98" s="46" t="n">
        <v>48.6682828030408</v>
      </c>
      <c r="S98" s="46" t="n">
        <v>15.2088383759502</v>
      </c>
      <c r="T98" s="46" t="n">
        <v>6.0835353503801</v>
      </c>
      <c r="U98" s="21" t="n">
        <f aca="false">T98+S98+R98</f>
        <v>69.9606565293711</v>
      </c>
      <c r="V98" s="21" t="n">
        <f aca="false">Q98-U98</f>
        <v>57.7893434706289</v>
      </c>
      <c r="W98" s="21" t="n">
        <f aca="false">V98-M98</f>
        <v>-53.3540039656058</v>
      </c>
      <c r="X98" s="21" t="n">
        <f aca="false">(G98-W98)-D98</f>
        <v>-37.1663183766231</v>
      </c>
      <c r="Y98" s="21" t="n">
        <f aca="false">'Net Market Center Imbalances'!C98</f>
        <v>-186</v>
      </c>
      <c r="Z98" s="21" t="n">
        <f aca="false">'Net Market Center Imbalances'!D98</f>
        <v>483</v>
      </c>
      <c r="AA98" s="21" t="n">
        <f aca="false">'Net Market Center Imbalances'!F98</f>
        <v>0</v>
      </c>
      <c r="AB98" s="31" t="n">
        <v>503.475928268087</v>
      </c>
      <c r="AC98" s="31" t="n">
        <f aca="false">AD98*AE98*0.001</f>
        <v>513.350730688935</v>
      </c>
      <c r="AD98" s="31" t="n">
        <v>506.263048016702</v>
      </c>
      <c r="AE98" s="31" t="n">
        <v>1014</v>
      </c>
      <c r="AF98" s="31" t="n">
        <f aca="false">AC98-AB98</f>
        <v>9.87480242084786</v>
      </c>
      <c r="AG98" s="32" t="n">
        <v>535.840726198185</v>
      </c>
      <c r="AH98" s="32" t="n">
        <f aca="false">AG98*AE98/1000</f>
        <v>543.342496364959</v>
      </c>
    </row>
    <row r="99" customFormat="false" ht="14.65" hidden="false" customHeight="false" outlineLevel="0" collapsed="false">
      <c r="A99" s="44" t="n">
        <v>36797</v>
      </c>
      <c r="B99" s="45" t="n">
        <f aca="false">AH99-AC99</f>
        <v>84.0604268780779</v>
      </c>
      <c r="C99" s="21" t="n">
        <v>303.428533829065</v>
      </c>
      <c r="D99" s="46" t="n">
        <f aca="false">C99+B99</f>
        <v>387.488960707143</v>
      </c>
      <c r="E99" s="46" t="n">
        <v>4252.542</v>
      </c>
      <c r="F99" s="46" t="n">
        <v>4441.612</v>
      </c>
      <c r="G99" s="21" t="n">
        <f aca="false">(F99-E99)</f>
        <v>189.07</v>
      </c>
      <c r="H99" s="45" t="n">
        <v>152.388003600781</v>
      </c>
      <c r="I99" s="45" t="n">
        <v>308.462048971596</v>
      </c>
      <c r="J99" s="47" t="n">
        <v>90.805</v>
      </c>
      <c r="K99" s="45" t="n">
        <v>289.211</v>
      </c>
      <c r="L99" s="45" t="n">
        <f aca="false">K99-J99</f>
        <v>198.406</v>
      </c>
      <c r="M99" s="45" t="n">
        <f aca="false">I99-H99</f>
        <v>156.074045370815</v>
      </c>
      <c r="N99" s="46" t="n">
        <v>0</v>
      </c>
      <c r="O99" s="46" t="n">
        <v>205.422</v>
      </c>
      <c r="P99" s="46" t="n">
        <v>0</v>
      </c>
      <c r="Q99" s="21" t="n">
        <f aca="false">P99+O99+N99</f>
        <v>205.422</v>
      </c>
      <c r="R99" s="46" t="n">
        <v>50.4737579441458</v>
      </c>
      <c r="S99" s="46" t="n">
        <v>0</v>
      </c>
      <c r="T99" s="46" t="n">
        <v>6.09341142182847</v>
      </c>
      <c r="U99" s="21" t="n">
        <f aca="false">T99+S99+R99</f>
        <v>56.5671693659743</v>
      </c>
      <c r="V99" s="21" t="n">
        <f aca="false">Q99-U99</f>
        <v>148.854830634026</v>
      </c>
      <c r="W99" s="21" t="n">
        <f aca="false">V99-M99</f>
        <v>-7.21921473678935</v>
      </c>
      <c r="X99" s="21" t="n">
        <f aca="false">(G99-W99)-D99</f>
        <v>-191.199745970354</v>
      </c>
      <c r="Y99" s="21" t="n">
        <f aca="false">'Net Market Center Imbalances'!C99</f>
        <v>-186</v>
      </c>
      <c r="Z99" s="21" t="n">
        <f aca="false">'Net Market Center Imbalances'!D99</f>
        <v>473</v>
      </c>
      <c r="AA99" s="21" t="n">
        <f aca="false">'Net Market Center Imbalances'!F99</f>
        <v>0</v>
      </c>
      <c r="AB99" s="31" t="n">
        <v>540.990121449603</v>
      </c>
      <c r="AC99" s="31" t="n">
        <f aca="false">AD99*AE99*0.001</f>
        <v>496.334029227557</v>
      </c>
      <c r="AD99" s="31" t="n">
        <v>488.517745302714</v>
      </c>
      <c r="AE99" s="31" t="n">
        <v>1016</v>
      </c>
      <c r="AF99" s="31" t="n">
        <f aca="false">AC99-AB99</f>
        <v>-44.6560922220453</v>
      </c>
      <c r="AG99" s="32" t="n">
        <v>571.254385930743</v>
      </c>
      <c r="AH99" s="32" t="n">
        <f aca="false">AG99*AE99/1000</f>
        <v>580.394456105635</v>
      </c>
    </row>
    <row r="100" customFormat="false" ht="14.65" hidden="false" customHeight="false" outlineLevel="0" collapsed="false">
      <c r="A100" s="44" t="n">
        <v>36798</v>
      </c>
      <c r="B100" s="45" t="n">
        <f aca="false">AH100-AC100</f>
        <v>21.9716966650118</v>
      </c>
      <c r="C100" s="21" t="n">
        <v>-86.3505534478128</v>
      </c>
      <c r="D100" s="46" t="n">
        <f aca="false">C100+B100</f>
        <v>-64.378856782801</v>
      </c>
      <c r="E100" s="46" t="n">
        <v>4441.612</v>
      </c>
      <c r="F100" s="46" t="n">
        <v>4326.126</v>
      </c>
      <c r="G100" s="21" t="n">
        <f aca="false">(F100-E100)</f>
        <v>-115.486</v>
      </c>
      <c r="H100" s="45" t="n">
        <v>142.335880087275</v>
      </c>
      <c r="I100" s="45" t="n">
        <v>143.10039804878</v>
      </c>
      <c r="J100" s="47" t="n">
        <v>173.04</v>
      </c>
      <c r="K100" s="45" t="n">
        <v>219.065</v>
      </c>
      <c r="L100" s="45" t="n">
        <f aca="false">K100-J100</f>
        <v>46.025</v>
      </c>
      <c r="M100" s="45" t="n">
        <f aca="false">I100-H100</f>
        <v>0.76451796150522</v>
      </c>
      <c r="N100" s="46" t="n">
        <v>0</v>
      </c>
      <c r="O100" s="46" t="n">
        <v>45.8878</v>
      </c>
      <c r="P100" s="46" t="n">
        <v>0</v>
      </c>
      <c r="Q100" s="21" t="n">
        <f aca="false">P100+O100+N100</f>
        <v>45.8878</v>
      </c>
      <c r="R100" s="46" t="n">
        <v>50.9396720353125</v>
      </c>
      <c r="S100" s="46" t="n">
        <v>36.3709258332131</v>
      </c>
      <c r="T100" s="46" t="n">
        <v>5.90900195609625</v>
      </c>
      <c r="U100" s="21" t="n">
        <f aca="false">T100+S100+R100</f>
        <v>93.2195998246219</v>
      </c>
      <c r="V100" s="21" t="n">
        <f aca="false">Q100-U100</f>
        <v>-47.3317998246219</v>
      </c>
      <c r="W100" s="21" t="n">
        <f aca="false">V100-M100</f>
        <v>-48.0963177861271</v>
      </c>
      <c r="X100" s="21" t="n">
        <f aca="false">(G100-W100)-D100</f>
        <v>-3.01082543107177</v>
      </c>
      <c r="Y100" s="21" t="n">
        <f aca="false">'Net Market Center Imbalances'!C100</f>
        <v>-184</v>
      </c>
      <c r="Z100" s="21" t="n">
        <f aca="false">'Net Market Center Imbalances'!D100</f>
        <v>489</v>
      </c>
      <c r="AA100" s="21" t="n">
        <f aca="false">'Net Market Center Imbalances'!F100</f>
        <v>0</v>
      </c>
      <c r="AB100" s="31" t="n">
        <v>477.34035650683</v>
      </c>
      <c r="AC100" s="31" t="n">
        <f aca="false">AD100*AE100*0.001</f>
        <v>495.672233820459</v>
      </c>
      <c r="AD100" s="31" t="n">
        <v>486.43006263048</v>
      </c>
      <c r="AE100" s="31" t="n">
        <v>1019</v>
      </c>
      <c r="AF100" s="31" t="n">
        <f aca="false">AC100-AB100</f>
        <v>18.3318773136294</v>
      </c>
      <c r="AG100" s="32" t="n">
        <v>507.992080947469</v>
      </c>
      <c r="AH100" s="32" t="n">
        <f aca="false">AG100*AE100/1000</f>
        <v>517.643930485471</v>
      </c>
    </row>
    <row r="101" customFormat="false" ht="14.65" hidden="false" customHeight="false" outlineLevel="0" collapsed="false">
      <c r="A101" s="44" t="n">
        <v>36799</v>
      </c>
      <c r="B101" s="45" t="n">
        <f aca="false">AH101-AC101</f>
        <v>5.46127016723847</v>
      </c>
      <c r="C101" s="21" t="n">
        <v>217.877260116852</v>
      </c>
      <c r="D101" s="46" t="n">
        <f aca="false">C101+B101</f>
        <v>223.338530284091</v>
      </c>
      <c r="E101" s="46" t="n">
        <v>4326.126</v>
      </c>
      <c r="F101" s="46" t="n">
        <v>4547.9</v>
      </c>
      <c r="G101" s="21" t="n">
        <f aca="false">(F101-E101)</f>
        <v>221.773999999999</v>
      </c>
      <c r="H101" s="45" t="n">
        <v>144.45674483294</v>
      </c>
      <c r="I101" s="45" t="n">
        <v>102.267833333333</v>
      </c>
      <c r="J101" s="47" t="n">
        <v>129.347</v>
      </c>
      <c r="K101" s="45" t="n">
        <v>194.706</v>
      </c>
      <c r="L101" s="45" t="n">
        <f aca="false">K101-J101</f>
        <v>65.359</v>
      </c>
      <c r="M101" s="45" t="n">
        <f aca="false">I101-H101</f>
        <v>-42.1889114996069</v>
      </c>
      <c r="N101" s="46" t="n">
        <v>0</v>
      </c>
      <c r="O101" s="46" t="n">
        <v>38.6316</v>
      </c>
      <c r="P101" s="46" t="n">
        <v>0</v>
      </c>
      <c r="Q101" s="21" t="n">
        <f aca="false">P101+O101+N101</f>
        <v>38.6316</v>
      </c>
      <c r="R101" s="46" t="n">
        <v>50.027560523331</v>
      </c>
      <c r="S101" s="46" t="n">
        <v>79.0496341737827</v>
      </c>
      <c r="T101" s="46" t="n">
        <v>6.19002270166976</v>
      </c>
      <c r="U101" s="21" t="n">
        <f aca="false">T101+S101+R101</f>
        <v>135.267217398783</v>
      </c>
      <c r="V101" s="21" t="n">
        <f aca="false">Q101-U101</f>
        <v>-96.6356173987835</v>
      </c>
      <c r="W101" s="21" t="n">
        <f aca="false">V101-M101</f>
        <v>-54.4467058991766</v>
      </c>
      <c r="X101" s="21" t="n">
        <f aca="false">(G101-W101)-D101</f>
        <v>52.8821756150854</v>
      </c>
      <c r="Y101" s="21" t="n">
        <f aca="false">'Net Market Center Imbalances'!C101</f>
        <v>-133</v>
      </c>
      <c r="Z101" s="21" t="n">
        <f aca="false">'Net Market Center Imbalances'!D101</f>
        <v>540</v>
      </c>
      <c r="AA101" s="21" t="n">
        <f aca="false">'Net Market Center Imbalances'!F101</f>
        <v>0</v>
      </c>
      <c r="AB101" s="31" t="n">
        <v>401.10073688355</v>
      </c>
      <c r="AC101" s="31" t="n">
        <f aca="false">AD101*AE101*0.001</f>
        <v>473.596033402923</v>
      </c>
      <c r="AD101" s="31" t="n">
        <v>466.597077244259</v>
      </c>
      <c r="AE101" s="31" t="n">
        <v>1015</v>
      </c>
      <c r="AF101" s="31" t="n">
        <f aca="false">AC101-AB101</f>
        <v>72.4952965193732</v>
      </c>
      <c r="AG101" s="32" t="n">
        <v>471.977638985381</v>
      </c>
      <c r="AH101" s="32" t="n">
        <f aca="false">AG101*AE101/1000</f>
        <v>479.057303570161</v>
      </c>
    </row>
    <row r="102" customFormat="false" ht="14.65" hidden="false" customHeight="false" outlineLevel="0" collapsed="false">
      <c r="A102" s="44"/>
      <c r="B102" s="45"/>
      <c r="C102" s="21" t="n">
        <v>225.745439197071</v>
      </c>
      <c r="D102" s="46" t="n">
        <f aca="false">C102+B102</f>
        <v>225.745439197071</v>
      </c>
      <c r="E102" s="46"/>
      <c r="F102" s="46"/>
      <c r="G102" s="21" t="n">
        <f aca="false">(F102-E102)</f>
        <v>0</v>
      </c>
      <c r="H102" s="45"/>
      <c r="I102" s="45"/>
      <c r="J102" s="47"/>
      <c r="K102" s="45"/>
      <c r="L102" s="45"/>
      <c r="M102" s="45"/>
      <c r="N102" s="46"/>
      <c r="O102" s="46"/>
      <c r="P102" s="46"/>
      <c r="Q102" s="21"/>
      <c r="R102" s="46"/>
      <c r="S102" s="46"/>
      <c r="T102" s="46"/>
      <c r="U102" s="21"/>
      <c r="V102" s="21"/>
      <c r="W102" s="21"/>
      <c r="X102" s="21"/>
      <c r="Y102" s="21"/>
      <c r="Z102" s="21"/>
      <c r="AA102" s="21"/>
      <c r="AE102" s="31"/>
      <c r="AF102" s="31"/>
    </row>
    <row r="103" customFormat="false" ht="14.65" hidden="false" customHeight="false" outlineLevel="0" collapsed="false">
      <c r="A103" s="44"/>
      <c r="B103" s="45"/>
      <c r="C103" s="21" t="n">
        <v>-217.525289107182</v>
      </c>
      <c r="D103" s="46" t="n">
        <f aca="false">C103+B103</f>
        <v>-217.525289107182</v>
      </c>
      <c r="E103" s="46"/>
      <c r="F103" s="46"/>
      <c r="G103" s="21" t="n">
        <f aca="false">(F103-E103)</f>
        <v>0</v>
      </c>
      <c r="H103" s="45"/>
      <c r="I103" s="45"/>
      <c r="J103" s="47"/>
      <c r="K103" s="45"/>
      <c r="L103" s="45"/>
      <c r="M103" s="45"/>
      <c r="N103" s="46"/>
      <c r="O103" s="46"/>
      <c r="P103" s="46"/>
      <c r="Q103" s="21"/>
      <c r="R103" s="46"/>
      <c r="S103" s="46"/>
      <c r="T103" s="46"/>
      <c r="U103" s="21"/>
      <c r="V103" s="21"/>
      <c r="W103" s="21"/>
      <c r="X103" s="21"/>
      <c r="Y103" s="21"/>
      <c r="Z103" s="21"/>
      <c r="AA103" s="21"/>
      <c r="AE103" s="31"/>
      <c r="AF103" s="31"/>
    </row>
    <row r="104" customFormat="false" ht="14.65" hidden="false" customHeight="false" outlineLevel="0" collapsed="false">
      <c r="A104" s="44"/>
      <c r="B104" s="45"/>
      <c r="C104" s="21" t="n">
        <v>19.435342942177</v>
      </c>
      <c r="D104" s="46" t="n">
        <f aca="false">C104+B104</f>
        <v>19.435342942177</v>
      </c>
      <c r="E104" s="46"/>
      <c r="F104" s="46"/>
      <c r="G104" s="21" t="n">
        <f aca="false">(F104-E104)</f>
        <v>0</v>
      </c>
      <c r="H104" s="45"/>
      <c r="I104" s="45"/>
      <c r="J104" s="47"/>
      <c r="K104" s="45"/>
      <c r="L104" s="45"/>
      <c r="M104" s="45"/>
      <c r="N104" s="46"/>
      <c r="O104" s="46"/>
      <c r="P104" s="46"/>
      <c r="Q104" s="21"/>
      <c r="R104" s="46"/>
      <c r="S104" s="46"/>
      <c r="T104" s="46"/>
      <c r="U104" s="21"/>
      <c r="V104" s="21"/>
      <c r="W104" s="21"/>
      <c r="X104" s="21"/>
      <c r="Y104" s="21"/>
      <c r="Z104" s="21"/>
      <c r="AA104" s="21"/>
      <c r="AE104" s="31"/>
      <c r="AF104" s="31"/>
    </row>
    <row r="105" customFormat="false" ht="14.65" hidden="false" customHeight="false" outlineLevel="0" collapsed="false">
      <c r="A105" s="44"/>
      <c r="B105" s="45"/>
      <c r="C105" s="21" t="n">
        <v>78.1983457942375</v>
      </c>
      <c r="D105" s="46" t="n">
        <f aca="false">C105+B105</f>
        <v>78.1983457942375</v>
      </c>
      <c r="E105" s="46"/>
      <c r="F105" s="46"/>
      <c r="G105" s="21" t="n">
        <f aca="false">(F105-E105)</f>
        <v>0</v>
      </c>
      <c r="H105" s="45"/>
      <c r="I105" s="45"/>
      <c r="J105" s="47"/>
      <c r="K105" s="45"/>
      <c r="L105" s="45"/>
      <c r="M105" s="45"/>
      <c r="N105" s="46"/>
      <c r="O105" s="46"/>
      <c r="P105" s="46"/>
      <c r="Q105" s="21"/>
      <c r="R105" s="46"/>
      <c r="S105" s="46"/>
      <c r="T105" s="46"/>
      <c r="U105" s="21"/>
      <c r="V105" s="21"/>
      <c r="W105" s="21"/>
      <c r="X105" s="21"/>
      <c r="Y105" s="21"/>
      <c r="Z105" s="21"/>
      <c r="AA105" s="21"/>
      <c r="AE105" s="31"/>
      <c r="AF105" s="31"/>
    </row>
    <row r="106" customFormat="false" ht="14.65" hidden="false" customHeight="false" outlineLevel="0" collapsed="false">
      <c r="A106" s="44"/>
      <c r="B106" s="45"/>
      <c r="C106" s="21" t="n">
        <v>52.4896632864194</v>
      </c>
      <c r="D106" s="46" t="n">
        <f aca="false">C106+B106</f>
        <v>52.4896632864194</v>
      </c>
      <c r="E106" s="46"/>
      <c r="F106" s="46"/>
      <c r="G106" s="21" t="n">
        <f aca="false">(F106-E106)</f>
        <v>0</v>
      </c>
      <c r="H106" s="45"/>
      <c r="I106" s="45"/>
      <c r="J106" s="47"/>
      <c r="K106" s="45"/>
      <c r="L106" s="45"/>
      <c r="M106" s="45"/>
      <c r="N106" s="46"/>
      <c r="O106" s="46"/>
      <c r="P106" s="46"/>
      <c r="Q106" s="21"/>
      <c r="R106" s="46"/>
      <c r="S106" s="46"/>
      <c r="T106" s="46"/>
      <c r="U106" s="21"/>
      <c r="V106" s="21"/>
      <c r="W106" s="21"/>
      <c r="X106" s="21"/>
      <c r="Y106" s="21"/>
      <c r="Z106" s="21"/>
      <c r="AA106" s="21"/>
      <c r="AE106" s="31"/>
      <c r="AF106" s="31"/>
    </row>
    <row r="107" customFormat="false" ht="14.65" hidden="false" customHeight="false" outlineLevel="0" collapsed="false">
      <c r="A107" s="44"/>
      <c r="B107" s="45"/>
      <c r="C107" s="21" t="n">
        <v>-95.2714595970718</v>
      </c>
      <c r="D107" s="46" t="n">
        <f aca="false">C107+B107</f>
        <v>-95.2714595970718</v>
      </c>
      <c r="E107" s="46"/>
      <c r="F107" s="46"/>
      <c r="G107" s="21" t="n">
        <f aca="false">(F107-E107)</f>
        <v>0</v>
      </c>
      <c r="H107" s="45"/>
      <c r="I107" s="45"/>
      <c r="J107" s="47"/>
      <c r="K107" s="45"/>
      <c r="L107" s="45"/>
      <c r="M107" s="45"/>
      <c r="N107" s="46"/>
      <c r="O107" s="46"/>
      <c r="P107" s="46"/>
      <c r="Q107" s="21"/>
      <c r="R107" s="46"/>
      <c r="S107" s="46"/>
      <c r="T107" s="46"/>
      <c r="U107" s="21"/>
      <c r="V107" s="21"/>
      <c r="W107" s="21"/>
      <c r="X107" s="21"/>
      <c r="Y107" s="21"/>
      <c r="Z107" s="21"/>
      <c r="AA107" s="21"/>
      <c r="AE107" s="31"/>
      <c r="AF107" s="31"/>
    </row>
    <row r="108" customFormat="false" ht="14.65" hidden="false" customHeight="false" outlineLevel="0" collapsed="false">
      <c r="A108" s="44"/>
      <c r="B108" s="45"/>
      <c r="C108" s="21" t="n">
        <v>211.705329513553</v>
      </c>
      <c r="D108" s="46" t="n">
        <f aca="false">C108+B108</f>
        <v>211.705329513553</v>
      </c>
      <c r="E108" s="46"/>
      <c r="F108" s="46"/>
      <c r="G108" s="21" t="n">
        <f aca="false">(F108-E108)</f>
        <v>0</v>
      </c>
      <c r="H108" s="45"/>
      <c r="I108" s="45"/>
      <c r="J108" s="47"/>
      <c r="K108" s="45"/>
      <c r="L108" s="45"/>
      <c r="M108" s="45"/>
      <c r="N108" s="46"/>
      <c r="O108" s="46"/>
      <c r="P108" s="46"/>
      <c r="Q108" s="21"/>
      <c r="R108" s="46"/>
      <c r="S108" s="46"/>
      <c r="T108" s="46"/>
      <c r="U108" s="21"/>
      <c r="V108" s="21"/>
      <c r="W108" s="21"/>
      <c r="X108" s="21"/>
      <c r="Y108" s="21"/>
      <c r="Z108" s="21"/>
      <c r="AA108" s="21"/>
      <c r="AE108" s="31"/>
      <c r="AF108" s="31"/>
    </row>
    <row r="109" customFormat="false" ht="14.65" hidden="false" customHeight="false" outlineLevel="0" collapsed="false">
      <c r="A109" s="44"/>
      <c r="B109" s="45"/>
      <c r="C109" s="21" t="n">
        <v>254.55768043341</v>
      </c>
      <c r="D109" s="46" t="n">
        <f aca="false">C109+B109</f>
        <v>254.55768043341</v>
      </c>
      <c r="E109" s="46"/>
      <c r="F109" s="46"/>
      <c r="G109" s="21" t="n">
        <f aca="false">(F109-E109)</f>
        <v>0</v>
      </c>
      <c r="H109" s="45"/>
      <c r="I109" s="45"/>
      <c r="J109" s="47"/>
      <c r="K109" s="45"/>
      <c r="L109" s="45"/>
      <c r="M109" s="45"/>
      <c r="N109" s="46"/>
      <c r="O109" s="46"/>
      <c r="P109" s="46"/>
      <c r="Q109" s="21"/>
      <c r="R109" s="46"/>
      <c r="S109" s="46"/>
      <c r="T109" s="46"/>
      <c r="U109" s="21"/>
      <c r="V109" s="21"/>
      <c r="W109" s="21"/>
      <c r="X109" s="21"/>
      <c r="Y109" s="21"/>
      <c r="Z109" s="21"/>
      <c r="AA109" s="21"/>
      <c r="AE109" s="31"/>
      <c r="AF109" s="31"/>
    </row>
    <row r="110" customFormat="false" ht="14.65" hidden="false" customHeight="false" outlineLevel="0" collapsed="false">
      <c r="A110" s="44"/>
      <c r="B110" s="45"/>
      <c r="C110" s="21" t="n">
        <v>-38.4627498138497</v>
      </c>
      <c r="D110" s="46" t="n">
        <f aca="false">C110+B110</f>
        <v>-38.4627498138497</v>
      </c>
      <c r="E110" s="46"/>
      <c r="F110" s="46"/>
      <c r="G110" s="21" t="n">
        <f aca="false">(F110-E110)</f>
        <v>0</v>
      </c>
      <c r="H110" s="45"/>
      <c r="I110" s="45"/>
      <c r="J110" s="47"/>
      <c r="K110" s="45"/>
      <c r="L110" s="45"/>
      <c r="M110" s="45"/>
      <c r="N110" s="46"/>
      <c r="O110" s="46"/>
      <c r="P110" s="46"/>
      <c r="Q110" s="21"/>
      <c r="R110" s="46"/>
      <c r="S110" s="46"/>
      <c r="T110" s="46"/>
      <c r="U110" s="21"/>
      <c r="V110" s="21"/>
      <c r="W110" s="21"/>
      <c r="X110" s="21"/>
      <c r="Y110" s="21"/>
      <c r="Z110" s="21"/>
      <c r="AA110" s="21"/>
      <c r="AE110" s="31"/>
      <c r="AF110" s="31"/>
    </row>
    <row r="111" customFormat="false" ht="14.65" hidden="false" customHeight="false" outlineLevel="0" collapsed="false">
      <c r="A111" s="44"/>
      <c r="B111" s="45"/>
      <c r="C111" s="21" t="n">
        <v>192.272329081649</v>
      </c>
      <c r="D111" s="46" t="n">
        <f aca="false">C111+B111</f>
        <v>192.272329081649</v>
      </c>
      <c r="E111" s="46"/>
      <c r="F111" s="46"/>
      <c r="G111" s="21" t="n">
        <f aca="false">(F111-E111)</f>
        <v>0</v>
      </c>
      <c r="H111" s="45"/>
      <c r="I111" s="45"/>
      <c r="J111" s="47"/>
      <c r="K111" s="45"/>
      <c r="L111" s="45"/>
      <c r="M111" s="45"/>
      <c r="N111" s="46"/>
      <c r="O111" s="46"/>
      <c r="P111" s="46"/>
      <c r="Q111" s="21"/>
      <c r="R111" s="46"/>
      <c r="S111" s="46"/>
      <c r="T111" s="46"/>
      <c r="U111" s="21"/>
      <c r="V111" s="21"/>
      <c r="W111" s="21"/>
      <c r="X111" s="21"/>
      <c r="Y111" s="21"/>
      <c r="Z111" s="21"/>
      <c r="AA111" s="21"/>
      <c r="AE111" s="31"/>
      <c r="AF111" s="31"/>
    </row>
    <row r="112" customFormat="false" ht="14.65" hidden="false" customHeight="false" outlineLevel="0" collapsed="false">
      <c r="A112" s="44"/>
      <c r="B112" s="45"/>
      <c r="C112" s="21" t="n">
        <v>-62.8668353177259</v>
      </c>
      <c r="D112" s="46" t="n">
        <f aca="false">C112+B112</f>
        <v>-62.8668353177259</v>
      </c>
      <c r="E112" s="46"/>
      <c r="F112" s="46"/>
      <c r="G112" s="21" t="n">
        <f aca="false">(F112-E112)</f>
        <v>0</v>
      </c>
      <c r="H112" s="45"/>
      <c r="I112" s="45"/>
      <c r="J112" s="47"/>
      <c r="K112" s="45"/>
      <c r="L112" s="45"/>
      <c r="M112" s="45"/>
      <c r="N112" s="46"/>
      <c r="O112" s="46"/>
      <c r="P112" s="46"/>
      <c r="Q112" s="21"/>
      <c r="R112" s="46"/>
      <c r="S112" s="46"/>
      <c r="T112" s="46"/>
      <c r="U112" s="21"/>
      <c r="V112" s="21"/>
      <c r="W112" s="21"/>
      <c r="X112" s="21"/>
      <c r="Y112" s="21"/>
      <c r="Z112" s="21"/>
      <c r="AA112" s="21"/>
      <c r="AE112" s="31"/>
      <c r="AF112" s="31"/>
    </row>
    <row r="113" customFormat="false" ht="14.65" hidden="false" customHeight="false" outlineLevel="0" collapsed="false">
      <c r="A113" s="44"/>
      <c r="B113" s="45"/>
      <c r="C113" s="21" t="n">
        <v>73.6296837866383</v>
      </c>
      <c r="D113" s="46" t="n">
        <f aca="false">C113+B113</f>
        <v>73.6296837866383</v>
      </c>
      <c r="E113" s="46"/>
      <c r="F113" s="46"/>
      <c r="G113" s="21" t="n">
        <f aca="false">(F113-E113)</f>
        <v>0</v>
      </c>
      <c r="H113" s="45"/>
      <c r="I113" s="45"/>
      <c r="J113" s="47"/>
      <c r="K113" s="45"/>
      <c r="L113" s="45"/>
      <c r="M113" s="45"/>
      <c r="N113" s="46"/>
      <c r="O113" s="46"/>
      <c r="P113" s="46"/>
      <c r="Q113" s="21"/>
      <c r="R113" s="46"/>
      <c r="S113" s="46"/>
      <c r="T113" s="46"/>
      <c r="U113" s="21"/>
      <c r="V113" s="21"/>
      <c r="W113" s="21"/>
      <c r="X113" s="21"/>
      <c r="Y113" s="21"/>
      <c r="Z113" s="21"/>
      <c r="AA113" s="21"/>
      <c r="AE113" s="31"/>
      <c r="AF113" s="31"/>
    </row>
    <row r="114" customFormat="false" ht="14.65" hidden="false" customHeight="false" outlineLevel="0" collapsed="false">
      <c r="A114" s="44"/>
      <c r="B114" s="45"/>
      <c r="C114" s="21" t="n">
        <v>27.6631538669736</v>
      </c>
      <c r="D114" s="46" t="n">
        <f aca="false">C114+B114</f>
        <v>27.6631538669736</v>
      </c>
      <c r="E114" s="46"/>
      <c r="F114" s="46"/>
      <c r="G114" s="21" t="n">
        <f aca="false">(F114-E114)</f>
        <v>0</v>
      </c>
      <c r="H114" s="45"/>
      <c r="I114" s="45"/>
      <c r="J114" s="47"/>
      <c r="K114" s="45"/>
      <c r="L114" s="45"/>
      <c r="M114" s="45"/>
      <c r="N114" s="46"/>
      <c r="O114" s="46"/>
      <c r="P114" s="46"/>
      <c r="Q114" s="21"/>
      <c r="R114" s="46"/>
      <c r="S114" s="46"/>
      <c r="T114" s="46"/>
      <c r="U114" s="21"/>
      <c r="V114" s="21"/>
      <c r="W114" s="21"/>
      <c r="X114" s="21"/>
      <c r="Y114" s="21"/>
      <c r="Z114" s="21"/>
      <c r="AA114" s="21"/>
      <c r="AE114" s="31"/>
      <c r="AF114" s="31"/>
    </row>
    <row r="115" customFormat="false" ht="14.65" hidden="false" customHeight="false" outlineLevel="0" collapsed="false">
      <c r="A115" s="44"/>
      <c r="B115" s="45"/>
      <c r="C115" s="21" t="n">
        <v>42.8274929059186</v>
      </c>
      <c r="D115" s="46" t="n">
        <f aca="false">C115+B115</f>
        <v>42.8274929059186</v>
      </c>
      <c r="E115" s="46"/>
      <c r="F115" s="46"/>
      <c r="G115" s="21" t="n">
        <f aca="false">(F115-E115)</f>
        <v>0</v>
      </c>
      <c r="H115" s="45"/>
      <c r="I115" s="45"/>
      <c r="J115" s="47"/>
      <c r="K115" s="45"/>
      <c r="L115" s="45"/>
      <c r="M115" s="45"/>
      <c r="N115" s="46"/>
      <c r="O115" s="46"/>
      <c r="P115" s="46"/>
      <c r="Q115" s="21"/>
      <c r="R115" s="46"/>
      <c r="S115" s="46"/>
      <c r="T115" s="46"/>
      <c r="U115" s="21"/>
      <c r="V115" s="21"/>
      <c r="W115" s="21"/>
      <c r="X115" s="21"/>
      <c r="Y115" s="21"/>
      <c r="Z115" s="21"/>
      <c r="AA115" s="21"/>
      <c r="AE115" s="31"/>
      <c r="AF115" s="31"/>
    </row>
    <row r="116" customFormat="false" ht="14.65" hidden="false" customHeight="false" outlineLevel="0" collapsed="false">
      <c r="A116" s="44"/>
      <c r="B116" s="45"/>
      <c r="C116" s="21" t="n">
        <v>41.7720700015694</v>
      </c>
      <c r="D116" s="46" t="n">
        <f aca="false">C116+B116</f>
        <v>41.7720700015694</v>
      </c>
      <c r="E116" s="46"/>
      <c r="F116" s="46"/>
      <c r="G116" s="21" t="n">
        <f aca="false">(F116-E116)</f>
        <v>0</v>
      </c>
      <c r="H116" s="45"/>
      <c r="I116" s="45"/>
      <c r="J116" s="47"/>
      <c r="K116" s="45"/>
      <c r="L116" s="45"/>
      <c r="M116" s="45"/>
      <c r="N116" s="46"/>
      <c r="O116" s="46"/>
      <c r="P116" s="46"/>
      <c r="Q116" s="21"/>
      <c r="R116" s="46"/>
      <c r="S116" s="46"/>
      <c r="T116" s="46"/>
      <c r="U116" s="21"/>
      <c r="V116" s="21"/>
      <c r="W116" s="21"/>
      <c r="X116" s="21"/>
      <c r="Y116" s="21"/>
      <c r="Z116" s="21"/>
      <c r="AA116" s="21"/>
      <c r="AE116" s="31"/>
      <c r="AF116" s="31"/>
    </row>
    <row r="117" customFormat="false" ht="14.65" hidden="false" customHeight="false" outlineLevel="0" collapsed="false">
      <c r="A117" s="44"/>
      <c r="B117" s="45"/>
      <c r="C117" s="21" t="n">
        <v>-103.939566761839</v>
      </c>
      <c r="D117" s="46" t="n">
        <f aca="false">C117+B117</f>
        <v>-103.939566761839</v>
      </c>
      <c r="E117" s="46"/>
      <c r="F117" s="46"/>
      <c r="G117" s="21" t="n">
        <f aca="false">(F117-E117)</f>
        <v>0</v>
      </c>
      <c r="H117" s="45"/>
      <c r="I117" s="45"/>
      <c r="J117" s="47"/>
      <c r="K117" s="45"/>
      <c r="L117" s="45"/>
      <c r="M117" s="45"/>
      <c r="N117" s="46"/>
      <c r="O117" s="46"/>
      <c r="P117" s="46"/>
      <c r="Q117" s="21"/>
      <c r="R117" s="46"/>
      <c r="S117" s="46"/>
      <c r="T117" s="46"/>
      <c r="U117" s="21"/>
      <c r="V117" s="21"/>
      <c r="W117" s="21"/>
      <c r="X117" s="21"/>
      <c r="Y117" s="21"/>
      <c r="Z117" s="21"/>
      <c r="AA117" s="21"/>
      <c r="AE117" s="31"/>
      <c r="AF117" s="31"/>
    </row>
    <row r="118" customFormat="false" ht="14.65" hidden="false" customHeight="false" outlineLevel="0" collapsed="false">
      <c r="A118" s="44"/>
      <c r="B118" s="45"/>
      <c r="C118" s="21" t="n">
        <v>175.054218365062</v>
      </c>
      <c r="D118" s="46" t="n">
        <f aca="false">C118+B118</f>
        <v>175.054218365062</v>
      </c>
      <c r="E118" s="46"/>
      <c r="F118" s="46"/>
      <c r="G118" s="21" t="n">
        <f aca="false">(F118-E118)</f>
        <v>0</v>
      </c>
      <c r="H118" s="45"/>
      <c r="I118" s="45"/>
      <c r="J118" s="47"/>
      <c r="K118" s="45"/>
      <c r="L118" s="45"/>
      <c r="M118" s="45"/>
      <c r="N118" s="46"/>
      <c r="O118" s="46"/>
      <c r="P118" s="46"/>
      <c r="Q118" s="21"/>
      <c r="R118" s="46"/>
      <c r="S118" s="46"/>
      <c r="T118" s="46"/>
      <c r="U118" s="21"/>
      <c r="V118" s="21"/>
      <c r="W118" s="21"/>
      <c r="X118" s="21"/>
      <c r="Y118" s="21"/>
      <c r="Z118" s="21"/>
      <c r="AA118" s="21"/>
      <c r="AE118" s="31"/>
      <c r="AF118" s="31"/>
    </row>
    <row r="119" customFormat="false" ht="14.65" hidden="false" customHeight="false" outlineLevel="0" collapsed="false">
      <c r="A119" s="44"/>
      <c r="B119" s="45"/>
      <c r="C119" s="21" t="n">
        <v>68.8654550355093</v>
      </c>
      <c r="D119" s="46" t="n">
        <f aca="false">C119+B119</f>
        <v>68.8654550355093</v>
      </c>
      <c r="E119" s="46"/>
      <c r="F119" s="46"/>
      <c r="G119" s="21" t="n">
        <f aca="false">(F119-E119)</f>
        <v>0</v>
      </c>
      <c r="H119" s="45"/>
      <c r="I119" s="45"/>
      <c r="J119" s="47"/>
      <c r="K119" s="45"/>
      <c r="L119" s="45"/>
      <c r="M119" s="45"/>
      <c r="N119" s="46"/>
      <c r="O119" s="46"/>
      <c r="P119" s="46"/>
      <c r="Q119" s="21"/>
      <c r="R119" s="46"/>
      <c r="S119" s="46"/>
      <c r="T119" s="46"/>
      <c r="U119" s="21"/>
      <c r="V119" s="21"/>
      <c r="W119" s="21"/>
      <c r="X119" s="21"/>
      <c r="Y119" s="21"/>
      <c r="Z119" s="21"/>
      <c r="AA119" s="21"/>
      <c r="AE119" s="31"/>
      <c r="AF119" s="31"/>
    </row>
    <row r="120" customFormat="false" ht="14.65" hidden="false" customHeight="false" outlineLevel="0" collapsed="false">
      <c r="A120" s="44"/>
      <c r="B120" s="45"/>
      <c r="C120" s="21" t="n">
        <v>-16.135973261793</v>
      </c>
      <c r="D120" s="46" t="n">
        <f aca="false">C120+B120</f>
        <v>-16.135973261793</v>
      </c>
      <c r="E120" s="46"/>
      <c r="F120" s="46"/>
      <c r="G120" s="21" t="n">
        <f aca="false">(F120-E120)</f>
        <v>0</v>
      </c>
      <c r="H120" s="45"/>
      <c r="I120" s="45"/>
      <c r="J120" s="47"/>
      <c r="K120" s="45"/>
      <c r="L120" s="45"/>
      <c r="M120" s="45"/>
      <c r="N120" s="46"/>
      <c r="O120" s="46"/>
      <c r="P120" s="46"/>
      <c r="Q120" s="21"/>
      <c r="R120" s="46"/>
      <c r="S120" s="46"/>
      <c r="T120" s="46"/>
      <c r="U120" s="21"/>
      <c r="V120" s="21"/>
      <c r="W120" s="21"/>
      <c r="X120" s="21"/>
      <c r="Y120" s="21"/>
      <c r="Z120" s="21"/>
      <c r="AA120" s="21"/>
      <c r="AE120" s="31"/>
      <c r="AF120" s="31"/>
    </row>
    <row r="121" customFormat="false" ht="14.65" hidden="false" customHeight="false" outlineLevel="0" collapsed="false">
      <c r="A121" s="44"/>
      <c r="B121" s="45"/>
      <c r="C121" s="21" t="n">
        <v>148.931885824359</v>
      </c>
      <c r="D121" s="46" t="n">
        <f aca="false">C121+B121</f>
        <v>148.931885824359</v>
      </c>
      <c r="E121" s="46"/>
      <c r="F121" s="46"/>
      <c r="G121" s="21" t="n">
        <f aca="false">(F121-E121)</f>
        <v>0</v>
      </c>
      <c r="H121" s="45"/>
      <c r="I121" s="45"/>
      <c r="J121" s="47"/>
      <c r="K121" s="45"/>
      <c r="L121" s="45"/>
      <c r="M121" s="45"/>
      <c r="N121" s="46"/>
      <c r="O121" s="46"/>
      <c r="P121" s="46"/>
      <c r="Q121" s="21"/>
      <c r="R121" s="46"/>
      <c r="S121" s="46"/>
      <c r="T121" s="46"/>
      <c r="U121" s="21"/>
      <c r="V121" s="21"/>
      <c r="W121" s="21"/>
      <c r="X121" s="21"/>
      <c r="Y121" s="21"/>
      <c r="Z121" s="21"/>
      <c r="AA121" s="21"/>
      <c r="AE121" s="31"/>
      <c r="AF121" s="31"/>
    </row>
    <row r="122" customFormat="false" ht="14.65" hidden="false" customHeight="false" outlineLevel="0" collapsed="false">
      <c r="A122" s="44"/>
      <c r="B122" s="45"/>
      <c r="C122" s="21" t="n">
        <v>225.280385315977</v>
      </c>
      <c r="D122" s="46" t="n">
        <f aca="false">C122+B122</f>
        <v>225.280385315977</v>
      </c>
      <c r="E122" s="46"/>
      <c r="F122" s="46"/>
      <c r="G122" s="21" t="n">
        <f aca="false">(F122-E122)</f>
        <v>0</v>
      </c>
      <c r="H122" s="45"/>
      <c r="I122" s="45"/>
      <c r="J122" s="47"/>
      <c r="K122" s="45"/>
      <c r="L122" s="45"/>
      <c r="M122" s="45"/>
      <c r="N122" s="46"/>
      <c r="O122" s="46"/>
      <c r="P122" s="46"/>
      <c r="Q122" s="21"/>
      <c r="R122" s="46"/>
      <c r="S122" s="46"/>
      <c r="T122" s="46"/>
      <c r="U122" s="21"/>
      <c r="V122" s="21"/>
      <c r="W122" s="21"/>
      <c r="X122" s="21"/>
      <c r="Y122" s="21"/>
      <c r="Z122" s="21"/>
      <c r="AA122" s="21"/>
      <c r="AE122" s="31"/>
      <c r="AF122" s="31"/>
    </row>
    <row r="123" customFormat="false" ht="14.65" hidden="false" customHeight="false" outlineLevel="0" collapsed="false">
      <c r="A123" s="44"/>
      <c r="B123" s="45"/>
      <c r="C123" s="21" t="n">
        <v>216.974411236631</v>
      </c>
      <c r="D123" s="46" t="n">
        <f aca="false">C123+B123</f>
        <v>216.974411236631</v>
      </c>
      <c r="E123" s="46"/>
      <c r="F123" s="46"/>
      <c r="G123" s="21" t="n">
        <f aca="false">(F123-E123)</f>
        <v>0</v>
      </c>
      <c r="H123" s="45"/>
      <c r="I123" s="45"/>
      <c r="J123" s="47"/>
      <c r="K123" s="45"/>
      <c r="L123" s="45"/>
      <c r="M123" s="45"/>
      <c r="N123" s="46"/>
      <c r="O123" s="46"/>
      <c r="P123" s="46"/>
      <c r="Q123" s="21"/>
      <c r="R123" s="46"/>
      <c r="S123" s="46"/>
      <c r="T123" s="46"/>
      <c r="U123" s="21"/>
      <c r="V123" s="21"/>
      <c r="W123" s="21"/>
      <c r="X123" s="21"/>
      <c r="Y123" s="21"/>
      <c r="Z123" s="21"/>
      <c r="AA123" s="21"/>
      <c r="AE123" s="31"/>
      <c r="AF123" s="31"/>
    </row>
    <row r="124" customFormat="false" ht="14.65" hidden="false" customHeight="false" outlineLevel="0" collapsed="false">
      <c r="A124" s="44"/>
      <c r="B124" s="45"/>
      <c r="C124" s="21" t="n">
        <v>49.9370927405349</v>
      </c>
      <c r="D124" s="46" t="n">
        <f aca="false">C124+B124</f>
        <v>49.9370927405349</v>
      </c>
      <c r="E124" s="46"/>
      <c r="F124" s="46"/>
      <c r="G124" s="21" t="n">
        <f aca="false">(F124-E124)</f>
        <v>0</v>
      </c>
      <c r="H124" s="45"/>
      <c r="I124" s="45"/>
      <c r="J124" s="47"/>
      <c r="K124" s="45"/>
      <c r="L124" s="45"/>
      <c r="M124" s="45"/>
      <c r="N124" s="46"/>
      <c r="O124" s="46"/>
      <c r="P124" s="46"/>
      <c r="Q124" s="21"/>
      <c r="R124" s="46"/>
      <c r="S124" s="46"/>
      <c r="T124" s="46"/>
      <c r="U124" s="21"/>
      <c r="V124" s="21"/>
      <c r="W124" s="21"/>
      <c r="X124" s="21"/>
      <c r="Y124" s="21"/>
      <c r="Z124" s="21"/>
      <c r="AA124" s="21"/>
      <c r="AE124" s="31"/>
      <c r="AF124" s="31"/>
    </row>
    <row r="125" customFormat="false" ht="14.65" hidden="false" customHeight="false" outlineLevel="0" collapsed="false">
      <c r="A125" s="44"/>
      <c r="B125" s="45"/>
      <c r="C125" s="21" t="n">
        <v>-21.9063103156112</v>
      </c>
      <c r="D125" s="46" t="n">
        <f aca="false">C125+B125</f>
        <v>-21.9063103156112</v>
      </c>
      <c r="E125" s="46"/>
      <c r="F125" s="46"/>
      <c r="G125" s="21" t="n">
        <f aca="false">(F125-E125)</f>
        <v>0</v>
      </c>
      <c r="H125" s="45"/>
      <c r="I125" s="45"/>
      <c r="J125" s="47"/>
      <c r="K125" s="45"/>
      <c r="L125" s="45"/>
      <c r="M125" s="45"/>
      <c r="N125" s="46"/>
      <c r="O125" s="46"/>
      <c r="P125" s="46"/>
      <c r="Q125" s="21"/>
      <c r="R125" s="46"/>
      <c r="S125" s="46"/>
      <c r="T125" s="46"/>
      <c r="U125" s="21"/>
      <c r="V125" s="21"/>
      <c r="W125" s="21"/>
      <c r="X125" s="21"/>
      <c r="Y125" s="21"/>
      <c r="Z125" s="21"/>
      <c r="AA125" s="21"/>
      <c r="AE125" s="31"/>
      <c r="AF125" s="31"/>
    </row>
    <row r="126" customFormat="false" ht="14.65" hidden="false" customHeight="false" outlineLevel="0" collapsed="false">
      <c r="A126" s="44"/>
      <c r="B126" s="45"/>
      <c r="C126" s="21" t="n">
        <v>-136.071950187488</v>
      </c>
      <c r="D126" s="46" t="n">
        <f aca="false">C126+B126</f>
        <v>-136.071950187488</v>
      </c>
      <c r="E126" s="46"/>
      <c r="F126" s="46"/>
      <c r="G126" s="21" t="n">
        <f aca="false">(F126-E126)</f>
        <v>0</v>
      </c>
      <c r="H126" s="45"/>
      <c r="I126" s="45"/>
      <c r="J126" s="47"/>
      <c r="K126" s="45"/>
      <c r="L126" s="45"/>
      <c r="M126" s="45"/>
      <c r="N126" s="46"/>
      <c r="O126" s="46"/>
      <c r="P126" s="46"/>
      <c r="Q126" s="21"/>
      <c r="R126" s="46"/>
      <c r="S126" s="46"/>
      <c r="T126" s="46"/>
      <c r="U126" s="21"/>
      <c r="V126" s="21"/>
      <c r="W126" s="21"/>
      <c r="X126" s="21"/>
      <c r="Y126" s="21"/>
      <c r="Z126" s="21"/>
      <c r="AA126" s="21"/>
      <c r="AE126" s="31"/>
      <c r="AF126" s="31"/>
    </row>
    <row r="127" customFormat="false" ht="14.65" hidden="false" customHeight="false" outlineLevel="0" collapsed="false">
      <c r="A127" s="44"/>
      <c r="B127" s="45"/>
      <c r="C127" s="21" t="n">
        <v>-16.8909492035802</v>
      </c>
      <c r="D127" s="46" t="n">
        <f aca="false">C127+B127</f>
        <v>-16.8909492035802</v>
      </c>
      <c r="E127" s="46"/>
      <c r="F127" s="46"/>
      <c r="G127" s="21" t="n">
        <f aca="false">(F127-E127)</f>
        <v>0</v>
      </c>
      <c r="H127" s="45"/>
      <c r="I127" s="45"/>
      <c r="J127" s="47"/>
      <c r="K127" s="45"/>
      <c r="L127" s="45"/>
      <c r="M127" s="45"/>
      <c r="N127" s="46"/>
      <c r="O127" s="46"/>
      <c r="P127" s="46"/>
      <c r="Q127" s="21"/>
      <c r="R127" s="46"/>
      <c r="S127" s="46"/>
      <c r="T127" s="46"/>
      <c r="U127" s="21"/>
      <c r="V127" s="21"/>
      <c r="W127" s="21"/>
      <c r="X127" s="21"/>
      <c r="Y127" s="21"/>
      <c r="Z127" s="21"/>
      <c r="AA127" s="21"/>
      <c r="AE127" s="31"/>
      <c r="AF127" s="31"/>
    </row>
    <row r="128" customFormat="false" ht="14.65" hidden="false" customHeight="false" outlineLevel="0" collapsed="false">
      <c r="A128" s="44"/>
      <c r="B128" s="45"/>
      <c r="C128" s="21" t="n">
        <v>-172.53013592352</v>
      </c>
      <c r="D128" s="46" t="n">
        <f aca="false">C128+B128</f>
        <v>-172.53013592352</v>
      </c>
      <c r="E128" s="46"/>
      <c r="F128" s="46"/>
      <c r="G128" s="21" t="n">
        <f aca="false">(F128-E128)</f>
        <v>0</v>
      </c>
      <c r="H128" s="45"/>
      <c r="I128" s="45"/>
      <c r="J128" s="47"/>
      <c r="K128" s="45"/>
      <c r="L128" s="45"/>
      <c r="M128" s="45"/>
      <c r="N128" s="46"/>
      <c r="O128" s="46"/>
      <c r="P128" s="46"/>
      <c r="Q128" s="21"/>
      <c r="R128" s="46"/>
      <c r="S128" s="46"/>
      <c r="T128" s="46"/>
      <c r="U128" s="21"/>
      <c r="V128" s="21"/>
      <c r="W128" s="21"/>
      <c r="X128" s="21"/>
      <c r="Y128" s="21"/>
      <c r="Z128" s="21"/>
      <c r="AA128" s="21"/>
      <c r="AE128" s="31"/>
      <c r="AF128" s="31"/>
    </row>
    <row r="129" customFormat="false" ht="14.65" hidden="false" customHeight="false" outlineLevel="0" collapsed="false">
      <c r="A129" s="44"/>
      <c r="B129" s="45"/>
      <c r="C129" s="21" t="n">
        <v>215.165766482348</v>
      </c>
      <c r="D129" s="46" t="n">
        <f aca="false">C129+B129</f>
        <v>215.165766482348</v>
      </c>
      <c r="E129" s="46"/>
      <c r="F129" s="46"/>
      <c r="G129" s="21" t="n">
        <f aca="false">(F129-E129)</f>
        <v>0</v>
      </c>
      <c r="H129" s="45"/>
      <c r="I129" s="45"/>
      <c r="J129" s="47"/>
      <c r="K129" s="45"/>
      <c r="L129" s="45"/>
      <c r="M129" s="45"/>
      <c r="N129" s="46"/>
      <c r="O129" s="46"/>
      <c r="P129" s="46"/>
      <c r="Q129" s="21"/>
      <c r="R129" s="46"/>
      <c r="S129" s="46"/>
      <c r="T129" s="46"/>
      <c r="U129" s="21"/>
      <c r="V129" s="21"/>
      <c r="W129" s="21"/>
      <c r="X129" s="21"/>
      <c r="Y129" s="21"/>
      <c r="Z129" s="21"/>
      <c r="AA129" s="21"/>
      <c r="AE129" s="31"/>
      <c r="AF129" s="31"/>
    </row>
    <row r="130" customFormat="false" ht="14.65" hidden="false" customHeight="false" outlineLevel="0" collapsed="false">
      <c r="A130" s="44"/>
      <c r="B130" s="45"/>
      <c r="C130" s="21" t="n">
        <v>258.663871788411</v>
      </c>
      <c r="D130" s="46" t="n">
        <f aca="false">C130+B130</f>
        <v>258.663871788411</v>
      </c>
      <c r="E130" s="46"/>
      <c r="F130" s="46"/>
      <c r="G130" s="21" t="n">
        <f aca="false">(F130-E130)</f>
        <v>0</v>
      </c>
      <c r="H130" s="45"/>
      <c r="I130" s="45"/>
      <c r="J130" s="47"/>
      <c r="K130" s="45"/>
      <c r="L130" s="45"/>
      <c r="M130" s="45"/>
      <c r="N130" s="46"/>
      <c r="O130" s="46"/>
      <c r="P130" s="46"/>
      <c r="Q130" s="21"/>
      <c r="R130" s="46"/>
      <c r="S130" s="46"/>
      <c r="T130" s="46"/>
      <c r="U130" s="21"/>
      <c r="V130" s="21"/>
      <c r="W130" s="21"/>
      <c r="X130" s="21"/>
      <c r="Y130" s="21"/>
      <c r="Z130" s="21"/>
      <c r="AA130" s="21"/>
      <c r="AE130" s="31"/>
      <c r="AF130" s="31"/>
    </row>
    <row r="131" customFormat="false" ht="14.65" hidden="false" customHeight="false" outlineLevel="0" collapsed="false">
      <c r="A131" s="44"/>
      <c r="B131" s="45"/>
      <c r="C131" s="21" t="n">
        <v>-56.0466370896779</v>
      </c>
      <c r="D131" s="46" t="n">
        <f aca="false">C131+B131</f>
        <v>-56.0466370896779</v>
      </c>
      <c r="E131" s="46"/>
      <c r="F131" s="46"/>
      <c r="G131" s="21" t="n">
        <f aca="false">(F131-E131)</f>
        <v>0</v>
      </c>
      <c r="H131" s="45"/>
      <c r="I131" s="45"/>
      <c r="J131" s="47"/>
      <c r="K131" s="45"/>
      <c r="L131" s="45"/>
      <c r="M131" s="45"/>
      <c r="N131" s="46"/>
      <c r="O131" s="46"/>
      <c r="P131" s="46"/>
      <c r="Q131" s="21"/>
      <c r="R131" s="46"/>
      <c r="S131" s="46"/>
      <c r="T131" s="46"/>
      <c r="U131" s="21"/>
      <c r="V131" s="21"/>
      <c r="W131" s="21"/>
      <c r="X131" s="21"/>
      <c r="Y131" s="21"/>
      <c r="Z131" s="21"/>
      <c r="AA131" s="21"/>
      <c r="AE131" s="31"/>
      <c r="AF131" s="31"/>
    </row>
    <row r="132" customFormat="false" ht="14.65" hidden="false" customHeight="false" outlineLevel="0" collapsed="false">
      <c r="A132" s="44"/>
      <c r="B132" s="45"/>
      <c r="C132" s="21" t="n">
        <v>-8.58009410340954</v>
      </c>
      <c r="D132" s="46" t="n">
        <f aca="false">C132+B132</f>
        <v>-8.58009410340954</v>
      </c>
      <c r="E132" s="46"/>
      <c r="F132" s="46"/>
      <c r="G132" s="21" t="n">
        <f aca="false">(F132-E132)</f>
        <v>0</v>
      </c>
      <c r="H132" s="45"/>
      <c r="I132" s="45"/>
      <c r="J132" s="47"/>
      <c r="K132" s="45"/>
      <c r="L132" s="45"/>
      <c r="M132" s="45"/>
      <c r="N132" s="46"/>
      <c r="O132" s="46"/>
      <c r="P132" s="46"/>
      <c r="Q132" s="21"/>
      <c r="R132" s="46"/>
      <c r="S132" s="46"/>
      <c r="T132" s="46"/>
      <c r="U132" s="21"/>
      <c r="V132" s="21"/>
      <c r="W132" s="21"/>
      <c r="X132" s="21"/>
      <c r="Y132" s="21"/>
      <c r="Z132" s="21"/>
      <c r="AA132" s="21"/>
      <c r="AE132" s="31"/>
      <c r="AF132" s="31"/>
    </row>
    <row r="133" customFormat="false" ht="14.65" hidden="false" customHeight="false" outlineLevel="0" collapsed="false">
      <c r="A133" s="44"/>
      <c r="B133" s="45"/>
      <c r="C133" s="21" t="n">
        <v>24.4594847832386</v>
      </c>
      <c r="D133" s="46" t="n">
        <f aca="false">C133+B133</f>
        <v>24.4594847832386</v>
      </c>
      <c r="E133" s="46"/>
      <c r="F133" s="46"/>
      <c r="G133" s="21" t="n">
        <f aca="false">(F133-E133)</f>
        <v>0</v>
      </c>
      <c r="H133" s="45"/>
      <c r="I133" s="45"/>
      <c r="J133" s="47"/>
      <c r="K133" s="45"/>
      <c r="L133" s="45"/>
      <c r="M133" s="45"/>
      <c r="N133" s="46"/>
      <c r="O133" s="46"/>
      <c r="P133" s="46"/>
      <c r="Q133" s="21"/>
      <c r="R133" s="46"/>
      <c r="S133" s="46"/>
      <c r="T133" s="46"/>
      <c r="U133" s="21"/>
      <c r="V133" s="21"/>
      <c r="W133" s="21"/>
      <c r="X133" s="21"/>
      <c r="Y133" s="21"/>
      <c r="Z133" s="21"/>
      <c r="AA133" s="21"/>
      <c r="AE133" s="31"/>
      <c r="AF133" s="31"/>
    </row>
    <row r="134" customFormat="false" ht="14.65" hidden="false" customHeight="false" outlineLevel="0" collapsed="false">
      <c r="A134" s="44"/>
      <c r="B134" s="45"/>
      <c r="C134" s="21" t="n">
        <v>-26.7089233273509</v>
      </c>
      <c r="D134" s="46" t="n">
        <f aca="false">C134+B134</f>
        <v>-26.7089233273509</v>
      </c>
      <c r="E134" s="46"/>
      <c r="F134" s="46"/>
      <c r="G134" s="21" t="n">
        <f aca="false">(F134-E134)</f>
        <v>0</v>
      </c>
      <c r="H134" s="45"/>
      <c r="I134" s="45"/>
      <c r="J134" s="47"/>
      <c r="K134" s="45"/>
      <c r="L134" s="45"/>
      <c r="M134" s="45"/>
      <c r="N134" s="46"/>
      <c r="O134" s="46"/>
      <c r="P134" s="46"/>
      <c r="Q134" s="21"/>
      <c r="R134" s="46"/>
      <c r="S134" s="46"/>
      <c r="T134" s="46"/>
      <c r="U134" s="21"/>
      <c r="V134" s="21"/>
      <c r="W134" s="21"/>
      <c r="X134" s="21"/>
      <c r="Y134" s="21"/>
      <c r="Z134" s="21"/>
      <c r="AA134" s="21"/>
      <c r="AE134" s="31"/>
      <c r="AF134" s="31"/>
    </row>
    <row r="135" customFormat="false" ht="14.65" hidden="false" customHeight="false" outlineLevel="0" collapsed="false">
      <c r="A135" s="44"/>
      <c r="B135" s="45"/>
      <c r="C135" s="21" t="n">
        <v>-47.9474872503588</v>
      </c>
      <c r="D135" s="46" t="n">
        <f aca="false">C135+B135</f>
        <v>-47.9474872503588</v>
      </c>
      <c r="E135" s="46"/>
      <c r="F135" s="46"/>
      <c r="G135" s="21" t="n">
        <f aca="false">(F135-E135)</f>
        <v>0</v>
      </c>
      <c r="H135" s="45"/>
      <c r="I135" s="45"/>
      <c r="J135" s="47"/>
      <c r="K135" s="45"/>
      <c r="L135" s="45"/>
      <c r="M135" s="45"/>
      <c r="N135" s="46"/>
      <c r="O135" s="46"/>
      <c r="P135" s="46"/>
      <c r="Q135" s="21"/>
      <c r="R135" s="46"/>
      <c r="S135" s="46"/>
      <c r="T135" s="46"/>
      <c r="U135" s="21"/>
      <c r="V135" s="21"/>
      <c r="W135" s="21"/>
      <c r="X135" s="21"/>
      <c r="Y135" s="21"/>
      <c r="Z135" s="21"/>
      <c r="AA135" s="21"/>
      <c r="AE135" s="31"/>
      <c r="AF135" s="31"/>
    </row>
    <row r="136" customFormat="false" ht="14.65" hidden="false" customHeight="false" outlineLevel="0" collapsed="false">
      <c r="A136" s="44"/>
      <c r="B136" s="45"/>
      <c r="C136" s="21" t="n">
        <v>180.944724439688</v>
      </c>
      <c r="D136" s="46" t="n">
        <f aca="false">C136+B136</f>
        <v>180.944724439688</v>
      </c>
      <c r="E136" s="46"/>
      <c r="F136" s="46"/>
      <c r="G136" s="21" t="n">
        <f aca="false">(F136-E136)</f>
        <v>0</v>
      </c>
      <c r="H136" s="45"/>
      <c r="I136" s="45"/>
      <c r="J136" s="47"/>
      <c r="K136" s="45"/>
      <c r="L136" s="45"/>
      <c r="M136" s="45"/>
      <c r="N136" s="46"/>
      <c r="O136" s="46"/>
      <c r="P136" s="46"/>
      <c r="Q136" s="21"/>
      <c r="R136" s="46"/>
      <c r="S136" s="46"/>
      <c r="T136" s="46"/>
      <c r="U136" s="21"/>
      <c r="V136" s="21"/>
      <c r="W136" s="21"/>
      <c r="X136" s="21"/>
      <c r="Y136" s="21"/>
      <c r="Z136" s="21"/>
      <c r="AA136" s="21"/>
      <c r="AE136" s="31"/>
      <c r="AF136" s="31"/>
    </row>
    <row r="137" customFormat="false" ht="14.65" hidden="false" customHeight="false" outlineLevel="0" collapsed="false">
      <c r="A137" s="44"/>
      <c r="B137" s="45"/>
      <c r="C137" s="21" t="n">
        <v>181.19351472596</v>
      </c>
      <c r="D137" s="46" t="n">
        <f aca="false">C137+B137</f>
        <v>181.19351472596</v>
      </c>
      <c r="E137" s="46"/>
      <c r="F137" s="46"/>
      <c r="G137" s="21" t="n">
        <f aca="false">(F137-E137)</f>
        <v>0</v>
      </c>
      <c r="H137" s="45"/>
      <c r="I137" s="45"/>
      <c r="J137" s="47"/>
      <c r="K137" s="45"/>
      <c r="L137" s="45"/>
      <c r="M137" s="45"/>
      <c r="N137" s="46"/>
      <c r="O137" s="46"/>
      <c r="P137" s="46"/>
      <c r="Q137" s="21"/>
      <c r="R137" s="46"/>
      <c r="S137" s="46"/>
      <c r="T137" s="46"/>
      <c r="U137" s="21"/>
      <c r="V137" s="21"/>
      <c r="W137" s="21"/>
      <c r="X137" s="21"/>
      <c r="Y137" s="21"/>
      <c r="Z137" s="21"/>
      <c r="AA137" s="21"/>
      <c r="AE137" s="31"/>
      <c r="AF137" s="31"/>
    </row>
    <row r="138" customFormat="false" ht="14.65" hidden="false" customHeight="false" outlineLevel="0" collapsed="false">
      <c r="A138" s="44"/>
      <c r="B138" s="45"/>
      <c r="C138" s="21" t="n">
        <v>-162.387668764821</v>
      </c>
      <c r="D138" s="46" t="n">
        <f aca="false">C138+B138</f>
        <v>-162.387668764821</v>
      </c>
      <c r="E138" s="46"/>
      <c r="F138" s="46"/>
      <c r="G138" s="21" t="n">
        <f aca="false">(F138-E138)</f>
        <v>0</v>
      </c>
      <c r="H138" s="45"/>
      <c r="I138" s="45"/>
      <c r="J138" s="47"/>
      <c r="K138" s="45"/>
      <c r="L138" s="45"/>
      <c r="M138" s="45"/>
      <c r="N138" s="46"/>
      <c r="O138" s="46"/>
      <c r="P138" s="46"/>
      <c r="Q138" s="21"/>
      <c r="R138" s="46"/>
      <c r="S138" s="46"/>
      <c r="T138" s="46"/>
      <c r="U138" s="21"/>
      <c r="V138" s="21"/>
      <c r="W138" s="21"/>
      <c r="X138" s="21"/>
      <c r="Y138" s="21"/>
      <c r="Z138" s="21"/>
      <c r="AA138" s="21"/>
      <c r="AE138" s="31"/>
      <c r="AF138" s="31"/>
    </row>
    <row r="139" customFormat="false" ht="14.65" hidden="false" customHeight="false" outlineLevel="0" collapsed="false">
      <c r="A139" s="44"/>
      <c r="B139" s="45"/>
      <c r="C139" s="21" t="n">
        <v>-97.7052928880957</v>
      </c>
      <c r="D139" s="46" t="n">
        <f aca="false">C139+B139</f>
        <v>-97.7052928880957</v>
      </c>
      <c r="E139" s="46"/>
      <c r="F139" s="46"/>
      <c r="G139" s="21" t="n">
        <f aca="false">(F139-E139)</f>
        <v>0</v>
      </c>
      <c r="H139" s="45"/>
      <c r="I139" s="45"/>
      <c r="J139" s="47"/>
      <c r="K139" s="45"/>
      <c r="L139" s="45"/>
      <c r="M139" s="45"/>
      <c r="N139" s="46"/>
      <c r="O139" s="46"/>
      <c r="P139" s="46"/>
      <c r="Q139" s="21"/>
      <c r="R139" s="46"/>
      <c r="S139" s="46"/>
      <c r="T139" s="46"/>
      <c r="U139" s="21"/>
      <c r="V139" s="21"/>
      <c r="W139" s="21"/>
      <c r="X139" s="21"/>
      <c r="Y139" s="21"/>
      <c r="Z139" s="21"/>
      <c r="AA139" s="21"/>
      <c r="AE139" s="31"/>
      <c r="AF139" s="31"/>
    </row>
    <row r="140" customFormat="false" ht="14.65" hidden="false" customHeight="false" outlineLevel="0" collapsed="false">
      <c r="A140" s="44"/>
      <c r="B140" s="45"/>
      <c r="C140" s="21" t="n">
        <v>-103.87909804884</v>
      </c>
      <c r="D140" s="46" t="n">
        <f aca="false">C140+B140</f>
        <v>-103.87909804884</v>
      </c>
      <c r="E140" s="46"/>
      <c r="F140" s="46"/>
      <c r="G140" s="21" t="n">
        <f aca="false">(F140-E140)</f>
        <v>0</v>
      </c>
      <c r="H140" s="45"/>
      <c r="I140" s="45"/>
      <c r="J140" s="47"/>
      <c r="K140" s="45"/>
      <c r="L140" s="45"/>
      <c r="M140" s="45"/>
      <c r="N140" s="46"/>
      <c r="O140" s="46"/>
      <c r="P140" s="46"/>
      <c r="Q140" s="21"/>
      <c r="R140" s="46"/>
      <c r="S140" s="46"/>
      <c r="T140" s="46"/>
      <c r="U140" s="21"/>
      <c r="V140" s="21"/>
      <c r="W140" s="21"/>
      <c r="X140" s="21"/>
      <c r="Y140" s="21"/>
      <c r="Z140" s="21"/>
      <c r="AA140" s="21"/>
      <c r="AE140" s="31"/>
      <c r="AF140" s="31"/>
    </row>
    <row r="141" customFormat="false" ht="14.65" hidden="false" customHeight="false" outlineLevel="0" collapsed="false">
      <c r="A141" s="44"/>
      <c r="B141" s="45"/>
      <c r="C141" s="21" t="n">
        <v>-140.18692755001</v>
      </c>
      <c r="D141" s="46" t="n">
        <f aca="false">C141+B141</f>
        <v>-140.18692755001</v>
      </c>
      <c r="E141" s="46"/>
      <c r="F141" s="46"/>
      <c r="G141" s="21" t="n">
        <f aca="false">(F141-E141)</f>
        <v>0</v>
      </c>
      <c r="H141" s="45"/>
      <c r="I141" s="45"/>
      <c r="J141" s="47"/>
      <c r="K141" s="45"/>
      <c r="L141" s="45"/>
      <c r="M141" s="45"/>
      <c r="N141" s="46"/>
      <c r="O141" s="46"/>
      <c r="P141" s="46"/>
      <c r="Q141" s="21"/>
      <c r="R141" s="46"/>
      <c r="S141" s="46"/>
      <c r="T141" s="46"/>
      <c r="U141" s="21"/>
      <c r="V141" s="21"/>
      <c r="W141" s="21"/>
      <c r="X141" s="21"/>
      <c r="Y141" s="21"/>
      <c r="Z141" s="21"/>
      <c r="AA141" s="21"/>
      <c r="AE141" s="31"/>
      <c r="AF141" s="31"/>
    </row>
    <row r="142" customFormat="false" ht="14.65" hidden="false" customHeight="false" outlineLevel="0" collapsed="false">
      <c r="A142" s="44"/>
      <c r="B142" s="45"/>
      <c r="C142" s="21" t="n">
        <v>-105.658068894289</v>
      </c>
      <c r="D142" s="46" t="n">
        <f aca="false">C142+B142</f>
        <v>-105.658068894289</v>
      </c>
      <c r="E142" s="46"/>
      <c r="F142" s="46"/>
      <c r="G142" s="21" t="n">
        <f aca="false">(F142-E142)</f>
        <v>0</v>
      </c>
      <c r="H142" s="45"/>
      <c r="I142" s="45"/>
      <c r="J142" s="47"/>
      <c r="K142" s="45"/>
      <c r="L142" s="45"/>
      <c r="M142" s="45"/>
      <c r="N142" s="46"/>
      <c r="O142" s="46"/>
      <c r="P142" s="46"/>
      <c r="Q142" s="21"/>
      <c r="R142" s="46"/>
      <c r="S142" s="46"/>
      <c r="T142" s="46"/>
      <c r="U142" s="21"/>
      <c r="V142" s="21"/>
      <c r="W142" s="21"/>
      <c r="X142" s="21"/>
      <c r="Y142" s="21"/>
      <c r="Z142" s="21"/>
      <c r="AA142" s="21"/>
      <c r="AE142" s="31"/>
      <c r="AF142" s="31"/>
    </row>
    <row r="143" customFormat="false" ht="14.65" hidden="false" customHeight="false" outlineLevel="0" collapsed="false">
      <c r="A143" s="44"/>
      <c r="B143" s="45"/>
      <c r="C143" s="21" t="n">
        <v>125.610316176651</v>
      </c>
      <c r="D143" s="46" t="n">
        <f aca="false">C143+B143</f>
        <v>125.610316176651</v>
      </c>
      <c r="E143" s="46"/>
      <c r="F143" s="46"/>
      <c r="G143" s="21" t="n">
        <f aca="false">(F143-E143)</f>
        <v>0</v>
      </c>
      <c r="H143" s="45"/>
      <c r="I143" s="45"/>
      <c r="J143" s="47"/>
      <c r="K143" s="45"/>
      <c r="L143" s="45"/>
      <c r="M143" s="45"/>
      <c r="N143" s="46"/>
      <c r="O143" s="46"/>
      <c r="P143" s="46"/>
      <c r="Q143" s="21"/>
      <c r="R143" s="46"/>
      <c r="S143" s="46"/>
      <c r="T143" s="46"/>
      <c r="U143" s="21"/>
      <c r="V143" s="21"/>
      <c r="W143" s="21"/>
      <c r="X143" s="21"/>
      <c r="Y143" s="21"/>
      <c r="Z143" s="21"/>
      <c r="AA143" s="21"/>
      <c r="AE143" s="31"/>
      <c r="AF143" s="31"/>
    </row>
    <row r="144" customFormat="false" ht="14.65" hidden="false" customHeight="false" outlineLevel="0" collapsed="false">
      <c r="A144" s="44"/>
      <c r="B144" s="45"/>
      <c r="C144" s="21" t="n">
        <v>237.503767578125</v>
      </c>
      <c r="D144" s="46" t="n">
        <f aca="false">C144+B144</f>
        <v>237.503767578125</v>
      </c>
      <c r="E144" s="46"/>
      <c r="F144" s="46"/>
      <c r="G144" s="21" t="n">
        <f aca="false">(F144-E144)</f>
        <v>0</v>
      </c>
      <c r="H144" s="45"/>
      <c r="I144" s="45"/>
      <c r="J144" s="47"/>
      <c r="K144" s="45"/>
      <c r="L144" s="45"/>
      <c r="M144" s="45"/>
      <c r="N144" s="46"/>
      <c r="O144" s="46"/>
      <c r="P144" s="46"/>
      <c r="Q144" s="21"/>
      <c r="R144" s="46"/>
      <c r="S144" s="46"/>
      <c r="T144" s="46"/>
      <c r="U144" s="21"/>
      <c r="V144" s="21"/>
      <c r="W144" s="21"/>
      <c r="X144" s="21"/>
      <c r="Y144" s="21"/>
      <c r="Z144" s="21"/>
      <c r="AA144" s="21"/>
      <c r="AE144" s="31"/>
      <c r="AF144" s="31"/>
    </row>
    <row r="145" customFormat="false" ht="14.65" hidden="false" customHeight="false" outlineLevel="0" collapsed="false">
      <c r="A145" s="44"/>
      <c r="B145" s="45"/>
      <c r="C145" s="21" t="n">
        <v>-112.923801432</v>
      </c>
      <c r="D145" s="46" t="n">
        <f aca="false">C145+B145</f>
        <v>-112.923801432</v>
      </c>
      <c r="E145" s="46"/>
      <c r="F145" s="46"/>
      <c r="G145" s="21" t="n">
        <f aca="false">(F145-E145)</f>
        <v>0</v>
      </c>
      <c r="H145" s="45"/>
      <c r="I145" s="45"/>
      <c r="J145" s="47"/>
      <c r="K145" s="45"/>
      <c r="L145" s="45"/>
      <c r="M145" s="45"/>
      <c r="N145" s="46"/>
      <c r="O145" s="46"/>
      <c r="P145" s="46"/>
      <c r="Q145" s="21"/>
      <c r="R145" s="46"/>
      <c r="S145" s="46"/>
      <c r="T145" s="46"/>
      <c r="U145" s="21"/>
      <c r="V145" s="21"/>
      <c r="W145" s="21"/>
      <c r="X145" s="21"/>
      <c r="Y145" s="21"/>
      <c r="Z145" s="21"/>
      <c r="AA145" s="21"/>
      <c r="AE145" s="31"/>
      <c r="AF145" s="31"/>
    </row>
    <row r="146" customFormat="false" ht="14.65" hidden="false" customHeight="false" outlineLevel="0" collapsed="false">
      <c r="A146" s="44"/>
      <c r="B146" s="45"/>
      <c r="C146" s="21" t="n">
        <v>64.6158548683401</v>
      </c>
      <c r="D146" s="46" t="n">
        <f aca="false">C146+B146</f>
        <v>64.6158548683401</v>
      </c>
      <c r="E146" s="46"/>
      <c r="F146" s="46"/>
      <c r="G146" s="21" t="n">
        <f aca="false">(F146-E146)</f>
        <v>0</v>
      </c>
      <c r="H146" s="45"/>
      <c r="I146" s="45"/>
      <c r="J146" s="47"/>
      <c r="K146" s="45"/>
      <c r="L146" s="45"/>
      <c r="M146" s="45"/>
      <c r="N146" s="46"/>
      <c r="O146" s="46"/>
      <c r="P146" s="46"/>
      <c r="Q146" s="21"/>
      <c r="R146" s="46"/>
      <c r="S146" s="46"/>
      <c r="T146" s="46"/>
      <c r="U146" s="21"/>
      <c r="V146" s="21"/>
      <c r="W146" s="21"/>
      <c r="X146" s="21"/>
      <c r="Y146" s="21"/>
      <c r="Z146" s="21"/>
      <c r="AA146" s="21"/>
      <c r="AE146" s="31"/>
      <c r="AF146" s="31"/>
    </row>
    <row r="147" customFormat="false" ht="14.65" hidden="false" customHeight="false" outlineLevel="0" collapsed="false">
      <c r="A147" s="44"/>
      <c r="B147" s="45"/>
      <c r="C147" s="21" t="n">
        <v>159.671523216308</v>
      </c>
      <c r="D147" s="46" t="n">
        <f aca="false">C147+B147</f>
        <v>159.671523216308</v>
      </c>
      <c r="E147" s="46"/>
      <c r="F147" s="46"/>
      <c r="G147" s="21" t="n">
        <f aca="false">(F147-E147)</f>
        <v>0</v>
      </c>
      <c r="H147" s="45"/>
      <c r="I147" s="45"/>
      <c r="J147" s="47"/>
      <c r="K147" s="45"/>
      <c r="L147" s="45"/>
      <c r="M147" s="45"/>
      <c r="N147" s="46"/>
      <c r="O147" s="46"/>
      <c r="P147" s="46"/>
      <c r="Q147" s="21"/>
      <c r="R147" s="46"/>
      <c r="S147" s="46"/>
      <c r="T147" s="46"/>
      <c r="U147" s="21"/>
      <c r="V147" s="21"/>
      <c r="W147" s="21"/>
      <c r="X147" s="21"/>
      <c r="Y147" s="21"/>
      <c r="Z147" s="21"/>
      <c r="AA147" s="21"/>
      <c r="AE147" s="31"/>
      <c r="AF147" s="31"/>
    </row>
    <row r="148" customFormat="false" ht="14.65" hidden="false" customHeight="false" outlineLevel="0" collapsed="false">
      <c r="A148" s="44"/>
      <c r="B148" s="45"/>
      <c r="C148" s="21" t="n">
        <v>78.6103037438658</v>
      </c>
      <c r="D148" s="46" t="n">
        <f aca="false">C148+B148</f>
        <v>78.6103037438658</v>
      </c>
      <c r="E148" s="46"/>
      <c r="F148" s="46"/>
      <c r="G148" s="21" t="n">
        <f aca="false">(F148-E148)</f>
        <v>0</v>
      </c>
      <c r="H148" s="45"/>
      <c r="I148" s="45"/>
      <c r="J148" s="47"/>
      <c r="K148" s="45"/>
      <c r="L148" s="45"/>
      <c r="M148" s="45"/>
      <c r="N148" s="46"/>
      <c r="O148" s="46"/>
      <c r="P148" s="46"/>
      <c r="Q148" s="21"/>
      <c r="R148" s="46"/>
      <c r="S148" s="46"/>
      <c r="T148" s="46"/>
      <c r="U148" s="21"/>
      <c r="V148" s="21"/>
      <c r="W148" s="21"/>
      <c r="X148" s="21"/>
      <c r="Y148" s="21"/>
      <c r="Z148" s="21"/>
      <c r="AA148" s="21"/>
      <c r="AE148" s="31"/>
      <c r="AF148" s="31"/>
    </row>
    <row r="149" customFormat="false" ht="14.65" hidden="false" customHeight="false" outlineLevel="0" collapsed="false">
      <c r="A149" s="44"/>
      <c r="B149" s="45"/>
      <c r="C149" s="21" t="n">
        <v>124.380483657901</v>
      </c>
      <c r="D149" s="46" t="n">
        <f aca="false">C149+B149</f>
        <v>124.380483657901</v>
      </c>
      <c r="E149" s="46"/>
      <c r="F149" s="46"/>
      <c r="G149" s="21" t="n">
        <f aca="false">(F149-E149)</f>
        <v>0</v>
      </c>
      <c r="H149" s="45"/>
      <c r="I149" s="45"/>
      <c r="J149" s="47"/>
      <c r="K149" s="45"/>
      <c r="L149" s="45"/>
      <c r="M149" s="45"/>
      <c r="N149" s="46"/>
      <c r="O149" s="46"/>
      <c r="P149" s="46"/>
      <c r="Q149" s="21"/>
      <c r="R149" s="46"/>
      <c r="S149" s="46"/>
      <c r="T149" s="46"/>
      <c r="U149" s="21"/>
      <c r="V149" s="21"/>
      <c r="W149" s="21"/>
      <c r="X149" s="21"/>
      <c r="Y149" s="21"/>
      <c r="Z149" s="21"/>
      <c r="AA149" s="21"/>
      <c r="AE149" s="31"/>
      <c r="AF149" s="31"/>
    </row>
    <row r="150" customFormat="false" ht="14.65" hidden="false" customHeight="false" outlineLevel="0" collapsed="false">
      <c r="A150" s="44"/>
      <c r="B150" s="45"/>
      <c r="C150" s="21" t="n">
        <v>376.350599856236</v>
      </c>
      <c r="D150" s="46" t="n">
        <f aca="false">C150+B150</f>
        <v>376.350599856236</v>
      </c>
      <c r="E150" s="46"/>
      <c r="F150" s="46"/>
      <c r="G150" s="21" t="n">
        <f aca="false">(F150-E150)</f>
        <v>0</v>
      </c>
      <c r="H150" s="45"/>
      <c r="I150" s="45"/>
      <c r="J150" s="47"/>
      <c r="K150" s="45"/>
      <c r="L150" s="45"/>
      <c r="M150" s="45"/>
      <c r="N150" s="46"/>
      <c r="O150" s="46"/>
      <c r="P150" s="46"/>
      <c r="Q150" s="21"/>
      <c r="R150" s="46"/>
      <c r="S150" s="46"/>
      <c r="T150" s="46"/>
      <c r="U150" s="21"/>
      <c r="V150" s="21"/>
      <c r="W150" s="21"/>
      <c r="X150" s="21"/>
      <c r="Y150" s="21"/>
      <c r="Z150" s="21"/>
      <c r="AA150" s="21"/>
      <c r="AE150" s="31"/>
      <c r="AF150" s="31"/>
    </row>
    <row r="151" customFormat="false" ht="14.65" hidden="false" customHeight="false" outlineLevel="0" collapsed="false">
      <c r="A151" s="44"/>
      <c r="B151" s="45"/>
      <c r="C151" s="21" t="n">
        <v>-12.8579797996966</v>
      </c>
      <c r="D151" s="46" t="n">
        <f aca="false">C151+B151</f>
        <v>-12.8579797996966</v>
      </c>
      <c r="E151" s="46"/>
      <c r="F151" s="46"/>
      <c r="G151" s="21" t="n">
        <f aca="false">(F151-E151)</f>
        <v>0</v>
      </c>
      <c r="H151" s="45"/>
      <c r="I151" s="45"/>
      <c r="J151" s="47"/>
      <c r="K151" s="45"/>
      <c r="L151" s="45"/>
      <c r="M151" s="45"/>
      <c r="N151" s="46"/>
      <c r="O151" s="46"/>
      <c r="P151" s="46"/>
      <c r="Q151" s="21"/>
      <c r="R151" s="46"/>
      <c r="S151" s="46"/>
      <c r="T151" s="46"/>
      <c r="U151" s="21"/>
      <c r="V151" s="21"/>
      <c r="W151" s="21"/>
      <c r="X151" s="21"/>
      <c r="Y151" s="21"/>
      <c r="Z151" s="21"/>
      <c r="AA151" s="21"/>
      <c r="AE151" s="31"/>
      <c r="AF151" s="31"/>
    </row>
    <row r="152" customFormat="false" ht="14.65" hidden="false" customHeight="false" outlineLevel="0" collapsed="false">
      <c r="A152" s="44"/>
      <c r="B152" s="45"/>
      <c r="C152" s="21" t="n">
        <v>-84.8537595120583</v>
      </c>
      <c r="D152" s="46" t="n">
        <f aca="false">C152+B152</f>
        <v>-84.8537595120583</v>
      </c>
      <c r="E152" s="46"/>
      <c r="F152" s="46"/>
      <c r="G152" s="21" t="n">
        <f aca="false">(F152-E152)</f>
        <v>0</v>
      </c>
      <c r="H152" s="45"/>
      <c r="I152" s="45"/>
      <c r="J152" s="47"/>
      <c r="K152" s="45"/>
      <c r="L152" s="45"/>
      <c r="M152" s="45"/>
      <c r="N152" s="46"/>
      <c r="O152" s="46"/>
      <c r="P152" s="46"/>
      <c r="Q152" s="21"/>
      <c r="R152" s="46"/>
      <c r="S152" s="46"/>
      <c r="T152" s="46"/>
      <c r="U152" s="21"/>
      <c r="V152" s="21"/>
      <c r="W152" s="21"/>
      <c r="X152" s="21"/>
      <c r="Y152" s="21"/>
      <c r="Z152" s="21"/>
      <c r="AA152" s="21"/>
      <c r="AE152" s="31"/>
      <c r="AF152" s="31"/>
    </row>
    <row r="153" customFormat="false" ht="14.65" hidden="false" customHeight="false" outlineLevel="0" collapsed="false">
      <c r="A153" s="44"/>
      <c r="B153" s="45"/>
      <c r="C153" s="21" t="n">
        <v>-33.050639419798</v>
      </c>
      <c r="D153" s="46" t="n">
        <f aca="false">C153+B153</f>
        <v>-33.050639419798</v>
      </c>
      <c r="E153" s="46"/>
      <c r="F153" s="46"/>
      <c r="G153" s="21" t="n">
        <f aca="false">(F153-E153)</f>
        <v>0</v>
      </c>
      <c r="H153" s="45"/>
      <c r="I153" s="45"/>
      <c r="J153" s="47"/>
      <c r="K153" s="45"/>
      <c r="L153" s="45"/>
      <c r="M153" s="45"/>
      <c r="N153" s="46"/>
      <c r="O153" s="46"/>
      <c r="P153" s="46"/>
      <c r="Q153" s="21"/>
      <c r="R153" s="46"/>
      <c r="S153" s="46"/>
      <c r="T153" s="46"/>
      <c r="U153" s="21"/>
      <c r="V153" s="21"/>
      <c r="W153" s="21"/>
      <c r="X153" s="21"/>
      <c r="Y153" s="21"/>
      <c r="Z153" s="21"/>
      <c r="AA153" s="21"/>
      <c r="AE153" s="31"/>
      <c r="AF153" s="31"/>
    </row>
    <row r="154" customFormat="false" ht="14.65" hidden="false" customHeight="false" outlineLevel="0" collapsed="false">
      <c r="A154" s="44"/>
      <c r="B154" s="45"/>
      <c r="C154" s="21" t="n">
        <v>102.527066952723</v>
      </c>
      <c r="D154" s="46" t="n">
        <f aca="false">C154+B154</f>
        <v>102.527066952723</v>
      </c>
      <c r="E154" s="46"/>
      <c r="F154" s="46"/>
      <c r="G154" s="21" t="n">
        <f aca="false">(F154-E154)</f>
        <v>0</v>
      </c>
      <c r="H154" s="45"/>
      <c r="I154" s="45"/>
      <c r="J154" s="47"/>
      <c r="K154" s="45"/>
      <c r="L154" s="45"/>
      <c r="M154" s="45"/>
      <c r="N154" s="46"/>
      <c r="O154" s="46"/>
      <c r="P154" s="46"/>
      <c r="Q154" s="21"/>
      <c r="R154" s="46"/>
      <c r="S154" s="46"/>
      <c r="T154" s="46"/>
      <c r="U154" s="21"/>
      <c r="V154" s="21"/>
      <c r="W154" s="21"/>
      <c r="X154" s="21"/>
      <c r="Y154" s="21"/>
      <c r="Z154" s="21"/>
      <c r="AA154" s="21"/>
      <c r="AE154" s="31"/>
      <c r="AF154" s="31"/>
    </row>
    <row r="155" customFormat="false" ht="14.65" hidden="false" customHeight="false" outlineLevel="0" collapsed="false">
      <c r="A155" s="44"/>
      <c r="B155" s="45"/>
      <c r="C155" s="21" t="n">
        <v>178.533789986609</v>
      </c>
      <c r="D155" s="46" t="n">
        <f aca="false">C155+B155</f>
        <v>178.533789986609</v>
      </c>
      <c r="E155" s="46"/>
      <c r="F155" s="46"/>
      <c r="G155" s="21" t="n">
        <f aca="false">(F155-E155)</f>
        <v>0</v>
      </c>
      <c r="H155" s="45"/>
      <c r="I155" s="45"/>
      <c r="J155" s="47"/>
      <c r="K155" s="45"/>
      <c r="L155" s="45"/>
      <c r="M155" s="45"/>
      <c r="N155" s="46"/>
      <c r="O155" s="46"/>
      <c r="P155" s="46"/>
      <c r="Q155" s="21"/>
      <c r="R155" s="46"/>
      <c r="S155" s="46"/>
      <c r="T155" s="46"/>
      <c r="U155" s="21"/>
      <c r="V155" s="21"/>
      <c r="W155" s="21"/>
      <c r="X155" s="21"/>
      <c r="Y155" s="21"/>
      <c r="Z155" s="21"/>
      <c r="AA155" s="21"/>
      <c r="AE155" s="31"/>
      <c r="AF155" s="31"/>
    </row>
    <row r="156" customFormat="false" ht="14.65" hidden="false" customHeight="false" outlineLevel="0" collapsed="false">
      <c r="A156" s="44"/>
      <c r="B156" s="45"/>
      <c r="C156" s="21" t="n">
        <v>297.080687535172</v>
      </c>
      <c r="D156" s="46" t="n">
        <f aca="false">C156+B156</f>
        <v>297.080687535172</v>
      </c>
      <c r="E156" s="46"/>
      <c r="F156" s="46"/>
      <c r="G156" s="21" t="n">
        <f aca="false">(F156-E156)</f>
        <v>0</v>
      </c>
      <c r="H156" s="45"/>
      <c r="I156" s="45"/>
      <c r="J156" s="47"/>
      <c r="K156" s="45"/>
      <c r="L156" s="45"/>
      <c r="M156" s="45"/>
      <c r="N156" s="46"/>
      <c r="O156" s="46"/>
      <c r="P156" s="46"/>
      <c r="Q156" s="21"/>
      <c r="R156" s="46"/>
      <c r="S156" s="46"/>
      <c r="T156" s="46"/>
      <c r="U156" s="21"/>
      <c r="V156" s="21"/>
      <c r="W156" s="21"/>
      <c r="X156" s="21"/>
      <c r="Y156" s="21"/>
      <c r="Z156" s="21"/>
      <c r="AA156" s="21"/>
      <c r="AE156" s="31"/>
      <c r="AF156" s="31"/>
    </row>
    <row r="157" customFormat="false" ht="14.65" hidden="false" customHeight="false" outlineLevel="0" collapsed="false">
      <c r="A157" s="44"/>
      <c r="B157" s="45"/>
      <c r="C157" s="21" t="n">
        <v>-72.5249565541977</v>
      </c>
      <c r="D157" s="46" t="n">
        <f aca="false">C157+B157</f>
        <v>-72.5249565541977</v>
      </c>
      <c r="E157" s="46"/>
      <c r="F157" s="46"/>
      <c r="G157" s="21" t="n">
        <f aca="false">(F157-E157)</f>
        <v>0</v>
      </c>
      <c r="H157" s="45"/>
      <c r="I157" s="45"/>
      <c r="J157" s="47"/>
      <c r="K157" s="45"/>
      <c r="L157" s="45"/>
      <c r="M157" s="45"/>
      <c r="N157" s="46"/>
      <c r="O157" s="46"/>
      <c r="P157" s="46"/>
      <c r="Q157" s="21"/>
      <c r="R157" s="46"/>
      <c r="S157" s="46"/>
      <c r="T157" s="46"/>
      <c r="U157" s="21"/>
      <c r="V157" s="21"/>
      <c r="W157" s="21"/>
      <c r="X157" s="21"/>
      <c r="Y157" s="21"/>
      <c r="Z157" s="21"/>
      <c r="AA157" s="21"/>
      <c r="AE157" s="31"/>
      <c r="AF157" s="31"/>
    </row>
    <row r="158" customFormat="false" ht="14.65" hidden="false" customHeight="false" outlineLevel="0" collapsed="false">
      <c r="A158" s="44"/>
      <c r="B158" s="45"/>
      <c r="C158" s="21" t="n">
        <v>-29.3708807693145</v>
      </c>
      <c r="D158" s="46" t="n">
        <f aca="false">C158+B158</f>
        <v>-29.3708807693145</v>
      </c>
      <c r="E158" s="46"/>
      <c r="F158" s="46"/>
      <c r="G158" s="21" t="n">
        <f aca="false">(F158-E158)</f>
        <v>0</v>
      </c>
      <c r="H158" s="45"/>
      <c r="I158" s="45"/>
      <c r="J158" s="47"/>
      <c r="K158" s="45"/>
      <c r="L158" s="45"/>
      <c r="M158" s="45"/>
      <c r="N158" s="46"/>
      <c r="O158" s="46"/>
      <c r="P158" s="46"/>
      <c r="Q158" s="21"/>
      <c r="R158" s="46"/>
      <c r="S158" s="46"/>
      <c r="T158" s="46"/>
      <c r="U158" s="21"/>
      <c r="V158" s="21"/>
      <c r="W158" s="21"/>
      <c r="X158" s="21"/>
      <c r="Y158" s="21"/>
      <c r="Z158" s="21"/>
      <c r="AA158" s="21"/>
      <c r="AE158" s="31"/>
      <c r="AF158" s="31"/>
    </row>
    <row r="159" customFormat="false" ht="14.65" hidden="false" customHeight="false" outlineLevel="0" collapsed="false">
      <c r="A159" s="44"/>
      <c r="B159" s="45"/>
      <c r="C159" s="21" t="n">
        <v>-9.07947388322263</v>
      </c>
      <c r="D159" s="46" t="n">
        <f aca="false">C159+B159</f>
        <v>-9.07947388322263</v>
      </c>
      <c r="E159" s="46"/>
      <c r="F159" s="46"/>
      <c r="G159" s="21" t="n">
        <f aca="false">(F159-E159)</f>
        <v>0</v>
      </c>
      <c r="H159" s="45"/>
      <c r="I159" s="45"/>
      <c r="J159" s="47"/>
      <c r="K159" s="45"/>
      <c r="L159" s="45"/>
      <c r="M159" s="45"/>
      <c r="N159" s="46"/>
      <c r="O159" s="46"/>
      <c r="P159" s="46"/>
      <c r="Q159" s="21"/>
      <c r="R159" s="46"/>
      <c r="S159" s="46"/>
      <c r="T159" s="46"/>
      <c r="U159" s="21"/>
      <c r="V159" s="21"/>
      <c r="W159" s="21"/>
      <c r="X159" s="21"/>
      <c r="Y159" s="21"/>
      <c r="Z159" s="21"/>
      <c r="AA159" s="21"/>
      <c r="AE159" s="31"/>
      <c r="AF159" s="31"/>
    </row>
    <row r="160" customFormat="false" ht="14.65" hidden="false" customHeight="false" outlineLevel="0" collapsed="false">
      <c r="A160" s="44"/>
      <c r="B160" s="45"/>
      <c r="C160" s="21" t="n">
        <v>-119.44664898305</v>
      </c>
      <c r="D160" s="46" t="n">
        <f aca="false">C160+B160</f>
        <v>-119.44664898305</v>
      </c>
      <c r="E160" s="46"/>
      <c r="F160" s="46"/>
      <c r="G160" s="21" t="n">
        <f aca="false">(F160-E160)</f>
        <v>0</v>
      </c>
      <c r="H160" s="45"/>
      <c r="I160" s="45"/>
      <c r="J160" s="47"/>
      <c r="K160" s="45"/>
      <c r="L160" s="45"/>
      <c r="M160" s="45"/>
      <c r="N160" s="46"/>
      <c r="O160" s="46"/>
      <c r="P160" s="46"/>
      <c r="Q160" s="21"/>
      <c r="R160" s="46"/>
      <c r="S160" s="46"/>
      <c r="T160" s="46"/>
      <c r="U160" s="21"/>
      <c r="V160" s="21"/>
      <c r="W160" s="21"/>
      <c r="X160" s="21"/>
      <c r="Y160" s="21"/>
      <c r="Z160" s="21"/>
      <c r="AA160" s="21"/>
      <c r="AE160" s="31"/>
      <c r="AF160" s="31"/>
    </row>
    <row r="161" customFormat="false" ht="14.65" hidden="false" customHeight="false" outlineLevel="0" collapsed="false">
      <c r="A161" s="44"/>
      <c r="B161" s="45"/>
      <c r="C161" s="21" t="n">
        <v>121.029795500352</v>
      </c>
      <c r="D161" s="46" t="n">
        <f aca="false">C161+B161</f>
        <v>121.029795500352</v>
      </c>
      <c r="E161" s="46"/>
      <c r="F161" s="46"/>
      <c r="G161" s="21" t="n">
        <f aca="false">(F161-E161)</f>
        <v>0</v>
      </c>
      <c r="H161" s="45"/>
      <c r="I161" s="45"/>
      <c r="J161" s="47"/>
      <c r="K161" s="45"/>
      <c r="L161" s="45"/>
      <c r="M161" s="45"/>
      <c r="N161" s="46"/>
      <c r="O161" s="46"/>
      <c r="P161" s="46"/>
      <c r="Q161" s="21"/>
      <c r="R161" s="46"/>
      <c r="S161" s="46"/>
      <c r="T161" s="46"/>
      <c r="U161" s="21"/>
      <c r="V161" s="21"/>
      <c r="W161" s="21"/>
      <c r="X161" s="21"/>
      <c r="Y161" s="21"/>
      <c r="Z161" s="21"/>
      <c r="AA161" s="21"/>
      <c r="AE161" s="31"/>
      <c r="AF161" s="31"/>
    </row>
    <row r="162" customFormat="false" ht="14.65" hidden="false" customHeight="false" outlineLevel="0" collapsed="false">
      <c r="A162" s="44"/>
      <c r="B162" s="45"/>
      <c r="C162" s="21" t="n">
        <v>-10.2990301412871</v>
      </c>
      <c r="D162" s="46" t="n">
        <f aca="false">C162+B162</f>
        <v>-10.2990301412871</v>
      </c>
      <c r="E162" s="46"/>
      <c r="F162" s="46"/>
      <c r="G162" s="21" t="n">
        <f aca="false">(F162-E162)</f>
        <v>0</v>
      </c>
      <c r="H162" s="45"/>
      <c r="I162" s="45"/>
      <c r="J162" s="47"/>
      <c r="K162" s="45"/>
      <c r="L162" s="45"/>
      <c r="M162" s="45"/>
      <c r="N162" s="46"/>
      <c r="O162" s="46"/>
      <c r="P162" s="46"/>
      <c r="Q162" s="21"/>
      <c r="R162" s="46"/>
      <c r="S162" s="46"/>
      <c r="T162" s="46"/>
      <c r="U162" s="21"/>
      <c r="V162" s="21"/>
      <c r="W162" s="21"/>
      <c r="X162" s="21"/>
      <c r="Y162" s="21"/>
      <c r="Z162" s="21"/>
      <c r="AA162" s="21"/>
      <c r="AE162" s="31"/>
      <c r="AF162" s="31"/>
    </row>
    <row r="163" customFormat="false" ht="14.65" hidden="false" customHeight="false" outlineLevel="0" collapsed="false">
      <c r="A163" s="44"/>
      <c r="B163" s="45"/>
      <c r="C163" s="21" t="n">
        <v>85.5834180870106</v>
      </c>
      <c r="D163" s="46" t="n">
        <f aca="false">C163+B163</f>
        <v>85.5834180870106</v>
      </c>
      <c r="E163" s="46"/>
      <c r="F163" s="46"/>
      <c r="G163" s="21" t="n">
        <f aca="false">(F163-E163)</f>
        <v>0</v>
      </c>
      <c r="H163" s="45"/>
      <c r="I163" s="45"/>
      <c r="J163" s="47"/>
      <c r="K163" s="45"/>
      <c r="L163" s="45"/>
      <c r="M163" s="45"/>
      <c r="N163" s="46"/>
      <c r="O163" s="46"/>
      <c r="P163" s="46"/>
      <c r="Q163" s="21"/>
      <c r="R163" s="46"/>
      <c r="S163" s="46"/>
      <c r="T163" s="46"/>
      <c r="U163" s="21"/>
      <c r="V163" s="21"/>
      <c r="W163" s="21"/>
      <c r="X163" s="21"/>
      <c r="Y163" s="21"/>
      <c r="Z163" s="21"/>
      <c r="AA163" s="21"/>
      <c r="AE163" s="31"/>
      <c r="AF163" s="31"/>
    </row>
    <row r="164" customFormat="false" ht="14.65" hidden="false" customHeight="false" outlineLevel="0" collapsed="false">
      <c r="A164" s="44"/>
      <c r="B164" s="45"/>
      <c r="C164" s="21" t="n">
        <v>158.392601479636</v>
      </c>
      <c r="D164" s="46" t="n">
        <f aca="false">C164+B164</f>
        <v>158.392601479636</v>
      </c>
      <c r="E164" s="46"/>
      <c r="F164" s="46"/>
      <c r="G164" s="21" t="n">
        <f aca="false">(F164-E164)</f>
        <v>0</v>
      </c>
      <c r="H164" s="45"/>
      <c r="I164" s="45"/>
      <c r="J164" s="47"/>
      <c r="K164" s="45"/>
      <c r="L164" s="45"/>
      <c r="M164" s="45"/>
      <c r="N164" s="46"/>
      <c r="O164" s="46"/>
      <c r="P164" s="46"/>
      <c r="Q164" s="21"/>
      <c r="R164" s="46"/>
      <c r="S164" s="46"/>
      <c r="T164" s="46"/>
      <c r="U164" s="21"/>
      <c r="V164" s="21"/>
      <c r="W164" s="21"/>
      <c r="X164" s="21"/>
      <c r="Y164" s="21"/>
      <c r="Z164" s="21"/>
      <c r="AA164" s="21"/>
      <c r="AE164" s="31"/>
      <c r="AF164" s="31"/>
    </row>
    <row r="165" customFormat="false" ht="14.65" hidden="false" customHeight="false" outlineLevel="0" collapsed="false">
      <c r="A165" s="44"/>
      <c r="B165" s="45"/>
      <c r="C165" s="21" t="n">
        <v>131.929729923856</v>
      </c>
      <c r="D165" s="46" t="n">
        <f aca="false">C165+B165</f>
        <v>131.929729923856</v>
      </c>
      <c r="E165" s="46"/>
      <c r="F165" s="46"/>
      <c r="G165" s="21" t="n">
        <f aca="false">(F165-E165)</f>
        <v>0</v>
      </c>
      <c r="H165" s="45"/>
      <c r="I165" s="45"/>
      <c r="J165" s="47"/>
      <c r="K165" s="45"/>
      <c r="L165" s="45"/>
      <c r="M165" s="45"/>
      <c r="N165" s="46"/>
      <c r="O165" s="46"/>
      <c r="P165" s="46"/>
      <c r="Q165" s="21"/>
      <c r="R165" s="46"/>
      <c r="S165" s="46"/>
      <c r="T165" s="46"/>
      <c r="U165" s="21"/>
      <c r="V165" s="21"/>
      <c r="W165" s="21"/>
      <c r="X165" s="21"/>
      <c r="Y165" s="21"/>
      <c r="Z165" s="21"/>
      <c r="AA165" s="21"/>
      <c r="AE165" s="31"/>
      <c r="AF165" s="31"/>
    </row>
    <row r="166" customFormat="false" ht="14.65" hidden="false" customHeight="false" outlineLevel="0" collapsed="false">
      <c r="A166" s="44"/>
      <c r="B166" s="45"/>
      <c r="C166" s="21" t="n">
        <v>-170.406085952617</v>
      </c>
      <c r="D166" s="46" t="n">
        <f aca="false">C166+B166</f>
        <v>-170.406085952617</v>
      </c>
      <c r="E166" s="46"/>
      <c r="F166" s="46"/>
      <c r="G166" s="21" t="n">
        <f aca="false">(F166-E166)</f>
        <v>0</v>
      </c>
      <c r="H166" s="45"/>
      <c r="I166" s="45"/>
      <c r="J166" s="47"/>
      <c r="K166" s="45"/>
      <c r="L166" s="45"/>
      <c r="M166" s="45"/>
      <c r="N166" s="46"/>
      <c r="O166" s="46"/>
      <c r="P166" s="46"/>
      <c r="Q166" s="21"/>
      <c r="R166" s="46"/>
      <c r="S166" s="46"/>
      <c r="T166" s="46"/>
      <c r="U166" s="21"/>
      <c r="V166" s="21"/>
      <c r="W166" s="21"/>
      <c r="X166" s="21"/>
      <c r="Y166" s="21"/>
      <c r="Z166" s="21"/>
      <c r="AA166" s="21"/>
      <c r="AE166" s="31"/>
      <c r="AF166" s="31"/>
    </row>
    <row r="167" customFormat="false" ht="14.65" hidden="false" customHeight="false" outlineLevel="0" collapsed="false">
      <c r="A167" s="44"/>
      <c r="B167" s="45"/>
      <c r="C167" s="21" t="n">
        <v>-12.2196542089837</v>
      </c>
      <c r="D167" s="46" t="n">
        <f aca="false">C167+B167</f>
        <v>-12.2196542089837</v>
      </c>
      <c r="E167" s="46"/>
      <c r="F167" s="46"/>
      <c r="G167" s="21" t="n">
        <f aca="false">(F167-E167)</f>
        <v>0</v>
      </c>
      <c r="H167" s="45"/>
      <c r="I167" s="45"/>
      <c r="J167" s="47"/>
      <c r="K167" s="45"/>
      <c r="L167" s="45"/>
      <c r="M167" s="45"/>
      <c r="N167" s="46"/>
      <c r="O167" s="46"/>
      <c r="P167" s="46"/>
      <c r="Q167" s="21"/>
      <c r="R167" s="46"/>
      <c r="S167" s="46"/>
      <c r="T167" s="46"/>
      <c r="U167" s="21"/>
      <c r="V167" s="21"/>
      <c r="W167" s="21"/>
      <c r="X167" s="21"/>
      <c r="Y167" s="21"/>
      <c r="Z167" s="21"/>
      <c r="AA167" s="21"/>
      <c r="AE167" s="31"/>
      <c r="AF167" s="31"/>
    </row>
    <row r="168" customFormat="false" ht="14.65" hidden="false" customHeight="false" outlineLevel="0" collapsed="false">
      <c r="A168" s="44"/>
      <c r="B168" s="45"/>
      <c r="C168" s="21" t="n">
        <v>19.3430822671592</v>
      </c>
      <c r="D168" s="46" t="n">
        <f aca="false">C168+B168</f>
        <v>19.3430822671592</v>
      </c>
      <c r="E168" s="46"/>
      <c r="F168" s="46"/>
      <c r="G168" s="21" t="n">
        <f aca="false">(F168-E168)</f>
        <v>0</v>
      </c>
      <c r="H168" s="45"/>
      <c r="I168" s="45"/>
      <c r="J168" s="47"/>
      <c r="K168" s="45"/>
      <c r="L168" s="45"/>
      <c r="M168" s="45"/>
      <c r="N168" s="46"/>
      <c r="O168" s="46"/>
      <c r="P168" s="46"/>
      <c r="Q168" s="21"/>
      <c r="R168" s="46"/>
      <c r="S168" s="46"/>
      <c r="T168" s="46"/>
      <c r="U168" s="21"/>
      <c r="V168" s="21"/>
      <c r="W168" s="21"/>
      <c r="X168" s="21"/>
      <c r="Y168" s="21"/>
      <c r="Z168" s="21"/>
      <c r="AA168" s="21"/>
      <c r="AE168" s="31"/>
      <c r="AF168" s="31"/>
    </row>
    <row r="169" customFormat="false" ht="14.65" hidden="false" customHeight="false" outlineLevel="0" collapsed="false">
      <c r="A169" s="44"/>
      <c r="B169" s="45"/>
      <c r="C169" s="21" t="n">
        <v>-22.1485294235949</v>
      </c>
      <c r="D169" s="46" t="n">
        <f aca="false">C169+B169</f>
        <v>-22.1485294235949</v>
      </c>
      <c r="E169" s="46"/>
      <c r="F169" s="46"/>
      <c r="G169" s="21" t="n">
        <f aca="false">(F169-E169)</f>
        <v>0</v>
      </c>
      <c r="H169" s="45"/>
      <c r="I169" s="45"/>
      <c r="J169" s="47"/>
      <c r="K169" s="45"/>
      <c r="L169" s="45"/>
      <c r="M169" s="45"/>
      <c r="N169" s="46"/>
      <c r="O169" s="46"/>
      <c r="P169" s="46"/>
      <c r="Q169" s="21"/>
      <c r="R169" s="46"/>
      <c r="S169" s="46"/>
      <c r="T169" s="46"/>
      <c r="U169" s="21"/>
      <c r="V169" s="21"/>
      <c r="W169" s="21"/>
      <c r="X169" s="21"/>
      <c r="Y169" s="21"/>
      <c r="Z169" s="21"/>
      <c r="AA169" s="21"/>
      <c r="AE169" s="31"/>
      <c r="AF169" s="31"/>
    </row>
    <row r="170" customFormat="false" ht="14.65" hidden="false" customHeight="false" outlineLevel="0" collapsed="false">
      <c r="A170" s="44"/>
      <c r="B170" s="45"/>
      <c r="C170" s="21" t="n">
        <v>135.748303532557</v>
      </c>
      <c r="D170" s="46" t="n">
        <f aca="false">C170+B170</f>
        <v>135.748303532557</v>
      </c>
      <c r="E170" s="46"/>
      <c r="F170" s="46"/>
      <c r="G170" s="21" t="n">
        <f aca="false">(F170-E170)</f>
        <v>0</v>
      </c>
      <c r="H170" s="45"/>
      <c r="I170" s="45"/>
      <c r="J170" s="47"/>
      <c r="K170" s="45"/>
      <c r="L170" s="45"/>
      <c r="M170" s="45"/>
      <c r="N170" s="46"/>
      <c r="O170" s="46"/>
      <c r="P170" s="46"/>
      <c r="Q170" s="21"/>
      <c r="R170" s="46"/>
      <c r="S170" s="46"/>
      <c r="T170" s="46"/>
      <c r="U170" s="21"/>
      <c r="V170" s="21"/>
      <c r="W170" s="21"/>
      <c r="X170" s="21"/>
      <c r="Y170" s="21"/>
      <c r="Z170" s="21"/>
      <c r="AA170" s="21"/>
      <c r="AE170" s="31"/>
      <c r="AF170" s="31"/>
    </row>
    <row r="171" customFormat="false" ht="14.65" hidden="false" customHeight="false" outlineLevel="0" collapsed="false">
      <c r="A171" s="44"/>
      <c r="B171" s="45"/>
      <c r="C171" s="21" t="n">
        <v>294.445763187016</v>
      </c>
      <c r="D171" s="46" t="n">
        <f aca="false">C171+B171</f>
        <v>294.445763187016</v>
      </c>
      <c r="E171" s="46"/>
      <c r="F171" s="46"/>
      <c r="G171" s="21" t="n">
        <f aca="false">(F171-E171)</f>
        <v>0</v>
      </c>
      <c r="H171" s="45"/>
      <c r="I171" s="45"/>
      <c r="J171" s="47"/>
      <c r="K171" s="45"/>
      <c r="L171" s="45"/>
      <c r="M171" s="45"/>
      <c r="N171" s="46"/>
      <c r="O171" s="46"/>
      <c r="P171" s="46"/>
      <c r="Q171" s="21"/>
      <c r="R171" s="46"/>
      <c r="S171" s="46"/>
      <c r="T171" s="46"/>
      <c r="U171" s="21"/>
      <c r="V171" s="21"/>
      <c r="W171" s="21"/>
      <c r="X171" s="21"/>
      <c r="Y171" s="21"/>
      <c r="Z171" s="21"/>
      <c r="AA171" s="21"/>
      <c r="AE171" s="31"/>
      <c r="AF171" s="31"/>
    </row>
    <row r="172" customFormat="false" ht="14.65" hidden="false" customHeight="false" outlineLevel="0" collapsed="false">
      <c r="A172" s="44"/>
      <c r="B172" s="45"/>
      <c r="C172" s="21" t="n">
        <v>331.874228640722</v>
      </c>
      <c r="D172" s="46" t="n">
        <f aca="false">C172+B172</f>
        <v>331.874228640722</v>
      </c>
      <c r="E172" s="46"/>
      <c r="F172" s="46"/>
      <c r="G172" s="21" t="n">
        <f aca="false">(F172-E172)</f>
        <v>0</v>
      </c>
      <c r="H172" s="45"/>
      <c r="I172" s="45"/>
      <c r="J172" s="47"/>
      <c r="K172" s="45"/>
      <c r="L172" s="45"/>
      <c r="M172" s="45"/>
      <c r="N172" s="46"/>
      <c r="O172" s="46"/>
      <c r="P172" s="46"/>
      <c r="Q172" s="21"/>
      <c r="R172" s="46"/>
      <c r="S172" s="46"/>
      <c r="T172" s="46"/>
      <c r="U172" s="21"/>
      <c r="V172" s="21"/>
      <c r="W172" s="21"/>
      <c r="X172" s="21"/>
      <c r="Y172" s="21"/>
      <c r="Z172" s="21"/>
      <c r="AA172" s="21"/>
      <c r="AE172" s="31"/>
      <c r="AF172" s="31"/>
    </row>
    <row r="173" customFormat="false" ht="14.65" hidden="false" customHeight="false" outlineLevel="0" collapsed="false">
      <c r="A173" s="44"/>
      <c r="B173" s="45"/>
      <c r="C173" s="21" t="n">
        <v>-259.841021154072</v>
      </c>
      <c r="D173" s="46" t="n">
        <f aca="false">C173+B173</f>
        <v>-259.841021154072</v>
      </c>
      <c r="E173" s="46"/>
      <c r="F173" s="46"/>
      <c r="G173" s="21" t="n">
        <f aca="false">(F173-E173)</f>
        <v>0</v>
      </c>
      <c r="H173" s="45"/>
      <c r="I173" s="45"/>
      <c r="J173" s="47"/>
      <c r="K173" s="45"/>
      <c r="L173" s="45"/>
      <c r="M173" s="45"/>
      <c r="N173" s="46"/>
      <c r="O173" s="46"/>
      <c r="P173" s="46"/>
      <c r="Q173" s="21"/>
      <c r="R173" s="46"/>
      <c r="S173" s="46"/>
      <c r="T173" s="46"/>
      <c r="U173" s="21"/>
      <c r="V173" s="21"/>
      <c r="W173" s="21"/>
      <c r="X173" s="21"/>
      <c r="Y173" s="21"/>
      <c r="Z173" s="21"/>
      <c r="AA173" s="21"/>
      <c r="AE173" s="31"/>
      <c r="AF173" s="31"/>
    </row>
    <row r="174" customFormat="false" ht="14.65" hidden="false" customHeight="false" outlineLevel="0" collapsed="false">
      <c r="A174" s="44"/>
      <c r="B174" s="45"/>
      <c r="C174" s="21" t="n">
        <v>-110.598506238097</v>
      </c>
      <c r="D174" s="46" t="n">
        <f aca="false">C174+B174</f>
        <v>-110.598506238097</v>
      </c>
      <c r="E174" s="46"/>
      <c r="F174" s="46"/>
      <c r="G174" s="21" t="n">
        <f aca="false">(F174-E174)</f>
        <v>0</v>
      </c>
      <c r="H174" s="45"/>
      <c r="I174" s="45"/>
      <c r="J174" s="47"/>
      <c r="K174" s="45"/>
      <c r="L174" s="45"/>
      <c r="M174" s="45"/>
      <c r="N174" s="46"/>
      <c r="O174" s="46"/>
      <c r="P174" s="46"/>
      <c r="Q174" s="21"/>
      <c r="R174" s="46"/>
      <c r="S174" s="46"/>
      <c r="T174" s="46"/>
      <c r="U174" s="21"/>
      <c r="V174" s="21"/>
      <c r="W174" s="21"/>
      <c r="X174" s="21"/>
      <c r="Y174" s="21"/>
      <c r="Z174" s="21"/>
      <c r="AA174" s="21"/>
      <c r="AE174" s="31"/>
      <c r="AF174" s="31"/>
    </row>
    <row r="175" customFormat="false" ht="14.65" hidden="false" customHeight="false" outlineLevel="0" collapsed="false">
      <c r="A175" s="44"/>
      <c r="B175" s="45"/>
      <c r="C175" s="21" t="n">
        <v>-129.55170439732</v>
      </c>
      <c r="D175" s="46" t="n">
        <f aca="false">C175+B175</f>
        <v>-129.55170439732</v>
      </c>
      <c r="E175" s="46"/>
      <c r="F175" s="46"/>
      <c r="G175" s="21" t="n">
        <f aca="false">(F175-E175)</f>
        <v>0</v>
      </c>
      <c r="H175" s="45"/>
      <c r="I175" s="45"/>
      <c r="J175" s="47"/>
      <c r="K175" s="45"/>
      <c r="L175" s="45"/>
      <c r="M175" s="45"/>
      <c r="N175" s="46"/>
      <c r="O175" s="46"/>
      <c r="P175" s="46"/>
      <c r="Q175" s="21"/>
      <c r="R175" s="46"/>
      <c r="S175" s="46"/>
      <c r="T175" s="46"/>
      <c r="U175" s="21"/>
      <c r="V175" s="21"/>
      <c r="W175" s="21"/>
      <c r="X175" s="21"/>
      <c r="Y175" s="21"/>
      <c r="Z175" s="21"/>
      <c r="AA175" s="21"/>
      <c r="AE175" s="31"/>
      <c r="AF175" s="31"/>
    </row>
    <row r="176" customFormat="false" ht="14.65" hidden="false" customHeight="false" outlineLevel="0" collapsed="false">
      <c r="A176" s="44"/>
      <c r="B176" s="45"/>
      <c r="C176" s="21" t="n">
        <v>-32.6086921605417</v>
      </c>
      <c r="D176" s="46" t="n">
        <f aca="false">C176+B176</f>
        <v>-32.6086921605417</v>
      </c>
      <c r="E176" s="46"/>
      <c r="F176" s="46"/>
      <c r="G176" s="21" t="n">
        <f aca="false">(F176-E176)</f>
        <v>0</v>
      </c>
      <c r="H176" s="45"/>
      <c r="I176" s="45"/>
      <c r="J176" s="47"/>
      <c r="K176" s="45"/>
      <c r="L176" s="45"/>
      <c r="M176" s="45"/>
      <c r="N176" s="46"/>
      <c r="O176" s="46"/>
      <c r="P176" s="46"/>
      <c r="Q176" s="21"/>
      <c r="R176" s="46"/>
      <c r="S176" s="46"/>
      <c r="T176" s="46"/>
      <c r="U176" s="21"/>
      <c r="V176" s="21"/>
      <c r="W176" s="21"/>
      <c r="X176" s="21"/>
      <c r="Y176" s="21"/>
      <c r="Z176" s="21"/>
      <c r="AA176" s="21"/>
      <c r="AE176" s="31"/>
      <c r="AF176" s="31"/>
    </row>
    <row r="177" customFormat="false" ht="14.65" hidden="false" customHeight="false" outlineLevel="0" collapsed="false">
      <c r="A177" s="44"/>
      <c r="B177" s="45"/>
      <c r="C177" s="21" t="n">
        <v>-57.3286911464245</v>
      </c>
      <c r="D177" s="46" t="n">
        <f aca="false">C177+B177</f>
        <v>-57.3286911464245</v>
      </c>
      <c r="E177" s="46"/>
      <c r="F177" s="46"/>
      <c r="G177" s="21" t="n">
        <f aca="false">(F177-E177)</f>
        <v>0</v>
      </c>
      <c r="H177" s="45"/>
      <c r="I177" s="45"/>
      <c r="J177" s="47"/>
      <c r="K177" s="45"/>
      <c r="L177" s="45"/>
      <c r="M177" s="45"/>
      <c r="N177" s="46"/>
      <c r="O177" s="46"/>
      <c r="P177" s="46"/>
      <c r="Q177" s="21"/>
      <c r="R177" s="46"/>
      <c r="S177" s="46"/>
      <c r="T177" s="46"/>
      <c r="U177" s="21"/>
      <c r="V177" s="21"/>
      <c r="W177" s="21"/>
      <c r="X177" s="21"/>
      <c r="Y177" s="21"/>
      <c r="Z177" s="21"/>
      <c r="AA177" s="21"/>
      <c r="AE177" s="31"/>
      <c r="AF177" s="31"/>
    </row>
    <row r="178" customFormat="false" ht="14.65" hidden="false" customHeight="false" outlineLevel="0" collapsed="false">
      <c r="A178" s="44"/>
      <c r="B178" s="45"/>
      <c r="C178" s="21" t="n">
        <v>107.842292072485</v>
      </c>
      <c r="D178" s="46" t="n">
        <f aca="false">C178+B178</f>
        <v>107.842292072485</v>
      </c>
      <c r="E178" s="46"/>
      <c r="F178" s="46"/>
      <c r="G178" s="21" t="n">
        <f aca="false">(F178-E178)</f>
        <v>0</v>
      </c>
      <c r="H178" s="45"/>
      <c r="I178" s="45"/>
      <c r="J178" s="47"/>
      <c r="K178" s="45"/>
      <c r="L178" s="45"/>
      <c r="M178" s="45"/>
      <c r="N178" s="46"/>
      <c r="O178" s="46"/>
      <c r="P178" s="46"/>
      <c r="Q178" s="21"/>
      <c r="R178" s="46"/>
      <c r="S178" s="46"/>
      <c r="T178" s="46"/>
      <c r="U178" s="21"/>
      <c r="V178" s="21"/>
      <c r="W178" s="21"/>
      <c r="X178" s="21"/>
      <c r="Y178" s="21"/>
      <c r="Z178" s="21"/>
      <c r="AA178" s="21"/>
      <c r="AE178" s="31"/>
      <c r="AF178" s="31"/>
    </row>
    <row r="179" customFormat="false" ht="14.65" hidden="false" customHeight="false" outlineLevel="0" collapsed="false">
      <c r="A179" s="44"/>
      <c r="B179" s="45"/>
      <c r="C179" s="21" t="n">
        <v>217.107136715292</v>
      </c>
      <c r="D179" s="46" t="n">
        <f aca="false">C179+B179</f>
        <v>217.107136715292</v>
      </c>
      <c r="E179" s="46"/>
      <c r="F179" s="46"/>
      <c r="G179" s="21" t="n">
        <f aca="false">(F179-E179)</f>
        <v>0</v>
      </c>
      <c r="H179" s="45"/>
      <c r="I179" s="45"/>
      <c r="J179" s="47"/>
      <c r="K179" s="45"/>
      <c r="L179" s="45"/>
      <c r="M179" s="45"/>
      <c r="N179" s="46"/>
      <c r="O179" s="46"/>
      <c r="P179" s="46"/>
      <c r="Q179" s="21"/>
      <c r="R179" s="46"/>
      <c r="S179" s="46"/>
      <c r="T179" s="46"/>
      <c r="U179" s="21"/>
      <c r="V179" s="21"/>
      <c r="W179" s="21"/>
      <c r="X179" s="21"/>
      <c r="Y179" s="21"/>
      <c r="Z179" s="21"/>
      <c r="AA179" s="21"/>
      <c r="AE179" s="31"/>
      <c r="AF179" s="31"/>
    </row>
    <row r="180" customFormat="false" ht="14.65" hidden="false" customHeight="false" outlineLevel="0" collapsed="false">
      <c r="A180" s="44"/>
      <c r="B180" s="45"/>
      <c r="C180" s="21" t="n">
        <v>-148.727299942506</v>
      </c>
      <c r="D180" s="46" t="n">
        <f aca="false">C180+B180</f>
        <v>-148.727299942506</v>
      </c>
      <c r="E180" s="46"/>
      <c r="F180" s="46"/>
      <c r="G180" s="21" t="n">
        <f aca="false">(F180-E180)</f>
        <v>0</v>
      </c>
      <c r="H180" s="45"/>
      <c r="I180" s="45"/>
      <c r="J180" s="47"/>
      <c r="K180" s="45"/>
      <c r="L180" s="45"/>
      <c r="M180" s="45"/>
      <c r="N180" s="46"/>
      <c r="O180" s="46"/>
      <c r="P180" s="46"/>
      <c r="Q180" s="21"/>
      <c r="R180" s="46"/>
      <c r="S180" s="46"/>
      <c r="T180" s="46"/>
      <c r="U180" s="21"/>
      <c r="V180" s="21"/>
      <c r="W180" s="21"/>
      <c r="X180" s="21"/>
      <c r="Y180" s="21"/>
      <c r="Z180" s="21"/>
      <c r="AA180" s="21"/>
      <c r="AE180" s="31"/>
      <c r="AF180" s="31"/>
    </row>
    <row r="181" customFormat="false" ht="14.65" hidden="false" customHeight="false" outlineLevel="0" collapsed="false">
      <c r="A181" s="44"/>
      <c r="B181" s="45"/>
      <c r="C181" s="21" t="n">
        <v>-117.853724551158</v>
      </c>
      <c r="D181" s="46" t="n">
        <f aca="false">C181+B181</f>
        <v>-117.853724551158</v>
      </c>
      <c r="E181" s="46"/>
      <c r="F181" s="46"/>
      <c r="G181" s="21" t="n">
        <f aca="false">(F181-E181)</f>
        <v>0</v>
      </c>
      <c r="H181" s="45"/>
      <c r="I181" s="45"/>
      <c r="J181" s="47"/>
      <c r="K181" s="45"/>
      <c r="L181" s="45"/>
      <c r="M181" s="45"/>
      <c r="N181" s="46"/>
      <c r="O181" s="46"/>
      <c r="P181" s="46"/>
      <c r="Q181" s="21"/>
      <c r="R181" s="46"/>
      <c r="S181" s="46"/>
      <c r="T181" s="46"/>
      <c r="U181" s="21"/>
      <c r="V181" s="21"/>
      <c r="W181" s="21"/>
      <c r="X181" s="21"/>
      <c r="Y181" s="21"/>
      <c r="Z181" s="21"/>
      <c r="AA181" s="21"/>
      <c r="AE181" s="31"/>
      <c r="AF181" s="31"/>
    </row>
    <row r="182" customFormat="false" ht="14.65" hidden="false" customHeight="false" outlineLevel="0" collapsed="false">
      <c r="A182" s="44"/>
      <c r="B182" s="45"/>
      <c r="C182" s="21" t="n">
        <v>-169.389847380553</v>
      </c>
      <c r="D182" s="46" t="n">
        <f aca="false">C182+B182</f>
        <v>-169.389847380553</v>
      </c>
      <c r="E182" s="46"/>
      <c r="F182" s="46"/>
      <c r="G182" s="21" t="n">
        <f aca="false">(F182-E182)</f>
        <v>0</v>
      </c>
      <c r="H182" s="45"/>
      <c r="I182" s="45"/>
      <c r="J182" s="47"/>
      <c r="K182" s="45"/>
      <c r="L182" s="45"/>
      <c r="M182" s="45"/>
      <c r="N182" s="46"/>
      <c r="O182" s="46"/>
      <c r="P182" s="46"/>
      <c r="Q182" s="21"/>
      <c r="R182" s="46"/>
      <c r="S182" s="46"/>
      <c r="T182" s="46"/>
      <c r="U182" s="21"/>
      <c r="V182" s="21"/>
      <c r="W182" s="21"/>
      <c r="X182" s="21"/>
      <c r="Y182" s="21"/>
      <c r="Z182" s="21"/>
      <c r="AA182" s="21"/>
      <c r="AE182" s="31"/>
      <c r="AF182" s="31"/>
    </row>
    <row r="183" customFormat="false" ht="14.65" hidden="false" customHeight="false" outlineLevel="0" collapsed="false">
      <c r="A183" s="44"/>
      <c r="B183" s="45"/>
      <c r="C183" s="21" t="n">
        <v>9.86803916663082</v>
      </c>
      <c r="D183" s="46" t="n">
        <f aca="false">C183+B183</f>
        <v>9.86803916663082</v>
      </c>
      <c r="E183" s="46"/>
      <c r="F183" s="46"/>
      <c r="G183" s="21" t="n">
        <f aca="false">(F183-E183)</f>
        <v>0</v>
      </c>
      <c r="H183" s="45"/>
      <c r="I183" s="45"/>
      <c r="J183" s="47"/>
      <c r="K183" s="45"/>
      <c r="L183" s="45"/>
      <c r="M183" s="45"/>
      <c r="N183" s="46"/>
      <c r="O183" s="46"/>
      <c r="P183" s="46"/>
      <c r="Q183" s="21"/>
      <c r="R183" s="46"/>
      <c r="S183" s="46"/>
      <c r="T183" s="46"/>
      <c r="U183" s="21"/>
      <c r="V183" s="21"/>
      <c r="W183" s="21"/>
      <c r="X183" s="21"/>
      <c r="Y183" s="21"/>
      <c r="Z183" s="21"/>
      <c r="AA183" s="21"/>
      <c r="AE183" s="31"/>
      <c r="AF183" s="31"/>
    </row>
    <row r="184" customFormat="false" ht="14.65" hidden="false" customHeight="false" outlineLevel="0" collapsed="false">
      <c r="A184" s="44"/>
      <c r="B184" s="45"/>
      <c r="C184" s="21" t="n">
        <v>11.7124073879917</v>
      </c>
      <c r="D184" s="46" t="n">
        <f aca="false">C184+B184</f>
        <v>11.7124073879917</v>
      </c>
      <c r="E184" s="46"/>
      <c r="F184" s="46"/>
      <c r="G184" s="21" t="n">
        <f aca="false">(F184-E184)</f>
        <v>0</v>
      </c>
      <c r="H184" s="45"/>
      <c r="I184" s="45"/>
      <c r="J184" s="47"/>
      <c r="K184" s="45"/>
      <c r="L184" s="45"/>
      <c r="M184" s="45"/>
      <c r="N184" s="46"/>
      <c r="O184" s="46"/>
      <c r="P184" s="46"/>
      <c r="Q184" s="21"/>
      <c r="R184" s="46"/>
      <c r="S184" s="46"/>
      <c r="T184" s="46"/>
      <c r="U184" s="21"/>
      <c r="V184" s="21"/>
      <c r="W184" s="21"/>
      <c r="X184" s="21"/>
      <c r="Y184" s="21"/>
      <c r="Z184" s="21"/>
      <c r="AA184" s="21"/>
      <c r="AE184" s="31"/>
      <c r="AF184" s="31"/>
    </row>
    <row r="185" customFormat="false" ht="14.65" hidden="false" customHeight="false" outlineLevel="0" collapsed="false">
      <c r="A185" s="44"/>
      <c r="B185" s="45"/>
      <c r="C185" s="21" t="n">
        <v>171.082714056547</v>
      </c>
      <c r="D185" s="46" t="n">
        <f aca="false">C185+B185</f>
        <v>171.082714056547</v>
      </c>
      <c r="E185" s="46"/>
      <c r="F185" s="46"/>
      <c r="G185" s="21" t="n">
        <f aca="false">(F185-E185)</f>
        <v>0</v>
      </c>
      <c r="H185" s="45"/>
      <c r="I185" s="45"/>
      <c r="J185" s="47"/>
      <c r="K185" s="45"/>
      <c r="L185" s="45"/>
      <c r="M185" s="45"/>
      <c r="N185" s="46"/>
      <c r="O185" s="46"/>
      <c r="P185" s="46"/>
      <c r="Q185" s="21"/>
      <c r="R185" s="46"/>
      <c r="S185" s="46"/>
      <c r="T185" s="46"/>
      <c r="U185" s="21"/>
      <c r="V185" s="21"/>
      <c r="W185" s="21"/>
      <c r="X185" s="21"/>
      <c r="Y185" s="21"/>
      <c r="Z185" s="21"/>
      <c r="AA185" s="21"/>
      <c r="AE185" s="31"/>
      <c r="AF185" s="31"/>
    </row>
    <row r="186" customFormat="false" ht="14.65" hidden="false" customHeight="false" outlineLevel="0" collapsed="false">
      <c r="A186" s="44"/>
      <c r="B186" s="45"/>
      <c r="C186" s="21" t="n">
        <v>224.860051781508</v>
      </c>
      <c r="D186" s="46" t="n">
        <f aca="false">C186+B186</f>
        <v>224.860051781508</v>
      </c>
      <c r="E186" s="46"/>
      <c r="F186" s="46"/>
      <c r="G186" s="21" t="n">
        <f aca="false">(F186-E186)</f>
        <v>0</v>
      </c>
      <c r="H186" s="45"/>
      <c r="I186" s="45"/>
      <c r="J186" s="47"/>
      <c r="K186" s="45"/>
      <c r="L186" s="45"/>
      <c r="M186" s="45"/>
      <c r="N186" s="46"/>
      <c r="O186" s="46"/>
      <c r="P186" s="46"/>
      <c r="Q186" s="21"/>
      <c r="R186" s="46"/>
      <c r="S186" s="46"/>
      <c r="T186" s="46"/>
      <c r="U186" s="21"/>
      <c r="V186" s="21"/>
      <c r="W186" s="21"/>
      <c r="X186" s="21"/>
      <c r="Y186" s="21"/>
      <c r="Z186" s="21"/>
      <c r="AA186" s="21"/>
      <c r="AE186" s="31"/>
      <c r="AF186" s="31"/>
    </row>
    <row r="187" customFormat="false" ht="14.65" hidden="false" customHeight="false" outlineLevel="0" collapsed="false">
      <c r="A187" s="44"/>
      <c r="B187" s="45"/>
      <c r="C187" s="21" t="n">
        <v>-100.213230851858</v>
      </c>
      <c r="D187" s="46" t="n">
        <f aca="false">C187+B187</f>
        <v>-100.213230851858</v>
      </c>
      <c r="E187" s="46"/>
      <c r="F187" s="46"/>
      <c r="G187" s="21" t="n">
        <f aca="false">(F187-E187)</f>
        <v>0</v>
      </c>
      <c r="H187" s="45"/>
      <c r="I187" s="45"/>
      <c r="J187" s="47"/>
      <c r="K187" s="45"/>
      <c r="L187" s="45"/>
      <c r="M187" s="45"/>
      <c r="N187" s="46"/>
      <c r="O187" s="46"/>
      <c r="P187" s="46"/>
      <c r="Q187" s="21"/>
      <c r="R187" s="46"/>
      <c r="S187" s="46"/>
      <c r="T187" s="46"/>
      <c r="U187" s="21"/>
      <c r="V187" s="21"/>
      <c r="W187" s="21"/>
      <c r="X187" s="21"/>
      <c r="Y187" s="21"/>
      <c r="Z187" s="21"/>
      <c r="AA187" s="21"/>
      <c r="AE187" s="31"/>
      <c r="AF187" s="31"/>
    </row>
    <row r="188" customFormat="false" ht="14.65" hidden="false" customHeight="false" outlineLevel="0" collapsed="false">
      <c r="A188" s="44"/>
      <c r="B188" s="45"/>
      <c r="C188" s="21" t="n">
        <v>-87.6348305040251</v>
      </c>
      <c r="D188" s="46" t="n">
        <f aca="false">C188+B188</f>
        <v>-87.6348305040251</v>
      </c>
      <c r="E188" s="46"/>
      <c r="F188" s="46"/>
      <c r="G188" s="21" t="n">
        <f aca="false">(F188-E188)</f>
        <v>0</v>
      </c>
      <c r="H188" s="45"/>
      <c r="I188" s="45"/>
      <c r="J188" s="47"/>
      <c r="K188" s="45"/>
      <c r="L188" s="45"/>
      <c r="M188" s="45"/>
      <c r="N188" s="46"/>
      <c r="O188" s="46"/>
      <c r="P188" s="46"/>
      <c r="Q188" s="21"/>
      <c r="R188" s="46"/>
      <c r="S188" s="46"/>
      <c r="T188" s="46"/>
      <c r="U188" s="21"/>
      <c r="V188" s="21"/>
      <c r="W188" s="21"/>
      <c r="X188" s="21"/>
      <c r="Y188" s="21"/>
      <c r="Z188" s="21"/>
      <c r="AA188" s="21"/>
      <c r="AE188" s="31"/>
      <c r="AF188" s="31"/>
    </row>
    <row r="189" customFormat="false" ht="14.65" hidden="false" customHeight="false" outlineLevel="0" collapsed="false">
      <c r="A189" s="44"/>
      <c r="B189" s="45"/>
      <c r="C189" s="21" t="n">
        <v>-173.125743550569</v>
      </c>
      <c r="D189" s="46" t="n">
        <f aca="false">C189+B189</f>
        <v>-173.125743550569</v>
      </c>
      <c r="E189" s="46"/>
      <c r="F189" s="46"/>
      <c r="G189" s="21" t="n">
        <f aca="false">(F189-E189)</f>
        <v>0</v>
      </c>
      <c r="H189" s="45"/>
      <c r="I189" s="45"/>
      <c r="J189" s="47"/>
      <c r="K189" s="45"/>
      <c r="L189" s="45"/>
      <c r="M189" s="45"/>
      <c r="N189" s="46"/>
      <c r="O189" s="46"/>
      <c r="P189" s="46"/>
      <c r="Q189" s="21"/>
      <c r="R189" s="46"/>
      <c r="S189" s="46"/>
      <c r="T189" s="46"/>
      <c r="U189" s="21"/>
      <c r="V189" s="21"/>
      <c r="W189" s="21"/>
      <c r="X189" s="21"/>
      <c r="Y189" s="21"/>
      <c r="Z189" s="21"/>
      <c r="AA189" s="21"/>
      <c r="AE189" s="31"/>
      <c r="AF189" s="31"/>
    </row>
    <row r="190" customFormat="false" ht="14.65" hidden="false" customHeight="false" outlineLevel="0" collapsed="false">
      <c r="A190" s="44"/>
      <c r="B190" s="45"/>
      <c r="C190" s="21" t="n">
        <v>-28.8806186492621</v>
      </c>
      <c r="D190" s="46" t="n">
        <f aca="false">C190+B190</f>
        <v>-28.8806186492621</v>
      </c>
      <c r="E190" s="46"/>
      <c r="F190" s="46"/>
      <c r="G190" s="21" t="n">
        <f aca="false">(F190-E190)</f>
        <v>0</v>
      </c>
      <c r="H190" s="45"/>
      <c r="I190" s="45"/>
      <c r="J190" s="47"/>
      <c r="K190" s="45"/>
      <c r="L190" s="45"/>
      <c r="M190" s="45"/>
      <c r="N190" s="46"/>
      <c r="O190" s="46"/>
      <c r="P190" s="46"/>
      <c r="Q190" s="21"/>
      <c r="R190" s="46"/>
      <c r="S190" s="46"/>
      <c r="T190" s="46"/>
      <c r="U190" s="21"/>
      <c r="V190" s="21"/>
      <c r="W190" s="21"/>
      <c r="X190" s="21"/>
      <c r="Y190" s="21"/>
      <c r="Z190" s="21"/>
      <c r="AA190" s="21"/>
      <c r="AE190" s="31"/>
      <c r="AF190" s="31"/>
    </row>
    <row r="191" customFormat="false" ht="14.65" hidden="false" customHeight="false" outlineLevel="0" collapsed="false">
      <c r="A191" s="44"/>
      <c r="B191" s="45"/>
      <c r="C191" s="21" t="n">
        <v>54.5045543674629</v>
      </c>
      <c r="D191" s="46" t="n">
        <f aca="false">C191+B191</f>
        <v>54.5045543674629</v>
      </c>
      <c r="E191" s="46"/>
      <c r="F191" s="46"/>
      <c r="G191" s="21" t="n">
        <f aca="false">(F191-E191)</f>
        <v>0</v>
      </c>
      <c r="H191" s="45"/>
      <c r="I191" s="45"/>
      <c r="J191" s="47"/>
      <c r="K191" s="21"/>
      <c r="L191" s="45"/>
      <c r="M191" s="45"/>
      <c r="N191" s="46"/>
      <c r="O191" s="46"/>
      <c r="P191" s="46"/>
      <c r="Q191" s="21"/>
      <c r="R191" s="46"/>
      <c r="S191" s="46"/>
      <c r="T191" s="46"/>
      <c r="U191" s="21"/>
      <c r="V191" s="21"/>
      <c r="W191" s="21"/>
      <c r="X191" s="21"/>
      <c r="Y191" s="21"/>
      <c r="Z191" s="21"/>
      <c r="AA191" s="21"/>
      <c r="AE191" s="31"/>
      <c r="AF191" s="31"/>
    </row>
    <row r="192" customFormat="false" ht="14.65" hidden="false" customHeight="false" outlineLevel="0" collapsed="false">
      <c r="A192" s="49"/>
      <c r="B192" s="49"/>
      <c r="C192" s="49"/>
      <c r="AE192" s="31"/>
    </row>
    <row r="193" customFormat="false" ht="14.65" hidden="false" customHeight="false" outlineLevel="0" collapsed="false">
      <c r="A193" s="49"/>
      <c r="B193" s="49"/>
      <c r="C193" s="49"/>
      <c r="AE193" s="31"/>
    </row>
    <row r="194" customFormat="false" ht="14.65" hidden="false" customHeight="false" outlineLevel="0" collapsed="false">
      <c r="A194" s="49"/>
      <c r="B194" s="49"/>
      <c r="C194" s="49"/>
      <c r="AE194" s="31"/>
    </row>
    <row r="195" customFormat="false" ht="14.65" hidden="false" customHeight="false" outlineLevel="0" collapsed="false">
      <c r="A195" s="49"/>
      <c r="B195" s="49"/>
      <c r="C195" s="49"/>
      <c r="AE195" s="31"/>
    </row>
    <row r="196" customFormat="false" ht="14.65" hidden="false" customHeight="false" outlineLevel="0" collapsed="false">
      <c r="A196" s="49"/>
      <c r="B196" s="49"/>
      <c r="C196" s="49"/>
      <c r="AE196" s="31"/>
    </row>
    <row r="197" customFormat="false" ht="14.65" hidden="false" customHeight="false" outlineLevel="0" collapsed="false">
      <c r="A197" s="49"/>
      <c r="B197" s="49"/>
      <c r="C197" s="49"/>
      <c r="AE197" s="31"/>
    </row>
    <row r="198" customFormat="false" ht="14.65" hidden="false" customHeight="false" outlineLevel="0" collapsed="false">
      <c r="A198" s="49"/>
      <c r="B198" s="49"/>
      <c r="C198" s="49"/>
      <c r="AE198" s="31"/>
    </row>
    <row r="199" customFormat="false" ht="14.65" hidden="false" customHeight="false" outlineLevel="0" collapsed="false">
      <c r="A199" s="49"/>
      <c r="B199" s="49"/>
      <c r="C199" s="49"/>
      <c r="AE199" s="31"/>
    </row>
    <row r="200" customFormat="false" ht="14.65" hidden="false" customHeight="false" outlineLevel="0" collapsed="false">
      <c r="A200" s="49"/>
      <c r="B200" s="49"/>
      <c r="C200" s="49"/>
      <c r="AE200" s="31"/>
    </row>
    <row r="201" customFormat="false" ht="14.65" hidden="false" customHeight="false" outlineLevel="0" collapsed="false">
      <c r="A201" s="49"/>
      <c r="B201" s="49"/>
      <c r="C201" s="49"/>
      <c r="AE201" s="31"/>
    </row>
    <row r="202" customFormat="false" ht="14.65" hidden="false" customHeight="false" outlineLevel="0" collapsed="false">
      <c r="A202" s="49"/>
      <c r="B202" s="49"/>
      <c r="C202" s="49"/>
      <c r="AE202" s="31"/>
    </row>
    <row r="203" customFormat="false" ht="14.65" hidden="false" customHeight="false" outlineLevel="0" collapsed="false">
      <c r="A203" s="49"/>
      <c r="B203" s="49"/>
      <c r="C203" s="49"/>
      <c r="AE203" s="31"/>
    </row>
    <row r="204" customFormat="false" ht="14.65" hidden="false" customHeight="false" outlineLevel="0" collapsed="false">
      <c r="A204" s="49"/>
      <c r="B204" s="49"/>
      <c r="C204" s="49"/>
      <c r="AE204" s="31"/>
    </row>
    <row r="205" customFormat="false" ht="14.65" hidden="false" customHeight="false" outlineLevel="0" collapsed="false">
      <c r="A205" s="49"/>
      <c r="B205" s="49"/>
      <c r="C205" s="49"/>
      <c r="AE205" s="31"/>
    </row>
    <row r="206" customFormat="false" ht="14.65" hidden="false" customHeight="false" outlineLevel="0" collapsed="false">
      <c r="A206" s="49"/>
      <c r="AE206" s="31"/>
    </row>
    <row r="207" customFormat="false" ht="14.65" hidden="false" customHeight="false" outlineLevel="0" collapsed="false">
      <c r="A207" s="49"/>
      <c r="AE207" s="31"/>
    </row>
    <row r="208" customFormat="false" ht="14.65" hidden="false" customHeight="false" outlineLevel="0" collapsed="false">
      <c r="A208" s="49"/>
      <c r="AE208" s="31"/>
    </row>
    <row r="209" customFormat="false" ht="14.65" hidden="false" customHeight="false" outlineLevel="0" collapsed="false">
      <c r="A209" s="49"/>
      <c r="AE209" s="31"/>
    </row>
  </sheetData>
  <mergeCells count="2">
    <mergeCell ref="N8:Q8"/>
    <mergeCell ref="R8:U8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4.65" customHeight="true" zeroHeight="false" outlineLevelRow="0" outlineLevelCol="0"/>
  <sheetData>
    <row r="3" customFormat="false" ht="47.75" hidden="false" customHeight="false" outlineLevel="0" collapsed="false"/>
    <row r="5" customFormat="false" ht="53.7" hidden="false" customHeight="false" outlineLevel="0" collapsed="false"/>
    <row r="6" customFormat="false" ht="41" hidden="false" customHeight="false" outlineLevel="0" collapsed="false"/>
    <row r="7" customFormat="false" ht="41" hidden="false" customHeight="false" outlineLevel="0" collapsed="false"/>
    <row r="8" customFormat="false" ht="41" hidden="false" customHeight="false" outlineLevel="0" collapsed="false"/>
    <row r="9" customFormat="false" ht="70.1" hidden="false" customHeight="false" outlineLevel="0" collapsed="false"/>
    <row r="10" customFormat="false" ht="41" hidden="false" customHeight="false" outlineLevel="0" collapsed="false"/>
    <row r="11" customFormat="false" ht="41" hidden="false" customHeight="false" outlineLevel="0" collapsed="false"/>
    <row r="12" customFormat="false" ht="41" hidden="false" customHeight="false" outlineLevel="0" collapsed="false"/>
    <row r="13" customFormat="false" ht="41" hidden="false" customHeight="false" outlineLevel="0" collapsed="false"/>
    <row r="14" customFormat="false" ht="41" hidden="false" customHeight="false" outlineLevel="0" collapsed="false"/>
    <row r="15" customFormat="false" ht="41" hidden="false" customHeight="false" outlineLevel="0" collapsed="false"/>
    <row r="16" customFormat="false" ht="41" hidden="false" customHeight="false" outlineLevel="0" collapsed="false"/>
    <row r="17" customFormat="false" ht="41" hidden="false" customHeight="false" outlineLevel="0" collapsed="false"/>
    <row r="18" customFormat="false" ht="41" hidden="false" customHeight="false" outlineLevel="0" collapsed="false"/>
    <row r="125" customFormat="false" ht="25.35" hidden="false" customHeight="false" outlineLevel="0" collapsed="false"/>
    <row r="126" customFormat="false" ht="25.35" hidden="false" customHeight="false" outlineLevel="0" collapsed="false"/>
    <row r="127" customFormat="false" ht="25.35" hidden="false" customHeight="false" outlineLevel="0" collapsed="false"/>
    <row r="128" customFormat="false" ht="25.35" hidden="false" customHeight="false" outlineLevel="0" collapsed="false"/>
    <row r="129" customFormat="false" ht="25.35" hidden="false" customHeight="false" outlineLevel="0" collapsed="false"/>
    <row r="130" customFormat="false" ht="25.35" hidden="false" customHeight="false" outlineLevel="0" collapsed="false"/>
    <row r="131" customFormat="false" ht="25.35" hidden="false" customHeight="false" outlineLevel="0" collapsed="false"/>
    <row r="132" customFormat="false" ht="25.35" hidden="false" customHeight="false" outlineLevel="0" collapsed="false"/>
    <row r="133" customFormat="false" ht="25.35" hidden="false" customHeight="false" outlineLevel="0" collapsed="false"/>
    <row r="134" customFormat="false" ht="25.35" hidden="false" customHeight="false" outlineLevel="0" collapsed="false"/>
    <row r="135" customFormat="false" ht="25.35" hidden="false" customHeight="false" outlineLevel="0" collapsed="false"/>
    <row r="136" customFormat="false" ht="25.35" hidden="false" customHeight="false" outlineLevel="0" collapsed="false"/>
    <row r="137" customFormat="false" ht="25.35" hidden="false" customHeight="false" outlineLevel="0" collapsed="false"/>
    <row r="138" customFormat="false" ht="25.35" hidden="false" customHeight="false" outlineLevel="0" collapsed="false"/>
    <row r="139" customFormat="false" ht="25.35" hidden="false" customHeight="false" outlineLevel="0" collapsed="false"/>
    <row r="140" customFormat="false" ht="25.35" hidden="false" customHeight="false" outlineLevel="0" collapsed="false"/>
    <row r="141" customFormat="false" ht="25.35" hidden="false" customHeight="false" outlineLevel="0" collapsed="false"/>
    <row r="142" customFormat="false" ht="25.35" hidden="false" customHeight="false" outlineLevel="0" collapsed="false"/>
    <row r="143" customFormat="false" ht="25.35" hidden="false" customHeight="false" outlineLevel="0" collapsed="false"/>
    <row r="144" customFormat="false" ht="25.35" hidden="false" customHeight="false" outlineLevel="0" collapsed="false"/>
    <row r="145" customFormat="false" ht="25.35" hidden="false" customHeight="false" outlineLevel="0" collapsed="false"/>
    <row r="146" customFormat="false" ht="25.35" hidden="false" customHeight="false" outlineLevel="0" collapsed="false"/>
    <row r="147" customFormat="false" ht="25.35" hidden="false" customHeight="false" outlineLevel="0" collapsed="false"/>
    <row r="148" customFormat="false" ht="25.35" hidden="false" customHeight="false" outlineLevel="0" collapsed="false"/>
    <row r="149" customFormat="false" ht="25.35" hidden="false" customHeight="false" outlineLevel="0" collapsed="false"/>
    <row r="150" customFormat="false" ht="25.35" hidden="false" customHeight="false" outlineLevel="0" collapsed="false"/>
    <row r="151" customFormat="false" ht="25.35" hidden="false" customHeight="false" outlineLevel="0" collapsed="false"/>
    <row r="152" customFormat="false" ht="25.35" hidden="false" customHeight="false" outlineLevel="0" collapsed="false"/>
    <row r="153" customFormat="false" ht="25.35" hidden="false" customHeight="false" outlineLevel="0" collapsed="false"/>
    <row r="366" customFormat="false" ht="25.35" hidden="false" customHeight="false" outlineLevel="0" collapsed="false"/>
    <row r="367" customFormat="false" ht="25.35" hidden="false" customHeight="false" outlineLevel="0" collapsed="false"/>
    <row r="368" customFormat="false" ht="25.35" hidden="false" customHeight="false" outlineLevel="0" collapsed="false"/>
    <row r="369" customFormat="false" ht="25.35" hidden="false" customHeight="false" outlineLevel="0" collapsed="false"/>
    <row r="370" customFormat="false" ht="25.35" hidden="false" customHeight="false" outlineLevel="0" collapsed="false"/>
    <row r="371" customFormat="false" ht="25.35" hidden="false" customHeight="false" outlineLevel="0" collapsed="false"/>
    <row r="372" customFormat="false" ht="25.35" hidden="false" customHeight="false" outlineLevel="0" collapsed="false"/>
    <row r="373" customFormat="false" ht="25.35" hidden="false" customHeight="false" outlineLevel="0" collapsed="false"/>
    <row r="374" customFormat="false" ht="25.35" hidden="false" customHeight="false" outlineLevel="0" collapsed="false"/>
    <row r="375" customFormat="false" ht="25.35" hidden="false" customHeight="false" outlineLevel="0" collapsed="false"/>
    <row r="376" customFormat="false" ht="25.35" hidden="false" customHeight="false" outlineLevel="0" collapsed="false"/>
    <row r="377" customFormat="false" ht="25.35" hidden="false" customHeight="false" outlineLevel="0" collapsed="false"/>
    <row r="378" customFormat="false" ht="25.35" hidden="false" customHeight="false" outlineLevel="0" collapsed="false"/>
    <row r="379" customFormat="false" ht="25.35" hidden="false" customHeight="false" outlineLevel="0" collapsed="false"/>
    <row r="380" customFormat="false" ht="25.35" hidden="false" customHeight="false" outlineLevel="0" collapsed="false"/>
    <row r="381" customFormat="false" ht="25.35" hidden="false" customHeight="false" outlineLevel="0" collapsed="false"/>
    <row r="382" customFormat="false" ht="25.35" hidden="false" customHeight="false" outlineLevel="0" collapsed="false"/>
    <row r="383" customFormat="false" ht="25.35" hidden="false" customHeight="false" outlineLevel="0" collapsed="false"/>
    <row r="384" customFormat="false" ht="25.35" hidden="false" customHeight="false" outlineLevel="0" collapsed="false"/>
    <row r="385" customFormat="false" ht="25.35" hidden="false" customHeight="false" outlineLevel="0" collapsed="false"/>
    <row r="386" customFormat="false" ht="25.35" hidden="false" customHeight="false" outlineLevel="0" collapsed="false"/>
    <row r="387" customFormat="false" ht="25.35" hidden="false" customHeight="false" outlineLevel="0" collapsed="false"/>
    <row r="388" customFormat="false" ht="25.35" hidden="false" customHeight="false" outlineLevel="0" collapsed="false"/>
    <row r="389" customFormat="false" ht="25.35" hidden="false" customHeight="false" outlineLevel="0" collapsed="false"/>
    <row r="390" customFormat="false" ht="25.35" hidden="false" customHeight="false" outlineLevel="0" collapsed="false"/>
    <row r="391" customFormat="false" ht="25.35" hidden="false" customHeight="false" outlineLevel="0" collapsed="false"/>
    <row r="392" customFormat="false" ht="25.35" hidden="false" customHeight="false" outlineLevel="0" collapsed="false"/>
    <row r="393" customFormat="false" ht="25.35" hidden="false" customHeight="false" outlineLevel="0" collapsed="false"/>
    <row r="394" customFormat="false" ht="25.35" hidden="false" customHeight="false" outlineLevel="0" collapsed="false"/>
    <row r="395" customFormat="false" ht="25.35" hidden="false" customHeight="false" outlineLevel="0" collapsed="false"/>
    <row r="396" customFormat="false" ht="25.35" hidden="false" customHeight="false" outlineLevel="0" collapsed="false"/>
    <row r="397" customFormat="false" ht="25.35" hidden="false" customHeight="false" outlineLevel="0" collapsed="false"/>
    <row r="398" customFormat="false" ht="25.35" hidden="false" customHeight="false" outlineLevel="0" collapsed="false"/>
    <row r="399" customFormat="false" ht="25.35" hidden="false" customHeight="false" outlineLevel="0" collapsed="false"/>
    <row r="400" customFormat="false" ht="25.35" hidden="false" customHeight="false" outlineLevel="0" collapsed="false"/>
    <row r="401" customFormat="false" ht="25.35" hidden="false" customHeight="false" outlineLevel="0" collapsed="false"/>
    <row r="402" customFormat="false" ht="25.35" hidden="false" customHeight="false" outlineLevel="0" collapsed="false"/>
    <row r="403" customFormat="false" ht="25.35" hidden="false" customHeight="false" outlineLevel="0" collapsed="false"/>
    <row r="404" customFormat="false" ht="25.35" hidden="false" customHeight="false" outlineLevel="0" collapsed="false"/>
    <row r="405" customFormat="false" ht="25.35" hidden="false" customHeight="false" outlineLevel="0" collapsed="false"/>
    <row r="406" customFormat="false" ht="25.35" hidden="false" customHeight="false" outlineLevel="0" collapsed="false"/>
    <row r="407" customFormat="false" ht="25.35" hidden="false" customHeight="false" outlineLevel="0" collapsed="false"/>
    <row r="408" customFormat="false" ht="25.35" hidden="false" customHeight="false" outlineLevel="0" collapsed="false"/>
    <row r="409" customFormat="false" ht="25.35" hidden="false" customHeight="false" outlineLevel="0" collapsed="false"/>
    <row r="410" customFormat="false" ht="25.35" hidden="false" customHeight="false" outlineLevel="0" collapsed="false"/>
    <row r="411" customFormat="false" ht="25.35" hidden="false" customHeight="false" outlineLevel="0" collapsed="false"/>
    <row r="412" customFormat="false" ht="25.35" hidden="false" customHeight="false" outlineLevel="0" collapsed="false"/>
    <row r="413" customFormat="false" ht="25.35" hidden="false" customHeight="false" outlineLevel="0" collapsed="false"/>
    <row r="414" customFormat="false" ht="25.35" hidden="false" customHeight="false" outlineLevel="0" collapsed="false"/>
    <row r="415" customFormat="false" ht="25.35" hidden="false" customHeight="false" outlineLevel="0" collapsed="false"/>
    <row r="416" customFormat="false" ht="25.35" hidden="false" customHeight="false" outlineLevel="0" collapsed="false"/>
    <row r="417" customFormat="false" ht="25.35" hidden="false" customHeight="false" outlineLevel="0" collapsed="false"/>
    <row r="418" customFormat="false" ht="25.35" hidden="false" customHeight="false" outlineLevel="0" collapsed="false"/>
    <row r="419" customFormat="false" ht="25.35" hidden="false" customHeight="false" outlineLevel="0" collapsed="false"/>
    <row r="420" customFormat="false" ht="25.35" hidden="false" customHeight="false" outlineLevel="0" collapsed="false"/>
    <row r="421" customFormat="false" ht="25.35" hidden="false" customHeight="false" outlineLevel="0" collapsed="false"/>
    <row r="422" customFormat="false" ht="25.35" hidden="false" customHeight="false" outlineLevel="0" collapsed="false"/>
    <row r="423" customFormat="false" ht="25.35" hidden="false" customHeight="false" outlineLevel="0" collapsed="false"/>
    <row r="424" customFormat="false" ht="25.35" hidden="false" customHeight="false" outlineLevel="0" collapsed="false"/>
    <row r="425" customFormat="false" ht="25.35" hidden="false" customHeight="false" outlineLevel="0" collapsed="false"/>
    <row r="426" customFormat="false" ht="25.35" hidden="false" customHeight="false" outlineLevel="0" collapsed="false"/>
    <row r="427" customFormat="false" ht="25.35" hidden="false" customHeight="false" outlineLevel="0" collapsed="false"/>
    <row r="428" customFormat="false" ht="25.35" hidden="false" customHeight="false" outlineLevel="0" collapsed="false"/>
    <row r="429" customFormat="false" ht="25.35" hidden="false" customHeight="false" outlineLevel="0" collapsed="false"/>
    <row r="430" customFormat="false" ht="25.35" hidden="false" customHeight="false" outlineLevel="0" collapsed="false"/>
    <row r="431" customFormat="false" ht="25.35" hidden="false" customHeight="false" outlineLevel="0" collapsed="false"/>
    <row r="432" customFormat="false" ht="25.3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H19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2" activeCellId="0" sqref="B12 B12"/>
    </sheetView>
  </sheetViews>
  <sheetFormatPr defaultColWidth="9.0546875" defaultRowHeight="14.65" customHeight="true" zeroHeight="false" outlineLevelRow="0" outlineLevelCol="0"/>
  <sheetData>
    <row r="3" customFormat="false" ht="47.75" hidden="false" customHeight="false" outlineLevel="0" collapsed="false">
      <c r="A3" s="0" t="s">
        <v>27</v>
      </c>
    </row>
    <row r="4" customFormat="false" ht="14.65" hidden="false" customHeight="false" outlineLevel="0" collapsed="false">
      <c r="A4" s="0" t="s">
        <v>28</v>
      </c>
    </row>
    <row r="5" customFormat="false" ht="14.65" hidden="false" customHeight="false" outlineLevel="0" collapsed="false">
      <c r="A5" s="0" t="s">
        <v>29</v>
      </c>
    </row>
    <row r="6" customFormat="false" ht="14.65" hidden="false" customHeight="false" outlineLevel="0" collapsed="false">
      <c r="A6" s="0" t="s">
        <v>30</v>
      </c>
    </row>
    <row r="7" customFormat="false" ht="14.65" hidden="false" customHeight="false" outlineLevel="0" collapsed="false">
      <c r="A7" s="0" t="s">
        <v>32</v>
      </c>
    </row>
    <row r="9" customFormat="false" ht="58.95" hidden="false" customHeight="false" outlineLevel="0" collapsed="false"/>
    <row r="10" customFormat="false" ht="36.55" hidden="false" customHeight="false" outlineLevel="0" collapsed="false">
      <c r="A10" s="0" t="s">
        <v>37</v>
      </c>
      <c r="B10" s="35" t="s">
        <v>68</v>
      </c>
      <c r="C10" s="35" t="s">
        <v>56</v>
      </c>
      <c r="D10" s="35" t="s">
        <v>69</v>
      </c>
      <c r="E10" s="35" t="s">
        <v>57</v>
      </c>
      <c r="F10" s="35"/>
      <c r="G10" s="35"/>
      <c r="H10" s="35"/>
    </row>
    <row r="11" customFormat="false" ht="14.65" hidden="false" customHeight="false" outlineLevel="0" collapsed="false">
      <c r="A11" s="49" t="n">
        <f aca="false">'Base Data'!A10</f>
        <v>36708</v>
      </c>
      <c r="B11" s="32" t="n">
        <f aca="false">'Base Data'!G10</f>
        <v>130.816</v>
      </c>
      <c r="C11" s="32" t="n">
        <f aca="false">'Base Data'!W10</f>
        <v>-49.9149402752433</v>
      </c>
      <c r="D11" s="32" t="n">
        <f aca="false">'Base Data'!D10</f>
        <v>192.322625485687</v>
      </c>
      <c r="E11" s="32" t="n">
        <f aca="false">'Base Data'!X10</f>
        <v>-11.5916852104431</v>
      </c>
    </row>
    <row r="12" customFormat="false" ht="14.65" hidden="false" customHeight="false" outlineLevel="0" collapsed="false">
      <c r="A12" s="49" t="n">
        <f aca="false">'Base Data'!A11</f>
        <v>36709</v>
      </c>
      <c r="B12" s="32" t="n">
        <f aca="false">'Base Data'!G11</f>
        <v>45.9899999999998</v>
      </c>
      <c r="C12" s="32" t="n">
        <f aca="false">'Base Data'!W11</f>
        <v>-47.6609136423408</v>
      </c>
      <c r="D12" s="32" t="n">
        <f aca="false">'Base Data'!D11</f>
        <v>197.321046551519</v>
      </c>
      <c r="E12" s="32" t="n">
        <f aca="false">'Base Data'!X11</f>
        <v>-103.670132909178</v>
      </c>
    </row>
    <row r="13" customFormat="false" ht="14.65" hidden="false" customHeight="false" outlineLevel="0" collapsed="false">
      <c r="A13" s="49" t="n">
        <f aca="false">'Base Data'!A12</f>
        <v>36710</v>
      </c>
      <c r="B13" s="32" t="n">
        <f aca="false">'Base Data'!G12</f>
        <v>313.754</v>
      </c>
      <c r="C13" s="32" t="n">
        <f aca="false">'Base Data'!W12</f>
        <v>-55.2031043356772</v>
      </c>
      <c r="D13" s="32" t="n">
        <f aca="false">'Base Data'!D12</f>
        <v>233.309538288687</v>
      </c>
      <c r="E13" s="32" t="n">
        <f aca="false">'Base Data'!X12</f>
        <v>135.64756604699</v>
      </c>
    </row>
    <row r="14" customFormat="false" ht="14.65" hidden="false" customHeight="false" outlineLevel="0" collapsed="false">
      <c r="A14" s="49" t="n">
        <f aca="false">'Base Data'!A13</f>
        <v>36711</v>
      </c>
      <c r="B14" s="32" t="n">
        <f aca="false">'Base Data'!G13</f>
        <v>226.884</v>
      </c>
      <c r="C14" s="32" t="n">
        <f aca="false">'Base Data'!W13</f>
        <v>-159.026895399099</v>
      </c>
      <c r="D14" s="32" t="n">
        <f aca="false">'Base Data'!D13</f>
        <v>501.811356545652</v>
      </c>
      <c r="E14" s="32" t="n">
        <f aca="false">'Base Data'!X13</f>
        <v>-115.900461146553</v>
      </c>
    </row>
    <row r="15" customFormat="false" ht="14.65" hidden="false" customHeight="false" outlineLevel="0" collapsed="false">
      <c r="A15" s="49" t="n">
        <f aca="false">'Base Data'!A14</f>
        <v>36712</v>
      </c>
      <c r="B15" s="32" t="n">
        <f aca="false">'Base Data'!G14</f>
        <v>-134.904</v>
      </c>
      <c r="C15" s="32" t="n">
        <f aca="false">'Base Data'!W14</f>
        <v>-113.082822053825</v>
      </c>
      <c r="D15" s="32" t="n">
        <f aca="false">'Base Data'!D14</f>
        <v>-44.9329518376479</v>
      </c>
      <c r="E15" s="32" t="n">
        <f aca="false">'Base Data'!X14</f>
        <v>23.1117738914737</v>
      </c>
    </row>
    <row r="16" customFormat="false" ht="14.65" hidden="false" customHeight="false" outlineLevel="0" collapsed="false">
      <c r="A16" s="49" t="n">
        <f aca="false">'Base Data'!A15</f>
        <v>36713</v>
      </c>
      <c r="B16" s="32" t="n">
        <f aca="false">'Base Data'!G15</f>
        <v>18.3959999999997</v>
      </c>
      <c r="C16" s="32" t="n">
        <f aca="false">'Base Data'!W15</f>
        <v>-127.561960523322</v>
      </c>
      <c r="D16" s="32" t="n">
        <f aca="false">'Base Data'!D15</f>
        <v>95.0901993016702</v>
      </c>
      <c r="E16" s="32" t="n">
        <f aca="false">'Base Data'!X15</f>
        <v>50.8677612216515</v>
      </c>
    </row>
    <row r="17" customFormat="false" ht="14.65" hidden="false" customHeight="false" outlineLevel="0" collapsed="false">
      <c r="A17" s="49" t="n">
        <f aca="false">'Base Data'!A16</f>
        <v>36714</v>
      </c>
      <c r="B17" s="32" t="n">
        <f aca="false">'Base Data'!G16</f>
        <v>-100.156</v>
      </c>
      <c r="C17" s="32" t="n">
        <f aca="false">'Base Data'!W16</f>
        <v>-42.8283797290759</v>
      </c>
      <c r="D17" s="32" t="n">
        <f aca="false">'Base Data'!D16</f>
        <v>-119.531979390303</v>
      </c>
      <c r="E17" s="32" t="n">
        <f aca="false">'Base Data'!X16</f>
        <v>62.2043591193787</v>
      </c>
    </row>
    <row r="18" customFormat="false" ht="14.65" hidden="false" customHeight="false" outlineLevel="0" collapsed="false">
      <c r="A18" s="49" t="n">
        <f aca="false">'Base Data'!A17</f>
        <v>36715</v>
      </c>
      <c r="B18" s="32" t="n">
        <f aca="false">'Base Data'!G17</f>
        <v>-173.74</v>
      </c>
      <c r="C18" s="32" t="n">
        <f aca="false">'Base Data'!W17</f>
        <v>-43.8936415254334</v>
      </c>
      <c r="D18" s="32" t="n">
        <f aca="false">'Base Data'!D17</f>
        <v>-137.589827148239</v>
      </c>
      <c r="E18" s="32" t="n">
        <f aca="false">'Base Data'!X17</f>
        <v>7.74346867367302</v>
      </c>
    </row>
    <row r="19" customFormat="false" ht="14.65" hidden="false" customHeight="false" outlineLevel="0" collapsed="false">
      <c r="A19" s="49" t="n">
        <f aca="false">'Base Data'!A18</f>
        <v>36716</v>
      </c>
      <c r="B19" s="32" t="n">
        <f aca="false">'Base Data'!G18</f>
        <v>-9.19800000000032</v>
      </c>
      <c r="C19" s="32" t="n">
        <f aca="false">'Base Data'!W18</f>
        <v>-44.398525336811</v>
      </c>
      <c r="D19" s="32" t="n">
        <f aca="false">'Base Data'!D18</f>
        <v>43.9913219449893</v>
      </c>
      <c r="E19" s="32" t="n">
        <f aca="false">'Base Data'!X18</f>
        <v>-8.79079660817857</v>
      </c>
    </row>
    <row r="20" customFormat="false" ht="14.65" hidden="false" customHeight="false" outlineLevel="0" collapsed="false">
      <c r="A20" s="49" t="n">
        <f aca="false">'Base Data'!A19</f>
        <v>36717</v>
      </c>
      <c r="B20" s="32" t="n">
        <f aca="false">'Base Data'!G19</f>
        <v>-324.996</v>
      </c>
      <c r="C20" s="32" t="n">
        <f aca="false">'Base Data'!W19</f>
        <v>-29.9161056334358</v>
      </c>
      <c r="D20" s="32" t="n">
        <f aca="false">'Base Data'!D19</f>
        <v>-287.107293715644</v>
      </c>
      <c r="E20" s="32" t="n">
        <f aca="false">'Base Data'!X19</f>
        <v>-7.97260065091984</v>
      </c>
    </row>
    <row r="21" customFormat="false" ht="14.65" hidden="false" customHeight="false" outlineLevel="0" collapsed="false">
      <c r="A21" s="49" t="n">
        <f aca="false">'Base Data'!A20</f>
        <v>36718</v>
      </c>
      <c r="B21" s="32" t="n">
        <f aca="false">'Base Data'!G20</f>
        <v>140.014</v>
      </c>
      <c r="C21" s="32" t="n">
        <f aca="false">'Base Data'!W20</f>
        <v>-47.2977524077704</v>
      </c>
      <c r="D21" s="32" t="n">
        <f aca="false">'Base Data'!D20</f>
        <v>191.483343557456</v>
      </c>
      <c r="E21" s="32" t="n">
        <f aca="false">'Base Data'!X20</f>
        <v>-4.17159114968521</v>
      </c>
    </row>
    <row r="22" customFormat="false" ht="14.65" hidden="false" customHeight="false" outlineLevel="0" collapsed="false">
      <c r="A22" s="49" t="n">
        <f aca="false">'Base Data'!A21</f>
        <v>36719</v>
      </c>
      <c r="B22" s="32" t="n">
        <f aca="false">'Base Data'!G21</f>
        <v>138.992</v>
      </c>
      <c r="C22" s="32" t="n">
        <f aca="false">'Base Data'!W21</f>
        <v>-50.7829106180663</v>
      </c>
      <c r="D22" s="32" t="n">
        <f aca="false">'Base Data'!D21</f>
        <v>191.103758432516</v>
      </c>
      <c r="E22" s="32" t="n">
        <f aca="false">'Base Data'!X21</f>
        <v>-1.32884781444955</v>
      </c>
    </row>
    <row r="23" customFormat="false" ht="14.65" hidden="false" customHeight="false" outlineLevel="0" collapsed="false">
      <c r="A23" s="49" t="n">
        <f aca="false">'Base Data'!A22</f>
        <v>36720</v>
      </c>
      <c r="B23" s="32" t="n">
        <f aca="false">'Base Data'!G22</f>
        <v>-107.31</v>
      </c>
      <c r="C23" s="32" t="n">
        <f aca="false">'Base Data'!W22</f>
        <v>-46.7709847174857</v>
      </c>
      <c r="D23" s="32" t="n">
        <f aca="false">'Base Data'!D22</f>
        <v>-9.22805958404223</v>
      </c>
      <c r="E23" s="32" t="n">
        <f aca="false">'Base Data'!X22</f>
        <v>-51.3109556984724</v>
      </c>
    </row>
    <row r="24" customFormat="false" ht="14.65" hidden="false" customHeight="false" outlineLevel="0" collapsed="false">
      <c r="A24" s="49" t="n">
        <f aca="false">'Base Data'!A23</f>
        <v>36721</v>
      </c>
      <c r="B24" s="32" t="n">
        <f aca="false">'Base Data'!G23</f>
        <v>25.5500000000002</v>
      </c>
      <c r="C24" s="32" t="n">
        <f aca="false">'Base Data'!W23</f>
        <v>-59.1685830229266</v>
      </c>
      <c r="D24" s="32" t="n">
        <f aca="false">'Base Data'!D23</f>
        <v>138.283244024312</v>
      </c>
      <c r="E24" s="32" t="n">
        <f aca="false">'Base Data'!X23</f>
        <v>-53.564661001385</v>
      </c>
    </row>
    <row r="25" customFormat="false" ht="14.65" hidden="false" customHeight="false" outlineLevel="0" collapsed="false">
      <c r="A25" s="49" t="n">
        <f aca="false">'Base Data'!A24</f>
        <v>36722</v>
      </c>
      <c r="B25" s="32" t="n">
        <f aca="false">'Base Data'!G24</f>
        <v>35.7700000000004</v>
      </c>
      <c r="C25" s="32" t="n">
        <f aca="false">'Base Data'!W24</f>
        <v>-29.5544471961213</v>
      </c>
      <c r="D25" s="32" t="n">
        <f aca="false">'Base Data'!D24</f>
        <v>76.3151257218945</v>
      </c>
      <c r="E25" s="32" t="n">
        <f aca="false">'Base Data'!X24</f>
        <v>-10.9906785257727</v>
      </c>
    </row>
    <row r="26" customFormat="false" ht="14.65" hidden="false" customHeight="false" outlineLevel="0" collapsed="false">
      <c r="A26" s="49" t="n">
        <f aca="false">'Base Data'!A25</f>
        <v>36723</v>
      </c>
      <c r="B26" s="32" t="n">
        <f aca="false">'Base Data'!G25</f>
        <v>-25.5500000000002</v>
      </c>
      <c r="C26" s="32" t="n">
        <f aca="false">'Base Data'!W25</f>
        <v>-15.8323788738539</v>
      </c>
      <c r="D26" s="32" t="n">
        <f aca="false">'Base Data'!D25</f>
        <v>63.6690834353318</v>
      </c>
      <c r="E26" s="32" t="n">
        <f aca="false">'Base Data'!X25</f>
        <v>-73.3867045614781</v>
      </c>
    </row>
    <row r="27" customFormat="false" ht="14.65" hidden="false" customHeight="false" outlineLevel="0" collapsed="false">
      <c r="A27" s="49" t="n">
        <f aca="false">'Base Data'!A26</f>
        <v>36724</v>
      </c>
      <c r="B27" s="32" t="n">
        <f aca="false">'Base Data'!G26</f>
        <v>-238.126</v>
      </c>
      <c r="C27" s="32" t="n">
        <f aca="false">'Base Data'!W26</f>
        <v>55.4433096216339</v>
      </c>
      <c r="D27" s="32" t="n">
        <f aca="false">'Base Data'!D26</f>
        <v>-277.431432849369</v>
      </c>
      <c r="E27" s="32" t="n">
        <f aca="false">'Base Data'!X26</f>
        <v>-16.137876772265</v>
      </c>
    </row>
    <row r="28" customFormat="false" ht="14.65" hidden="false" customHeight="false" outlineLevel="0" collapsed="false">
      <c r="A28" s="49" t="n">
        <f aca="false">'Base Data'!A27</f>
        <v>36725</v>
      </c>
      <c r="B28" s="32" t="n">
        <f aca="false">'Base Data'!G27</f>
        <v>23.5059999999999</v>
      </c>
      <c r="C28" s="32" t="n">
        <f aca="false">'Base Data'!W27</f>
        <v>148.749317839164</v>
      </c>
      <c r="D28" s="32" t="n">
        <f aca="false">'Base Data'!D27</f>
        <v>-133.571891289169</v>
      </c>
      <c r="E28" s="32" t="n">
        <f aca="false">'Base Data'!X27</f>
        <v>8.32857345000483</v>
      </c>
    </row>
    <row r="29" customFormat="false" ht="14.65" hidden="false" customHeight="false" outlineLevel="0" collapsed="false">
      <c r="A29" s="49" t="n">
        <f aca="false">'Base Data'!A28</f>
        <v>36726</v>
      </c>
      <c r="B29" s="32" t="n">
        <f aca="false">'Base Data'!G28</f>
        <v>-2.04399999999987</v>
      </c>
      <c r="C29" s="32" t="n">
        <f aca="false">'Base Data'!W28</f>
        <v>310.676207889557</v>
      </c>
      <c r="D29" s="32" t="n">
        <f aca="false">'Base Data'!D28</f>
        <v>-265.425142975521</v>
      </c>
      <c r="E29" s="32" t="n">
        <f aca="false">'Base Data'!X28</f>
        <v>-47.2950649140358</v>
      </c>
    </row>
    <row r="30" customFormat="false" ht="14.65" hidden="false" customHeight="false" outlineLevel="0" collapsed="false">
      <c r="A30" s="49" t="n">
        <f aca="false">'Base Data'!A29</f>
        <v>36727</v>
      </c>
      <c r="B30" s="32" t="n">
        <f aca="false">'Base Data'!G29</f>
        <v>34.7480000000001</v>
      </c>
      <c r="C30" s="32" t="n">
        <f aca="false">'Base Data'!W29</f>
        <v>270.482674989481</v>
      </c>
      <c r="D30" s="32" t="n">
        <f aca="false">'Base Data'!D29</f>
        <v>-171.426976212134</v>
      </c>
      <c r="E30" s="32" t="n">
        <f aca="false">'Base Data'!X29</f>
        <v>-64.3076987773461</v>
      </c>
    </row>
    <row r="31" customFormat="false" ht="14.65" hidden="false" customHeight="false" outlineLevel="0" collapsed="false">
      <c r="A31" s="49" t="n">
        <f aca="false">'Base Data'!A30</f>
        <v>36728</v>
      </c>
      <c r="B31" s="32" t="n">
        <f aca="false">'Base Data'!G30</f>
        <v>154.322</v>
      </c>
      <c r="C31" s="32" t="n">
        <f aca="false">'Base Data'!W30</f>
        <v>-53.102705283766</v>
      </c>
      <c r="D31" s="32" t="n">
        <f aca="false">'Base Data'!D30</f>
        <v>246.343942646813</v>
      </c>
      <c r="E31" s="32" t="n">
        <f aca="false">'Base Data'!X30</f>
        <v>-38.9192373630469</v>
      </c>
    </row>
    <row r="32" customFormat="false" ht="14.65" hidden="false" customHeight="false" outlineLevel="0" collapsed="false">
      <c r="A32" s="49" t="n">
        <f aca="false">'Base Data'!A31</f>
        <v>36729</v>
      </c>
      <c r="B32" s="32" t="n">
        <f aca="false">'Base Data'!G31</f>
        <v>14.308</v>
      </c>
      <c r="C32" s="32" t="n">
        <f aca="false">'Base Data'!W31</f>
        <v>61.9943678015651</v>
      </c>
      <c r="D32" s="32" t="n">
        <f aca="false">'Base Data'!D31</f>
        <v>-14.6532483186142</v>
      </c>
      <c r="E32" s="32" t="n">
        <f aca="false">'Base Data'!X31</f>
        <v>-33.0331194829508</v>
      </c>
    </row>
    <row r="33" customFormat="false" ht="14.65" hidden="false" customHeight="false" outlineLevel="0" collapsed="false">
      <c r="A33" s="49" t="n">
        <f aca="false">'Base Data'!A32</f>
        <v>36730</v>
      </c>
      <c r="B33" s="32" t="n">
        <f aca="false">'Base Data'!G32</f>
        <v>-1.02199999999993</v>
      </c>
      <c r="C33" s="32" t="n">
        <f aca="false">'Base Data'!W32</f>
        <v>72.3698160860715</v>
      </c>
      <c r="D33" s="32" t="n">
        <f aca="false">'Base Data'!D32</f>
        <v>-93.5451834420263</v>
      </c>
      <c r="E33" s="32" t="n">
        <f aca="false">'Base Data'!X32</f>
        <v>20.1533673559549</v>
      </c>
    </row>
    <row r="34" customFormat="false" ht="14.65" hidden="false" customHeight="false" outlineLevel="0" collapsed="false">
      <c r="A34" s="49" t="n">
        <f aca="false">'Base Data'!A33</f>
        <v>36731</v>
      </c>
      <c r="B34" s="32" t="n">
        <f aca="false">'Base Data'!G33</f>
        <v>-118.552000000001</v>
      </c>
      <c r="C34" s="32" t="n">
        <f aca="false">'Base Data'!W33</f>
        <v>125.327308603877</v>
      </c>
      <c r="D34" s="32" t="n">
        <f aca="false">'Base Data'!D33</f>
        <v>-218.994582371407</v>
      </c>
      <c r="E34" s="32" t="n">
        <f aca="false">'Base Data'!X33</f>
        <v>-24.8847262324699</v>
      </c>
    </row>
    <row r="35" customFormat="false" ht="14.65" hidden="false" customHeight="false" outlineLevel="0" collapsed="false">
      <c r="A35" s="49" t="n">
        <f aca="false">'Base Data'!A34</f>
        <v>36732</v>
      </c>
      <c r="B35" s="32" t="n">
        <f aca="false">'Base Data'!G34</f>
        <v>238.126</v>
      </c>
      <c r="C35" s="32" t="n">
        <f aca="false">'Base Data'!W34</f>
        <v>84.1575203387173</v>
      </c>
      <c r="D35" s="32" t="n">
        <f aca="false">'Base Data'!D34</f>
        <v>230.902770260229</v>
      </c>
      <c r="E35" s="32" t="n">
        <f aca="false">'Base Data'!X34</f>
        <v>-76.9342905989458</v>
      </c>
    </row>
    <row r="36" customFormat="false" ht="14.65" hidden="false" customHeight="false" outlineLevel="0" collapsed="false">
      <c r="A36" s="49" t="n">
        <f aca="false">'Base Data'!A35</f>
        <v>36733</v>
      </c>
      <c r="B36" s="32" t="n">
        <f aca="false">'Base Data'!G35</f>
        <v>18.3959999999997</v>
      </c>
      <c r="C36" s="32" t="n">
        <f aca="false">'Base Data'!W35</f>
        <v>68.5812635296679</v>
      </c>
      <c r="D36" s="32" t="n">
        <f aca="false">'Base Data'!D35</f>
        <v>-81.6393890002466</v>
      </c>
      <c r="E36" s="32" t="n">
        <f aca="false">'Base Data'!X35</f>
        <v>31.4541254705785</v>
      </c>
    </row>
    <row r="37" customFormat="false" ht="14.65" hidden="false" customHeight="false" outlineLevel="0" collapsed="false">
      <c r="A37" s="49" t="n">
        <f aca="false">'Base Data'!A36</f>
        <v>36734</v>
      </c>
      <c r="B37" s="32" t="n">
        <f aca="false">'Base Data'!G36</f>
        <v>-112.419999999999</v>
      </c>
      <c r="C37" s="32" t="n">
        <f aca="false">'Base Data'!W36</f>
        <v>1.96672557477626</v>
      </c>
      <c r="D37" s="32" t="n">
        <f aca="false">'Base Data'!D36</f>
        <v>-126.368880625445</v>
      </c>
      <c r="E37" s="32" t="n">
        <f aca="false">'Base Data'!X36</f>
        <v>11.9821550506699</v>
      </c>
    </row>
    <row r="38" customFormat="false" ht="14.65" hidden="false" customHeight="false" outlineLevel="0" collapsed="false">
      <c r="A38" s="49" t="n">
        <f aca="false">'Base Data'!A37</f>
        <v>36735</v>
      </c>
      <c r="B38" s="32" t="n">
        <f aca="false">'Base Data'!G37</f>
        <v>-44.9680000000008</v>
      </c>
      <c r="C38" s="32" t="n">
        <f aca="false">'Base Data'!W37</f>
        <v>-53.4924200712065</v>
      </c>
      <c r="D38" s="32" t="n">
        <f aca="false">'Base Data'!D37</f>
        <v>23.4016363103588</v>
      </c>
      <c r="E38" s="32" t="n">
        <f aca="false">'Base Data'!X37</f>
        <v>-14.8772162391531</v>
      </c>
    </row>
    <row r="39" customFormat="false" ht="14.65" hidden="false" customHeight="false" outlineLevel="0" collapsed="false">
      <c r="A39" s="49" t="n">
        <f aca="false">'Base Data'!A38</f>
        <v>36736</v>
      </c>
      <c r="B39" s="32" t="n">
        <f aca="false">'Base Data'!G38</f>
        <v>53.1440000000002</v>
      </c>
      <c r="C39" s="32" t="n">
        <f aca="false">'Base Data'!W38</f>
        <v>31.4988720395425</v>
      </c>
      <c r="D39" s="32" t="n">
        <f aca="false">'Base Data'!D38</f>
        <v>27.8283919643443</v>
      </c>
      <c r="E39" s="32" t="n">
        <f aca="false">'Base Data'!X38</f>
        <v>-6.18326400388652</v>
      </c>
    </row>
    <row r="40" customFormat="false" ht="14.65" hidden="false" customHeight="false" outlineLevel="0" collapsed="false">
      <c r="A40" s="49" t="n">
        <f aca="false">'Base Data'!A39</f>
        <v>36737</v>
      </c>
      <c r="B40" s="32" t="n">
        <f aca="false">'Base Data'!G39</f>
        <v>58.2539999999999</v>
      </c>
      <c r="C40" s="32" t="n">
        <f aca="false">'Base Data'!W39</f>
        <v>35.2712601344801</v>
      </c>
      <c r="D40" s="32" t="n">
        <f aca="false">'Base Data'!D39</f>
        <v>34.7113260712718</v>
      </c>
      <c r="E40" s="32" t="n">
        <f aca="false">'Base Data'!X39</f>
        <v>-11.728586205752</v>
      </c>
    </row>
    <row r="41" customFormat="false" ht="14.65" hidden="false" customHeight="false" outlineLevel="0" collapsed="false">
      <c r="A41" s="49" t="n">
        <f aca="false">'Base Data'!A40</f>
        <v>36738</v>
      </c>
      <c r="B41" s="32" t="n">
        <f aca="false">'Base Data'!G40</f>
        <v>-119.574</v>
      </c>
      <c r="C41" s="32" t="n">
        <f aca="false">'Base Data'!W40</f>
        <v>66.5439836638253</v>
      </c>
      <c r="D41" s="32" t="n">
        <f aca="false">'Base Data'!D40</f>
        <v>-166.754075920958</v>
      </c>
      <c r="E41" s="32" t="n">
        <f aca="false">'Base Data'!X40</f>
        <v>-19.3639077428673</v>
      </c>
    </row>
    <row r="42" customFormat="false" ht="14.65" hidden="false" customHeight="false" outlineLevel="0" collapsed="false">
      <c r="A42" s="49" t="n">
        <f aca="false">'Base Data'!A41</f>
        <v>36739</v>
      </c>
      <c r="B42" s="32" t="n">
        <f aca="false">'Base Data'!G41</f>
        <v>-59.2759999999998</v>
      </c>
      <c r="C42" s="32" t="n">
        <f aca="false">'Base Data'!W41</f>
        <v>25.0151731717927</v>
      </c>
      <c r="D42" s="32" t="n">
        <f aca="false">'Base Data'!D41</f>
        <v>-115.091734643723</v>
      </c>
      <c r="E42" s="32" t="n">
        <f aca="false">'Base Data'!X41</f>
        <v>30.8005614719306</v>
      </c>
    </row>
    <row r="43" customFormat="false" ht="14.65" hidden="false" customHeight="false" outlineLevel="0" collapsed="false">
      <c r="A43" s="49" t="n">
        <f aca="false">'Base Data'!A42</f>
        <v>36740</v>
      </c>
      <c r="B43" s="32" t="n">
        <f aca="false">'Base Data'!G42</f>
        <v>-12.2640000000001</v>
      </c>
      <c r="C43" s="32" t="n">
        <f aca="false">'Base Data'!W42</f>
        <v>52.0879107233027</v>
      </c>
      <c r="D43" s="32" t="n">
        <f aca="false">'Base Data'!D42</f>
        <v>-71.066366726803</v>
      </c>
      <c r="E43" s="32" t="n">
        <f aca="false">'Base Data'!X42</f>
        <v>6.71445600350015</v>
      </c>
    </row>
    <row r="44" customFormat="false" ht="14.65" hidden="false" customHeight="false" outlineLevel="0" collapsed="false">
      <c r="A44" s="49" t="n">
        <f aca="false">'Base Data'!A43</f>
        <v>36741</v>
      </c>
      <c r="B44" s="32" t="n">
        <f aca="false">'Base Data'!G43</f>
        <v>-28.616</v>
      </c>
      <c r="C44" s="32" t="n">
        <f aca="false">'Base Data'!W43</f>
        <v>43.032924253368</v>
      </c>
      <c r="D44" s="32" t="n">
        <f aca="false">'Base Data'!D43</f>
        <v>-85.5059944807832</v>
      </c>
      <c r="E44" s="32" t="n">
        <f aca="false">'Base Data'!X43</f>
        <v>13.8570702274152</v>
      </c>
    </row>
    <row r="45" customFormat="false" ht="14.65" hidden="false" customHeight="false" outlineLevel="0" collapsed="false">
      <c r="A45" s="49" t="n">
        <f aca="false">'Base Data'!A44</f>
        <v>36742</v>
      </c>
      <c r="B45" s="32" t="n">
        <f aca="false">'Base Data'!G44</f>
        <v>-21.4620000000004</v>
      </c>
      <c r="C45" s="32" t="n">
        <f aca="false">'Base Data'!W44</f>
        <v>-23.708980375074</v>
      </c>
      <c r="D45" s="32" t="n">
        <f aca="false">'Base Data'!D44</f>
        <v>0.801190952318692</v>
      </c>
      <c r="E45" s="32" t="n">
        <f aca="false">'Base Data'!X44</f>
        <v>1.44578942275483</v>
      </c>
    </row>
    <row r="46" customFormat="false" ht="14.65" hidden="false" customHeight="false" outlineLevel="0" collapsed="false">
      <c r="A46" s="49" t="n">
        <f aca="false">'Base Data'!A45</f>
        <v>36743</v>
      </c>
      <c r="B46" s="32" t="n">
        <f aca="false">'Base Data'!G45</f>
        <v>155.344</v>
      </c>
      <c r="C46" s="32" t="n">
        <f aca="false">'Base Data'!W45</f>
        <v>-55.3587842546616</v>
      </c>
      <c r="D46" s="32" t="n">
        <f aca="false">'Base Data'!D45</f>
        <v>222.681686477551</v>
      </c>
      <c r="E46" s="32" t="n">
        <f aca="false">'Base Data'!X45</f>
        <v>-11.9789022228895</v>
      </c>
    </row>
    <row r="47" customFormat="false" ht="14.65" hidden="false" customHeight="false" outlineLevel="0" collapsed="false">
      <c r="A47" s="49" t="n">
        <f aca="false">'Base Data'!A46</f>
        <v>36744</v>
      </c>
      <c r="B47" s="32" t="n">
        <f aca="false">'Base Data'!G46</f>
        <v>247.324000000001</v>
      </c>
      <c r="C47" s="32" t="n">
        <f aca="false">'Base Data'!W46</f>
        <v>-52.6609233558705</v>
      </c>
      <c r="D47" s="32" t="n">
        <f aca="false">'Base Data'!D46</f>
        <v>318.0233579757</v>
      </c>
      <c r="E47" s="32" t="n">
        <f aca="false">'Base Data'!X46</f>
        <v>-18.0384346198292</v>
      </c>
    </row>
    <row r="48" customFormat="false" ht="14.65" hidden="false" customHeight="false" outlineLevel="0" collapsed="false">
      <c r="A48" s="49" t="n">
        <f aca="false">'Base Data'!A47</f>
        <v>36745</v>
      </c>
      <c r="B48" s="32" t="n">
        <f aca="false">'Base Data'!G47</f>
        <v>-140.014</v>
      </c>
      <c r="C48" s="32" t="n">
        <f aca="false">'Base Data'!W47</f>
        <v>-52.5624495696921</v>
      </c>
      <c r="D48" s="32" t="n">
        <f aca="false">'Base Data'!D47</f>
        <v>-52.6944787961244</v>
      </c>
      <c r="E48" s="32" t="n">
        <f aca="false">'Base Data'!X47</f>
        <v>-34.7570716341836</v>
      </c>
    </row>
    <row r="49" customFormat="false" ht="14.65" hidden="false" customHeight="false" outlineLevel="0" collapsed="false">
      <c r="A49" s="49" t="n">
        <f aca="false">'Base Data'!A48</f>
        <v>36746</v>
      </c>
      <c r="B49" s="32" t="n">
        <f aca="false">'Base Data'!G48</f>
        <v>-115.486</v>
      </c>
      <c r="C49" s="32" t="n">
        <f aca="false">'Base Data'!W48</f>
        <v>-54.4850827232638</v>
      </c>
      <c r="D49" s="32" t="n">
        <f aca="false">'Base Data'!D48</f>
        <v>-97.6417739900957</v>
      </c>
      <c r="E49" s="32" t="n">
        <f aca="false">'Base Data'!X48</f>
        <v>36.6408567133596</v>
      </c>
    </row>
    <row r="50" customFormat="false" ht="14.65" hidden="false" customHeight="false" outlineLevel="0" collapsed="false">
      <c r="A50" s="49" t="n">
        <f aca="false">'Base Data'!A49</f>
        <v>36747</v>
      </c>
      <c r="B50" s="32" t="n">
        <f aca="false">'Base Data'!G49</f>
        <v>-103.222000000001</v>
      </c>
      <c r="C50" s="32" t="n">
        <f aca="false">'Base Data'!W49</f>
        <v>-51.3192322910777</v>
      </c>
      <c r="D50" s="32" t="n">
        <f aca="false">'Base Data'!D49</f>
        <v>-70.8124564347745</v>
      </c>
      <c r="E50" s="32" t="n">
        <f aca="false">'Base Data'!X49</f>
        <v>18.9096887258515</v>
      </c>
    </row>
    <row r="51" customFormat="false" ht="14.65" hidden="false" customHeight="false" outlineLevel="0" collapsed="false">
      <c r="A51" s="49" t="n">
        <f aca="false">'Base Data'!A50</f>
        <v>36748</v>
      </c>
      <c r="B51" s="32" t="n">
        <f aca="false">'Base Data'!G50</f>
        <v>31.6820000000007</v>
      </c>
      <c r="C51" s="32" t="n">
        <f aca="false">'Base Data'!W50</f>
        <v>-51.0326695289895</v>
      </c>
      <c r="D51" s="32" t="n">
        <f aca="false">'Base Data'!D50</f>
        <v>75.337805862886</v>
      </c>
      <c r="E51" s="32" t="n">
        <f aca="false">'Base Data'!X50</f>
        <v>7.37686366610413</v>
      </c>
    </row>
    <row r="52" customFormat="false" ht="14.65" hidden="false" customHeight="false" outlineLevel="0" collapsed="false">
      <c r="A52" s="49" t="n">
        <f aca="false">'Base Data'!A51</f>
        <v>36749</v>
      </c>
      <c r="B52" s="32" t="n">
        <f aca="false">'Base Data'!G51</f>
        <v>-54.1660000000002</v>
      </c>
      <c r="C52" s="32" t="n">
        <f aca="false">'Base Data'!W51</f>
        <v>-48.6442712175779</v>
      </c>
      <c r="D52" s="32" t="n">
        <f aca="false">'Base Data'!D51</f>
        <v>-3.97357045161882</v>
      </c>
      <c r="E52" s="32" t="n">
        <f aca="false">'Base Data'!X51</f>
        <v>-1.54815833080346</v>
      </c>
    </row>
    <row r="53" customFormat="false" ht="14.65" hidden="false" customHeight="false" outlineLevel="0" collapsed="false">
      <c r="A53" s="49" t="n">
        <f aca="false">'Base Data'!A52</f>
        <v>36750</v>
      </c>
      <c r="B53" s="32" t="n">
        <f aca="false">'Base Data'!G52</f>
        <v>181.916</v>
      </c>
      <c r="C53" s="32" t="n">
        <f aca="false">'Base Data'!W52</f>
        <v>-52.0519605349358</v>
      </c>
      <c r="D53" s="32" t="n">
        <f aca="false">'Base Data'!D52</f>
        <v>216.5387847605</v>
      </c>
      <c r="E53" s="32" t="n">
        <f aca="false">'Base Data'!X52</f>
        <v>17.4291757744357</v>
      </c>
    </row>
    <row r="54" customFormat="false" ht="14.65" hidden="false" customHeight="false" outlineLevel="0" collapsed="false">
      <c r="A54" s="49" t="n">
        <f aca="false">'Base Data'!A53</f>
        <v>36751</v>
      </c>
      <c r="B54" s="32" t="n">
        <f aca="false">'Base Data'!G53</f>
        <v>240.169999999999</v>
      </c>
      <c r="C54" s="32" t="n">
        <f aca="false">'Base Data'!W53</f>
        <v>-50.691212720409</v>
      </c>
      <c r="D54" s="32" t="n">
        <f aca="false">'Base Data'!D53</f>
        <v>275.211213433708</v>
      </c>
      <c r="E54" s="32" t="n">
        <f aca="false">'Base Data'!X53</f>
        <v>15.6499992867002</v>
      </c>
    </row>
    <row r="55" customFormat="false" ht="14.65" hidden="false" customHeight="false" outlineLevel="0" collapsed="false">
      <c r="A55" s="49" t="n">
        <f aca="false">'Base Data'!A54</f>
        <v>36752</v>
      </c>
      <c r="B55" s="32" t="n">
        <f aca="false">'Base Data'!G54</f>
        <v>-87.8919999999998</v>
      </c>
      <c r="C55" s="32" t="n">
        <f aca="false">'Base Data'!W54</f>
        <v>-52.605498661592</v>
      </c>
      <c r="D55" s="32" t="n">
        <f aca="false">'Base Data'!D54</f>
        <v>-19.9018924600435</v>
      </c>
      <c r="E55" s="32" t="n">
        <f aca="false">'Base Data'!X54</f>
        <v>-15.3846088783643</v>
      </c>
    </row>
    <row r="56" customFormat="false" ht="14.65" hidden="false" customHeight="false" outlineLevel="0" collapsed="false">
      <c r="A56" s="49" t="n">
        <f aca="false">'Base Data'!A55</f>
        <v>36753</v>
      </c>
      <c r="B56" s="32" t="n">
        <f aca="false">'Base Data'!G55</f>
        <v>-134.904</v>
      </c>
      <c r="C56" s="32" t="n">
        <f aca="false">'Base Data'!W55</f>
        <v>-54.2258647929889</v>
      </c>
      <c r="D56" s="32" t="n">
        <f aca="false">'Base Data'!D55</f>
        <v>-60.1372668291856</v>
      </c>
      <c r="E56" s="32" t="n">
        <f aca="false">'Base Data'!X55</f>
        <v>-20.5408683778251</v>
      </c>
    </row>
    <row r="57" customFormat="false" ht="14.65" hidden="false" customHeight="false" outlineLevel="0" collapsed="false">
      <c r="A57" s="49" t="n">
        <f aca="false">'Base Data'!A56</f>
        <v>36754</v>
      </c>
      <c r="B57" s="32" t="n">
        <f aca="false">'Base Data'!G56</f>
        <v>-123.662</v>
      </c>
      <c r="C57" s="32" t="n">
        <f aca="false">'Base Data'!W56</f>
        <v>-49.0756301692413</v>
      </c>
      <c r="D57" s="32" t="n">
        <f aca="false">'Base Data'!D56</f>
        <v>-111.43157595836</v>
      </c>
      <c r="E57" s="32" t="n">
        <f aca="false">'Base Data'!X56</f>
        <v>36.8452061276008</v>
      </c>
    </row>
    <row r="58" customFormat="false" ht="14.65" hidden="false" customHeight="false" outlineLevel="0" collapsed="false">
      <c r="A58" s="49" t="n">
        <f aca="false">'Base Data'!A57</f>
        <v>36755</v>
      </c>
      <c r="B58" s="32" t="n">
        <f aca="false">'Base Data'!G57</f>
        <v>-77.6719999999996</v>
      </c>
      <c r="C58" s="32" t="n">
        <f aca="false">'Base Data'!W57</f>
        <v>-52.7006556594323</v>
      </c>
      <c r="D58" s="32" t="n">
        <f aca="false">'Base Data'!D57</f>
        <v>-43.4295019112636</v>
      </c>
      <c r="E58" s="32" t="n">
        <f aca="false">'Base Data'!X57</f>
        <v>18.4581575706963</v>
      </c>
    </row>
    <row r="59" customFormat="false" ht="14.65" hidden="false" customHeight="false" outlineLevel="0" collapsed="false">
      <c r="A59" s="49" t="n">
        <f aca="false">'Base Data'!A58</f>
        <v>36756</v>
      </c>
      <c r="B59" s="32" t="n">
        <f aca="false">'Base Data'!G58</f>
        <v>17.3739999999998</v>
      </c>
      <c r="C59" s="32" t="n">
        <f aca="false">'Base Data'!W58</f>
        <v>-53.7000485880877</v>
      </c>
      <c r="D59" s="32" t="n">
        <f aca="false">'Base Data'!D58</f>
        <v>97.5269146140529</v>
      </c>
      <c r="E59" s="32" t="n">
        <f aca="false">'Base Data'!X58</f>
        <v>-26.4528660259654</v>
      </c>
    </row>
    <row r="60" customFormat="false" ht="14.65" hidden="false" customHeight="false" outlineLevel="0" collapsed="false">
      <c r="A60" s="49" t="n">
        <f aca="false">'Base Data'!A59</f>
        <v>36757</v>
      </c>
      <c r="B60" s="32" t="n">
        <f aca="false">'Base Data'!G59</f>
        <v>59.2759999999998</v>
      </c>
      <c r="C60" s="32" t="n">
        <f aca="false">'Base Data'!W59</f>
        <v>-50.7421601810479</v>
      </c>
      <c r="D60" s="32" t="n">
        <f aca="false">'Base Data'!D59</f>
        <v>174.856692190505</v>
      </c>
      <c r="E60" s="32" t="n">
        <f aca="false">'Base Data'!X59</f>
        <v>-64.8385320094576</v>
      </c>
    </row>
    <row r="61" customFormat="false" ht="14.65" hidden="false" customHeight="false" outlineLevel="0" collapsed="false">
      <c r="A61" s="49" t="n">
        <f aca="false">'Base Data'!A60</f>
        <v>36758</v>
      </c>
      <c r="B61" s="32" t="n">
        <f aca="false">'Base Data'!G60</f>
        <v>166.586</v>
      </c>
      <c r="C61" s="32" t="n">
        <f aca="false">'Base Data'!W60</f>
        <v>-48.543563288151</v>
      </c>
      <c r="D61" s="32" t="n">
        <f aca="false">'Base Data'!D60</f>
        <v>267.81992034897</v>
      </c>
      <c r="E61" s="32" t="n">
        <f aca="false">'Base Data'!X60</f>
        <v>-52.6903570608185</v>
      </c>
    </row>
    <row r="62" customFormat="false" ht="14.65" hidden="false" customHeight="false" outlineLevel="0" collapsed="false">
      <c r="A62" s="49" t="n">
        <f aca="false">'Base Data'!A61</f>
        <v>36759</v>
      </c>
      <c r="B62" s="32" t="n">
        <f aca="false">'Base Data'!G61</f>
        <v>-212.576</v>
      </c>
      <c r="C62" s="32" t="n">
        <f aca="false">'Base Data'!W61</f>
        <v>-53.391522424208</v>
      </c>
      <c r="D62" s="32" t="n">
        <f aca="false">'Base Data'!D61</f>
        <v>-143.600294768158</v>
      </c>
      <c r="E62" s="32" t="n">
        <f aca="false">'Base Data'!X61</f>
        <v>-15.5841828076343</v>
      </c>
    </row>
    <row r="63" customFormat="false" ht="14.65" hidden="false" customHeight="false" outlineLevel="0" collapsed="false">
      <c r="A63" s="49" t="n">
        <f aca="false">'Base Data'!A62</f>
        <v>36760</v>
      </c>
      <c r="B63" s="32" t="n">
        <f aca="false">'Base Data'!G62</f>
        <v>-12.2640000000001</v>
      </c>
      <c r="C63" s="32" t="n">
        <f aca="false">'Base Data'!W62</f>
        <v>36.686138934112</v>
      </c>
      <c r="D63" s="32" t="n">
        <f aca="false">'Base Data'!D62</f>
        <v>-53.4447073335447</v>
      </c>
      <c r="E63" s="32" t="n">
        <f aca="false">'Base Data'!X62</f>
        <v>4.49456839943265</v>
      </c>
    </row>
    <row r="64" customFormat="false" ht="14.65" hidden="false" customHeight="false" outlineLevel="0" collapsed="false">
      <c r="A64" s="49" t="n">
        <f aca="false">'Base Data'!A63</f>
        <v>36761</v>
      </c>
      <c r="B64" s="32" t="n">
        <f aca="false">'Base Data'!G63</f>
        <v>107.309999999999</v>
      </c>
      <c r="C64" s="32" t="n">
        <f aca="false">'Base Data'!W63</f>
        <v>-30.1523811651473</v>
      </c>
      <c r="D64" s="32" t="n">
        <f aca="false">'Base Data'!D63</f>
        <v>166.557661190041</v>
      </c>
      <c r="E64" s="32" t="n">
        <f aca="false">'Base Data'!X63</f>
        <v>-29.095280024894</v>
      </c>
    </row>
    <row r="65" customFormat="false" ht="14.65" hidden="false" customHeight="false" outlineLevel="0" collapsed="false">
      <c r="A65" s="49" t="n">
        <f aca="false">'Base Data'!A64</f>
        <v>36762</v>
      </c>
      <c r="B65" s="32" t="n">
        <f aca="false">'Base Data'!G64</f>
        <v>-33.7259999999997</v>
      </c>
      <c r="C65" s="32" t="n">
        <f aca="false">'Base Data'!W64</f>
        <v>39.1685158348695</v>
      </c>
      <c r="D65" s="32" t="n">
        <f aca="false">'Base Data'!D64</f>
        <v>-69.1396464518002</v>
      </c>
      <c r="E65" s="32" t="n">
        <f aca="false">'Base Data'!X64</f>
        <v>-3.75486938306905</v>
      </c>
    </row>
    <row r="66" customFormat="false" ht="14.65" hidden="false" customHeight="false" outlineLevel="0" collapsed="false">
      <c r="A66" s="49" t="n">
        <f aca="false">'Base Data'!A65</f>
        <v>36763</v>
      </c>
      <c r="B66" s="32" t="n">
        <f aca="false">'Base Data'!G65</f>
        <v>-236.082</v>
      </c>
      <c r="C66" s="32" t="n">
        <f aca="false">'Base Data'!W65</f>
        <v>40.4444854944692</v>
      </c>
      <c r="D66" s="32" t="n">
        <f aca="false">'Base Data'!D65</f>
        <v>-233.710754029627</v>
      </c>
      <c r="E66" s="32" t="n">
        <f aca="false">'Base Data'!X65</f>
        <v>-42.8157314648418</v>
      </c>
    </row>
    <row r="67" customFormat="false" ht="14.65" hidden="false" customHeight="false" outlineLevel="0" collapsed="false">
      <c r="A67" s="49" t="n">
        <f aca="false">'Base Data'!A66</f>
        <v>36764</v>
      </c>
      <c r="B67" s="32" t="n">
        <f aca="false">'Base Data'!G66</f>
        <v>108.332</v>
      </c>
      <c r="C67" s="32" t="n">
        <f aca="false">'Base Data'!W66</f>
        <v>244.811486776763</v>
      </c>
      <c r="D67" s="32" t="n">
        <f aca="false">'Base Data'!D66</f>
        <v>-183.983461606376</v>
      </c>
      <c r="E67" s="32" t="n">
        <f aca="false">'Base Data'!X66</f>
        <v>47.5039748296128</v>
      </c>
    </row>
    <row r="68" customFormat="false" ht="14.65" hidden="false" customHeight="false" outlineLevel="0" collapsed="false">
      <c r="A68" s="49" t="n">
        <f aca="false">'Base Data'!A67</f>
        <v>36765</v>
      </c>
      <c r="B68" s="32" t="n">
        <f aca="false">'Base Data'!G67</f>
        <v>84.826</v>
      </c>
      <c r="C68" s="32" t="n">
        <f aca="false">'Base Data'!W67</f>
        <v>68.5921754005755</v>
      </c>
      <c r="D68" s="32" t="n">
        <f aca="false">'Base Data'!D67</f>
        <v>55.9309737763195</v>
      </c>
      <c r="E68" s="32" t="n">
        <f aca="false">'Base Data'!X67</f>
        <v>-39.697149176895</v>
      </c>
    </row>
    <row r="69" customFormat="false" ht="14.65" hidden="false" customHeight="false" outlineLevel="0" collapsed="false">
      <c r="A69" s="49" t="n">
        <f aca="false">'Base Data'!A68</f>
        <v>36766</v>
      </c>
      <c r="B69" s="32" t="n">
        <f aca="false">'Base Data'!G68</f>
        <v>-42.924</v>
      </c>
      <c r="C69" s="32" t="n">
        <f aca="false">'Base Data'!W68</f>
        <v>91.1622034191302</v>
      </c>
      <c r="D69" s="32" t="n">
        <f aca="false">'Base Data'!D68</f>
        <v>-223.086926951488</v>
      </c>
      <c r="E69" s="32" t="n">
        <f aca="false">'Base Data'!X68</f>
        <v>89.0007235323581</v>
      </c>
    </row>
    <row r="70" customFormat="false" ht="14.65" hidden="false" customHeight="false" outlineLevel="0" collapsed="false">
      <c r="A70" s="49" t="n">
        <f aca="false">'Base Data'!A69</f>
        <v>36767</v>
      </c>
      <c r="B70" s="32" t="n">
        <f aca="false">'Base Data'!G69</f>
        <v>-15.3299999999999</v>
      </c>
      <c r="C70" s="32" t="n">
        <f aca="false">'Base Data'!W69</f>
        <v>0.329559592718852</v>
      </c>
      <c r="D70" s="32" t="n">
        <f aca="false">'Base Data'!D69</f>
        <v>57.9298094482995</v>
      </c>
      <c r="E70" s="32" t="n">
        <f aca="false">'Base Data'!X69</f>
        <v>-73.5893690410183</v>
      </c>
    </row>
    <row r="71" customFormat="false" ht="14.65" hidden="false" customHeight="false" outlineLevel="0" collapsed="false">
      <c r="A71" s="49" t="n">
        <f aca="false">'Base Data'!A70</f>
        <v>36768</v>
      </c>
      <c r="B71" s="32" t="n">
        <f aca="false">'Base Data'!G70</f>
        <v>281.05</v>
      </c>
      <c r="C71" s="32" t="n">
        <f aca="false">'Base Data'!W70</f>
        <v>-92.2675166227682</v>
      </c>
      <c r="D71" s="32" t="n">
        <f aca="false">'Base Data'!D70</f>
        <v>441.524811369503</v>
      </c>
      <c r="E71" s="32" t="n">
        <f aca="false">'Base Data'!X70</f>
        <v>-68.2072947467347</v>
      </c>
    </row>
    <row r="72" customFormat="false" ht="14.65" hidden="false" customHeight="false" outlineLevel="0" collapsed="false">
      <c r="A72" s="49" t="n">
        <f aca="false">'Base Data'!A71</f>
        <v>36769</v>
      </c>
      <c r="B72" s="32" t="n">
        <f aca="false">'Base Data'!G71</f>
        <v>105.266</v>
      </c>
      <c r="C72" s="32" t="n">
        <f aca="false">'Base Data'!W71</f>
        <v>-50.7488294913854</v>
      </c>
      <c r="D72" s="32" t="n">
        <f aca="false">'Base Data'!D71</f>
        <v>221.103723172243</v>
      </c>
      <c r="E72" s="32" t="n">
        <f aca="false">'Base Data'!X71</f>
        <v>-65.0888936808575</v>
      </c>
    </row>
    <row r="73" customFormat="false" ht="14.65" hidden="false" customHeight="false" outlineLevel="0" collapsed="false">
      <c r="A73" s="49" t="n">
        <f aca="false">'Base Data'!A72</f>
        <v>36770</v>
      </c>
      <c r="B73" s="32" t="n">
        <f aca="false">'Base Data'!G72</f>
        <v>-19.4179999999997</v>
      </c>
      <c r="C73" s="32" t="n">
        <f aca="false">'Base Data'!W72</f>
        <v>-53.2442124659584</v>
      </c>
      <c r="D73" s="32" t="n">
        <f aca="false">'Base Data'!D72</f>
        <v>95.1760052296079</v>
      </c>
      <c r="E73" s="32" t="n">
        <f aca="false">'Base Data'!X72</f>
        <v>-61.3497927636492</v>
      </c>
    </row>
    <row r="74" customFormat="false" ht="14.65" hidden="false" customHeight="false" outlineLevel="0" collapsed="false">
      <c r="A74" s="49" t="n">
        <f aca="false">'Base Data'!A73</f>
        <v>36771</v>
      </c>
      <c r="B74" s="32" t="n">
        <f aca="false">'Base Data'!G73</f>
        <v>-194.18</v>
      </c>
      <c r="C74" s="32" t="n">
        <f aca="false">'Base Data'!W73</f>
        <v>66.4291862586319</v>
      </c>
      <c r="D74" s="32" t="n">
        <f aca="false">'Base Data'!D73</f>
        <v>-154.623510990735</v>
      </c>
      <c r="E74" s="32" t="n">
        <f aca="false">'Base Data'!X73</f>
        <v>-105.985675267897</v>
      </c>
    </row>
    <row r="75" customFormat="false" ht="14.65" hidden="false" customHeight="false" outlineLevel="0" collapsed="false">
      <c r="A75" s="49" t="n">
        <f aca="false">'Base Data'!A74</f>
        <v>36772</v>
      </c>
      <c r="B75" s="32" t="n">
        <f aca="false">'Base Data'!G74</f>
        <v>206.444</v>
      </c>
      <c r="C75" s="32" t="n">
        <f aca="false">'Base Data'!W74</f>
        <v>-37.3437873357424</v>
      </c>
      <c r="D75" s="32" t="n">
        <f aca="false">'Base Data'!D74</f>
        <v>194.140430602007</v>
      </c>
      <c r="E75" s="32" t="n">
        <f aca="false">'Base Data'!X74</f>
        <v>49.647356733736</v>
      </c>
    </row>
    <row r="76" customFormat="false" ht="14.65" hidden="false" customHeight="false" outlineLevel="0" collapsed="false">
      <c r="A76" s="49" t="n">
        <f aca="false">'Base Data'!A75</f>
        <v>36773</v>
      </c>
      <c r="B76" s="32" t="n">
        <f aca="false">'Base Data'!G75</f>
        <v>113.442</v>
      </c>
      <c r="C76" s="32" t="n">
        <f aca="false">'Base Data'!W75</f>
        <v>-22.4705100030158</v>
      </c>
      <c r="D76" s="32" t="n">
        <f aca="false">'Base Data'!D75</f>
        <v>122.572176077838</v>
      </c>
      <c r="E76" s="32" t="n">
        <f aca="false">'Base Data'!X75</f>
        <v>13.3403339251783</v>
      </c>
    </row>
    <row r="77" customFormat="false" ht="14.65" hidden="false" customHeight="false" outlineLevel="0" collapsed="false">
      <c r="A77" s="49" t="n">
        <f aca="false">'Base Data'!A76</f>
        <v>36774</v>
      </c>
      <c r="B77" s="32" t="n">
        <f aca="false">'Base Data'!G76</f>
        <v>-222.796</v>
      </c>
      <c r="C77" s="32" t="n">
        <f aca="false">'Base Data'!W76</f>
        <v>3.68579418658591</v>
      </c>
      <c r="D77" s="32" t="n">
        <f aca="false">'Base Data'!D76</f>
        <v>-202.355940808698</v>
      </c>
      <c r="E77" s="32" t="n">
        <f aca="false">'Base Data'!X76</f>
        <v>-24.1258533778878</v>
      </c>
    </row>
    <row r="78" customFormat="false" ht="14.65" hidden="false" customHeight="false" outlineLevel="0" collapsed="false">
      <c r="A78" s="49" t="n">
        <f aca="false">'Base Data'!A77</f>
        <v>36775</v>
      </c>
      <c r="B78" s="32" t="n">
        <f aca="false">'Base Data'!G77</f>
        <v>-47.0119999999997</v>
      </c>
      <c r="C78" s="32" t="n">
        <f aca="false">'Base Data'!W77</f>
        <v>-18.1465104196176</v>
      </c>
      <c r="D78" s="32" t="n">
        <f aca="false">'Base Data'!D77</f>
        <v>56.3679910024268</v>
      </c>
      <c r="E78" s="32" t="n">
        <f aca="false">'Base Data'!X77</f>
        <v>-85.2334805828088</v>
      </c>
    </row>
    <row r="79" customFormat="false" ht="14.65" hidden="false" customHeight="false" outlineLevel="0" collapsed="false">
      <c r="A79" s="49" t="n">
        <f aca="false">'Base Data'!A78</f>
        <v>36776</v>
      </c>
      <c r="B79" s="32" t="n">
        <f aca="false">'Base Data'!G78</f>
        <v>47.0119999999997</v>
      </c>
      <c r="C79" s="32" t="n">
        <f aca="false">'Base Data'!W78</f>
        <v>-41.6310902110674</v>
      </c>
      <c r="D79" s="32" t="n">
        <f aca="false">'Base Data'!D78</f>
        <v>128.478512135644</v>
      </c>
      <c r="E79" s="32" t="n">
        <f aca="false">'Base Data'!X78</f>
        <v>-39.8354219245765</v>
      </c>
    </row>
    <row r="80" customFormat="false" ht="14.65" hidden="false" customHeight="false" outlineLevel="0" collapsed="false">
      <c r="A80" s="49" t="n">
        <f aca="false">'Base Data'!A79</f>
        <v>36777</v>
      </c>
      <c r="B80" s="32" t="n">
        <f aca="false">'Base Data'!G79</f>
        <v>20.4399999999996</v>
      </c>
      <c r="C80" s="32" t="n">
        <f aca="false">'Base Data'!W79</f>
        <v>-35.5806375080825</v>
      </c>
      <c r="D80" s="32" t="n">
        <f aca="false">'Base Data'!D79</f>
        <v>121.10214857674</v>
      </c>
      <c r="E80" s="32" t="n">
        <f aca="false">'Base Data'!X79</f>
        <v>-65.0815110686584</v>
      </c>
    </row>
    <row r="81" customFormat="false" ht="14.65" hidden="false" customHeight="false" outlineLevel="0" collapsed="false">
      <c r="A81" s="49" t="n">
        <f aca="false">'Base Data'!A80</f>
        <v>36778</v>
      </c>
      <c r="B81" s="32" t="n">
        <f aca="false">'Base Data'!G80</f>
        <v>76.6500000000006</v>
      </c>
      <c r="C81" s="32" t="n">
        <f aca="false">'Base Data'!W80</f>
        <v>-54.3310102118386</v>
      </c>
      <c r="D81" s="32" t="n">
        <f aca="false">'Base Data'!D80</f>
        <v>212.030744641039</v>
      </c>
      <c r="E81" s="32" t="n">
        <f aca="false">'Base Data'!X80</f>
        <v>-81.0497344291997</v>
      </c>
    </row>
    <row r="82" customFormat="false" ht="14.65" hidden="false" customHeight="false" outlineLevel="0" collapsed="false">
      <c r="A82" s="49" t="n">
        <f aca="false">'Base Data'!A81</f>
        <v>36779</v>
      </c>
      <c r="B82" s="32" t="n">
        <f aca="false">'Base Data'!G81</f>
        <v>-160.454000000001</v>
      </c>
      <c r="C82" s="32" t="n">
        <f aca="false">'Base Data'!W81</f>
        <v>-50.8126950413234</v>
      </c>
      <c r="D82" s="32" t="n">
        <f aca="false">'Base Data'!D81</f>
        <v>-9.24779715407249</v>
      </c>
      <c r="E82" s="32" t="n">
        <f aca="false">'Base Data'!X81</f>
        <v>-100.393507804605</v>
      </c>
    </row>
    <row r="83" customFormat="false" ht="14.65" hidden="false" customHeight="false" outlineLevel="0" collapsed="false">
      <c r="A83" s="49" t="n">
        <f aca="false">'Base Data'!A82</f>
        <v>36780</v>
      </c>
      <c r="B83" s="32" t="n">
        <f aca="false">'Base Data'!G82</f>
        <v>-16.3519999999999</v>
      </c>
      <c r="C83" s="32" t="n">
        <f aca="false">'Base Data'!W82</f>
        <v>-36.7499141366629</v>
      </c>
      <c r="D83" s="32" t="n">
        <f aca="false">'Base Data'!D82</f>
        <v>107.091446230303</v>
      </c>
      <c r="E83" s="32" t="n">
        <f aca="false">'Base Data'!X82</f>
        <v>-86.6935320936401</v>
      </c>
    </row>
    <row r="84" customFormat="false" ht="14.65" hidden="false" customHeight="false" outlineLevel="0" collapsed="false">
      <c r="A84" s="49" t="n">
        <f aca="false">'Base Data'!A83</f>
        <v>36781</v>
      </c>
      <c r="B84" s="32" t="n">
        <f aca="false">'Base Data'!G83</f>
        <v>-6.13199999999961</v>
      </c>
      <c r="C84" s="32" t="n">
        <f aca="false">'Base Data'!W83</f>
        <v>-50.0194650131008</v>
      </c>
      <c r="D84" s="32" t="n">
        <f aca="false">'Base Data'!D83</f>
        <v>76.2689642487277</v>
      </c>
      <c r="E84" s="32" t="n">
        <f aca="false">'Base Data'!X83</f>
        <v>-32.3814992356265</v>
      </c>
    </row>
    <row r="85" customFormat="false" ht="14.65" hidden="false" customHeight="false" outlineLevel="0" collapsed="false">
      <c r="A85" s="49" t="n">
        <f aca="false">'Base Data'!A84</f>
        <v>36782</v>
      </c>
      <c r="B85" s="32" t="n">
        <f aca="false">'Base Data'!G84</f>
        <v>68.4740000000002</v>
      </c>
      <c r="C85" s="32" t="n">
        <f aca="false">'Base Data'!W84</f>
        <v>-53.765745633912</v>
      </c>
      <c r="D85" s="32" t="n">
        <f aca="false">'Base Data'!D84</f>
        <v>92.4942085943967</v>
      </c>
      <c r="E85" s="32" t="n">
        <f aca="false">'Base Data'!X84</f>
        <v>29.7455370395155</v>
      </c>
    </row>
    <row r="86" customFormat="false" ht="14.65" hidden="false" customHeight="false" outlineLevel="0" collapsed="false">
      <c r="A86" s="49" t="n">
        <f aca="false">'Base Data'!A85</f>
        <v>36783</v>
      </c>
      <c r="B86" s="32" t="n">
        <f aca="false">'Base Data'!G85</f>
        <v>-62.3420000000006</v>
      </c>
      <c r="C86" s="32" t="n">
        <f aca="false">'Base Data'!W85</f>
        <v>-51.889284392752</v>
      </c>
      <c r="D86" s="32" t="n">
        <f aca="false">'Base Data'!D85</f>
        <v>4.32057396649454</v>
      </c>
      <c r="E86" s="32" t="n">
        <f aca="false">'Base Data'!X85</f>
        <v>-14.7732895737431</v>
      </c>
    </row>
    <row r="87" customFormat="false" ht="14.65" hidden="false" customHeight="false" outlineLevel="0" collapsed="false">
      <c r="A87" s="49" t="n">
        <f aca="false">'Base Data'!A86</f>
        <v>36784</v>
      </c>
      <c r="B87" s="32" t="n">
        <f aca="false">'Base Data'!G86</f>
        <v>183.96</v>
      </c>
      <c r="C87" s="32" t="n">
        <f aca="false">'Base Data'!W86</f>
        <v>-54.5608140376986</v>
      </c>
      <c r="D87" s="32" t="n">
        <f aca="false">'Base Data'!D86</f>
        <v>230.905790977021</v>
      </c>
      <c r="E87" s="32" t="n">
        <f aca="false">'Base Data'!X86</f>
        <v>7.6150230606778</v>
      </c>
    </row>
    <row r="88" customFormat="false" ht="14.65" hidden="false" customHeight="false" outlineLevel="0" collapsed="false">
      <c r="A88" s="49" t="n">
        <f aca="false">'Base Data'!A87</f>
        <v>36785</v>
      </c>
      <c r="B88" s="32" t="n">
        <f aca="false">'Base Data'!G87</f>
        <v>-77.6719999999996</v>
      </c>
      <c r="C88" s="32" t="n">
        <f aca="false">'Base Data'!W87</f>
        <v>-52.0388685365577</v>
      </c>
      <c r="D88" s="32" t="n">
        <f aca="false">'Base Data'!D87</f>
        <v>-15.7876839553274</v>
      </c>
      <c r="E88" s="32" t="n">
        <f aca="false">'Base Data'!X87</f>
        <v>-9.8454475081145</v>
      </c>
    </row>
    <row r="89" customFormat="false" ht="14.65" hidden="false" customHeight="false" outlineLevel="0" collapsed="false">
      <c r="A89" s="49" t="n">
        <f aca="false">'Base Data'!A88</f>
        <v>36786</v>
      </c>
      <c r="B89" s="32" t="n">
        <f aca="false">'Base Data'!G88</f>
        <v>10.2200000000003</v>
      </c>
      <c r="C89" s="32" t="n">
        <f aca="false">'Base Data'!W88</f>
        <v>-51.5969780725915</v>
      </c>
      <c r="D89" s="32" t="n">
        <f aca="false">'Base Data'!D88</f>
        <v>61.0234755458603</v>
      </c>
      <c r="E89" s="32" t="n">
        <f aca="false">'Base Data'!X88</f>
        <v>0.793502526731501</v>
      </c>
    </row>
    <row r="90" customFormat="false" ht="14.65" hidden="false" customHeight="false" outlineLevel="0" collapsed="false">
      <c r="A90" s="49" t="n">
        <f aca="false">'Base Data'!A89</f>
        <v>36787</v>
      </c>
      <c r="B90" s="32" t="n">
        <f aca="false">'Base Data'!G89</f>
        <v>-14.308</v>
      </c>
      <c r="C90" s="32" t="n">
        <f aca="false">'Base Data'!W89</f>
        <v>-50.6524122195083</v>
      </c>
      <c r="D90" s="32" t="n">
        <f aca="false">'Base Data'!D89</f>
        <v>73.4423421877925</v>
      </c>
      <c r="E90" s="32" t="n">
        <f aca="false">'Base Data'!X89</f>
        <v>-37.0979299682843</v>
      </c>
    </row>
    <row r="91" customFormat="false" ht="14.65" hidden="false" customHeight="false" outlineLevel="0" collapsed="false">
      <c r="A91" s="49" t="n">
        <f aca="false">'Base Data'!A90</f>
        <v>36788</v>
      </c>
      <c r="B91" s="32" t="n">
        <f aca="false">'Base Data'!G90</f>
        <v>26.5719999999992</v>
      </c>
      <c r="C91" s="32" t="n">
        <f aca="false">'Base Data'!W90</f>
        <v>-17.3117112825227</v>
      </c>
      <c r="D91" s="32" t="n">
        <f aca="false">'Base Data'!D90</f>
        <v>124.203460934508</v>
      </c>
      <c r="E91" s="32" t="n">
        <f aca="false">'Base Data'!X90</f>
        <v>-80.3197496519857</v>
      </c>
    </row>
    <row r="92" customFormat="false" ht="14.65" hidden="false" customHeight="false" outlineLevel="0" collapsed="false">
      <c r="A92" s="49" t="n">
        <f aca="false">'Base Data'!A91</f>
        <v>36789</v>
      </c>
      <c r="B92" s="32" t="n">
        <f aca="false">'Base Data'!G91</f>
        <v>108.332</v>
      </c>
      <c r="C92" s="32" t="n">
        <f aca="false">'Base Data'!W91</f>
        <v>-48.8217665946306</v>
      </c>
      <c r="D92" s="32" t="n">
        <f aca="false">'Base Data'!D91</f>
        <v>180.8025154395</v>
      </c>
      <c r="E92" s="32" t="n">
        <f aca="false">'Base Data'!X91</f>
        <v>-23.6487488448689</v>
      </c>
    </row>
    <row r="93" customFormat="false" ht="14.65" hidden="false" customHeight="false" outlineLevel="0" collapsed="false">
      <c r="A93" s="49" t="n">
        <f aca="false">'Base Data'!A92</f>
        <v>36790</v>
      </c>
      <c r="B93" s="32" t="n">
        <f aca="false">'Base Data'!G92</f>
        <v>180.894</v>
      </c>
      <c r="C93" s="32" t="n">
        <f aca="false">'Base Data'!W92</f>
        <v>-75.3152000124153</v>
      </c>
      <c r="D93" s="32" t="n">
        <f aca="false">'Base Data'!D92</f>
        <v>288.926558649348</v>
      </c>
      <c r="E93" s="32" t="n">
        <f aca="false">'Base Data'!X92</f>
        <v>-32.7173586369324</v>
      </c>
    </row>
    <row r="94" customFormat="false" ht="14.65" hidden="false" customHeight="false" outlineLevel="0" collapsed="false">
      <c r="A94" s="49" t="n">
        <f aca="false">'Base Data'!A93</f>
        <v>36791</v>
      </c>
      <c r="B94" s="32" t="n">
        <f aca="false">'Base Data'!G93</f>
        <v>-134.904</v>
      </c>
      <c r="C94" s="32" t="n">
        <f aca="false">'Base Data'!W93</f>
        <v>-44.7489675743444</v>
      </c>
      <c r="D94" s="32" t="n">
        <f aca="false">'Base Data'!D93</f>
        <v>-76.5895916027289</v>
      </c>
      <c r="E94" s="32" t="n">
        <f aca="false">'Base Data'!X93</f>
        <v>-13.5654408229272</v>
      </c>
    </row>
    <row r="95" customFormat="false" ht="14.65" hidden="false" customHeight="false" outlineLevel="0" collapsed="false">
      <c r="A95" s="49" t="n">
        <f aca="false">'Base Data'!A94</f>
        <v>36792</v>
      </c>
      <c r="B95" s="32" t="n">
        <f aca="false">'Base Data'!G94</f>
        <v>-94.0239999999994</v>
      </c>
      <c r="C95" s="32" t="n">
        <f aca="false">'Base Data'!W94</f>
        <v>9.93467815914454</v>
      </c>
      <c r="D95" s="32" t="n">
        <f aca="false">'Base Data'!D94</f>
        <v>-107.790160382633</v>
      </c>
      <c r="E95" s="32" t="n">
        <f aca="false">'Base Data'!X94</f>
        <v>3.83148222348869</v>
      </c>
    </row>
    <row r="96" customFormat="false" ht="14.65" hidden="false" customHeight="false" outlineLevel="0" collapsed="false">
      <c r="A96" s="49" t="n">
        <f aca="false">'Base Data'!A95</f>
        <v>36793</v>
      </c>
      <c r="B96" s="32" t="n">
        <f aca="false">'Base Data'!G95</f>
        <v>-166.586</v>
      </c>
      <c r="C96" s="32" t="n">
        <f aca="false">'Base Data'!W95</f>
        <v>-34.1501941993134</v>
      </c>
      <c r="D96" s="32" t="n">
        <f aca="false">'Base Data'!D95</f>
        <v>-98.7582304582114</v>
      </c>
      <c r="E96" s="32" t="n">
        <f aca="false">'Base Data'!X95</f>
        <v>-33.6775753424755</v>
      </c>
    </row>
    <row r="97" customFormat="false" ht="14.65" hidden="false" customHeight="false" outlineLevel="0" collapsed="false">
      <c r="A97" s="49" t="n">
        <f aca="false">'Base Data'!A96</f>
        <v>36794</v>
      </c>
      <c r="B97" s="32" t="n">
        <f aca="false">'Base Data'!G96</f>
        <v>-235.06</v>
      </c>
      <c r="C97" s="32" t="n">
        <f aca="false">'Base Data'!W96</f>
        <v>30.5895972437664</v>
      </c>
      <c r="D97" s="32" t="n">
        <f aca="false">'Base Data'!D96</f>
        <v>-223.159004089588</v>
      </c>
      <c r="E97" s="32" t="n">
        <f aca="false">'Base Data'!X96</f>
        <v>-42.4905931541783</v>
      </c>
    </row>
    <row r="98" customFormat="false" ht="14.65" hidden="false" customHeight="false" outlineLevel="0" collapsed="false">
      <c r="A98" s="49" t="n">
        <f aca="false">'Base Data'!A97</f>
        <v>36795</v>
      </c>
      <c r="B98" s="32" t="n">
        <f aca="false">'Base Data'!G97</f>
        <v>54.1659999999997</v>
      </c>
      <c r="C98" s="32" t="n">
        <f aca="false">'Base Data'!W97</f>
        <v>-46.9819459444121</v>
      </c>
      <c r="D98" s="32" t="n">
        <f aca="false">'Base Data'!D97</f>
        <v>79.6600364461682</v>
      </c>
      <c r="E98" s="32" t="n">
        <f aca="false">'Base Data'!X97</f>
        <v>21.4879094982436</v>
      </c>
    </row>
    <row r="99" customFormat="false" ht="14.65" hidden="false" customHeight="false" outlineLevel="0" collapsed="false">
      <c r="A99" s="49" t="n">
        <f aca="false">'Base Data'!A98</f>
        <v>36796</v>
      </c>
      <c r="B99" s="32" t="n">
        <f aca="false">'Base Data'!G98</f>
        <v>133.882000000001</v>
      </c>
      <c r="C99" s="32" t="n">
        <f aca="false">'Base Data'!W98</f>
        <v>-53.3540039656058</v>
      </c>
      <c r="D99" s="32" t="n">
        <f aca="false">'Base Data'!D98</f>
        <v>224.402322342229</v>
      </c>
      <c r="E99" s="32" t="n">
        <f aca="false">'Base Data'!X98</f>
        <v>-37.1663183766231</v>
      </c>
    </row>
    <row r="100" customFormat="false" ht="14.65" hidden="false" customHeight="false" outlineLevel="0" collapsed="false">
      <c r="A100" s="49" t="n">
        <f aca="false">'Base Data'!A99</f>
        <v>36797</v>
      </c>
      <c r="B100" s="32" t="n">
        <f aca="false">'Base Data'!G99</f>
        <v>189.07</v>
      </c>
      <c r="C100" s="32" t="n">
        <f aca="false">'Base Data'!W99</f>
        <v>-7.21921473678935</v>
      </c>
      <c r="D100" s="32" t="n">
        <f aca="false">'Base Data'!D99</f>
        <v>387.488960707143</v>
      </c>
      <c r="E100" s="32" t="n">
        <f aca="false">'Base Data'!X99</f>
        <v>-191.199745970354</v>
      </c>
    </row>
    <row r="101" customFormat="false" ht="14.65" hidden="false" customHeight="false" outlineLevel="0" collapsed="false">
      <c r="A101" s="49" t="n">
        <f aca="false">'Base Data'!A100</f>
        <v>36798</v>
      </c>
      <c r="B101" s="32" t="n">
        <f aca="false">'Base Data'!G100</f>
        <v>-115.486</v>
      </c>
      <c r="C101" s="32" t="n">
        <f aca="false">'Base Data'!W100</f>
        <v>-48.0963177861271</v>
      </c>
      <c r="D101" s="32" t="n">
        <f aca="false">'Base Data'!D100</f>
        <v>-64.378856782801</v>
      </c>
      <c r="E101" s="32" t="n">
        <f aca="false">'Base Data'!X100</f>
        <v>-3.01082543107177</v>
      </c>
    </row>
    <row r="102" customFormat="false" ht="14.65" hidden="false" customHeight="false" outlineLevel="0" collapsed="false">
      <c r="A102" s="49" t="n">
        <f aca="false">'Base Data'!A101</f>
        <v>36799</v>
      </c>
      <c r="B102" s="32" t="n">
        <f aca="false">'Base Data'!G101</f>
        <v>221.773999999999</v>
      </c>
      <c r="C102" s="32" t="n">
        <f aca="false">'Base Data'!W101</f>
        <v>-54.4467058991766</v>
      </c>
      <c r="D102" s="32" t="n">
        <f aca="false">'Base Data'!D101</f>
        <v>223.338530284091</v>
      </c>
      <c r="E102" s="32" t="n">
        <f aca="false">'Base Data'!X101</f>
        <v>52.8821756150854</v>
      </c>
    </row>
    <row r="103" customFormat="false" ht="14.65" hidden="false" customHeight="false" outlineLevel="0" collapsed="false">
      <c r="A103" s="49" t="n">
        <f aca="false">'Base Data'!A102</f>
        <v>0</v>
      </c>
      <c r="B103" s="32" t="n">
        <f aca="false">'Base Data'!G102</f>
        <v>0</v>
      </c>
      <c r="C103" s="32" t="n">
        <f aca="false">'Base Data'!W102</f>
        <v>0</v>
      </c>
      <c r="D103" s="32" t="n">
        <f aca="false">'Base Data'!D102</f>
        <v>225.745439197071</v>
      </c>
      <c r="E103" s="32" t="n">
        <f aca="false">'Base Data'!X102</f>
        <v>0</v>
      </c>
    </row>
    <row r="104" customFormat="false" ht="14.65" hidden="false" customHeight="false" outlineLevel="0" collapsed="false">
      <c r="A104" s="49" t="n">
        <f aca="false">'Base Data'!A103</f>
        <v>0</v>
      </c>
      <c r="B104" s="32" t="n">
        <f aca="false">'Base Data'!G103</f>
        <v>0</v>
      </c>
      <c r="C104" s="32" t="n">
        <f aca="false">'Base Data'!W103</f>
        <v>0</v>
      </c>
      <c r="D104" s="32" t="n">
        <f aca="false">'Base Data'!D103</f>
        <v>-217.525289107182</v>
      </c>
      <c r="E104" s="32" t="n">
        <f aca="false">'Base Data'!X103</f>
        <v>0</v>
      </c>
    </row>
    <row r="105" customFormat="false" ht="14.65" hidden="false" customHeight="false" outlineLevel="0" collapsed="false">
      <c r="A105" s="49" t="n">
        <f aca="false">'Base Data'!A104</f>
        <v>0</v>
      </c>
      <c r="B105" s="32" t="n">
        <f aca="false">'Base Data'!G104</f>
        <v>0</v>
      </c>
      <c r="C105" s="32" t="n">
        <f aca="false">'Base Data'!W104</f>
        <v>0</v>
      </c>
      <c r="D105" s="32" t="n">
        <f aca="false">'Base Data'!D104</f>
        <v>19.435342942177</v>
      </c>
      <c r="E105" s="32" t="n">
        <f aca="false">'Base Data'!X104</f>
        <v>0</v>
      </c>
    </row>
    <row r="106" customFormat="false" ht="14.65" hidden="false" customHeight="false" outlineLevel="0" collapsed="false">
      <c r="A106" s="49" t="n">
        <f aca="false">'Base Data'!A105</f>
        <v>0</v>
      </c>
      <c r="B106" s="32" t="n">
        <f aca="false">'Base Data'!G105</f>
        <v>0</v>
      </c>
      <c r="C106" s="32" t="n">
        <f aca="false">'Base Data'!W105</f>
        <v>0</v>
      </c>
      <c r="D106" s="32" t="n">
        <f aca="false">'Base Data'!D105</f>
        <v>78.1983457942375</v>
      </c>
      <c r="E106" s="32" t="n">
        <f aca="false">'Base Data'!X105</f>
        <v>0</v>
      </c>
    </row>
    <row r="107" customFormat="false" ht="14.65" hidden="false" customHeight="false" outlineLevel="0" collapsed="false">
      <c r="A107" s="49" t="n">
        <f aca="false">'Base Data'!A106</f>
        <v>0</v>
      </c>
      <c r="B107" s="32" t="n">
        <f aca="false">'Base Data'!G106</f>
        <v>0</v>
      </c>
      <c r="C107" s="32" t="n">
        <f aca="false">'Base Data'!W106</f>
        <v>0</v>
      </c>
      <c r="D107" s="32" t="n">
        <f aca="false">'Base Data'!D106</f>
        <v>52.4896632864194</v>
      </c>
      <c r="E107" s="32" t="n">
        <f aca="false">'Base Data'!X106</f>
        <v>0</v>
      </c>
    </row>
    <row r="108" customFormat="false" ht="14.65" hidden="false" customHeight="false" outlineLevel="0" collapsed="false">
      <c r="A108" s="49" t="n">
        <f aca="false">'Base Data'!A107</f>
        <v>0</v>
      </c>
      <c r="B108" s="32" t="n">
        <f aca="false">'Base Data'!G107</f>
        <v>0</v>
      </c>
      <c r="C108" s="32" t="n">
        <f aca="false">'Base Data'!W107</f>
        <v>0</v>
      </c>
      <c r="D108" s="32" t="n">
        <f aca="false">'Base Data'!D107</f>
        <v>-95.2714595970718</v>
      </c>
      <c r="E108" s="32" t="n">
        <f aca="false">'Base Data'!X107</f>
        <v>0</v>
      </c>
    </row>
    <row r="109" customFormat="false" ht="14.65" hidden="false" customHeight="false" outlineLevel="0" collapsed="false">
      <c r="A109" s="49" t="n">
        <f aca="false">'Base Data'!A108</f>
        <v>0</v>
      </c>
      <c r="B109" s="32" t="n">
        <f aca="false">'Base Data'!G108</f>
        <v>0</v>
      </c>
      <c r="C109" s="32" t="n">
        <f aca="false">'Base Data'!W108</f>
        <v>0</v>
      </c>
      <c r="D109" s="32" t="n">
        <f aca="false">'Base Data'!D108</f>
        <v>211.705329513553</v>
      </c>
      <c r="E109" s="32" t="n">
        <f aca="false">'Base Data'!X108</f>
        <v>0</v>
      </c>
    </row>
    <row r="110" customFormat="false" ht="14.65" hidden="false" customHeight="false" outlineLevel="0" collapsed="false">
      <c r="A110" s="49" t="n">
        <f aca="false">'Base Data'!A109</f>
        <v>0</v>
      </c>
      <c r="B110" s="32" t="n">
        <f aca="false">'Base Data'!G109</f>
        <v>0</v>
      </c>
      <c r="C110" s="32" t="n">
        <f aca="false">'Base Data'!W109</f>
        <v>0</v>
      </c>
      <c r="D110" s="32" t="n">
        <f aca="false">'Base Data'!D109</f>
        <v>254.55768043341</v>
      </c>
      <c r="E110" s="32" t="n">
        <f aca="false">'Base Data'!X109</f>
        <v>0</v>
      </c>
    </row>
    <row r="111" customFormat="false" ht="14.65" hidden="false" customHeight="false" outlineLevel="0" collapsed="false">
      <c r="A111" s="49" t="n">
        <f aca="false">'Base Data'!A110</f>
        <v>0</v>
      </c>
      <c r="B111" s="32" t="n">
        <f aca="false">'Base Data'!G110</f>
        <v>0</v>
      </c>
      <c r="C111" s="32" t="n">
        <f aca="false">'Base Data'!W110</f>
        <v>0</v>
      </c>
      <c r="D111" s="32" t="n">
        <f aca="false">'Base Data'!D110</f>
        <v>-38.4627498138497</v>
      </c>
      <c r="E111" s="32" t="n">
        <f aca="false">'Base Data'!X110</f>
        <v>0</v>
      </c>
    </row>
    <row r="112" customFormat="false" ht="14.65" hidden="false" customHeight="false" outlineLevel="0" collapsed="false">
      <c r="A112" s="49" t="n">
        <f aca="false">'Base Data'!A111</f>
        <v>0</v>
      </c>
      <c r="B112" s="32" t="n">
        <f aca="false">'Base Data'!G111</f>
        <v>0</v>
      </c>
      <c r="C112" s="32" t="n">
        <f aca="false">'Base Data'!W111</f>
        <v>0</v>
      </c>
      <c r="D112" s="32" t="n">
        <f aca="false">'Base Data'!D111</f>
        <v>192.272329081649</v>
      </c>
      <c r="E112" s="32" t="n">
        <f aca="false">'Base Data'!X111</f>
        <v>0</v>
      </c>
    </row>
    <row r="113" customFormat="false" ht="14.65" hidden="false" customHeight="false" outlineLevel="0" collapsed="false">
      <c r="A113" s="49" t="n">
        <f aca="false">'Base Data'!A112</f>
        <v>0</v>
      </c>
      <c r="B113" s="32" t="n">
        <f aca="false">'Base Data'!G112</f>
        <v>0</v>
      </c>
      <c r="C113" s="32" t="n">
        <f aca="false">'Base Data'!W112</f>
        <v>0</v>
      </c>
      <c r="D113" s="32" t="n">
        <f aca="false">'Base Data'!D112</f>
        <v>-62.8668353177259</v>
      </c>
      <c r="E113" s="32" t="n">
        <f aca="false">'Base Data'!X112</f>
        <v>0</v>
      </c>
    </row>
    <row r="114" customFormat="false" ht="14.65" hidden="false" customHeight="false" outlineLevel="0" collapsed="false">
      <c r="A114" s="49" t="n">
        <f aca="false">'Base Data'!A113</f>
        <v>0</v>
      </c>
      <c r="B114" s="32" t="n">
        <f aca="false">'Base Data'!G113</f>
        <v>0</v>
      </c>
      <c r="C114" s="32" t="n">
        <f aca="false">'Base Data'!W113</f>
        <v>0</v>
      </c>
      <c r="D114" s="32" t="n">
        <f aca="false">'Base Data'!D113</f>
        <v>73.6296837866383</v>
      </c>
      <c r="E114" s="32" t="n">
        <f aca="false">'Base Data'!X113</f>
        <v>0</v>
      </c>
    </row>
    <row r="115" customFormat="false" ht="14.65" hidden="false" customHeight="false" outlineLevel="0" collapsed="false">
      <c r="A115" s="49" t="n">
        <f aca="false">'Base Data'!A114</f>
        <v>0</v>
      </c>
      <c r="B115" s="32" t="n">
        <f aca="false">'Base Data'!G114</f>
        <v>0</v>
      </c>
      <c r="C115" s="32" t="n">
        <f aca="false">'Base Data'!W114</f>
        <v>0</v>
      </c>
      <c r="D115" s="32" t="n">
        <f aca="false">'Base Data'!D114</f>
        <v>27.6631538669736</v>
      </c>
      <c r="E115" s="32" t="n">
        <f aca="false">'Base Data'!X114</f>
        <v>0</v>
      </c>
    </row>
    <row r="116" customFormat="false" ht="14.65" hidden="false" customHeight="false" outlineLevel="0" collapsed="false">
      <c r="A116" s="49" t="n">
        <f aca="false">'Base Data'!A115</f>
        <v>0</v>
      </c>
      <c r="B116" s="32" t="n">
        <f aca="false">'Base Data'!G115</f>
        <v>0</v>
      </c>
      <c r="C116" s="32" t="n">
        <f aca="false">'Base Data'!W115</f>
        <v>0</v>
      </c>
      <c r="D116" s="32" t="n">
        <f aca="false">'Base Data'!D115</f>
        <v>42.8274929059186</v>
      </c>
      <c r="E116" s="32" t="n">
        <f aca="false">'Base Data'!X115</f>
        <v>0</v>
      </c>
    </row>
    <row r="117" customFormat="false" ht="14.65" hidden="false" customHeight="false" outlineLevel="0" collapsed="false">
      <c r="A117" s="49" t="n">
        <f aca="false">'Base Data'!A116</f>
        <v>0</v>
      </c>
      <c r="B117" s="32" t="n">
        <f aca="false">'Base Data'!G116</f>
        <v>0</v>
      </c>
      <c r="C117" s="32" t="n">
        <f aca="false">'Base Data'!W116</f>
        <v>0</v>
      </c>
      <c r="D117" s="32" t="n">
        <f aca="false">'Base Data'!D116</f>
        <v>41.7720700015694</v>
      </c>
      <c r="E117" s="32" t="n">
        <f aca="false">'Base Data'!X116</f>
        <v>0</v>
      </c>
    </row>
    <row r="118" customFormat="false" ht="14.65" hidden="false" customHeight="false" outlineLevel="0" collapsed="false">
      <c r="A118" s="49" t="n">
        <f aca="false">'Base Data'!A117</f>
        <v>0</v>
      </c>
      <c r="B118" s="32" t="n">
        <f aca="false">'Base Data'!G117</f>
        <v>0</v>
      </c>
      <c r="C118" s="32" t="n">
        <f aca="false">'Base Data'!W117</f>
        <v>0</v>
      </c>
      <c r="D118" s="32" t="n">
        <f aca="false">'Base Data'!D117</f>
        <v>-103.939566761839</v>
      </c>
      <c r="E118" s="32" t="n">
        <f aca="false">'Base Data'!X117</f>
        <v>0</v>
      </c>
    </row>
    <row r="119" customFormat="false" ht="14.65" hidden="false" customHeight="false" outlineLevel="0" collapsed="false">
      <c r="A119" s="49" t="n">
        <f aca="false">'Base Data'!A118</f>
        <v>0</v>
      </c>
      <c r="B119" s="32" t="n">
        <f aca="false">'Base Data'!G118</f>
        <v>0</v>
      </c>
      <c r="C119" s="32" t="n">
        <f aca="false">'Base Data'!W118</f>
        <v>0</v>
      </c>
      <c r="D119" s="32" t="n">
        <f aca="false">'Base Data'!D118</f>
        <v>175.054218365062</v>
      </c>
      <c r="E119" s="32" t="n">
        <f aca="false">'Base Data'!X118</f>
        <v>0</v>
      </c>
    </row>
    <row r="120" customFormat="false" ht="14.65" hidden="false" customHeight="false" outlineLevel="0" collapsed="false">
      <c r="A120" s="49" t="n">
        <f aca="false">'Base Data'!A119</f>
        <v>0</v>
      </c>
      <c r="B120" s="32" t="n">
        <f aca="false">'Base Data'!G119</f>
        <v>0</v>
      </c>
      <c r="C120" s="32" t="n">
        <f aca="false">'Base Data'!W119</f>
        <v>0</v>
      </c>
      <c r="D120" s="32" t="n">
        <f aca="false">'Base Data'!D119</f>
        <v>68.8654550355093</v>
      </c>
      <c r="E120" s="32" t="n">
        <f aca="false">'Base Data'!X119</f>
        <v>0</v>
      </c>
    </row>
    <row r="121" customFormat="false" ht="14.65" hidden="false" customHeight="false" outlineLevel="0" collapsed="false">
      <c r="A121" s="49" t="n">
        <f aca="false">'Base Data'!A120</f>
        <v>0</v>
      </c>
      <c r="B121" s="32" t="n">
        <f aca="false">'Base Data'!G120</f>
        <v>0</v>
      </c>
      <c r="C121" s="32" t="n">
        <f aca="false">'Base Data'!W120</f>
        <v>0</v>
      </c>
      <c r="D121" s="32" t="n">
        <f aca="false">'Base Data'!D120</f>
        <v>-16.135973261793</v>
      </c>
      <c r="E121" s="32" t="n">
        <f aca="false">'Base Data'!X120</f>
        <v>0</v>
      </c>
    </row>
    <row r="122" customFormat="false" ht="14.65" hidden="false" customHeight="false" outlineLevel="0" collapsed="false">
      <c r="A122" s="49" t="n">
        <f aca="false">'Base Data'!A121</f>
        <v>0</v>
      </c>
      <c r="B122" s="32" t="n">
        <f aca="false">'Base Data'!G121</f>
        <v>0</v>
      </c>
      <c r="C122" s="32" t="n">
        <f aca="false">'Base Data'!W121</f>
        <v>0</v>
      </c>
      <c r="D122" s="32" t="n">
        <f aca="false">'Base Data'!D121</f>
        <v>148.931885824359</v>
      </c>
      <c r="E122" s="32" t="n">
        <f aca="false">'Base Data'!X121</f>
        <v>0</v>
      </c>
    </row>
    <row r="123" customFormat="false" ht="14.65" hidden="false" customHeight="false" outlineLevel="0" collapsed="false">
      <c r="A123" s="49" t="n">
        <f aca="false">'Base Data'!A122</f>
        <v>0</v>
      </c>
      <c r="B123" s="32" t="n">
        <f aca="false">'Base Data'!G122</f>
        <v>0</v>
      </c>
      <c r="C123" s="32" t="n">
        <f aca="false">'Base Data'!W122</f>
        <v>0</v>
      </c>
      <c r="D123" s="32" t="n">
        <f aca="false">'Base Data'!D122</f>
        <v>225.280385315977</v>
      </c>
      <c r="E123" s="32" t="n">
        <f aca="false">'Base Data'!X122</f>
        <v>0</v>
      </c>
    </row>
    <row r="124" customFormat="false" ht="14.65" hidden="false" customHeight="false" outlineLevel="0" collapsed="false">
      <c r="A124" s="49" t="n">
        <f aca="false">'Base Data'!A123</f>
        <v>0</v>
      </c>
      <c r="B124" s="32" t="n">
        <f aca="false">'Base Data'!G123</f>
        <v>0</v>
      </c>
      <c r="C124" s="32" t="n">
        <f aca="false">'Base Data'!W123</f>
        <v>0</v>
      </c>
      <c r="D124" s="32" t="n">
        <f aca="false">'Base Data'!D123</f>
        <v>216.974411236631</v>
      </c>
      <c r="E124" s="32" t="n">
        <f aca="false">'Base Data'!X123</f>
        <v>0</v>
      </c>
    </row>
    <row r="125" customFormat="false" ht="14.65" hidden="false" customHeight="false" outlineLevel="0" collapsed="false">
      <c r="A125" s="49" t="n">
        <f aca="false">'Base Data'!A124</f>
        <v>0</v>
      </c>
      <c r="B125" s="32" t="n">
        <f aca="false">'Base Data'!G124</f>
        <v>0</v>
      </c>
      <c r="C125" s="32" t="n">
        <f aca="false">'Base Data'!W124</f>
        <v>0</v>
      </c>
      <c r="D125" s="32" t="n">
        <f aca="false">'Base Data'!D124</f>
        <v>49.9370927405349</v>
      </c>
      <c r="E125" s="32" t="n">
        <f aca="false">'Base Data'!X124</f>
        <v>0</v>
      </c>
    </row>
    <row r="126" customFormat="false" ht="14.65" hidden="false" customHeight="false" outlineLevel="0" collapsed="false">
      <c r="A126" s="49" t="n">
        <f aca="false">'Base Data'!A125</f>
        <v>0</v>
      </c>
      <c r="B126" s="32" t="n">
        <f aca="false">'Base Data'!G125</f>
        <v>0</v>
      </c>
      <c r="C126" s="32" t="n">
        <f aca="false">'Base Data'!W125</f>
        <v>0</v>
      </c>
      <c r="D126" s="32" t="n">
        <f aca="false">'Base Data'!D125</f>
        <v>-21.9063103156112</v>
      </c>
      <c r="E126" s="32" t="n">
        <f aca="false">'Base Data'!X125</f>
        <v>0</v>
      </c>
    </row>
    <row r="127" customFormat="false" ht="14.65" hidden="false" customHeight="false" outlineLevel="0" collapsed="false">
      <c r="A127" s="49" t="n">
        <f aca="false">'Base Data'!A126</f>
        <v>0</v>
      </c>
      <c r="B127" s="32" t="n">
        <f aca="false">'Base Data'!G126</f>
        <v>0</v>
      </c>
      <c r="C127" s="32" t="n">
        <f aca="false">'Base Data'!W126</f>
        <v>0</v>
      </c>
      <c r="D127" s="32" t="n">
        <f aca="false">'Base Data'!D126</f>
        <v>-136.071950187488</v>
      </c>
      <c r="E127" s="32" t="n">
        <f aca="false">'Base Data'!X126</f>
        <v>0</v>
      </c>
    </row>
    <row r="128" customFormat="false" ht="14.65" hidden="false" customHeight="false" outlineLevel="0" collapsed="false">
      <c r="A128" s="49" t="n">
        <f aca="false">'Base Data'!A127</f>
        <v>0</v>
      </c>
      <c r="B128" s="32" t="n">
        <f aca="false">'Base Data'!G127</f>
        <v>0</v>
      </c>
      <c r="C128" s="32" t="n">
        <f aca="false">'Base Data'!W127</f>
        <v>0</v>
      </c>
      <c r="D128" s="32" t="n">
        <f aca="false">'Base Data'!D127</f>
        <v>-16.8909492035802</v>
      </c>
      <c r="E128" s="32" t="n">
        <f aca="false">'Base Data'!X127</f>
        <v>0</v>
      </c>
    </row>
    <row r="129" customFormat="false" ht="14.65" hidden="false" customHeight="false" outlineLevel="0" collapsed="false">
      <c r="A129" s="49" t="n">
        <f aca="false">'Base Data'!A128</f>
        <v>0</v>
      </c>
      <c r="B129" s="32" t="n">
        <f aca="false">'Base Data'!G128</f>
        <v>0</v>
      </c>
      <c r="C129" s="32" t="n">
        <f aca="false">'Base Data'!W128</f>
        <v>0</v>
      </c>
      <c r="D129" s="32" t="n">
        <f aca="false">'Base Data'!D128</f>
        <v>-172.53013592352</v>
      </c>
      <c r="E129" s="32" t="n">
        <f aca="false">'Base Data'!X128</f>
        <v>0</v>
      </c>
    </row>
    <row r="130" customFormat="false" ht="14.65" hidden="false" customHeight="false" outlineLevel="0" collapsed="false">
      <c r="A130" s="49" t="n">
        <f aca="false">'Base Data'!A129</f>
        <v>0</v>
      </c>
      <c r="B130" s="32" t="n">
        <f aca="false">'Base Data'!G129</f>
        <v>0</v>
      </c>
      <c r="C130" s="32" t="n">
        <f aca="false">'Base Data'!W129</f>
        <v>0</v>
      </c>
      <c r="D130" s="32" t="n">
        <f aca="false">'Base Data'!D129</f>
        <v>215.165766482348</v>
      </c>
      <c r="E130" s="32" t="n">
        <f aca="false">'Base Data'!X129</f>
        <v>0</v>
      </c>
    </row>
    <row r="131" customFormat="false" ht="14.65" hidden="false" customHeight="false" outlineLevel="0" collapsed="false">
      <c r="A131" s="49" t="n">
        <f aca="false">'Base Data'!A130</f>
        <v>0</v>
      </c>
      <c r="B131" s="32" t="n">
        <f aca="false">'Base Data'!G130</f>
        <v>0</v>
      </c>
      <c r="C131" s="32" t="n">
        <f aca="false">'Base Data'!W130</f>
        <v>0</v>
      </c>
      <c r="D131" s="32" t="n">
        <f aca="false">'Base Data'!D130</f>
        <v>258.663871788411</v>
      </c>
      <c r="E131" s="32" t="n">
        <f aca="false">'Base Data'!X130</f>
        <v>0</v>
      </c>
    </row>
    <row r="132" customFormat="false" ht="14.65" hidden="false" customHeight="false" outlineLevel="0" collapsed="false">
      <c r="A132" s="49" t="n">
        <f aca="false">'Base Data'!A131</f>
        <v>0</v>
      </c>
      <c r="B132" s="32" t="n">
        <f aca="false">'Base Data'!G131</f>
        <v>0</v>
      </c>
      <c r="C132" s="32" t="n">
        <f aca="false">'Base Data'!W131</f>
        <v>0</v>
      </c>
      <c r="D132" s="32" t="n">
        <f aca="false">'Base Data'!D131</f>
        <v>-56.0466370896779</v>
      </c>
      <c r="E132" s="32" t="n">
        <f aca="false">'Base Data'!X131</f>
        <v>0</v>
      </c>
    </row>
    <row r="133" customFormat="false" ht="14.65" hidden="false" customHeight="false" outlineLevel="0" collapsed="false">
      <c r="A133" s="49" t="n">
        <f aca="false">'Base Data'!A132</f>
        <v>0</v>
      </c>
      <c r="B133" s="32" t="n">
        <f aca="false">'Base Data'!G132</f>
        <v>0</v>
      </c>
      <c r="C133" s="32" t="n">
        <f aca="false">'Base Data'!W132</f>
        <v>0</v>
      </c>
      <c r="D133" s="32" t="n">
        <f aca="false">'Base Data'!D132</f>
        <v>-8.58009410340954</v>
      </c>
      <c r="E133" s="32" t="n">
        <f aca="false">'Base Data'!X132</f>
        <v>0</v>
      </c>
    </row>
    <row r="134" customFormat="false" ht="14.65" hidden="false" customHeight="false" outlineLevel="0" collapsed="false">
      <c r="A134" s="49" t="n">
        <f aca="false">'Base Data'!A133</f>
        <v>0</v>
      </c>
      <c r="B134" s="32" t="n">
        <f aca="false">'Base Data'!G133</f>
        <v>0</v>
      </c>
      <c r="C134" s="32" t="n">
        <f aca="false">'Base Data'!W133</f>
        <v>0</v>
      </c>
      <c r="D134" s="32" t="n">
        <f aca="false">'Base Data'!D133</f>
        <v>24.4594847832386</v>
      </c>
      <c r="E134" s="32" t="n">
        <f aca="false">'Base Data'!X133</f>
        <v>0</v>
      </c>
    </row>
    <row r="135" customFormat="false" ht="14.65" hidden="false" customHeight="false" outlineLevel="0" collapsed="false">
      <c r="A135" s="49" t="n">
        <f aca="false">'Base Data'!A134</f>
        <v>0</v>
      </c>
      <c r="B135" s="32" t="n">
        <f aca="false">'Base Data'!G134</f>
        <v>0</v>
      </c>
      <c r="C135" s="32" t="n">
        <f aca="false">'Base Data'!W134</f>
        <v>0</v>
      </c>
      <c r="D135" s="32" t="n">
        <f aca="false">'Base Data'!D134</f>
        <v>-26.7089233273509</v>
      </c>
      <c r="E135" s="32" t="n">
        <f aca="false">'Base Data'!X134</f>
        <v>0</v>
      </c>
    </row>
    <row r="136" customFormat="false" ht="14.65" hidden="false" customHeight="false" outlineLevel="0" collapsed="false">
      <c r="A136" s="49" t="n">
        <f aca="false">'Base Data'!A135</f>
        <v>0</v>
      </c>
      <c r="B136" s="32" t="n">
        <f aca="false">'Base Data'!G135</f>
        <v>0</v>
      </c>
      <c r="C136" s="32" t="n">
        <f aca="false">'Base Data'!W135</f>
        <v>0</v>
      </c>
      <c r="D136" s="32" t="n">
        <f aca="false">'Base Data'!D135</f>
        <v>-47.9474872503588</v>
      </c>
      <c r="E136" s="32" t="n">
        <f aca="false">'Base Data'!X135</f>
        <v>0</v>
      </c>
    </row>
    <row r="137" customFormat="false" ht="14.65" hidden="false" customHeight="false" outlineLevel="0" collapsed="false">
      <c r="A137" s="49" t="n">
        <f aca="false">'Base Data'!A136</f>
        <v>0</v>
      </c>
      <c r="B137" s="32" t="n">
        <f aca="false">'Base Data'!G136</f>
        <v>0</v>
      </c>
      <c r="C137" s="32" t="n">
        <f aca="false">'Base Data'!W136</f>
        <v>0</v>
      </c>
      <c r="D137" s="32" t="n">
        <f aca="false">'Base Data'!D136</f>
        <v>180.944724439688</v>
      </c>
      <c r="E137" s="32" t="n">
        <f aca="false">'Base Data'!X136</f>
        <v>0</v>
      </c>
    </row>
    <row r="138" customFormat="false" ht="14.65" hidden="false" customHeight="false" outlineLevel="0" collapsed="false">
      <c r="A138" s="49" t="n">
        <f aca="false">'Base Data'!A137</f>
        <v>0</v>
      </c>
      <c r="B138" s="32" t="n">
        <f aca="false">'Base Data'!G137</f>
        <v>0</v>
      </c>
      <c r="C138" s="32" t="n">
        <f aca="false">'Base Data'!W137</f>
        <v>0</v>
      </c>
      <c r="D138" s="32" t="n">
        <f aca="false">'Base Data'!D137</f>
        <v>181.19351472596</v>
      </c>
      <c r="E138" s="32" t="n">
        <f aca="false">'Base Data'!X137</f>
        <v>0</v>
      </c>
    </row>
    <row r="139" customFormat="false" ht="14.65" hidden="false" customHeight="false" outlineLevel="0" collapsed="false">
      <c r="A139" s="49" t="n">
        <f aca="false">'Base Data'!A138</f>
        <v>0</v>
      </c>
      <c r="B139" s="32" t="n">
        <f aca="false">'Base Data'!G138</f>
        <v>0</v>
      </c>
      <c r="C139" s="32" t="n">
        <f aca="false">'Base Data'!W138</f>
        <v>0</v>
      </c>
      <c r="D139" s="32" t="n">
        <f aca="false">'Base Data'!D138</f>
        <v>-162.387668764821</v>
      </c>
      <c r="E139" s="32" t="n">
        <f aca="false">'Base Data'!X138</f>
        <v>0</v>
      </c>
    </row>
    <row r="140" customFormat="false" ht="14.65" hidden="false" customHeight="false" outlineLevel="0" collapsed="false">
      <c r="A140" s="49" t="n">
        <f aca="false">'Base Data'!A139</f>
        <v>0</v>
      </c>
      <c r="B140" s="32" t="n">
        <f aca="false">'Base Data'!G139</f>
        <v>0</v>
      </c>
      <c r="C140" s="32" t="n">
        <f aca="false">'Base Data'!W139</f>
        <v>0</v>
      </c>
      <c r="D140" s="32" t="n">
        <f aca="false">'Base Data'!D139</f>
        <v>-97.7052928880957</v>
      </c>
      <c r="E140" s="32" t="n">
        <f aca="false">'Base Data'!X139</f>
        <v>0</v>
      </c>
    </row>
    <row r="141" customFormat="false" ht="14.65" hidden="false" customHeight="false" outlineLevel="0" collapsed="false">
      <c r="A141" s="49" t="n">
        <f aca="false">'Base Data'!A140</f>
        <v>0</v>
      </c>
      <c r="B141" s="32" t="n">
        <f aca="false">'Base Data'!G140</f>
        <v>0</v>
      </c>
      <c r="C141" s="32" t="n">
        <f aca="false">'Base Data'!W140</f>
        <v>0</v>
      </c>
      <c r="D141" s="32" t="n">
        <f aca="false">'Base Data'!D140</f>
        <v>-103.87909804884</v>
      </c>
      <c r="E141" s="32" t="n">
        <f aca="false">'Base Data'!X140</f>
        <v>0</v>
      </c>
    </row>
    <row r="142" customFormat="false" ht="14.65" hidden="false" customHeight="false" outlineLevel="0" collapsed="false">
      <c r="A142" s="49" t="n">
        <f aca="false">'Base Data'!A141</f>
        <v>0</v>
      </c>
      <c r="B142" s="32" t="n">
        <f aca="false">'Base Data'!G141</f>
        <v>0</v>
      </c>
      <c r="C142" s="32" t="n">
        <f aca="false">'Base Data'!W141</f>
        <v>0</v>
      </c>
      <c r="D142" s="32" t="n">
        <f aca="false">'Base Data'!D141</f>
        <v>-140.18692755001</v>
      </c>
      <c r="E142" s="32" t="n">
        <f aca="false">'Base Data'!X141</f>
        <v>0</v>
      </c>
    </row>
    <row r="143" customFormat="false" ht="14.65" hidden="false" customHeight="false" outlineLevel="0" collapsed="false">
      <c r="A143" s="49" t="n">
        <f aca="false">'Base Data'!A142</f>
        <v>0</v>
      </c>
      <c r="B143" s="32" t="n">
        <f aca="false">'Base Data'!G142</f>
        <v>0</v>
      </c>
      <c r="C143" s="32" t="n">
        <f aca="false">'Base Data'!W142</f>
        <v>0</v>
      </c>
      <c r="D143" s="32" t="n">
        <f aca="false">'Base Data'!D142</f>
        <v>-105.658068894289</v>
      </c>
      <c r="E143" s="32" t="n">
        <f aca="false">'Base Data'!X142</f>
        <v>0</v>
      </c>
    </row>
    <row r="144" customFormat="false" ht="14.65" hidden="false" customHeight="false" outlineLevel="0" collapsed="false">
      <c r="A144" s="49" t="n">
        <f aca="false">'Base Data'!A143</f>
        <v>0</v>
      </c>
      <c r="B144" s="32" t="n">
        <f aca="false">'Base Data'!G143</f>
        <v>0</v>
      </c>
      <c r="C144" s="32" t="n">
        <f aca="false">'Base Data'!W143</f>
        <v>0</v>
      </c>
      <c r="D144" s="32" t="n">
        <f aca="false">'Base Data'!D143</f>
        <v>125.610316176651</v>
      </c>
      <c r="E144" s="32" t="n">
        <f aca="false">'Base Data'!X143</f>
        <v>0</v>
      </c>
    </row>
    <row r="145" customFormat="false" ht="14.65" hidden="false" customHeight="false" outlineLevel="0" collapsed="false">
      <c r="A145" s="49" t="n">
        <f aca="false">'Base Data'!A144</f>
        <v>0</v>
      </c>
      <c r="B145" s="32" t="n">
        <f aca="false">'Base Data'!G144</f>
        <v>0</v>
      </c>
      <c r="C145" s="32" t="n">
        <f aca="false">'Base Data'!W144</f>
        <v>0</v>
      </c>
      <c r="D145" s="32" t="n">
        <f aca="false">'Base Data'!D144</f>
        <v>237.503767578125</v>
      </c>
      <c r="E145" s="32" t="n">
        <f aca="false">'Base Data'!X144</f>
        <v>0</v>
      </c>
    </row>
    <row r="146" customFormat="false" ht="14.65" hidden="false" customHeight="false" outlineLevel="0" collapsed="false">
      <c r="A146" s="49" t="n">
        <f aca="false">'Base Data'!A145</f>
        <v>0</v>
      </c>
      <c r="B146" s="32" t="n">
        <f aca="false">'Base Data'!G145</f>
        <v>0</v>
      </c>
      <c r="C146" s="32" t="n">
        <f aca="false">'Base Data'!W145</f>
        <v>0</v>
      </c>
      <c r="D146" s="32" t="n">
        <f aca="false">'Base Data'!D145</f>
        <v>-112.923801432</v>
      </c>
      <c r="E146" s="32" t="n">
        <f aca="false">'Base Data'!X145</f>
        <v>0</v>
      </c>
    </row>
    <row r="147" customFormat="false" ht="14.65" hidden="false" customHeight="false" outlineLevel="0" collapsed="false">
      <c r="A147" s="49" t="n">
        <f aca="false">'Base Data'!A146</f>
        <v>0</v>
      </c>
      <c r="B147" s="32" t="n">
        <f aca="false">'Base Data'!G146</f>
        <v>0</v>
      </c>
      <c r="C147" s="32" t="n">
        <f aca="false">'Base Data'!W146</f>
        <v>0</v>
      </c>
      <c r="D147" s="32" t="n">
        <f aca="false">'Base Data'!D146</f>
        <v>64.6158548683401</v>
      </c>
      <c r="E147" s="32" t="n">
        <f aca="false">'Base Data'!X146</f>
        <v>0</v>
      </c>
    </row>
    <row r="148" customFormat="false" ht="14.65" hidden="false" customHeight="false" outlineLevel="0" collapsed="false">
      <c r="A148" s="49" t="n">
        <f aca="false">'Base Data'!A147</f>
        <v>0</v>
      </c>
      <c r="B148" s="32" t="n">
        <f aca="false">'Base Data'!G147</f>
        <v>0</v>
      </c>
      <c r="C148" s="32" t="n">
        <f aca="false">'Base Data'!W147</f>
        <v>0</v>
      </c>
      <c r="D148" s="32" t="n">
        <f aca="false">'Base Data'!D147</f>
        <v>159.671523216308</v>
      </c>
      <c r="E148" s="32" t="n">
        <f aca="false">'Base Data'!X147</f>
        <v>0</v>
      </c>
    </row>
    <row r="149" customFormat="false" ht="14.65" hidden="false" customHeight="false" outlineLevel="0" collapsed="false">
      <c r="A149" s="49" t="n">
        <f aca="false">'Base Data'!A148</f>
        <v>0</v>
      </c>
      <c r="B149" s="32" t="n">
        <f aca="false">'Base Data'!G148</f>
        <v>0</v>
      </c>
      <c r="C149" s="32" t="n">
        <f aca="false">'Base Data'!W148</f>
        <v>0</v>
      </c>
      <c r="D149" s="32" t="n">
        <f aca="false">'Base Data'!D148</f>
        <v>78.6103037438658</v>
      </c>
      <c r="E149" s="32" t="n">
        <f aca="false">'Base Data'!X148</f>
        <v>0</v>
      </c>
    </row>
    <row r="150" customFormat="false" ht="14.65" hidden="false" customHeight="false" outlineLevel="0" collapsed="false">
      <c r="A150" s="49" t="n">
        <f aca="false">'Base Data'!A149</f>
        <v>0</v>
      </c>
      <c r="B150" s="32" t="n">
        <f aca="false">'Base Data'!G149</f>
        <v>0</v>
      </c>
      <c r="C150" s="32" t="n">
        <f aca="false">'Base Data'!W149</f>
        <v>0</v>
      </c>
      <c r="D150" s="32" t="n">
        <f aca="false">'Base Data'!D149</f>
        <v>124.380483657901</v>
      </c>
      <c r="E150" s="32" t="n">
        <f aca="false">'Base Data'!X149</f>
        <v>0</v>
      </c>
    </row>
    <row r="151" customFormat="false" ht="14.65" hidden="false" customHeight="false" outlineLevel="0" collapsed="false">
      <c r="A151" s="49" t="n">
        <f aca="false">'Base Data'!A150</f>
        <v>0</v>
      </c>
      <c r="B151" s="32" t="n">
        <f aca="false">'Base Data'!G150</f>
        <v>0</v>
      </c>
      <c r="C151" s="32" t="n">
        <f aca="false">'Base Data'!W150</f>
        <v>0</v>
      </c>
      <c r="D151" s="32" t="n">
        <f aca="false">'Base Data'!D150</f>
        <v>376.350599856236</v>
      </c>
      <c r="E151" s="32" t="n">
        <f aca="false">'Base Data'!X150</f>
        <v>0</v>
      </c>
    </row>
    <row r="152" customFormat="false" ht="14.65" hidden="false" customHeight="false" outlineLevel="0" collapsed="false">
      <c r="A152" s="49" t="n">
        <f aca="false">'Base Data'!A151</f>
        <v>0</v>
      </c>
      <c r="B152" s="32" t="n">
        <f aca="false">'Base Data'!G151</f>
        <v>0</v>
      </c>
      <c r="C152" s="32" t="n">
        <f aca="false">'Base Data'!W151</f>
        <v>0</v>
      </c>
      <c r="D152" s="32" t="n">
        <f aca="false">'Base Data'!D151</f>
        <v>-12.8579797996966</v>
      </c>
      <c r="E152" s="32" t="n">
        <f aca="false">'Base Data'!X151</f>
        <v>0</v>
      </c>
    </row>
    <row r="153" customFormat="false" ht="14.65" hidden="false" customHeight="false" outlineLevel="0" collapsed="false">
      <c r="A153" s="49" t="n">
        <f aca="false">'Base Data'!A152</f>
        <v>0</v>
      </c>
      <c r="B153" s="32" t="n">
        <f aca="false">'Base Data'!G152</f>
        <v>0</v>
      </c>
      <c r="C153" s="32" t="n">
        <f aca="false">'Base Data'!W152</f>
        <v>0</v>
      </c>
      <c r="D153" s="32" t="n">
        <f aca="false">'Base Data'!D152</f>
        <v>-84.8537595120583</v>
      </c>
      <c r="E153" s="32" t="n">
        <f aca="false">'Base Data'!X152</f>
        <v>0</v>
      </c>
    </row>
    <row r="154" customFormat="false" ht="14.65" hidden="false" customHeight="false" outlineLevel="0" collapsed="false">
      <c r="A154" s="49" t="n">
        <f aca="false">'Base Data'!A153</f>
        <v>0</v>
      </c>
      <c r="B154" s="32" t="n">
        <f aca="false">'Base Data'!G153</f>
        <v>0</v>
      </c>
      <c r="C154" s="32" t="n">
        <f aca="false">'Base Data'!W153</f>
        <v>0</v>
      </c>
      <c r="D154" s="32" t="n">
        <f aca="false">'Base Data'!D153</f>
        <v>-33.050639419798</v>
      </c>
      <c r="E154" s="32" t="n">
        <f aca="false">'Base Data'!X153</f>
        <v>0</v>
      </c>
    </row>
    <row r="155" customFormat="false" ht="14.65" hidden="false" customHeight="false" outlineLevel="0" collapsed="false">
      <c r="A155" s="49" t="n">
        <f aca="false">'Base Data'!A154</f>
        <v>0</v>
      </c>
      <c r="B155" s="32" t="n">
        <f aca="false">'Base Data'!G154</f>
        <v>0</v>
      </c>
      <c r="C155" s="32" t="n">
        <f aca="false">'Base Data'!W154</f>
        <v>0</v>
      </c>
      <c r="D155" s="32" t="n">
        <f aca="false">'Base Data'!D154</f>
        <v>102.527066952723</v>
      </c>
      <c r="E155" s="32" t="n">
        <f aca="false">'Base Data'!X154</f>
        <v>0</v>
      </c>
    </row>
    <row r="156" customFormat="false" ht="14.65" hidden="false" customHeight="false" outlineLevel="0" collapsed="false">
      <c r="A156" s="49" t="n">
        <f aca="false">'Base Data'!A155</f>
        <v>0</v>
      </c>
      <c r="B156" s="32" t="n">
        <f aca="false">'Base Data'!G155</f>
        <v>0</v>
      </c>
      <c r="C156" s="32" t="n">
        <f aca="false">'Base Data'!W155</f>
        <v>0</v>
      </c>
      <c r="D156" s="32" t="n">
        <f aca="false">'Base Data'!D155</f>
        <v>178.533789986609</v>
      </c>
      <c r="E156" s="32" t="n">
        <f aca="false">'Base Data'!X155</f>
        <v>0</v>
      </c>
    </row>
    <row r="157" customFormat="false" ht="14.65" hidden="false" customHeight="false" outlineLevel="0" collapsed="false">
      <c r="A157" s="49" t="n">
        <f aca="false">'Base Data'!A156</f>
        <v>0</v>
      </c>
      <c r="B157" s="32" t="n">
        <f aca="false">'Base Data'!G156</f>
        <v>0</v>
      </c>
      <c r="C157" s="32" t="n">
        <f aca="false">'Base Data'!W156</f>
        <v>0</v>
      </c>
      <c r="D157" s="32" t="n">
        <f aca="false">'Base Data'!D156</f>
        <v>297.080687535172</v>
      </c>
      <c r="E157" s="32" t="n">
        <f aca="false">'Base Data'!X156</f>
        <v>0</v>
      </c>
    </row>
    <row r="158" customFormat="false" ht="14.65" hidden="false" customHeight="false" outlineLevel="0" collapsed="false">
      <c r="A158" s="49" t="n">
        <f aca="false">'Base Data'!A157</f>
        <v>0</v>
      </c>
      <c r="B158" s="32" t="n">
        <f aca="false">'Base Data'!G157</f>
        <v>0</v>
      </c>
      <c r="C158" s="32" t="n">
        <f aca="false">'Base Data'!W157</f>
        <v>0</v>
      </c>
      <c r="D158" s="32" t="n">
        <f aca="false">'Base Data'!D157</f>
        <v>-72.5249565541977</v>
      </c>
      <c r="E158" s="32" t="n">
        <f aca="false">'Base Data'!X157</f>
        <v>0</v>
      </c>
    </row>
    <row r="159" customFormat="false" ht="14.65" hidden="false" customHeight="false" outlineLevel="0" collapsed="false">
      <c r="A159" s="49" t="n">
        <f aca="false">'Base Data'!A158</f>
        <v>0</v>
      </c>
      <c r="B159" s="32" t="n">
        <f aca="false">'Base Data'!G158</f>
        <v>0</v>
      </c>
      <c r="C159" s="32" t="n">
        <f aca="false">'Base Data'!W158</f>
        <v>0</v>
      </c>
      <c r="D159" s="32" t="n">
        <f aca="false">'Base Data'!D158</f>
        <v>-29.3708807693145</v>
      </c>
      <c r="E159" s="32" t="n">
        <f aca="false">'Base Data'!X158</f>
        <v>0</v>
      </c>
    </row>
    <row r="160" customFormat="false" ht="14.65" hidden="false" customHeight="false" outlineLevel="0" collapsed="false">
      <c r="A160" s="49" t="n">
        <f aca="false">'Base Data'!A159</f>
        <v>0</v>
      </c>
      <c r="B160" s="32" t="n">
        <f aca="false">'Base Data'!G159</f>
        <v>0</v>
      </c>
      <c r="C160" s="32" t="n">
        <f aca="false">'Base Data'!W159</f>
        <v>0</v>
      </c>
      <c r="D160" s="32" t="n">
        <f aca="false">'Base Data'!D159</f>
        <v>-9.07947388322263</v>
      </c>
      <c r="E160" s="32" t="n">
        <f aca="false">'Base Data'!X159</f>
        <v>0</v>
      </c>
    </row>
    <row r="161" customFormat="false" ht="14.65" hidden="false" customHeight="false" outlineLevel="0" collapsed="false">
      <c r="A161" s="49" t="n">
        <f aca="false">'Base Data'!A160</f>
        <v>0</v>
      </c>
      <c r="B161" s="32" t="n">
        <f aca="false">'Base Data'!G160</f>
        <v>0</v>
      </c>
      <c r="C161" s="32" t="n">
        <f aca="false">'Base Data'!W160</f>
        <v>0</v>
      </c>
      <c r="D161" s="32" t="n">
        <f aca="false">'Base Data'!D160</f>
        <v>-119.44664898305</v>
      </c>
      <c r="E161" s="32" t="n">
        <f aca="false">'Base Data'!X160</f>
        <v>0</v>
      </c>
    </row>
    <row r="162" customFormat="false" ht="14.65" hidden="false" customHeight="false" outlineLevel="0" collapsed="false">
      <c r="A162" s="49" t="n">
        <f aca="false">'Base Data'!A161</f>
        <v>0</v>
      </c>
      <c r="B162" s="32" t="n">
        <f aca="false">'Base Data'!G161</f>
        <v>0</v>
      </c>
      <c r="C162" s="32" t="n">
        <f aca="false">'Base Data'!W161</f>
        <v>0</v>
      </c>
      <c r="D162" s="32" t="n">
        <f aca="false">'Base Data'!D161</f>
        <v>121.029795500352</v>
      </c>
      <c r="E162" s="32" t="n">
        <f aca="false">'Base Data'!X161</f>
        <v>0</v>
      </c>
    </row>
    <row r="163" customFormat="false" ht="14.65" hidden="false" customHeight="false" outlineLevel="0" collapsed="false">
      <c r="A163" s="49" t="n">
        <f aca="false">'Base Data'!A162</f>
        <v>0</v>
      </c>
      <c r="B163" s="32" t="n">
        <f aca="false">'Base Data'!G162</f>
        <v>0</v>
      </c>
      <c r="C163" s="32" t="n">
        <f aca="false">'Base Data'!W162</f>
        <v>0</v>
      </c>
      <c r="D163" s="32" t="n">
        <f aca="false">'Base Data'!D162</f>
        <v>-10.2990301412871</v>
      </c>
      <c r="E163" s="32" t="n">
        <f aca="false">'Base Data'!X162</f>
        <v>0</v>
      </c>
    </row>
    <row r="164" customFormat="false" ht="14.65" hidden="false" customHeight="false" outlineLevel="0" collapsed="false">
      <c r="A164" s="49" t="n">
        <f aca="false">'Base Data'!A163</f>
        <v>0</v>
      </c>
      <c r="B164" s="32" t="n">
        <f aca="false">'Base Data'!G163</f>
        <v>0</v>
      </c>
      <c r="C164" s="32" t="n">
        <f aca="false">'Base Data'!W163</f>
        <v>0</v>
      </c>
      <c r="D164" s="32" t="n">
        <f aca="false">'Base Data'!D163</f>
        <v>85.5834180870106</v>
      </c>
      <c r="E164" s="32" t="n">
        <f aca="false">'Base Data'!X163</f>
        <v>0</v>
      </c>
    </row>
    <row r="165" customFormat="false" ht="14.65" hidden="false" customHeight="false" outlineLevel="0" collapsed="false">
      <c r="A165" s="49" t="n">
        <f aca="false">'Base Data'!A164</f>
        <v>0</v>
      </c>
      <c r="B165" s="32" t="n">
        <f aca="false">'Base Data'!G164</f>
        <v>0</v>
      </c>
      <c r="C165" s="32" t="n">
        <f aca="false">'Base Data'!W164</f>
        <v>0</v>
      </c>
      <c r="D165" s="32" t="n">
        <f aca="false">'Base Data'!D164</f>
        <v>158.392601479636</v>
      </c>
      <c r="E165" s="32" t="n">
        <f aca="false">'Base Data'!X164</f>
        <v>0</v>
      </c>
    </row>
    <row r="166" customFormat="false" ht="14.65" hidden="false" customHeight="false" outlineLevel="0" collapsed="false">
      <c r="A166" s="49" t="n">
        <f aca="false">'Base Data'!A165</f>
        <v>0</v>
      </c>
      <c r="B166" s="32" t="n">
        <f aca="false">'Base Data'!G165</f>
        <v>0</v>
      </c>
      <c r="C166" s="32" t="n">
        <f aca="false">'Base Data'!W165</f>
        <v>0</v>
      </c>
      <c r="D166" s="32" t="n">
        <f aca="false">'Base Data'!D165</f>
        <v>131.929729923856</v>
      </c>
      <c r="E166" s="32" t="n">
        <f aca="false">'Base Data'!X165</f>
        <v>0</v>
      </c>
    </row>
    <row r="167" customFormat="false" ht="14.65" hidden="false" customHeight="false" outlineLevel="0" collapsed="false">
      <c r="A167" s="49" t="n">
        <f aca="false">'Base Data'!A166</f>
        <v>0</v>
      </c>
      <c r="B167" s="32" t="n">
        <f aca="false">'Base Data'!G166</f>
        <v>0</v>
      </c>
      <c r="C167" s="32" t="n">
        <f aca="false">'Base Data'!W166</f>
        <v>0</v>
      </c>
      <c r="D167" s="32" t="n">
        <f aca="false">'Base Data'!D166</f>
        <v>-170.406085952617</v>
      </c>
      <c r="E167" s="32" t="n">
        <f aca="false">'Base Data'!X166</f>
        <v>0</v>
      </c>
    </row>
    <row r="168" customFormat="false" ht="14.65" hidden="false" customHeight="false" outlineLevel="0" collapsed="false">
      <c r="A168" s="49" t="n">
        <f aca="false">'Base Data'!A167</f>
        <v>0</v>
      </c>
      <c r="B168" s="32" t="n">
        <f aca="false">'Base Data'!G167</f>
        <v>0</v>
      </c>
      <c r="C168" s="32" t="n">
        <f aca="false">'Base Data'!W167</f>
        <v>0</v>
      </c>
      <c r="D168" s="32" t="n">
        <f aca="false">'Base Data'!D167</f>
        <v>-12.2196542089837</v>
      </c>
      <c r="E168" s="32" t="n">
        <f aca="false">'Base Data'!X167</f>
        <v>0</v>
      </c>
    </row>
    <row r="169" customFormat="false" ht="14.65" hidden="false" customHeight="false" outlineLevel="0" collapsed="false">
      <c r="A169" s="49" t="n">
        <f aca="false">'Base Data'!A168</f>
        <v>0</v>
      </c>
      <c r="B169" s="32" t="n">
        <f aca="false">'Base Data'!G168</f>
        <v>0</v>
      </c>
      <c r="C169" s="32" t="n">
        <f aca="false">'Base Data'!W168</f>
        <v>0</v>
      </c>
      <c r="D169" s="32" t="n">
        <f aca="false">'Base Data'!D168</f>
        <v>19.3430822671592</v>
      </c>
      <c r="E169" s="32" t="n">
        <f aca="false">'Base Data'!X168</f>
        <v>0</v>
      </c>
    </row>
    <row r="170" customFormat="false" ht="14.65" hidden="false" customHeight="false" outlineLevel="0" collapsed="false">
      <c r="A170" s="49" t="n">
        <f aca="false">'Base Data'!A169</f>
        <v>0</v>
      </c>
      <c r="B170" s="32" t="n">
        <f aca="false">'Base Data'!G169</f>
        <v>0</v>
      </c>
      <c r="C170" s="32" t="n">
        <f aca="false">'Base Data'!W169</f>
        <v>0</v>
      </c>
      <c r="D170" s="32" t="n">
        <f aca="false">'Base Data'!D169</f>
        <v>-22.1485294235949</v>
      </c>
      <c r="E170" s="32" t="n">
        <f aca="false">'Base Data'!X169</f>
        <v>0</v>
      </c>
    </row>
    <row r="171" customFormat="false" ht="14.65" hidden="false" customHeight="false" outlineLevel="0" collapsed="false">
      <c r="A171" s="49" t="n">
        <f aca="false">'Base Data'!A170</f>
        <v>0</v>
      </c>
      <c r="B171" s="32" t="n">
        <f aca="false">'Base Data'!G170</f>
        <v>0</v>
      </c>
      <c r="C171" s="32" t="n">
        <f aca="false">'Base Data'!W170</f>
        <v>0</v>
      </c>
      <c r="D171" s="32" t="n">
        <f aca="false">'Base Data'!D170</f>
        <v>135.748303532557</v>
      </c>
      <c r="E171" s="32" t="n">
        <f aca="false">'Base Data'!X170</f>
        <v>0</v>
      </c>
    </row>
    <row r="172" customFormat="false" ht="14.65" hidden="false" customHeight="false" outlineLevel="0" collapsed="false">
      <c r="A172" s="49" t="n">
        <f aca="false">'Base Data'!A171</f>
        <v>0</v>
      </c>
      <c r="B172" s="32" t="n">
        <f aca="false">'Base Data'!G171</f>
        <v>0</v>
      </c>
      <c r="C172" s="32" t="n">
        <f aca="false">'Base Data'!W171</f>
        <v>0</v>
      </c>
      <c r="D172" s="32" t="n">
        <f aca="false">'Base Data'!D171</f>
        <v>294.445763187016</v>
      </c>
      <c r="E172" s="32" t="n">
        <f aca="false">'Base Data'!X171</f>
        <v>0</v>
      </c>
    </row>
    <row r="173" customFormat="false" ht="14.65" hidden="false" customHeight="false" outlineLevel="0" collapsed="false">
      <c r="A173" s="49" t="n">
        <f aca="false">'Base Data'!A172</f>
        <v>0</v>
      </c>
      <c r="B173" s="32" t="n">
        <f aca="false">'Base Data'!G172</f>
        <v>0</v>
      </c>
      <c r="C173" s="32" t="n">
        <f aca="false">'Base Data'!W172</f>
        <v>0</v>
      </c>
      <c r="D173" s="32" t="n">
        <f aca="false">'Base Data'!D172</f>
        <v>331.874228640722</v>
      </c>
      <c r="E173" s="32" t="n">
        <f aca="false">'Base Data'!X172</f>
        <v>0</v>
      </c>
    </row>
    <row r="174" customFormat="false" ht="14.65" hidden="false" customHeight="false" outlineLevel="0" collapsed="false">
      <c r="A174" s="49" t="n">
        <f aca="false">'Base Data'!A173</f>
        <v>0</v>
      </c>
      <c r="B174" s="32" t="n">
        <f aca="false">'Base Data'!G173</f>
        <v>0</v>
      </c>
      <c r="C174" s="32" t="n">
        <f aca="false">'Base Data'!W173</f>
        <v>0</v>
      </c>
      <c r="D174" s="32" t="n">
        <f aca="false">'Base Data'!D173</f>
        <v>-259.841021154072</v>
      </c>
      <c r="E174" s="32" t="n">
        <f aca="false">'Base Data'!X173</f>
        <v>0</v>
      </c>
    </row>
    <row r="175" customFormat="false" ht="14.65" hidden="false" customHeight="false" outlineLevel="0" collapsed="false">
      <c r="A175" s="49" t="n">
        <f aca="false">'Base Data'!A174</f>
        <v>0</v>
      </c>
      <c r="B175" s="32" t="n">
        <f aca="false">'Base Data'!G174</f>
        <v>0</v>
      </c>
      <c r="C175" s="32" t="n">
        <f aca="false">'Base Data'!W174</f>
        <v>0</v>
      </c>
      <c r="D175" s="32" t="n">
        <f aca="false">'Base Data'!D174</f>
        <v>-110.598506238097</v>
      </c>
      <c r="E175" s="32" t="n">
        <f aca="false">'Base Data'!X174</f>
        <v>0</v>
      </c>
    </row>
    <row r="176" customFormat="false" ht="14.65" hidden="false" customHeight="false" outlineLevel="0" collapsed="false">
      <c r="A176" s="49" t="n">
        <f aca="false">'Base Data'!A175</f>
        <v>0</v>
      </c>
      <c r="B176" s="32" t="n">
        <f aca="false">'Base Data'!G175</f>
        <v>0</v>
      </c>
      <c r="C176" s="32" t="n">
        <f aca="false">'Base Data'!W175</f>
        <v>0</v>
      </c>
      <c r="D176" s="32" t="n">
        <f aca="false">'Base Data'!D175</f>
        <v>-129.55170439732</v>
      </c>
      <c r="E176" s="32" t="n">
        <f aca="false">'Base Data'!X175</f>
        <v>0</v>
      </c>
    </row>
    <row r="177" customFormat="false" ht="14.65" hidden="false" customHeight="false" outlineLevel="0" collapsed="false">
      <c r="A177" s="49" t="n">
        <f aca="false">'Base Data'!A176</f>
        <v>0</v>
      </c>
      <c r="B177" s="32" t="n">
        <f aca="false">'Base Data'!G176</f>
        <v>0</v>
      </c>
      <c r="C177" s="32" t="n">
        <f aca="false">'Base Data'!W176</f>
        <v>0</v>
      </c>
      <c r="D177" s="32" t="n">
        <f aca="false">'Base Data'!D176</f>
        <v>-32.6086921605417</v>
      </c>
      <c r="E177" s="32" t="n">
        <f aca="false">'Base Data'!X176</f>
        <v>0</v>
      </c>
    </row>
    <row r="178" customFormat="false" ht="14.65" hidden="false" customHeight="false" outlineLevel="0" collapsed="false">
      <c r="A178" s="49" t="n">
        <f aca="false">'Base Data'!A177</f>
        <v>0</v>
      </c>
      <c r="B178" s="32" t="n">
        <f aca="false">'Base Data'!G177</f>
        <v>0</v>
      </c>
      <c r="C178" s="32" t="n">
        <f aca="false">'Base Data'!W177</f>
        <v>0</v>
      </c>
      <c r="D178" s="32" t="n">
        <f aca="false">'Base Data'!D177</f>
        <v>-57.3286911464245</v>
      </c>
      <c r="E178" s="32" t="n">
        <f aca="false">'Base Data'!X177</f>
        <v>0</v>
      </c>
    </row>
    <row r="179" customFormat="false" ht="14.65" hidden="false" customHeight="false" outlineLevel="0" collapsed="false">
      <c r="A179" s="49" t="n">
        <f aca="false">'Base Data'!A178</f>
        <v>0</v>
      </c>
      <c r="B179" s="32" t="n">
        <f aca="false">'Base Data'!G178</f>
        <v>0</v>
      </c>
      <c r="C179" s="32" t="n">
        <f aca="false">'Base Data'!W178</f>
        <v>0</v>
      </c>
      <c r="D179" s="32" t="n">
        <f aca="false">'Base Data'!D178</f>
        <v>107.842292072485</v>
      </c>
      <c r="E179" s="32" t="n">
        <f aca="false">'Base Data'!X178</f>
        <v>0</v>
      </c>
    </row>
    <row r="180" customFormat="false" ht="14.65" hidden="false" customHeight="false" outlineLevel="0" collapsed="false">
      <c r="A180" s="49" t="n">
        <f aca="false">'Base Data'!A179</f>
        <v>0</v>
      </c>
      <c r="B180" s="32" t="n">
        <f aca="false">'Base Data'!G179</f>
        <v>0</v>
      </c>
      <c r="C180" s="32" t="n">
        <f aca="false">'Base Data'!W179</f>
        <v>0</v>
      </c>
      <c r="D180" s="32" t="n">
        <f aca="false">'Base Data'!D179</f>
        <v>217.107136715292</v>
      </c>
      <c r="E180" s="32" t="n">
        <f aca="false">'Base Data'!X179</f>
        <v>0</v>
      </c>
    </row>
    <row r="181" customFormat="false" ht="14.65" hidden="false" customHeight="false" outlineLevel="0" collapsed="false">
      <c r="A181" s="49" t="n">
        <f aca="false">'Base Data'!A180</f>
        <v>0</v>
      </c>
      <c r="B181" s="32" t="n">
        <f aca="false">'Base Data'!G180</f>
        <v>0</v>
      </c>
      <c r="C181" s="32" t="n">
        <f aca="false">'Base Data'!W180</f>
        <v>0</v>
      </c>
      <c r="D181" s="32" t="n">
        <f aca="false">'Base Data'!D180</f>
        <v>-148.727299942506</v>
      </c>
      <c r="E181" s="32" t="n">
        <f aca="false">'Base Data'!X180</f>
        <v>0</v>
      </c>
    </row>
    <row r="182" customFormat="false" ht="14.65" hidden="false" customHeight="false" outlineLevel="0" collapsed="false">
      <c r="A182" s="49" t="n">
        <f aca="false">'Base Data'!A181</f>
        <v>0</v>
      </c>
      <c r="B182" s="32" t="n">
        <f aca="false">'Base Data'!G181</f>
        <v>0</v>
      </c>
      <c r="C182" s="32" t="n">
        <f aca="false">'Base Data'!W181</f>
        <v>0</v>
      </c>
      <c r="D182" s="32" t="n">
        <f aca="false">'Base Data'!D181</f>
        <v>-117.853724551158</v>
      </c>
      <c r="E182" s="32" t="n">
        <f aca="false">'Base Data'!X181</f>
        <v>0</v>
      </c>
    </row>
    <row r="183" customFormat="false" ht="14.65" hidden="false" customHeight="false" outlineLevel="0" collapsed="false">
      <c r="A183" s="49" t="n">
        <f aca="false">'Base Data'!A182</f>
        <v>0</v>
      </c>
      <c r="B183" s="32" t="n">
        <f aca="false">'Base Data'!G182</f>
        <v>0</v>
      </c>
      <c r="C183" s="32" t="n">
        <f aca="false">'Base Data'!W182</f>
        <v>0</v>
      </c>
      <c r="D183" s="32" t="n">
        <f aca="false">'Base Data'!D182</f>
        <v>-169.389847380553</v>
      </c>
      <c r="E183" s="32" t="n">
        <f aca="false">'Base Data'!X182</f>
        <v>0</v>
      </c>
    </row>
    <row r="184" customFormat="false" ht="14.65" hidden="false" customHeight="false" outlineLevel="0" collapsed="false">
      <c r="A184" s="49" t="n">
        <f aca="false">'Base Data'!A183</f>
        <v>0</v>
      </c>
      <c r="B184" s="32" t="n">
        <f aca="false">'Base Data'!G183</f>
        <v>0</v>
      </c>
      <c r="C184" s="32" t="n">
        <f aca="false">'Base Data'!W183</f>
        <v>0</v>
      </c>
      <c r="D184" s="32" t="n">
        <f aca="false">'Base Data'!D183</f>
        <v>9.86803916663082</v>
      </c>
      <c r="E184" s="32" t="n">
        <f aca="false">'Base Data'!X183</f>
        <v>0</v>
      </c>
    </row>
    <row r="185" customFormat="false" ht="14.65" hidden="false" customHeight="false" outlineLevel="0" collapsed="false">
      <c r="A185" s="49" t="n">
        <f aca="false">'Base Data'!A184</f>
        <v>0</v>
      </c>
      <c r="B185" s="32" t="n">
        <f aca="false">'Base Data'!G184</f>
        <v>0</v>
      </c>
      <c r="C185" s="32" t="n">
        <f aca="false">'Base Data'!W184</f>
        <v>0</v>
      </c>
      <c r="D185" s="32" t="n">
        <f aca="false">'Base Data'!D184</f>
        <v>11.7124073879917</v>
      </c>
      <c r="E185" s="32" t="n">
        <f aca="false">'Base Data'!X184</f>
        <v>0</v>
      </c>
    </row>
    <row r="186" customFormat="false" ht="14.65" hidden="false" customHeight="false" outlineLevel="0" collapsed="false">
      <c r="A186" s="49" t="n">
        <f aca="false">'Base Data'!A185</f>
        <v>0</v>
      </c>
      <c r="B186" s="32" t="n">
        <f aca="false">'Base Data'!G185</f>
        <v>0</v>
      </c>
      <c r="C186" s="32" t="n">
        <f aca="false">'Base Data'!W185</f>
        <v>0</v>
      </c>
      <c r="D186" s="32" t="n">
        <f aca="false">'Base Data'!D185</f>
        <v>171.082714056547</v>
      </c>
      <c r="E186" s="32" t="n">
        <f aca="false">'Base Data'!X185</f>
        <v>0</v>
      </c>
    </row>
    <row r="187" customFormat="false" ht="14.65" hidden="false" customHeight="false" outlineLevel="0" collapsed="false">
      <c r="A187" s="49" t="n">
        <f aca="false">'Base Data'!A186</f>
        <v>0</v>
      </c>
      <c r="B187" s="32" t="n">
        <f aca="false">'Base Data'!G186</f>
        <v>0</v>
      </c>
      <c r="C187" s="32" t="n">
        <f aca="false">'Base Data'!W186</f>
        <v>0</v>
      </c>
      <c r="D187" s="32" t="n">
        <f aca="false">'Base Data'!D186</f>
        <v>224.860051781508</v>
      </c>
      <c r="E187" s="32" t="n">
        <f aca="false">'Base Data'!X186</f>
        <v>0</v>
      </c>
    </row>
    <row r="188" customFormat="false" ht="14.65" hidden="false" customHeight="false" outlineLevel="0" collapsed="false">
      <c r="A188" s="49" t="n">
        <f aca="false">'Base Data'!A187</f>
        <v>0</v>
      </c>
      <c r="B188" s="32" t="n">
        <f aca="false">'Base Data'!G187</f>
        <v>0</v>
      </c>
      <c r="C188" s="32" t="n">
        <f aca="false">'Base Data'!W187</f>
        <v>0</v>
      </c>
      <c r="D188" s="32" t="n">
        <f aca="false">'Base Data'!D187</f>
        <v>-100.213230851858</v>
      </c>
      <c r="E188" s="32" t="n">
        <f aca="false">'Base Data'!X187</f>
        <v>0</v>
      </c>
    </row>
    <row r="189" customFormat="false" ht="14.65" hidden="false" customHeight="false" outlineLevel="0" collapsed="false">
      <c r="A189" s="49" t="n">
        <f aca="false">'Base Data'!A188</f>
        <v>0</v>
      </c>
      <c r="B189" s="32" t="n">
        <f aca="false">'Base Data'!G188</f>
        <v>0</v>
      </c>
      <c r="C189" s="32" t="n">
        <f aca="false">'Base Data'!W188</f>
        <v>0</v>
      </c>
      <c r="D189" s="32" t="n">
        <f aca="false">'Base Data'!D188</f>
        <v>-87.6348305040251</v>
      </c>
      <c r="E189" s="32" t="n">
        <f aca="false">'Base Data'!X188</f>
        <v>0</v>
      </c>
    </row>
    <row r="190" customFormat="false" ht="14.65" hidden="false" customHeight="false" outlineLevel="0" collapsed="false">
      <c r="A190" s="49" t="n">
        <f aca="false">'Base Data'!A189</f>
        <v>0</v>
      </c>
      <c r="B190" s="32" t="n">
        <f aca="false">'Base Data'!G189</f>
        <v>0</v>
      </c>
      <c r="C190" s="32" t="n">
        <f aca="false">'Base Data'!W189</f>
        <v>0</v>
      </c>
      <c r="D190" s="32" t="n">
        <f aca="false">'Base Data'!D189</f>
        <v>-173.125743550569</v>
      </c>
      <c r="E190" s="32" t="n">
        <f aca="false">'Base Data'!X189</f>
        <v>0</v>
      </c>
    </row>
    <row r="191" customFormat="false" ht="14.65" hidden="false" customHeight="false" outlineLevel="0" collapsed="false">
      <c r="A191" s="49" t="n">
        <f aca="false">'Base Data'!A190</f>
        <v>0</v>
      </c>
      <c r="B191" s="32" t="n">
        <f aca="false">'Base Data'!G190</f>
        <v>0</v>
      </c>
      <c r="C191" s="32" t="n">
        <f aca="false">'Base Data'!W190</f>
        <v>0</v>
      </c>
      <c r="D191" s="32" t="n">
        <f aca="false">'Base Data'!D190</f>
        <v>-28.8806186492621</v>
      </c>
      <c r="E191" s="32" t="n">
        <f aca="false">'Base Data'!X190</f>
        <v>0</v>
      </c>
    </row>
    <row r="192" customFormat="false" ht="14.65" hidden="false" customHeight="false" outlineLevel="0" collapsed="false">
      <c r="A192" s="49" t="n">
        <f aca="false">'Base Data'!A191</f>
        <v>0</v>
      </c>
      <c r="B192" s="32" t="n">
        <f aca="false">'Base Data'!G191</f>
        <v>0</v>
      </c>
      <c r="C192" s="32" t="n">
        <f aca="false">'Base Data'!W191</f>
        <v>0</v>
      </c>
      <c r="D192" s="32" t="n">
        <f aca="false">'Base Data'!D191</f>
        <v>54.5045543674629</v>
      </c>
      <c r="E192" s="32" t="n">
        <f aca="false">'Base Data'!X191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H20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3270" topLeftCell="A27" activePane="bottomLeft" state="split"/>
      <selection pane="topLeft" activeCell="A1" activeCellId="0" sqref="A1"/>
      <selection pane="bottomLeft" activeCell="F40" activeCellId="0" sqref="F40 F40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2" min="2" style="0" width="10.99"/>
    <col collapsed="false" customWidth="true" hidden="false" outlineLevel="0" max="3" min="3" style="0" width="11.42"/>
    <col collapsed="false" customWidth="true" hidden="false" outlineLevel="0" max="4" min="4" style="0" width="11.7"/>
    <col collapsed="false" customWidth="true" hidden="false" outlineLevel="0" max="5" min="5" style="0" width="10.56"/>
  </cols>
  <sheetData>
    <row r="2" customFormat="false" ht="14.65" hidden="false" customHeight="false" outlineLevel="0" collapsed="false">
      <c r="B2" s="0" t="s">
        <v>70</v>
      </c>
    </row>
    <row r="3" customFormat="false" ht="47.75" hidden="false" customHeight="false" outlineLevel="0" collapsed="false">
      <c r="B3" s="0" t="s">
        <v>71</v>
      </c>
    </row>
    <row r="5" customFormat="false" ht="14.65" hidden="false" customHeight="false" outlineLevel="0" collapsed="false">
      <c r="B5" s="0" t="s">
        <v>72</v>
      </c>
    </row>
    <row r="6" customFormat="false" ht="14.65" hidden="false" customHeight="false" outlineLevel="0" collapsed="false">
      <c r="B6" s="0" t="s">
        <v>73</v>
      </c>
    </row>
    <row r="8" customFormat="false" ht="14.65" hidden="false" customHeight="false" outlineLevel="0" collapsed="false">
      <c r="C8" s="0" t="n">
        <v>-1</v>
      </c>
    </row>
    <row r="9" customFormat="false" ht="70.1" hidden="false" customHeight="false" outlineLevel="0" collapsed="false">
      <c r="A9" s="0" t="s">
        <v>74</v>
      </c>
      <c r="B9" s="0" t="s">
        <v>37</v>
      </c>
      <c r="C9" s="35" t="s">
        <v>75</v>
      </c>
      <c r="D9" s="35" t="s">
        <v>76</v>
      </c>
      <c r="E9" s="35" t="s">
        <v>77</v>
      </c>
      <c r="F9" s="35" t="s">
        <v>78</v>
      </c>
    </row>
    <row r="10" customFormat="false" ht="36.55" hidden="false" customHeight="false" outlineLevel="0" collapsed="false">
      <c r="A10" s="49" t="n">
        <v>36708</v>
      </c>
      <c r="B10" s="50" t="n">
        <v>36526</v>
      </c>
      <c r="C10" s="51" t="n">
        <v>103</v>
      </c>
      <c r="D10" s="51" t="n">
        <v>460</v>
      </c>
      <c r="E10" s="0" t="n">
        <v>194.203</v>
      </c>
      <c r="F10" s="0" t="n">
        <f aca="false">IF(E10&lt;C10,C10-E10,IF(E10&gt;D10,E10-D10,0))</f>
        <v>0</v>
      </c>
      <c r="H10" s="0" t="n">
        <f aca="false">C10*$C$8</f>
        <v>-103</v>
      </c>
    </row>
    <row r="11" customFormat="false" ht="14.65" hidden="false" customHeight="false" outlineLevel="0" collapsed="false">
      <c r="A11" s="49" t="n">
        <v>36709</v>
      </c>
      <c r="B11" s="50" t="n">
        <v>36527</v>
      </c>
      <c r="C11" s="51" t="n">
        <v>94</v>
      </c>
      <c r="D11" s="51" t="n">
        <v>460</v>
      </c>
      <c r="E11" s="0" t="n">
        <v>161.357</v>
      </c>
      <c r="F11" s="0" t="n">
        <f aca="false">IF(E11&lt;C11,C11-E11,IF(E11&gt;D11,E11-D11,0))</f>
        <v>0</v>
      </c>
      <c r="H11" s="0" t="n">
        <f aca="false">C11*$C$8</f>
        <v>-94</v>
      </c>
    </row>
    <row r="12" customFormat="false" ht="14.65" hidden="false" customHeight="false" outlineLevel="0" collapsed="false">
      <c r="A12" s="49" t="n">
        <v>36710</v>
      </c>
      <c r="B12" s="50" t="n">
        <v>36528</v>
      </c>
      <c r="C12" s="51" t="n">
        <v>-1</v>
      </c>
      <c r="D12" s="51" t="n">
        <v>460</v>
      </c>
      <c r="E12" s="0" t="n">
        <v>165.882</v>
      </c>
      <c r="F12" s="0" t="n">
        <f aca="false">IF(E12&lt;C12,C12-E12,IF(E12&gt;D12,E12-D12,0))</f>
        <v>0</v>
      </c>
      <c r="H12" s="0" t="n">
        <f aca="false">C12*$C$8</f>
        <v>1</v>
      </c>
    </row>
    <row r="13" customFormat="false" ht="14.65" hidden="false" customHeight="false" outlineLevel="0" collapsed="false">
      <c r="A13" s="49" t="n">
        <v>36711</v>
      </c>
      <c r="B13" s="50" t="n">
        <v>36529</v>
      </c>
      <c r="C13" s="51" t="n">
        <v>-1</v>
      </c>
      <c r="D13" s="51" t="n">
        <v>460</v>
      </c>
      <c r="E13" s="0" t="n">
        <v>167.632</v>
      </c>
      <c r="F13" s="0" t="n">
        <f aca="false">IF(E13&lt;C13,C13-E13,IF(E13&gt;D13,E13-D13,0))</f>
        <v>0</v>
      </c>
      <c r="H13" s="0" t="n">
        <f aca="false">C13*$C$8</f>
        <v>1</v>
      </c>
    </row>
    <row r="14" customFormat="false" ht="14.65" hidden="false" customHeight="false" outlineLevel="0" collapsed="false">
      <c r="A14" s="49" t="n">
        <v>36712</v>
      </c>
      <c r="B14" s="50" t="n">
        <v>36530</v>
      </c>
      <c r="C14" s="51" t="n">
        <v>53</v>
      </c>
      <c r="D14" s="51" t="n">
        <v>460</v>
      </c>
      <c r="E14" s="0" t="n">
        <v>136.088</v>
      </c>
      <c r="F14" s="0" t="n">
        <f aca="false">IF(E14&lt;C14,C14-E14,IF(E14&gt;D14,E14-D14,0))</f>
        <v>0</v>
      </c>
      <c r="H14" s="0" t="n">
        <f aca="false">C14*$C$8</f>
        <v>-53</v>
      </c>
    </row>
    <row r="15" customFormat="false" ht="14.65" hidden="false" customHeight="false" outlineLevel="0" collapsed="false">
      <c r="A15" s="49" t="n">
        <v>36713</v>
      </c>
      <c r="B15" s="50" t="n">
        <v>36531</v>
      </c>
      <c r="C15" s="51" t="n">
        <v>45</v>
      </c>
      <c r="D15" s="51" t="n">
        <v>460</v>
      </c>
      <c r="E15" s="0" t="n">
        <v>149.542</v>
      </c>
      <c r="F15" s="0" t="n">
        <f aca="false">IF(E15&lt;C15,C15-E15,IF(E15&gt;D15,E15-D15,0))</f>
        <v>0</v>
      </c>
      <c r="H15" s="0" t="n">
        <f aca="false">C15*$C$8</f>
        <v>-45</v>
      </c>
    </row>
    <row r="16" customFormat="false" ht="14.65" hidden="false" customHeight="false" outlineLevel="0" collapsed="false">
      <c r="A16" s="49" t="n">
        <v>36714</v>
      </c>
      <c r="B16" s="50" t="n">
        <v>36532</v>
      </c>
      <c r="C16" s="51" t="n">
        <v>46</v>
      </c>
      <c r="D16" s="51" t="n">
        <v>460</v>
      </c>
      <c r="E16" s="0" t="n">
        <v>112.229</v>
      </c>
      <c r="F16" s="0" t="n">
        <f aca="false">IF(E16&lt;C16,C16-E16,IF(E16&gt;D16,E16-D16,0))</f>
        <v>0</v>
      </c>
      <c r="H16" s="0" t="n">
        <f aca="false">C16*$C$8</f>
        <v>-46</v>
      </c>
    </row>
    <row r="17" customFormat="false" ht="14.65" hidden="false" customHeight="false" outlineLevel="0" collapsed="false">
      <c r="A17" s="49" t="n">
        <v>36715</v>
      </c>
      <c r="B17" s="50" t="n">
        <v>36533</v>
      </c>
      <c r="C17" s="51" t="n">
        <v>27</v>
      </c>
      <c r="D17" s="51" t="n">
        <v>460</v>
      </c>
      <c r="E17" s="0" t="n">
        <v>39.977</v>
      </c>
      <c r="F17" s="0" t="n">
        <f aca="false">IF(E17&lt;C17,C17-E17,IF(E17&gt;D17,E17-D17,0))</f>
        <v>0</v>
      </c>
      <c r="H17" s="0" t="n">
        <f aca="false">C17*$C$8</f>
        <v>-27</v>
      </c>
    </row>
    <row r="18" customFormat="false" ht="14.65" hidden="false" customHeight="false" outlineLevel="0" collapsed="false">
      <c r="A18" s="49" t="n">
        <v>36716</v>
      </c>
      <c r="B18" s="50" t="n">
        <v>36534</v>
      </c>
      <c r="C18" s="51" t="n">
        <v>37</v>
      </c>
      <c r="D18" s="51" t="n">
        <v>460</v>
      </c>
      <c r="E18" s="0" t="n">
        <v>86.614</v>
      </c>
      <c r="F18" s="0" t="n">
        <f aca="false">IF(E18&lt;C18,C18-E18,IF(E18&gt;D18,E18-D18,0))</f>
        <v>0</v>
      </c>
      <c r="H18" s="0" t="n">
        <f aca="false">C18*$C$8</f>
        <v>-37</v>
      </c>
    </row>
    <row r="19" customFormat="false" ht="14.65" hidden="false" customHeight="false" outlineLevel="0" collapsed="false">
      <c r="A19" s="49" t="n">
        <v>36717</v>
      </c>
      <c r="B19" s="50" t="n">
        <v>36535</v>
      </c>
      <c r="C19" s="51" t="n">
        <v>28</v>
      </c>
      <c r="D19" s="51" t="n">
        <v>460</v>
      </c>
      <c r="E19" s="0" t="n">
        <v>144.181</v>
      </c>
      <c r="F19" s="0" t="n">
        <f aca="false">IF(E19&lt;C19,C19-E19,IF(E19&gt;D19,E19-D19,0))</f>
        <v>0</v>
      </c>
      <c r="H19" s="0" t="n">
        <f aca="false">C19*$C$8</f>
        <v>-28</v>
      </c>
    </row>
    <row r="20" customFormat="false" ht="14.65" hidden="false" customHeight="false" outlineLevel="0" collapsed="false">
      <c r="A20" s="49" t="n">
        <v>36718</v>
      </c>
      <c r="B20" s="50" t="n">
        <v>36536</v>
      </c>
      <c r="C20" s="51" t="n">
        <v>-66</v>
      </c>
      <c r="D20" s="51" t="n">
        <v>460</v>
      </c>
      <c r="E20" s="0" t="n">
        <v>238.225</v>
      </c>
      <c r="F20" s="0" t="n">
        <f aca="false">IF(E20&lt;C20,C20-E20,IF(E20&gt;D20,E20-D20,0))</f>
        <v>0</v>
      </c>
      <c r="H20" s="0" t="n">
        <f aca="false">C20*$C$8</f>
        <v>66</v>
      </c>
    </row>
    <row r="21" customFormat="false" ht="14.65" hidden="false" customHeight="false" outlineLevel="0" collapsed="false">
      <c r="A21" s="49" t="n">
        <v>36719</v>
      </c>
      <c r="B21" s="50" t="n">
        <v>36537</v>
      </c>
      <c r="C21" s="51" t="n">
        <v>-67</v>
      </c>
      <c r="D21" s="51" t="n">
        <v>460</v>
      </c>
      <c r="E21" s="0" t="n">
        <v>294.916</v>
      </c>
      <c r="F21" s="0" t="n">
        <f aca="false">IF(E21&lt;C21,C21-E21,IF(E21&gt;D21,E21-D21,0))</f>
        <v>0</v>
      </c>
      <c r="H21" s="0" t="n">
        <f aca="false">C21*$C$8</f>
        <v>67</v>
      </c>
    </row>
    <row r="22" customFormat="false" ht="14.65" hidden="false" customHeight="false" outlineLevel="0" collapsed="false">
      <c r="A22" s="49" t="n">
        <v>36720</v>
      </c>
      <c r="B22" s="50" t="n">
        <v>36538</v>
      </c>
      <c r="C22" s="51" t="n">
        <v>-48</v>
      </c>
      <c r="D22" s="51" t="n">
        <v>460</v>
      </c>
      <c r="E22" s="0" t="n">
        <v>157.243</v>
      </c>
      <c r="F22" s="0" t="n">
        <f aca="false">IF(E22&lt;C22,C22-E22,IF(E22&gt;D22,E22-D22,0))</f>
        <v>0</v>
      </c>
      <c r="H22" s="0" t="n">
        <f aca="false">C22*$C$8</f>
        <v>48</v>
      </c>
    </row>
    <row r="23" customFormat="false" ht="14.65" hidden="false" customHeight="false" outlineLevel="0" collapsed="false">
      <c r="A23" s="49" t="n">
        <v>36721</v>
      </c>
      <c r="B23" s="50" t="n">
        <v>36539</v>
      </c>
      <c r="C23" s="51" t="n">
        <v>37</v>
      </c>
      <c r="D23" s="51" t="n">
        <v>460</v>
      </c>
      <c r="E23" s="0" t="n">
        <v>261.842</v>
      </c>
      <c r="F23" s="0" t="n">
        <f aca="false">IF(E23&lt;C23,C23-E23,IF(E23&gt;D23,E23-D23,0))</f>
        <v>0</v>
      </c>
      <c r="H23" s="0" t="n">
        <f aca="false">C23*$C$8</f>
        <v>-37</v>
      </c>
    </row>
    <row r="24" customFormat="false" ht="14.65" hidden="false" customHeight="false" outlineLevel="0" collapsed="false">
      <c r="A24" s="49" t="n">
        <v>36722</v>
      </c>
      <c r="B24" s="50" t="n">
        <v>36540</v>
      </c>
      <c r="C24" s="51" t="n">
        <v>0</v>
      </c>
      <c r="D24" s="51" t="n">
        <v>460</v>
      </c>
      <c r="E24" s="0" t="n">
        <v>63.126</v>
      </c>
      <c r="F24" s="0" t="n">
        <f aca="false">IF(E24&lt;C24,C24-E24,IF(E24&gt;D24,E24-D24,0))</f>
        <v>0</v>
      </c>
      <c r="H24" s="0" t="n">
        <f aca="false">C24*$C$8</f>
        <v>-0</v>
      </c>
    </row>
    <row r="25" customFormat="false" ht="14.65" hidden="false" customHeight="false" outlineLevel="0" collapsed="false">
      <c r="A25" s="49" t="n">
        <v>36723</v>
      </c>
      <c r="B25" s="50" t="n">
        <v>36541</v>
      </c>
      <c r="C25" s="51" t="n">
        <v>-34</v>
      </c>
      <c r="D25" s="51" t="n">
        <v>460</v>
      </c>
      <c r="E25" s="0" t="n">
        <v>43.477</v>
      </c>
      <c r="F25" s="0" t="n">
        <f aca="false">IF(E25&lt;C25,C25-E25,IF(E25&gt;D25,E25-D25,0))</f>
        <v>0</v>
      </c>
      <c r="H25" s="0" t="n">
        <f aca="false">C25*$C$8</f>
        <v>34</v>
      </c>
    </row>
    <row r="26" customFormat="false" ht="14.65" hidden="false" customHeight="false" outlineLevel="0" collapsed="false">
      <c r="A26" s="49" t="n">
        <v>36724</v>
      </c>
      <c r="B26" s="50" t="n">
        <v>36542</v>
      </c>
      <c r="C26" s="51" t="n">
        <v>-146</v>
      </c>
      <c r="D26" s="51" t="n">
        <v>460</v>
      </c>
      <c r="E26" s="0" t="n">
        <v>121.794</v>
      </c>
      <c r="F26" s="0" t="n">
        <f aca="false">IF(E26&lt;C26,C26-E26,IF(E26&gt;D26,E26-D26,0))</f>
        <v>0</v>
      </c>
      <c r="H26" s="0" t="n">
        <f aca="false">C26*$C$8</f>
        <v>146</v>
      </c>
    </row>
    <row r="27" customFormat="false" ht="14.65" hidden="false" customHeight="false" outlineLevel="0" collapsed="false">
      <c r="A27" s="49" t="n">
        <v>36725</v>
      </c>
      <c r="B27" s="50" t="n">
        <v>36543</v>
      </c>
      <c r="C27" s="51" t="n">
        <v>-168</v>
      </c>
      <c r="D27" s="51" t="n">
        <v>460</v>
      </c>
      <c r="E27" s="0" t="n">
        <v>159.598</v>
      </c>
      <c r="F27" s="0" t="n">
        <f aca="false">IF(E27&lt;C27,C27-E27,IF(E27&gt;D27,E27-D27,0))</f>
        <v>0</v>
      </c>
      <c r="H27" s="0" t="n">
        <f aca="false">C27*$C$8</f>
        <v>168</v>
      </c>
    </row>
    <row r="28" customFormat="false" ht="14.65" hidden="false" customHeight="false" outlineLevel="0" collapsed="false">
      <c r="A28" s="49" t="n">
        <v>36726</v>
      </c>
      <c r="B28" s="50" t="n">
        <v>36544</v>
      </c>
      <c r="C28" s="51" t="n">
        <v>-172</v>
      </c>
      <c r="D28" s="51" t="n">
        <v>460</v>
      </c>
      <c r="E28" s="0" t="n">
        <v>164.735</v>
      </c>
      <c r="F28" s="0" t="n">
        <f aca="false">IF(E28&lt;C28,C28-E28,IF(E28&gt;D28,E28-D28,0))</f>
        <v>0</v>
      </c>
      <c r="H28" s="0" t="n">
        <f aca="false">C28*$C$8</f>
        <v>172</v>
      </c>
    </row>
    <row r="29" customFormat="false" ht="14.65" hidden="false" customHeight="false" outlineLevel="0" collapsed="false">
      <c r="A29" s="49" t="n">
        <v>36727</v>
      </c>
      <c r="B29" s="50" t="n">
        <v>36545</v>
      </c>
      <c r="C29" s="51" t="n">
        <v>-166</v>
      </c>
      <c r="D29" s="51" t="n">
        <v>460</v>
      </c>
      <c r="E29" s="0" t="n">
        <v>214.093</v>
      </c>
      <c r="F29" s="0" t="n">
        <f aca="false">IF(E29&lt;C29,C29-E29,IF(E29&gt;D29,E29-D29,0))</f>
        <v>0</v>
      </c>
      <c r="H29" s="0" t="n">
        <f aca="false">C29*$C$8</f>
        <v>166</v>
      </c>
    </row>
    <row r="30" customFormat="false" ht="14.65" hidden="false" customHeight="false" outlineLevel="0" collapsed="false">
      <c r="A30" s="49" t="n">
        <v>36728</v>
      </c>
      <c r="B30" s="50" t="n">
        <v>36546</v>
      </c>
      <c r="C30" s="51" t="n">
        <v>-65</v>
      </c>
      <c r="D30" s="51" t="n">
        <v>460</v>
      </c>
      <c r="E30" s="0" t="n">
        <v>371.719</v>
      </c>
      <c r="F30" s="0" t="n">
        <f aca="false">IF(E30&lt;C30,C30-E30,IF(E30&gt;D30,E30-D30,0))</f>
        <v>0</v>
      </c>
      <c r="H30" s="0" t="n">
        <f aca="false">C30*$C$8</f>
        <v>65</v>
      </c>
    </row>
    <row r="31" customFormat="false" ht="14.65" hidden="false" customHeight="false" outlineLevel="0" collapsed="false">
      <c r="A31" s="49" t="n">
        <v>36729</v>
      </c>
      <c r="B31" s="50" t="n">
        <v>36547</v>
      </c>
      <c r="C31" s="51" t="n">
        <v>-34</v>
      </c>
      <c r="D31" s="51" t="n">
        <v>460</v>
      </c>
      <c r="E31" s="0" t="n">
        <v>143.503</v>
      </c>
      <c r="F31" s="0" t="n">
        <f aca="false">IF(E31&lt;C31,C31-E31,IF(E31&gt;D31,E31-D31,0))</f>
        <v>0</v>
      </c>
      <c r="H31" s="0" t="n">
        <f aca="false">C31*$C$8</f>
        <v>34</v>
      </c>
    </row>
    <row r="32" customFormat="false" ht="14.65" hidden="false" customHeight="false" outlineLevel="0" collapsed="false">
      <c r="A32" s="49" t="n">
        <v>36730</v>
      </c>
      <c r="B32" s="50" t="n">
        <v>36548</v>
      </c>
      <c r="C32" s="51" t="n">
        <v>-105</v>
      </c>
      <c r="D32" s="51" t="n">
        <v>460</v>
      </c>
      <c r="E32" s="0" t="n">
        <v>159.22</v>
      </c>
      <c r="F32" s="0" t="n">
        <f aca="false">IF(E32&lt;C32,C32-E32,IF(E32&gt;D32,E32-D32,0))</f>
        <v>0</v>
      </c>
      <c r="H32" s="0" t="n">
        <f aca="false">C32*$C$8</f>
        <v>105</v>
      </c>
    </row>
    <row r="33" customFormat="false" ht="14.65" hidden="false" customHeight="false" outlineLevel="0" collapsed="false">
      <c r="A33" s="49" t="n">
        <v>36731</v>
      </c>
      <c r="B33" s="50" t="n">
        <v>36549</v>
      </c>
      <c r="C33" s="51" t="n">
        <v>-156</v>
      </c>
      <c r="D33" s="51" t="n">
        <v>460</v>
      </c>
      <c r="E33" s="0" t="n">
        <v>204.677</v>
      </c>
      <c r="F33" s="0" t="n">
        <f aca="false">IF(E33&lt;C33,C33-E33,IF(E33&gt;D33,E33-D33,0))</f>
        <v>0</v>
      </c>
      <c r="H33" s="0" t="n">
        <f aca="false">C33*$C$8</f>
        <v>156</v>
      </c>
    </row>
    <row r="34" customFormat="false" ht="14.65" hidden="false" customHeight="false" outlineLevel="0" collapsed="false">
      <c r="A34" s="49" t="n">
        <v>36732</v>
      </c>
      <c r="B34" s="50" t="n">
        <v>36550</v>
      </c>
      <c r="C34" s="51" t="n">
        <v>-217</v>
      </c>
      <c r="D34" s="51" t="n">
        <v>460</v>
      </c>
      <c r="E34" s="0" t="n">
        <v>352.495</v>
      </c>
      <c r="F34" s="0" t="n">
        <f aca="false">IF(E34&lt;C34,C34-E34,IF(E34&gt;D34,E34-D34,0))</f>
        <v>0</v>
      </c>
      <c r="H34" s="0" t="n">
        <f aca="false">C34*$C$8</f>
        <v>217</v>
      </c>
    </row>
    <row r="35" customFormat="false" ht="14.65" hidden="false" customHeight="false" outlineLevel="0" collapsed="false">
      <c r="A35" s="49" t="n">
        <v>36733</v>
      </c>
      <c r="B35" s="50" t="n">
        <v>36551</v>
      </c>
      <c r="C35" s="51" t="n">
        <v>-231</v>
      </c>
      <c r="D35" s="51" t="n">
        <v>460</v>
      </c>
      <c r="E35" s="0" t="n">
        <v>190.154</v>
      </c>
      <c r="F35" s="0" t="n">
        <f aca="false">IF(E35&lt;C35,C35-E35,IF(E35&gt;D35,E35-D35,0))</f>
        <v>0</v>
      </c>
      <c r="H35" s="0" t="n">
        <f aca="false">C35*$C$8</f>
        <v>231</v>
      </c>
    </row>
    <row r="36" customFormat="false" ht="14.65" hidden="false" customHeight="false" outlineLevel="0" collapsed="false">
      <c r="A36" s="49" t="n">
        <v>36734</v>
      </c>
      <c r="B36" s="50" t="n">
        <v>36552</v>
      </c>
      <c r="C36" s="51" t="n">
        <v>-112</v>
      </c>
      <c r="D36" s="51" t="n">
        <v>460</v>
      </c>
      <c r="E36" s="0" t="n">
        <v>242.053</v>
      </c>
      <c r="F36" s="0" t="n">
        <f aca="false">IF(E36&lt;C36,C36-E36,IF(E36&gt;D36,E36-D36,0))</f>
        <v>0</v>
      </c>
      <c r="H36" s="0" t="n">
        <f aca="false">C36*$C$8</f>
        <v>112</v>
      </c>
    </row>
    <row r="37" customFormat="false" ht="14.65" hidden="false" customHeight="false" outlineLevel="0" collapsed="false">
      <c r="A37" s="49" t="n">
        <v>36735</v>
      </c>
      <c r="B37" s="50" t="n">
        <v>36553</v>
      </c>
      <c r="C37" s="51" t="n">
        <v>-106</v>
      </c>
      <c r="D37" s="51" t="n">
        <v>562</v>
      </c>
      <c r="E37" s="0" t="n">
        <v>250.476</v>
      </c>
      <c r="F37" s="0" t="n">
        <f aca="false">IF(E37&lt;C37,C37-E37,IF(E37&gt;D37,E37-D37,0))</f>
        <v>0</v>
      </c>
      <c r="H37" s="0" t="n">
        <f aca="false">C37*$C$8</f>
        <v>106</v>
      </c>
    </row>
    <row r="38" customFormat="false" ht="14.65" hidden="false" customHeight="false" outlineLevel="0" collapsed="false">
      <c r="A38" s="49" t="n">
        <v>36736</v>
      </c>
      <c r="B38" s="50" t="n">
        <v>36554</v>
      </c>
      <c r="C38" s="51" t="n">
        <v>-139</v>
      </c>
      <c r="D38" s="51" t="n">
        <v>562</v>
      </c>
      <c r="E38" s="0" t="n">
        <v>199.943</v>
      </c>
      <c r="F38" s="0" t="n">
        <f aca="false">IF(E38&lt;C38,C38-E38,IF(E38&gt;D38,E38-D38,0))</f>
        <v>0</v>
      </c>
      <c r="H38" s="0" t="n">
        <f aca="false">C38*$C$8</f>
        <v>139</v>
      </c>
    </row>
    <row r="39" customFormat="false" ht="14.65" hidden="false" customHeight="false" outlineLevel="0" collapsed="false">
      <c r="A39" s="49" t="n">
        <v>36737</v>
      </c>
      <c r="B39" s="50" t="n">
        <v>36555</v>
      </c>
      <c r="C39" s="51" t="n">
        <v>-159</v>
      </c>
      <c r="D39" s="51" t="n">
        <v>562</v>
      </c>
      <c r="E39" s="0" t="n">
        <v>166.545</v>
      </c>
      <c r="F39" s="0" t="n">
        <f aca="false">IF(E39&lt;C39,C39-E39,IF(E39&gt;D39,E39-D39,0))</f>
        <v>0</v>
      </c>
      <c r="H39" s="0" t="n">
        <f aca="false">C39*$C$8</f>
        <v>159</v>
      </c>
    </row>
    <row r="40" customFormat="false" ht="14.65" hidden="false" customHeight="false" outlineLevel="0" collapsed="false">
      <c r="A40" s="49" t="n">
        <v>36738</v>
      </c>
      <c r="B40" s="50" t="n">
        <v>36556</v>
      </c>
      <c r="C40" s="51" t="n">
        <v>-185</v>
      </c>
      <c r="D40" s="51" t="n">
        <v>562</v>
      </c>
      <c r="E40" s="0" t="n">
        <v>196.211</v>
      </c>
      <c r="F40" s="0" t="n">
        <f aca="false">IF(E40&lt;C40,C40-E40,IF(E40&gt;D40,E40-D40,0))</f>
        <v>0</v>
      </c>
      <c r="H40" s="0" t="n">
        <f aca="false">C40*$C$8</f>
        <v>185</v>
      </c>
    </row>
    <row r="41" customFormat="false" ht="14.65" hidden="false" customHeight="false" outlineLevel="0" collapsed="false">
      <c r="A41" s="49" t="n">
        <v>36739</v>
      </c>
      <c r="B41" s="50" t="n">
        <v>36557</v>
      </c>
      <c r="C41" s="51" t="n">
        <v>-106</v>
      </c>
      <c r="D41" s="51" t="n">
        <v>562</v>
      </c>
      <c r="E41" s="0" t="n">
        <v>339.923</v>
      </c>
      <c r="F41" s="0" t="n">
        <f aca="false">IF(E41&lt;C41,C41-E41,IF(E41&gt;D41,E41-D41,0))</f>
        <v>0</v>
      </c>
      <c r="H41" s="0" t="n">
        <f aca="false">C41*$C$8</f>
        <v>106</v>
      </c>
    </row>
    <row r="42" customFormat="false" ht="14.65" hidden="false" customHeight="false" outlineLevel="0" collapsed="false">
      <c r="A42" s="49" t="n">
        <v>36740</v>
      </c>
      <c r="B42" s="50" t="n">
        <v>36558</v>
      </c>
      <c r="C42" s="51" t="n">
        <v>-139</v>
      </c>
      <c r="D42" s="51" t="n">
        <v>562</v>
      </c>
      <c r="E42" s="0" t="n">
        <v>425.643</v>
      </c>
      <c r="F42" s="0" t="n">
        <f aca="false">IF(E42&lt;C42,C42-E42,IF(E42&gt;D42,E42-D42,0))</f>
        <v>0</v>
      </c>
      <c r="H42" s="0" t="n">
        <f aca="false">C42*$C$8</f>
        <v>139</v>
      </c>
    </row>
    <row r="43" customFormat="false" ht="14.65" hidden="false" customHeight="false" outlineLevel="0" collapsed="false">
      <c r="A43" s="49" t="n">
        <v>36741</v>
      </c>
      <c r="B43" s="50" t="n">
        <v>36559</v>
      </c>
      <c r="C43" s="51" t="n">
        <v>-191</v>
      </c>
      <c r="D43" s="51" t="n">
        <v>562</v>
      </c>
      <c r="E43" s="0" t="n">
        <v>444.26</v>
      </c>
      <c r="F43" s="0" t="n">
        <f aca="false">IF(E43&lt;C43,C43-E43,IF(E43&gt;D43,E43-D43,0))</f>
        <v>0</v>
      </c>
      <c r="H43" s="0" t="n">
        <f aca="false">C43*$C$8</f>
        <v>191</v>
      </c>
    </row>
    <row r="44" customFormat="false" ht="14.65" hidden="false" customHeight="false" outlineLevel="0" collapsed="false">
      <c r="A44" s="49" t="n">
        <v>36742</v>
      </c>
      <c r="B44" s="50" t="n">
        <v>36560</v>
      </c>
      <c r="C44" s="51" t="n">
        <v>-80</v>
      </c>
      <c r="D44" s="51" t="n">
        <v>562</v>
      </c>
      <c r="E44" s="0" t="n">
        <v>451.781</v>
      </c>
      <c r="F44" s="0" t="n">
        <f aca="false">IF(E44&lt;C44,C44-E44,IF(E44&gt;D44,E44-D44,0))</f>
        <v>0</v>
      </c>
      <c r="H44" s="0" t="n">
        <f aca="false">C44*$C$8</f>
        <v>80</v>
      </c>
    </row>
    <row r="45" customFormat="false" ht="14.65" hidden="false" customHeight="false" outlineLevel="0" collapsed="false">
      <c r="A45" s="49" t="n">
        <v>36743</v>
      </c>
      <c r="B45" s="50" t="n">
        <v>36561</v>
      </c>
      <c r="C45" s="51" t="n">
        <v>-35</v>
      </c>
      <c r="D45" s="51" t="n">
        <v>664</v>
      </c>
      <c r="E45" s="0" t="n">
        <v>410.605</v>
      </c>
      <c r="F45" s="0" t="n">
        <f aca="false">IF(E45&lt;C45,C45-E45,IF(E45&gt;D45,E45-D45,0))</f>
        <v>0</v>
      </c>
      <c r="H45" s="0" t="n">
        <f aca="false">C45*$C$8</f>
        <v>35</v>
      </c>
    </row>
    <row r="46" customFormat="false" ht="14.65" hidden="false" customHeight="false" outlineLevel="0" collapsed="false">
      <c r="A46" s="49" t="n">
        <v>36744</v>
      </c>
      <c r="B46" s="50" t="n">
        <v>36562</v>
      </c>
      <c r="C46" s="51" t="n">
        <v>-32</v>
      </c>
      <c r="D46" s="51" t="n">
        <v>664.3</v>
      </c>
      <c r="E46" s="0" t="n">
        <v>417.05</v>
      </c>
      <c r="F46" s="0" t="n">
        <f aca="false">IF(E46&lt;C46,C46-E46,IF(E46&gt;D46,E46-D46,0))</f>
        <v>0</v>
      </c>
      <c r="H46" s="0" t="n">
        <f aca="false">C46*$C$8</f>
        <v>32</v>
      </c>
    </row>
    <row r="47" customFormat="false" ht="14.65" hidden="false" customHeight="false" outlineLevel="0" collapsed="false">
      <c r="A47" s="49" t="n">
        <v>36745</v>
      </c>
      <c r="B47" s="50" t="n">
        <v>36563</v>
      </c>
      <c r="C47" s="51" t="n">
        <v>-35</v>
      </c>
      <c r="D47" s="51" t="n">
        <v>664.3</v>
      </c>
      <c r="E47" s="0" t="n">
        <v>373.522</v>
      </c>
      <c r="F47" s="0" t="n">
        <f aca="false">IF(E47&lt;C47,C47-E47,IF(E47&gt;D47,E47-D47,0))</f>
        <v>0</v>
      </c>
      <c r="H47" s="0" t="n">
        <f aca="false">C47*$C$8</f>
        <v>35</v>
      </c>
    </row>
    <row r="48" customFormat="false" ht="14.65" hidden="false" customHeight="false" outlineLevel="0" collapsed="false">
      <c r="A48" s="49" t="n">
        <v>36746</v>
      </c>
      <c r="B48" s="50" t="n">
        <v>36564</v>
      </c>
      <c r="C48" s="51" t="n">
        <v>-34</v>
      </c>
      <c r="D48" s="51" t="n">
        <v>664.3</v>
      </c>
      <c r="E48" s="0" t="n">
        <v>367.11</v>
      </c>
      <c r="F48" s="0" t="n">
        <f aca="false">IF(E48&lt;C48,C48-E48,IF(E48&gt;D48,E48-D48,0))</f>
        <v>0</v>
      </c>
      <c r="H48" s="0" t="n">
        <f aca="false">C48*$C$8</f>
        <v>34</v>
      </c>
    </row>
    <row r="49" customFormat="false" ht="14.65" hidden="false" customHeight="false" outlineLevel="0" collapsed="false">
      <c r="A49" s="49" t="n">
        <v>36747</v>
      </c>
      <c r="B49" s="50" t="n">
        <v>36565</v>
      </c>
      <c r="C49" s="51" t="n">
        <v>-91</v>
      </c>
      <c r="D49" s="51" t="n">
        <v>664.3</v>
      </c>
      <c r="E49" s="0" t="n">
        <v>417.248</v>
      </c>
      <c r="F49" s="0" t="n">
        <f aca="false">IF(E49&lt;C49,C49-E49,IF(E49&gt;D49,E49-D49,0))</f>
        <v>0</v>
      </c>
      <c r="H49" s="0" t="n">
        <f aca="false">C49*$C$8</f>
        <v>91</v>
      </c>
    </row>
    <row r="50" customFormat="false" ht="14.65" hidden="false" customHeight="false" outlineLevel="0" collapsed="false">
      <c r="A50" s="49" t="n">
        <v>36748</v>
      </c>
      <c r="B50" s="50" t="n">
        <v>36566</v>
      </c>
      <c r="C50" s="51" t="n">
        <v>-33</v>
      </c>
      <c r="D50" s="51" t="n">
        <v>664.3</v>
      </c>
      <c r="E50" s="0" t="n">
        <v>410.757</v>
      </c>
      <c r="F50" s="0" t="n">
        <f aca="false">IF(E50&lt;C50,C50-E50,IF(E50&gt;D50,E50-D50,0))</f>
        <v>0</v>
      </c>
      <c r="H50" s="0" t="n">
        <f aca="false">C50*$C$8</f>
        <v>33</v>
      </c>
    </row>
    <row r="51" customFormat="false" ht="14.65" hidden="false" customHeight="false" outlineLevel="0" collapsed="false">
      <c r="A51" s="49" t="n">
        <v>36749</v>
      </c>
      <c r="B51" s="50" t="n">
        <v>36567</v>
      </c>
      <c r="C51" s="51" t="n">
        <v>-39</v>
      </c>
      <c r="D51" s="51" t="n">
        <v>664.3</v>
      </c>
      <c r="E51" s="0" t="n">
        <v>380.834</v>
      </c>
      <c r="F51" s="0" t="n">
        <f aca="false">IF(E51&lt;C51,C51-E51,IF(E51&gt;D51,E51-D51,0))</f>
        <v>0</v>
      </c>
      <c r="H51" s="0" t="n">
        <f aca="false">C51*$C$8</f>
        <v>39</v>
      </c>
    </row>
    <row r="52" customFormat="false" ht="14.65" hidden="false" customHeight="false" outlineLevel="0" collapsed="false">
      <c r="A52" s="49" t="n">
        <v>36750</v>
      </c>
      <c r="B52" s="50" t="n">
        <v>36568</v>
      </c>
      <c r="C52" s="51" t="n">
        <v>-14</v>
      </c>
      <c r="D52" s="51" t="n">
        <v>664.3</v>
      </c>
      <c r="E52" s="0" t="n">
        <v>410.141</v>
      </c>
      <c r="F52" s="0" t="n">
        <f aca="false">IF(E52&lt;C52,C52-E52,IF(E52&gt;D52,E52-D52,0))</f>
        <v>0</v>
      </c>
      <c r="H52" s="0" t="n">
        <f aca="false">C52*$C$8</f>
        <v>14</v>
      </c>
    </row>
    <row r="53" customFormat="false" ht="14.65" hidden="false" customHeight="false" outlineLevel="0" collapsed="false">
      <c r="A53" s="49" t="n">
        <v>36751</v>
      </c>
      <c r="B53" s="50" t="n">
        <v>36569</v>
      </c>
      <c r="C53" s="51" t="n">
        <v>-5</v>
      </c>
      <c r="D53" s="51" t="n">
        <v>664</v>
      </c>
      <c r="E53" s="0" t="n">
        <v>432.259</v>
      </c>
      <c r="F53" s="0" t="n">
        <f aca="false">IF(E53&lt;C53,C53-E53,IF(E53&gt;D53,E53-D53,0))</f>
        <v>0</v>
      </c>
      <c r="H53" s="0" t="n">
        <f aca="false">C53*$C$8</f>
        <v>5</v>
      </c>
    </row>
    <row r="54" customFormat="false" ht="14.65" hidden="false" customHeight="false" outlineLevel="0" collapsed="false">
      <c r="A54" s="49" t="n">
        <v>36752</v>
      </c>
      <c r="B54" s="50" t="n">
        <v>36570</v>
      </c>
      <c r="C54" s="51" t="n">
        <v>-25</v>
      </c>
      <c r="D54" s="51" t="n">
        <v>664</v>
      </c>
      <c r="E54" s="0" t="n">
        <v>429.947</v>
      </c>
      <c r="F54" s="0" t="n">
        <f aca="false">IF(E54&lt;C54,C54-E54,IF(E54&gt;D54,E54-D54,0))</f>
        <v>0</v>
      </c>
      <c r="H54" s="0" t="n">
        <f aca="false">C54*$C$8</f>
        <v>25</v>
      </c>
    </row>
    <row r="55" customFormat="false" ht="14.65" hidden="false" customHeight="false" outlineLevel="0" collapsed="false">
      <c r="A55" s="49" t="n">
        <v>36753</v>
      </c>
      <c r="B55" s="50" t="n">
        <v>36571</v>
      </c>
      <c r="C55" s="51" t="n">
        <v>-53</v>
      </c>
      <c r="D55" s="51" t="n">
        <v>664</v>
      </c>
      <c r="E55" s="0" t="n">
        <v>425.272</v>
      </c>
      <c r="F55" s="0" t="n">
        <f aca="false">IF(E55&lt;C55,C55-E55,IF(E55&gt;D55,E55-D55,0))</f>
        <v>0</v>
      </c>
      <c r="H55" s="0" t="n">
        <f aca="false">C55*$C$8</f>
        <v>53</v>
      </c>
    </row>
    <row r="56" customFormat="false" ht="14.65" hidden="false" customHeight="false" outlineLevel="0" collapsed="false">
      <c r="A56" s="49" t="n">
        <v>36754</v>
      </c>
      <c r="B56" s="50" t="n">
        <v>36572</v>
      </c>
      <c r="C56" s="51" t="n">
        <v>-45</v>
      </c>
      <c r="D56" s="51" t="n">
        <v>664</v>
      </c>
      <c r="E56" s="0" t="n">
        <v>464.231</v>
      </c>
      <c r="F56" s="0" t="n">
        <f aca="false">IF(E56&lt;C56,C56-E56,IF(E56&gt;D56,E56-D56,0))</f>
        <v>0</v>
      </c>
      <c r="H56" s="0" t="n">
        <f aca="false">C56*$C$8</f>
        <v>45</v>
      </c>
    </row>
    <row r="57" customFormat="false" ht="14.65" hidden="false" customHeight="false" outlineLevel="0" collapsed="false">
      <c r="A57" s="49" t="n">
        <v>36755</v>
      </c>
      <c r="B57" s="50" t="n">
        <v>36573</v>
      </c>
      <c r="C57" s="51" t="n">
        <v>-35</v>
      </c>
      <c r="D57" s="51" t="n">
        <v>664</v>
      </c>
      <c r="E57" s="0" t="n">
        <v>475.585</v>
      </c>
      <c r="F57" s="0" t="n">
        <f aca="false">IF(E57&lt;C57,C57-E57,IF(E57&gt;D57,E57-D57,0))</f>
        <v>0</v>
      </c>
      <c r="H57" s="0" t="n">
        <f aca="false">C57*$C$8</f>
        <v>35</v>
      </c>
    </row>
    <row r="58" customFormat="false" ht="14.65" hidden="false" customHeight="false" outlineLevel="0" collapsed="false">
      <c r="A58" s="49" t="n">
        <v>36756</v>
      </c>
      <c r="B58" s="50" t="n">
        <v>36574</v>
      </c>
      <c r="C58" s="51" t="n">
        <v>-45</v>
      </c>
      <c r="D58" s="51" t="n">
        <v>664</v>
      </c>
      <c r="E58" s="0" t="n">
        <v>431.938</v>
      </c>
      <c r="F58" s="0" t="n">
        <f aca="false">IF(E58&lt;C58,C58-E58,IF(E58&gt;D58,E58-D58,0))</f>
        <v>0</v>
      </c>
      <c r="H58" s="0" t="n">
        <f aca="false">C58*$C$8</f>
        <v>45</v>
      </c>
    </row>
    <row r="59" customFormat="false" ht="14.65" hidden="false" customHeight="false" outlineLevel="0" collapsed="false">
      <c r="A59" s="49" t="n">
        <v>36757</v>
      </c>
      <c r="B59" s="50" t="n">
        <v>36575</v>
      </c>
      <c r="C59" s="51" t="n">
        <v>-3</v>
      </c>
      <c r="D59" s="51" t="n">
        <v>664</v>
      </c>
      <c r="E59" s="0" t="n">
        <v>353.586</v>
      </c>
      <c r="F59" s="0" t="n">
        <f aca="false">IF(E59&lt;C59,C59-E59,IF(E59&gt;D59,E59-D59,0))</f>
        <v>0</v>
      </c>
      <c r="H59" s="0" t="n">
        <f aca="false">C59*$C$8</f>
        <v>3</v>
      </c>
    </row>
    <row r="60" customFormat="false" ht="14.65" hidden="false" customHeight="false" outlineLevel="0" collapsed="false">
      <c r="A60" s="49" t="n">
        <v>36758</v>
      </c>
      <c r="B60" s="50" t="n">
        <v>36576</v>
      </c>
      <c r="C60" s="51" t="n">
        <v>2</v>
      </c>
      <c r="D60" s="51" t="n">
        <v>664</v>
      </c>
      <c r="E60" s="0" t="n">
        <v>367.496</v>
      </c>
      <c r="F60" s="0" t="n">
        <f aca="false">IF(E60&lt;C60,C60-E60,IF(E60&gt;D60,E60-D60,0))</f>
        <v>0</v>
      </c>
      <c r="H60" s="0" t="n">
        <f aca="false">C60*$C$8</f>
        <v>-2</v>
      </c>
    </row>
    <row r="61" customFormat="false" ht="14.65" hidden="false" customHeight="false" outlineLevel="0" collapsed="false">
      <c r="A61" s="49" t="n">
        <v>36759</v>
      </c>
      <c r="B61" s="50" t="n">
        <v>36577</v>
      </c>
      <c r="C61" s="51" t="n">
        <v>-69</v>
      </c>
      <c r="D61" s="51" t="n">
        <v>664</v>
      </c>
      <c r="E61" s="0" t="n">
        <v>377.111</v>
      </c>
      <c r="F61" s="0" t="n">
        <f aca="false">IF(E61&lt;C61,C61-E61,IF(E61&gt;D61,E61-D61,0))</f>
        <v>0</v>
      </c>
      <c r="H61" s="0" t="n">
        <f aca="false">C61*$C$8</f>
        <v>69</v>
      </c>
    </row>
    <row r="62" customFormat="false" ht="14.65" hidden="false" customHeight="false" outlineLevel="0" collapsed="false">
      <c r="A62" s="49" t="n">
        <v>36760</v>
      </c>
      <c r="B62" s="50" t="n">
        <v>36578</v>
      </c>
      <c r="C62" s="51" t="n">
        <v>-153</v>
      </c>
      <c r="D62" s="51" t="n">
        <v>741</v>
      </c>
      <c r="E62" s="0" t="n">
        <v>456.293</v>
      </c>
      <c r="F62" s="0" t="n">
        <f aca="false">IF(E62&lt;C62,C62-E62,IF(E62&gt;D62,E62-D62,0))</f>
        <v>0</v>
      </c>
      <c r="H62" s="0" t="n">
        <f aca="false">C62*$C$8</f>
        <v>153</v>
      </c>
    </row>
    <row r="63" customFormat="false" ht="14.65" hidden="false" customHeight="false" outlineLevel="0" collapsed="false">
      <c r="A63" s="49" t="n">
        <v>36761</v>
      </c>
      <c r="B63" s="50" t="n">
        <v>36579</v>
      </c>
      <c r="C63" s="51" t="n">
        <v>-248</v>
      </c>
      <c r="D63" s="51" t="n">
        <v>741</v>
      </c>
      <c r="E63" s="0" t="n">
        <v>513.912</v>
      </c>
      <c r="F63" s="0" t="n">
        <f aca="false">IF(E63&lt;C63,C63-E63,IF(E63&gt;D63,E63-D63,0))</f>
        <v>0</v>
      </c>
      <c r="H63" s="0" t="n">
        <f aca="false">C63*$C$8</f>
        <v>248</v>
      </c>
    </row>
    <row r="64" customFormat="false" ht="14.65" hidden="false" customHeight="false" outlineLevel="0" collapsed="false">
      <c r="A64" s="49" t="n">
        <v>36762</v>
      </c>
      <c r="B64" s="50" t="n">
        <v>36580</v>
      </c>
      <c r="C64" s="51" t="n">
        <v>-224</v>
      </c>
      <c r="D64" s="51" t="n">
        <v>741</v>
      </c>
      <c r="E64" s="0" t="n">
        <v>427.687</v>
      </c>
      <c r="F64" s="0" t="n">
        <f aca="false">IF(E64&lt;C64,C64-E64,IF(E64&gt;D64,E64-D64,0))</f>
        <v>0</v>
      </c>
      <c r="H64" s="0" t="n">
        <f aca="false">C64*$C$8</f>
        <v>224</v>
      </c>
    </row>
    <row r="65" customFormat="false" ht="14.65" hidden="false" customHeight="false" outlineLevel="0" collapsed="false">
      <c r="A65" s="49" t="n">
        <v>36763</v>
      </c>
      <c r="B65" s="50" t="n">
        <v>36581</v>
      </c>
      <c r="C65" s="51" t="n">
        <v>-230</v>
      </c>
      <c r="D65" s="51" t="n">
        <v>741</v>
      </c>
      <c r="E65" s="0" t="n">
        <v>366.489</v>
      </c>
      <c r="F65" s="0" t="n">
        <f aca="false">IF(E65&lt;C65,C65-E65,IF(E65&gt;D65,E65-D65,0))</f>
        <v>0</v>
      </c>
      <c r="H65" s="0" t="n">
        <f aca="false">C65*$C$8</f>
        <v>230</v>
      </c>
    </row>
    <row r="66" customFormat="false" ht="14.65" hidden="false" customHeight="false" outlineLevel="0" collapsed="false">
      <c r="A66" s="49" t="n">
        <v>36764</v>
      </c>
      <c r="B66" s="50" t="n">
        <v>36582</v>
      </c>
      <c r="C66" s="51" t="n">
        <v>-176</v>
      </c>
      <c r="D66" s="51" t="n">
        <v>741</v>
      </c>
      <c r="E66" s="0" t="n">
        <v>369.447</v>
      </c>
      <c r="F66" s="0" t="n">
        <f aca="false">IF(E66&lt;C66,C66-E66,IF(E66&gt;D66,E66-D66,0))</f>
        <v>0</v>
      </c>
      <c r="H66" s="0" t="n">
        <f aca="false">C66*$C$8</f>
        <v>176</v>
      </c>
    </row>
    <row r="67" customFormat="false" ht="14.65" hidden="false" customHeight="false" outlineLevel="0" collapsed="false">
      <c r="A67" s="49" t="n">
        <v>36765</v>
      </c>
      <c r="B67" s="50" t="n">
        <v>36583</v>
      </c>
      <c r="C67" s="51" t="n">
        <v>-176</v>
      </c>
      <c r="D67" s="51" t="n">
        <v>741</v>
      </c>
      <c r="E67" s="0" t="n">
        <v>392.163</v>
      </c>
      <c r="F67" s="0" t="n">
        <f aca="false">IF(E67&lt;C67,C67-E67,IF(E67&gt;D67,E67-D67,0))</f>
        <v>0</v>
      </c>
      <c r="H67" s="0" t="n">
        <f aca="false">C67*$C$8</f>
        <v>176</v>
      </c>
    </row>
    <row r="68" customFormat="false" ht="14.65" hidden="false" customHeight="false" outlineLevel="0" collapsed="false">
      <c r="A68" s="49" t="n">
        <v>36766</v>
      </c>
      <c r="B68" s="50" t="n">
        <v>36584</v>
      </c>
      <c r="C68" s="51" t="n">
        <v>-138</v>
      </c>
      <c r="D68" s="51" t="n">
        <v>741</v>
      </c>
      <c r="E68" s="0" t="n">
        <v>414.67</v>
      </c>
      <c r="F68" s="0" t="n">
        <f aca="false">IF(E68&lt;C68,C68-E68,IF(E68&gt;D68,E68-D68,0))</f>
        <v>0</v>
      </c>
      <c r="H68" s="0" t="n">
        <f aca="false">C68*$C$8</f>
        <v>138</v>
      </c>
    </row>
    <row r="69" customFormat="false" ht="14.65" hidden="false" customHeight="false" outlineLevel="0" collapsed="false">
      <c r="A69" s="49" t="n">
        <v>36767</v>
      </c>
      <c r="B69" s="50" t="n">
        <v>36585</v>
      </c>
      <c r="C69" s="51" t="n">
        <v>-219</v>
      </c>
      <c r="D69" s="51" t="n">
        <v>741</v>
      </c>
      <c r="E69" s="0" t="n">
        <v>406.442</v>
      </c>
      <c r="F69" s="0" t="n">
        <f aca="false">IF(E69&lt;C69,C69-E69,IF(E69&gt;D69,E69-D69,0))</f>
        <v>0</v>
      </c>
      <c r="H69" s="0" t="n">
        <f aca="false">C69*$C$8</f>
        <v>219</v>
      </c>
    </row>
    <row r="70" customFormat="false" ht="14.65" hidden="false" customHeight="false" outlineLevel="0" collapsed="false">
      <c r="A70" s="49" t="n">
        <v>36768</v>
      </c>
      <c r="B70" s="50" t="n">
        <v>36586</v>
      </c>
      <c r="C70" s="51" t="n">
        <v>-260</v>
      </c>
      <c r="D70" s="51" t="n">
        <v>741</v>
      </c>
      <c r="E70" s="0" t="n">
        <v>365.604</v>
      </c>
      <c r="F70" s="0" t="n">
        <f aca="false">IF(E70&lt;C70,C70-E70,IF(E70&gt;D70,E70-D70,0))</f>
        <v>0</v>
      </c>
      <c r="H70" s="0" t="n">
        <f aca="false">C70*$C$8</f>
        <v>260</v>
      </c>
    </row>
    <row r="71" customFormat="false" ht="14.65" hidden="false" customHeight="false" outlineLevel="0" collapsed="false">
      <c r="A71" s="49" t="n">
        <v>36769</v>
      </c>
      <c r="B71" s="50" t="n">
        <v>36587</v>
      </c>
      <c r="C71" s="51" t="n">
        <v>-260</v>
      </c>
      <c r="D71" s="51" t="n">
        <v>741</v>
      </c>
      <c r="E71" s="0" t="n">
        <v>432.153</v>
      </c>
      <c r="F71" s="0" t="n">
        <f aca="false">IF(E71&lt;C71,C71-E71,IF(E71&gt;D71,E71-D71,0))</f>
        <v>0</v>
      </c>
      <c r="H71" s="0" t="n">
        <f aca="false">C71*$C$8</f>
        <v>260</v>
      </c>
    </row>
    <row r="72" customFormat="false" ht="14.65" hidden="false" customHeight="false" outlineLevel="0" collapsed="false">
      <c r="A72" s="49" t="n">
        <v>36770</v>
      </c>
      <c r="B72" s="50" t="n">
        <v>36588</v>
      </c>
      <c r="C72" s="51" t="n">
        <v>-156</v>
      </c>
      <c r="D72" s="51" t="n">
        <v>741</v>
      </c>
      <c r="E72" s="0" t="n">
        <v>164.983</v>
      </c>
      <c r="F72" s="0" t="n">
        <f aca="false">IF(E72&lt;C72,C72-E72,IF(E72&gt;D72,E72-D72,0))</f>
        <v>0</v>
      </c>
      <c r="H72" s="0" t="n">
        <f aca="false">C72*$C$8</f>
        <v>156</v>
      </c>
    </row>
    <row r="73" customFormat="false" ht="14.65" hidden="false" customHeight="false" outlineLevel="0" collapsed="false">
      <c r="A73" s="49" t="n">
        <v>36771</v>
      </c>
      <c r="B73" s="50" t="n">
        <v>36589</v>
      </c>
      <c r="C73" s="51" t="n">
        <v>-62</v>
      </c>
      <c r="D73" s="51" t="n">
        <v>741</v>
      </c>
      <c r="E73" s="0" t="n">
        <v>234.835</v>
      </c>
      <c r="F73" s="0" t="n">
        <f aca="false">IF(E73&lt;C73,C73-E73,IF(E73&gt;D73,E73-D73,0))</f>
        <v>0</v>
      </c>
      <c r="H73" s="0" t="n">
        <f aca="false">C73*$C$8</f>
        <v>62</v>
      </c>
    </row>
    <row r="74" customFormat="false" ht="14.65" hidden="false" customHeight="false" outlineLevel="0" collapsed="false">
      <c r="A74" s="49" t="n">
        <v>36772</v>
      </c>
      <c r="B74" s="50" t="n">
        <v>36590</v>
      </c>
      <c r="C74" s="51" t="n">
        <v>-48</v>
      </c>
      <c r="D74" s="51" t="n">
        <v>741</v>
      </c>
      <c r="E74" s="0" t="n">
        <v>211.704</v>
      </c>
      <c r="F74" s="0" t="n">
        <f aca="false">IF(E74&lt;C74,C74-E74,IF(E74&gt;D74,E74-D74,0))</f>
        <v>0</v>
      </c>
      <c r="H74" s="0" t="n">
        <f aca="false">C74*$C$8</f>
        <v>48</v>
      </c>
    </row>
    <row r="75" customFormat="false" ht="14.65" hidden="false" customHeight="false" outlineLevel="0" collapsed="false">
      <c r="A75" s="49" t="n">
        <v>36773</v>
      </c>
      <c r="B75" s="50" t="n">
        <v>36591</v>
      </c>
      <c r="C75" s="51" t="n">
        <v>-84</v>
      </c>
      <c r="D75" s="51" t="n">
        <v>741</v>
      </c>
      <c r="E75" s="0" t="n">
        <v>147.938</v>
      </c>
      <c r="F75" s="0" t="n">
        <f aca="false">IF(E75&lt;C75,C75-E75,IF(E75&gt;D75,E75-D75,0))</f>
        <v>0</v>
      </c>
      <c r="H75" s="0" t="n">
        <f aca="false">C75*$C$8</f>
        <v>84</v>
      </c>
    </row>
    <row r="76" customFormat="false" ht="14.65" hidden="false" customHeight="false" outlineLevel="0" collapsed="false">
      <c r="A76" s="49" t="n">
        <v>36774</v>
      </c>
      <c r="B76" s="50" t="n">
        <v>36592</v>
      </c>
      <c r="C76" s="51" t="n">
        <v>-104</v>
      </c>
      <c r="D76" s="51" t="n">
        <v>741</v>
      </c>
      <c r="E76" s="0" t="n">
        <v>199.591</v>
      </c>
      <c r="F76" s="0" t="n">
        <f aca="false">IF(E76&lt;C76,C76-E76,IF(E76&gt;D76,E76-D76,0))</f>
        <v>0</v>
      </c>
      <c r="H76" s="0" t="n">
        <f aca="false">C76*$C$8</f>
        <v>104</v>
      </c>
    </row>
    <row r="77" customFormat="false" ht="14.65" hidden="false" customHeight="false" outlineLevel="0" collapsed="false">
      <c r="A77" s="49" t="n">
        <v>36775</v>
      </c>
      <c r="B77" s="50" t="n">
        <v>36593</v>
      </c>
      <c r="C77" s="51" t="n">
        <v>-304</v>
      </c>
      <c r="D77" s="51" t="n">
        <v>741</v>
      </c>
      <c r="E77" s="0" t="n">
        <v>368.233</v>
      </c>
      <c r="F77" s="0" t="n">
        <f aca="false">IF(E77&lt;C77,C77-E77,IF(E77&gt;D77,E77-D77,0))</f>
        <v>0</v>
      </c>
      <c r="H77" s="0" t="n">
        <f aca="false">C77*$C$8</f>
        <v>304</v>
      </c>
    </row>
    <row r="78" customFormat="false" ht="14.65" hidden="false" customHeight="false" outlineLevel="0" collapsed="false">
      <c r="A78" s="49" t="n">
        <v>36776</v>
      </c>
      <c r="B78" s="50" t="n">
        <v>36594</v>
      </c>
      <c r="C78" s="51" t="n">
        <v>-295</v>
      </c>
      <c r="D78" s="51" t="n">
        <v>741</v>
      </c>
      <c r="E78" s="0" t="n">
        <v>352.695</v>
      </c>
      <c r="F78" s="0" t="n">
        <f aca="false">IF(E78&lt;C78,C78-E78,IF(E78&gt;D78,E78-D78,0))</f>
        <v>0</v>
      </c>
      <c r="H78" s="0" t="n">
        <f aca="false">C78*$C$8</f>
        <v>295</v>
      </c>
    </row>
    <row r="79" customFormat="false" ht="14.65" hidden="false" customHeight="false" outlineLevel="0" collapsed="false">
      <c r="A79" s="49" t="n">
        <v>36777</v>
      </c>
      <c r="B79" s="50" t="n">
        <v>36595</v>
      </c>
      <c r="C79" s="51" t="n">
        <v>-250</v>
      </c>
      <c r="D79" s="51" t="n">
        <v>741</v>
      </c>
      <c r="E79" s="0" t="n">
        <v>354.987</v>
      </c>
      <c r="F79" s="0" t="n">
        <f aca="false">IF(E79&lt;C79,C79-E79,IF(E79&gt;D79,E79-D79,0))</f>
        <v>0</v>
      </c>
      <c r="H79" s="0" t="n">
        <f aca="false">C79*$C$8</f>
        <v>250</v>
      </c>
    </row>
    <row r="80" customFormat="false" ht="14.65" hidden="false" customHeight="false" outlineLevel="0" collapsed="false">
      <c r="A80" s="49" t="n">
        <v>36778</v>
      </c>
      <c r="B80" s="50" t="n">
        <v>36596</v>
      </c>
      <c r="C80" s="51" t="n">
        <v>-136</v>
      </c>
      <c r="D80" s="51" t="n">
        <v>741</v>
      </c>
      <c r="E80" s="0" t="n">
        <v>259.057</v>
      </c>
      <c r="F80" s="0" t="n">
        <f aca="false">IF(E80&lt;C80,C80-E80,IF(E80&gt;D80,E80-D80,0))</f>
        <v>0</v>
      </c>
      <c r="H80" s="0" t="n">
        <f aca="false">C80*$C$8</f>
        <v>136</v>
      </c>
    </row>
    <row r="81" customFormat="false" ht="14.65" hidden="false" customHeight="false" outlineLevel="0" collapsed="false">
      <c r="A81" s="49" t="n">
        <v>36779</v>
      </c>
      <c r="B81" s="50" t="n">
        <v>36597</v>
      </c>
      <c r="C81" s="51" t="n">
        <v>-165</v>
      </c>
      <c r="D81" s="51" t="n">
        <v>741</v>
      </c>
      <c r="E81" s="0" t="n">
        <v>172.575</v>
      </c>
      <c r="F81" s="0" t="n">
        <f aca="false">IF(E81&lt;C81,C81-E81,IF(E81&gt;D81,E81-D81,0))</f>
        <v>0</v>
      </c>
      <c r="H81" s="0" t="n">
        <f aca="false">C81*$C$8</f>
        <v>165</v>
      </c>
    </row>
    <row r="82" customFormat="false" ht="14.65" hidden="false" customHeight="false" outlineLevel="0" collapsed="false">
      <c r="A82" s="49" t="n">
        <v>36780</v>
      </c>
      <c r="B82" s="50" t="n">
        <v>36598</v>
      </c>
      <c r="C82" s="51" t="n">
        <v>-238</v>
      </c>
      <c r="D82" s="51" t="n">
        <v>714</v>
      </c>
      <c r="E82" s="0" t="n">
        <v>167.865</v>
      </c>
      <c r="F82" s="0" t="n">
        <f aca="false">IF(E82&lt;C82,C82-E82,IF(E82&gt;D82,E82-D82,0))</f>
        <v>0</v>
      </c>
      <c r="H82" s="0" t="n">
        <f aca="false">C82*$C$8</f>
        <v>238</v>
      </c>
    </row>
    <row r="83" customFormat="false" ht="14.65" hidden="false" customHeight="false" outlineLevel="0" collapsed="false">
      <c r="A83" s="49" t="n">
        <v>36781</v>
      </c>
      <c r="B83" s="50" t="n">
        <v>36599</v>
      </c>
      <c r="C83" s="51" t="n">
        <v>-270</v>
      </c>
      <c r="D83" s="51" t="n">
        <v>782</v>
      </c>
      <c r="E83" s="0" t="n">
        <v>207.106</v>
      </c>
      <c r="F83" s="0" t="n">
        <f aca="false">IF(E83&lt;C83,C83-E83,IF(E83&gt;D83,E83-D83,0))</f>
        <v>0</v>
      </c>
      <c r="H83" s="0" t="n">
        <f aca="false">C83*$C$8</f>
        <v>270</v>
      </c>
    </row>
    <row r="84" customFormat="false" ht="14.65" hidden="false" customHeight="false" outlineLevel="0" collapsed="false">
      <c r="A84" s="49" t="n">
        <v>36782</v>
      </c>
      <c r="B84" s="50" t="n">
        <v>36600</v>
      </c>
      <c r="C84" s="51" t="n">
        <v>-220</v>
      </c>
      <c r="D84" s="51" t="n">
        <v>782</v>
      </c>
      <c r="E84" s="0" t="n">
        <v>276.392</v>
      </c>
      <c r="F84" s="0" t="n">
        <f aca="false">IF(E84&lt;C84,C84-E84,IF(E84&gt;D84,E84-D84,0))</f>
        <v>0</v>
      </c>
      <c r="H84" s="0" t="n">
        <f aca="false">C84*$C$8</f>
        <v>220</v>
      </c>
    </row>
    <row r="85" customFormat="false" ht="14.65" hidden="false" customHeight="false" outlineLevel="0" collapsed="false">
      <c r="A85" s="49" t="n">
        <v>36783</v>
      </c>
      <c r="B85" s="50" t="n">
        <v>36601</v>
      </c>
      <c r="C85" s="51" t="n">
        <v>-193</v>
      </c>
      <c r="D85" s="51" t="n">
        <v>782</v>
      </c>
      <c r="E85" s="0" t="n">
        <v>196.81</v>
      </c>
      <c r="F85" s="0" t="n">
        <f aca="false">IF(E85&lt;C85,C85-E85,IF(E85&gt;D85,E85-D85,0))</f>
        <v>0</v>
      </c>
      <c r="H85" s="0" t="n">
        <f aca="false">C85*$C$8</f>
        <v>193</v>
      </c>
    </row>
    <row r="86" customFormat="false" ht="14.65" hidden="false" customHeight="false" outlineLevel="0" collapsed="false">
      <c r="A86" s="49" t="n">
        <v>36784</v>
      </c>
      <c r="B86" s="50" t="n">
        <v>36602</v>
      </c>
      <c r="C86" s="51" t="n">
        <v>-231</v>
      </c>
      <c r="D86" s="51" t="n">
        <v>439</v>
      </c>
      <c r="E86" s="0" t="n">
        <v>220.749</v>
      </c>
      <c r="F86" s="0" t="n">
        <f aca="false">IF(E86&lt;C86,C86-E86,IF(E86&gt;D86,E86-D86,0))</f>
        <v>0</v>
      </c>
      <c r="H86" s="0" t="n">
        <f aca="false">C86*$C$8</f>
        <v>231</v>
      </c>
    </row>
    <row r="87" customFormat="false" ht="14.65" hidden="false" customHeight="false" outlineLevel="0" collapsed="false">
      <c r="A87" s="49" t="n">
        <v>36785</v>
      </c>
      <c r="B87" s="50" t="n">
        <v>36603</v>
      </c>
      <c r="C87" s="51" t="n">
        <v>-88</v>
      </c>
      <c r="D87" s="51" t="n">
        <v>583</v>
      </c>
      <c r="E87" s="0" t="n">
        <v>186.837</v>
      </c>
      <c r="F87" s="0" t="n">
        <f aca="false">IF(E87&lt;C87,C87-E87,IF(E87&gt;D87,E87-D87,0))</f>
        <v>0</v>
      </c>
      <c r="H87" s="0" t="n">
        <f aca="false">C87*$C$8</f>
        <v>88</v>
      </c>
    </row>
    <row r="88" customFormat="false" ht="14.65" hidden="false" customHeight="false" outlineLevel="0" collapsed="false">
      <c r="A88" s="49" t="n">
        <v>36786</v>
      </c>
      <c r="B88" s="50" t="n">
        <v>36604</v>
      </c>
      <c r="C88" s="51" t="n">
        <v>-90</v>
      </c>
      <c r="D88" s="51" t="n">
        <v>582</v>
      </c>
      <c r="E88" s="0" t="n">
        <v>179.245</v>
      </c>
      <c r="F88" s="0" t="n">
        <f aca="false">IF(E88&lt;C88,C88-E88,IF(E88&gt;D88,E88-D88,0))</f>
        <v>0</v>
      </c>
      <c r="H88" s="0" t="n">
        <f aca="false">C88*$C$8</f>
        <v>90</v>
      </c>
    </row>
    <row r="89" customFormat="false" ht="14.65" hidden="false" customHeight="false" outlineLevel="0" collapsed="false">
      <c r="A89" s="49" t="n">
        <v>36787</v>
      </c>
      <c r="B89" s="50" t="n">
        <v>36605</v>
      </c>
      <c r="C89" s="51" t="n">
        <v>-137</v>
      </c>
      <c r="D89" s="51" t="n">
        <v>549</v>
      </c>
      <c r="E89" s="0" t="n">
        <v>232.816</v>
      </c>
      <c r="F89" s="0" t="n">
        <f aca="false">IF(E89&lt;C89,C89-E89,IF(E89&gt;D89,E89-D89,0))</f>
        <v>0</v>
      </c>
      <c r="H89" s="0" t="n">
        <f aca="false">C89*$C$8</f>
        <v>137</v>
      </c>
    </row>
    <row r="90" customFormat="false" ht="14.65" hidden="false" customHeight="false" outlineLevel="0" collapsed="false">
      <c r="A90" s="49" t="n">
        <v>36788</v>
      </c>
      <c r="B90" s="50" t="n">
        <v>36606</v>
      </c>
      <c r="C90" s="51" t="n">
        <v>-219</v>
      </c>
      <c r="D90" s="51" t="n">
        <v>466</v>
      </c>
      <c r="E90" s="0" t="n">
        <v>198.716</v>
      </c>
      <c r="F90" s="0" t="n">
        <f aca="false">IF(E90&lt;C90,C90-E90,IF(E90&gt;D90,E90-D90,0))</f>
        <v>0</v>
      </c>
      <c r="H90" s="0" t="n">
        <f aca="false">C90*$C$8</f>
        <v>219</v>
      </c>
    </row>
    <row r="91" customFormat="false" ht="14.65" hidden="false" customHeight="false" outlineLevel="0" collapsed="false">
      <c r="A91" s="49" t="n">
        <v>36789</v>
      </c>
      <c r="B91" s="50" t="n">
        <v>36607</v>
      </c>
      <c r="C91" s="51" t="n">
        <v>-305</v>
      </c>
      <c r="D91" s="51" t="n">
        <v>380</v>
      </c>
      <c r="E91" s="0" t="n">
        <v>208.847</v>
      </c>
      <c r="F91" s="0" t="n">
        <f aca="false">IF(E91&lt;C91,C91-E91,IF(E91&gt;D91,E91-D91,0))</f>
        <v>0</v>
      </c>
      <c r="H91" s="0" t="n">
        <f aca="false">C91*$C$8</f>
        <v>305</v>
      </c>
    </row>
    <row r="92" customFormat="false" ht="14.65" hidden="false" customHeight="false" outlineLevel="0" collapsed="false">
      <c r="A92" s="49" t="n">
        <v>36790</v>
      </c>
      <c r="B92" s="50" t="n">
        <v>36608</v>
      </c>
      <c r="C92" s="51" t="n">
        <v>-257</v>
      </c>
      <c r="D92" s="51" t="n">
        <v>428</v>
      </c>
      <c r="E92" s="0" t="n">
        <v>182.942</v>
      </c>
      <c r="F92" s="0" t="n">
        <f aca="false">IF(E92&lt;C92,C92-E92,IF(E92&gt;D92,E92-D92,0))</f>
        <v>0</v>
      </c>
      <c r="H92" s="0" t="n">
        <f aca="false">C92*$C$8</f>
        <v>257</v>
      </c>
    </row>
    <row r="93" customFormat="false" ht="14.65" hidden="false" customHeight="false" outlineLevel="0" collapsed="false">
      <c r="A93" s="49" t="n">
        <v>36791</v>
      </c>
      <c r="B93" s="50" t="n">
        <v>36609</v>
      </c>
      <c r="C93" s="51" t="n">
        <v>-88</v>
      </c>
      <c r="D93" s="51" t="n">
        <v>601</v>
      </c>
      <c r="E93" s="0" t="n">
        <v>179.158</v>
      </c>
      <c r="F93" s="0" t="n">
        <f aca="false">IF(E93&lt;C93,C93-E93,IF(E93&gt;D93,E93-D93,0))</f>
        <v>0</v>
      </c>
      <c r="H93" s="0" t="n">
        <f aca="false">C93*$C$8</f>
        <v>88</v>
      </c>
    </row>
    <row r="94" customFormat="false" ht="14.65" hidden="false" customHeight="false" outlineLevel="0" collapsed="false">
      <c r="A94" s="49" t="n">
        <v>36792</v>
      </c>
      <c r="B94" s="50" t="n">
        <v>36610</v>
      </c>
      <c r="C94" s="51" t="n">
        <v>81</v>
      </c>
      <c r="D94" s="51" t="n">
        <v>765</v>
      </c>
      <c r="E94" s="0" t="n">
        <v>85.585</v>
      </c>
      <c r="F94" s="0" t="n">
        <f aca="false">IF(E94&lt;C94,C94-E94,IF(E94&gt;D94,E94-D94,0))</f>
        <v>0</v>
      </c>
      <c r="H94" s="0" t="n">
        <f aca="false">C94*$C$8</f>
        <v>-81</v>
      </c>
    </row>
    <row r="95" customFormat="false" ht="14.65" hidden="false" customHeight="false" outlineLevel="0" collapsed="false">
      <c r="A95" s="49" t="n">
        <v>36793</v>
      </c>
      <c r="B95" s="50" t="n">
        <v>36611</v>
      </c>
      <c r="C95" s="51" t="n">
        <v>111</v>
      </c>
      <c r="D95" s="51" t="n">
        <v>765</v>
      </c>
      <c r="E95" s="0" t="n">
        <v>90.753</v>
      </c>
      <c r="F95" s="0" t="n">
        <f aca="false">IF(E95&lt;C95,C95-E95,IF(E95&gt;D95,E95-D95,0))</f>
        <v>20.247</v>
      </c>
      <c r="H95" s="0" t="n">
        <f aca="false">C95*$C$8</f>
        <v>-111</v>
      </c>
    </row>
    <row r="96" customFormat="false" ht="14.65" hidden="false" customHeight="false" outlineLevel="0" collapsed="false">
      <c r="A96" s="49" t="n">
        <v>36794</v>
      </c>
      <c r="B96" s="50" t="n">
        <v>36612</v>
      </c>
      <c r="C96" s="51" t="n">
        <v>1</v>
      </c>
      <c r="D96" s="51" t="n">
        <v>672</v>
      </c>
      <c r="E96" s="0" t="n">
        <v>147.216</v>
      </c>
      <c r="F96" s="0" t="n">
        <f aca="false">IF(E96&lt;C96,C96-E96,IF(E96&gt;D96,E96-D96,0))</f>
        <v>0</v>
      </c>
      <c r="H96" s="0" t="n">
        <f aca="false">C96*$C$8</f>
        <v>-1</v>
      </c>
    </row>
    <row r="97" customFormat="false" ht="14.65" hidden="false" customHeight="false" outlineLevel="0" collapsed="false">
      <c r="A97" s="49" t="n">
        <v>36795</v>
      </c>
      <c r="B97" s="50" t="n">
        <v>36613</v>
      </c>
      <c r="C97" s="51" t="n">
        <v>-168</v>
      </c>
      <c r="D97" s="51" t="n">
        <v>501</v>
      </c>
      <c r="E97" s="0" t="n">
        <v>255.901</v>
      </c>
      <c r="F97" s="0" t="n">
        <f aca="false">IF(E97&lt;C97,C97-E97,IF(E97&gt;D97,E97-D97,0))</f>
        <v>0</v>
      </c>
      <c r="H97" s="0" t="n">
        <f aca="false">C97*$C$8</f>
        <v>168</v>
      </c>
    </row>
    <row r="98" customFormat="false" ht="14.65" hidden="false" customHeight="false" outlineLevel="0" collapsed="false">
      <c r="A98" s="49" t="n">
        <v>36796</v>
      </c>
      <c r="B98" s="50" t="n">
        <v>36614</v>
      </c>
      <c r="C98" s="51" t="n">
        <v>-186</v>
      </c>
      <c r="D98" s="51" t="n">
        <v>483</v>
      </c>
      <c r="E98" s="0" t="n">
        <v>163.694</v>
      </c>
      <c r="F98" s="0" t="n">
        <f aca="false">IF(E98&lt;C98,C98-E98,IF(E98&gt;D98,E98-D98,0))</f>
        <v>0</v>
      </c>
      <c r="H98" s="0" t="n">
        <f aca="false">C98*$C$8</f>
        <v>186</v>
      </c>
    </row>
    <row r="99" customFormat="false" ht="14.65" hidden="false" customHeight="false" outlineLevel="0" collapsed="false">
      <c r="A99" s="49" t="n">
        <v>36797</v>
      </c>
      <c r="B99" s="50" t="n">
        <v>36615</v>
      </c>
      <c r="C99" s="51" t="n">
        <v>-186</v>
      </c>
      <c r="D99" s="51" t="n">
        <v>473</v>
      </c>
      <c r="E99" s="0" t="n">
        <v>198.406</v>
      </c>
      <c r="F99" s="0" t="n">
        <f aca="false">IF(E99&lt;C99,C99-E99,IF(E99&gt;D99,E99-D99,0))</f>
        <v>0</v>
      </c>
      <c r="H99" s="0" t="n">
        <f aca="false">C99*$C$8</f>
        <v>186</v>
      </c>
    </row>
    <row r="100" customFormat="false" ht="14.65" hidden="false" customHeight="false" outlineLevel="0" collapsed="false">
      <c r="A100" s="49" t="n">
        <v>36798</v>
      </c>
      <c r="B100" s="50" t="n">
        <v>36616</v>
      </c>
      <c r="C100" s="51" t="n">
        <v>-184</v>
      </c>
      <c r="D100" s="51" t="n">
        <v>489</v>
      </c>
      <c r="E100" s="0" t="n">
        <v>46.025</v>
      </c>
      <c r="F100" s="0" t="n">
        <f aca="false">IF(E100&lt;C100,C100-E100,IF(E100&gt;D100,E100-D100,0))</f>
        <v>0</v>
      </c>
      <c r="H100" s="0" t="n">
        <f aca="false">C100*$C$8</f>
        <v>184</v>
      </c>
    </row>
    <row r="101" customFormat="false" ht="14.65" hidden="false" customHeight="false" outlineLevel="0" collapsed="false">
      <c r="A101" s="49" t="n">
        <v>36799</v>
      </c>
      <c r="B101" s="50" t="n">
        <v>36617</v>
      </c>
      <c r="C101" s="51" t="n">
        <v>-133</v>
      </c>
      <c r="D101" s="51" t="n">
        <v>540</v>
      </c>
      <c r="E101" s="0" t="n">
        <v>65.359</v>
      </c>
      <c r="F101" s="0" t="n">
        <f aca="false">IF(E101&lt;C101,C101-E101,IF(E101&gt;D101,E101-D101,0))</f>
        <v>0</v>
      </c>
      <c r="H101" s="0" t="n">
        <f aca="false">C101*$C$8</f>
        <v>133</v>
      </c>
    </row>
    <row r="102" customFormat="false" ht="14.65" hidden="false" customHeight="false" outlineLevel="0" collapsed="false">
      <c r="A102" s="49"/>
      <c r="B102" s="50"/>
      <c r="C102" s="51"/>
      <c r="D102" s="51"/>
    </row>
    <row r="103" customFormat="false" ht="14.65" hidden="false" customHeight="false" outlineLevel="0" collapsed="false">
      <c r="A103" s="49"/>
      <c r="B103" s="50"/>
      <c r="C103" s="51"/>
      <c r="D103" s="51"/>
    </row>
    <row r="104" customFormat="false" ht="14.65" hidden="false" customHeight="false" outlineLevel="0" collapsed="false">
      <c r="A104" s="49"/>
      <c r="B104" s="50"/>
      <c r="C104" s="51"/>
      <c r="D104" s="51"/>
    </row>
    <row r="105" customFormat="false" ht="14.65" hidden="false" customHeight="false" outlineLevel="0" collapsed="false">
      <c r="A105" s="49"/>
      <c r="B105" s="50"/>
      <c r="C105" s="51"/>
      <c r="D105" s="51"/>
    </row>
    <row r="106" customFormat="false" ht="14.65" hidden="false" customHeight="false" outlineLevel="0" collapsed="false">
      <c r="A106" s="49"/>
      <c r="B106" s="50"/>
      <c r="C106" s="51"/>
      <c r="D106" s="51"/>
    </row>
    <row r="107" customFormat="false" ht="14.65" hidden="false" customHeight="false" outlineLevel="0" collapsed="false">
      <c r="A107" s="49"/>
      <c r="B107" s="50"/>
      <c r="C107" s="51"/>
      <c r="D107" s="51"/>
    </row>
    <row r="108" customFormat="false" ht="14.65" hidden="false" customHeight="false" outlineLevel="0" collapsed="false">
      <c r="A108" s="49"/>
      <c r="B108" s="50"/>
      <c r="C108" s="51"/>
      <c r="D108" s="51"/>
    </row>
    <row r="109" customFormat="false" ht="14.65" hidden="false" customHeight="false" outlineLevel="0" collapsed="false">
      <c r="A109" s="49"/>
      <c r="B109" s="50"/>
      <c r="C109" s="51"/>
      <c r="D109" s="51"/>
    </row>
    <row r="110" customFormat="false" ht="14.65" hidden="false" customHeight="false" outlineLevel="0" collapsed="false">
      <c r="A110" s="49"/>
      <c r="B110" s="50"/>
      <c r="C110" s="51"/>
      <c r="D110" s="51"/>
    </row>
    <row r="111" customFormat="false" ht="14.65" hidden="false" customHeight="false" outlineLevel="0" collapsed="false">
      <c r="A111" s="49"/>
      <c r="B111" s="50"/>
      <c r="C111" s="51"/>
      <c r="D111" s="51"/>
    </row>
    <row r="112" customFormat="false" ht="14.65" hidden="false" customHeight="false" outlineLevel="0" collapsed="false">
      <c r="A112" s="49"/>
      <c r="B112" s="50"/>
      <c r="C112" s="51"/>
      <c r="D112" s="51"/>
    </row>
    <row r="113" customFormat="false" ht="14.65" hidden="false" customHeight="false" outlineLevel="0" collapsed="false">
      <c r="A113" s="49"/>
      <c r="B113" s="50"/>
      <c r="C113" s="51"/>
      <c r="D113" s="51"/>
    </row>
    <row r="114" customFormat="false" ht="14.65" hidden="false" customHeight="false" outlineLevel="0" collapsed="false">
      <c r="A114" s="49"/>
      <c r="B114" s="50"/>
      <c r="C114" s="51"/>
      <c r="D114" s="51"/>
    </row>
    <row r="115" customFormat="false" ht="14.65" hidden="false" customHeight="false" outlineLevel="0" collapsed="false">
      <c r="A115" s="49"/>
      <c r="B115" s="50"/>
      <c r="C115" s="51"/>
      <c r="D115" s="51"/>
    </row>
    <row r="116" customFormat="false" ht="14.65" hidden="false" customHeight="false" outlineLevel="0" collapsed="false">
      <c r="A116" s="49"/>
      <c r="B116" s="50"/>
      <c r="C116" s="51"/>
      <c r="D116" s="51"/>
    </row>
    <row r="117" customFormat="false" ht="14.65" hidden="false" customHeight="false" outlineLevel="0" collapsed="false">
      <c r="A117" s="49"/>
      <c r="B117" s="50"/>
      <c r="C117" s="51"/>
      <c r="D117" s="51"/>
    </row>
    <row r="118" customFormat="false" ht="14.65" hidden="false" customHeight="false" outlineLevel="0" collapsed="false">
      <c r="A118" s="49"/>
      <c r="B118" s="50"/>
      <c r="C118" s="51"/>
      <c r="D118" s="51"/>
    </row>
    <row r="119" customFormat="false" ht="14.65" hidden="false" customHeight="false" outlineLevel="0" collapsed="false">
      <c r="A119" s="49"/>
      <c r="B119" s="50"/>
      <c r="C119" s="51"/>
      <c r="D119" s="51"/>
    </row>
    <row r="120" customFormat="false" ht="14.65" hidden="false" customHeight="false" outlineLevel="0" collapsed="false">
      <c r="A120" s="49"/>
      <c r="B120" s="50"/>
      <c r="C120" s="51"/>
      <c r="D120" s="51"/>
    </row>
    <row r="121" customFormat="false" ht="14.65" hidden="false" customHeight="false" outlineLevel="0" collapsed="false">
      <c r="A121" s="49"/>
      <c r="B121" s="50"/>
      <c r="C121" s="51"/>
      <c r="D121" s="51"/>
    </row>
    <row r="122" customFormat="false" ht="14.65" hidden="false" customHeight="false" outlineLevel="0" collapsed="false">
      <c r="A122" s="49"/>
      <c r="B122" s="50"/>
      <c r="C122" s="51"/>
      <c r="D122" s="51"/>
    </row>
    <row r="123" customFormat="false" ht="14.65" hidden="false" customHeight="false" outlineLevel="0" collapsed="false">
      <c r="A123" s="49"/>
      <c r="B123" s="50"/>
      <c r="C123" s="51"/>
      <c r="D123" s="51"/>
    </row>
    <row r="124" customFormat="false" ht="14.65" hidden="false" customHeight="false" outlineLevel="0" collapsed="false">
      <c r="A124" s="49"/>
      <c r="B124" s="50"/>
      <c r="C124" s="51"/>
      <c r="D124" s="51"/>
    </row>
    <row r="125" customFormat="false" ht="14.65" hidden="false" customHeight="false" outlineLevel="0" collapsed="false">
      <c r="A125" s="49"/>
      <c r="B125" s="50"/>
      <c r="C125" s="51"/>
      <c r="D125" s="51"/>
    </row>
    <row r="126" customFormat="false" ht="14.65" hidden="false" customHeight="false" outlineLevel="0" collapsed="false">
      <c r="A126" s="49"/>
      <c r="B126" s="50"/>
      <c r="C126" s="51"/>
      <c r="D126" s="51"/>
    </row>
    <row r="127" customFormat="false" ht="14.65" hidden="false" customHeight="false" outlineLevel="0" collapsed="false">
      <c r="A127" s="49"/>
      <c r="B127" s="50"/>
      <c r="C127" s="51"/>
      <c r="D127" s="51"/>
    </row>
    <row r="128" customFormat="false" ht="14.65" hidden="false" customHeight="false" outlineLevel="0" collapsed="false">
      <c r="A128" s="49"/>
      <c r="B128" s="50"/>
      <c r="C128" s="51"/>
      <c r="D128" s="51"/>
    </row>
    <row r="129" customFormat="false" ht="14.65" hidden="false" customHeight="false" outlineLevel="0" collapsed="false">
      <c r="A129" s="49"/>
      <c r="B129" s="50"/>
      <c r="C129" s="51"/>
      <c r="D129" s="51"/>
    </row>
    <row r="130" customFormat="false" ht="14.65" hidden="false" customHeight="false" outlineLevel="0" collapsed="false">
      <c r="A130" s="49"/>
      <c r="B130" s="50"/>
      <c r="C130" s="51"/>
      <c r="D130" s="51"/>
    </row>
    <row r="131" customFormat="false" ht="14.65" hidden="false" customHeight="false" outlineLevel="0" collapsed="false">
      <c r="A131" s="49"/>
      <c r="B131" s="50"/>
      <c r="C131" s="51"/>
      <c r="D131" s="51"/>
    </row>
    <row r="132" customFormat="false" ht="14.65" hidden="false" customHeight="false" outlineLevel="0" collapsed="false">
      <c r="A132" s="49"/>
      <c r="B132" s="50"/>
      <c r="C132" s="51"/>
      <c r="D132" s="51"/>
    </row>
    <row r="133" customFormat="false" ht="14.65" hidden="false" customHeight="false" outlineLevel="0" collapsed="false">
      <c r="A133" s="49"/>
      <c r="B133" s="50"/>
      <c r="C133" s="51"/>
      <c r="D133" s="51"/>
    </row>
    <row r="134" customFormat="false" ht="14.65" hidden="false" customHeight="false" outlineLevel="0" collapsed="false">
      <c r="A134" s="49"/>
      <c r="B134" s="50"/>
      <c r="C134" s="51"/>
      <c r="D134" s="51"/>
    </row>
    <row r="135" customFormat="false" ht="14.65" hidden="false" customHeight="false" outlineLevel="0" collapsed="false">
      <c r="A135" s="49"/>
      <c r="B135" s="50"/>
      <c r="C135" s="51"/>
      <c r="D135" s="51"/>
    </row>
    <row r="136" customFormat="false" ht="14.65" hidden="false" customHeight="false" outlineLevel="0" collapsed="false">
      <c r="A136" s="49"/>
      <c r="B136" s="50"/>
      <c r="C136" s="51"/>
      <c r="D136" s="51"/>
    </row>
    <row r="137" customFormat="false" ht="14.65" hidden="false" customHeight="false" outlineLevel="0" collapsed="false">
      <c r="A137" s="49"/>
      <c r="B137" s="50"/>
      <c r="C137" s="51"/>
      <c r="D137" s="51"/>
    </row>
    <row r="138" customFormat="false" ht="14.65" hidden="false" customHeight="false" outlineLevel="0" collapsed="false">
      <c r="A138" s="49"/>
      <c r="B138" s="50"/>
      <c r="C138" s="51"/>
      <c r="D138" s="51"/>
    </row>
    <row r="139" customFormat="false" ht="14.65" hidden="false" customHeight="false" outlineLevel="0" collapsed="false">
      <c r="A139" s="49"/>
      <c r="B139" s="50"/>
      <c r="C139" s="51"/>
      <c r="D139" s="51"/>
    </row>
    <row r="140" customFormat="false" ht="14.65" hidden="false" customHeight="false" outlineLevel="0" collapsed="false">
      <c r="A140" s="49"/>
      <c r="B140" s="50"/>
      <c r="C140" s="51"/>
      <c r="D140" s="51"/>
    </row>
    <row r="141" customFormat="false" ht="14.65" hidden="false" customHeight="false" outlineLevel="0" collapsed="false">
      <c r="A141" s="49"/>
      <c r="B141" s="50"/>
      <c r="C141" s="51"/>
      <c r="D141" s="51"/>
    </row>
    <row r="142" customFormat="false" ht="14.65" hidden="false" customHeight="false" outlineLevel="0" collapsed="false">
      <c r="A142" s="49"/>
      <c r="B142" s="50"/>
      <c r="C142" s="51"/>
      <c r="D142" s="51"/>
    </row>
    <row r="143" customFormat="false" ht="14.65" hidden="false" customHeight="false" outlineLevel="0" collapsed="false">
      <c r="A143" s="49"/>
      <c r="B143" s="50"/>
      <c r="C143" s="51"/>
      <c r="D143" s="51"/>
    </row>
    <row r="144" customFormat="false" ht="14.65" hidden="false" customHeight="false" outlineLevel="0" collapsed="false">
      <c r="A144" s="49"/>
      <c r="B144" s="50"/>
      <c r="C144" s="51"/>
      <c r="D144" s="51"/>
    </row>
    <row r="145" customFormat="false" ht="14.65" hidden="false" customHeight="false" outlineLevel="0" collapsed="false">
      <c r="A145" s="49"/>
      <c r="B145" s="50"/>
      <c r="C145" s="51"/>
      <c r="D145" s="51"/>
    </row>
    <row r="146" customFormat="false" ht="14.65" hidden="false" customHeight="false" outlineLevel="0" collapsed="false">
      <c r="A146" s="49"/>
      <c r="B146" s="50"/>
      <c r="C146" s="51"/>
      <c r="D146" s="51"/>
    </row>
    <row r="147" customFormat="false" ht="14.65" hidden="false" customHeight="false" outlineLevel="0" collapsed="false">
      <c r="A147" s="49"/>
      <c r="B147" s="50"/>
      <c r="C147" s="51"/>
      <c r="D147" s="51"/>
    </row>
    <row r="148" customFormat="false" ht="14.65" hidden="false" customHeight="false" outlineLevel="0" collapsed="false">
      <c r="A148" s="49"/>
      <c r="B148" s="50"/>
      <c r="C148" s="51"/>
      <c r="D148" s="51"/>
    </row>
    <row r="149" customFormat="false" ht="14.65" hidden="false" customHeight="false" outlineLevel="0" collapsed="false">
      <c r="A149" s="49"/>
      <c r="B149" s="50"/>
      <c r="C149" s="51"/>
      <c r="D149" s="51"/>
    </row>
    <row r="150" customFormat="false" ht="14.65" hidden="false" customHeight="false" outlineLevel="0" collapsed="false">
      <c r="A150" s="49"/>
      <c r="B150" s="50"/>
      <c r="C150" s="51"/>
      <c r="D150" s="51"/>
    </row>
    <row r="151" customFormat="false" ht="14.65" hidden="false" customHeight="false" outlineLevel="0" collapsed="false">
      <c r="A151" s="49"/>
      <c r="B151" s="50"/>
      <c r="C151" s="51"/>
      <c r="D151" s="51"/>
    </row>
    <row r="152" customFormat="false" ht="14.65" hidden="false" customHeight="false" outlineLevel="0" collapsed="false">
      <c r="A152" s="49"/>
      <c r="B152" s="50"/>
      <c r="C152" s="51"/>
      <c r="D152" s="51"/>
    </row>
    <row r="153" customFormat="false" ht="14.65" hidden="false" customHeight="false" outlineLevel="0" collapsed="false">
      <c r="A153" s="49"/>
      <c r="B153" s="50"/>
      <c r="C153" s="51"/>
      <c r="D153" s="51"/>
    </row>
    <row r="154" customFormat="false" ht="14.65" hidden="false" customHeight="false" outlineLevel="0" collapsed="false">
      <c r="A154" s="49"/>
      <c r="B154" s="50"/>
      <c r="C154" s="51"/>
      <c r="D154" s="51"/>
    </row>
    <row r="155" customFormat="false" ht="14.65" hidden="false" customHeight="false" outlineLevel="0" collapsed="false">
      <c r="A155" s="49"/>
      <c r="B155" s="50"/>
      <c r="C155" s="51"/>
      <c r="D155" s="51"/>
    </row>
    <row r="156" customFormat="false" ht="14.65" hidden="false" customHeight="false" outlineLevel="0" collapsed="false">
      <c r="A156" s="49"/>
      <c r="B156" s="50"/>
      <c r="C156" s="51"/>
      <c r="D156" s="51"/>
    </row>
    <row r="157" customFormat="false" ht="14.65" hidden="false" customHeight="false" outlineLevel="0" collapsed="false">
      <c r="A157" s="49"/>
      <c r="B157" s="50"/>
      <c r="C157" s="51"/>
      <c r="D157" s="51"/>
    </row>
    <row r="158" customFormat="false" ht="14.65" hidden="false" customHeight="false" outlineLevel="0" collapsed="false">
      <c r="A158" s="49"/>
      <c r="B158" s="50"/>
      <c r="C158" s="51"/>
      <c r="D158" s="51"/>
    </row>
    <row r="159" customFormat="false" ht="14.65" hidden="false" customHeight="false" outlineLevel="0" collapsed="false">
      <c r="A159" s="49"/>
      <c r="B159" s="50"/>
      <c r="C159" s="51"/>
      <c r="D159" s="51"/>
    </row>
    <row r="160" customFormat="false" ht="14.65" hidden="false" customHeight="false" outlineLevel="0" collapsed="false">
      <c r="A160" s="49"/>
      <c r="B160" s="50"/>
      <c r="C160" s="51"/>
      <c r="D160" s="51"/>
    </row>
    <row r="161" customFormat="false" ht="14.65" hidden="false" customHeight="false" outlineLevel="0" collapsed="false">
      <c r="A161" s="49"/>
      <c r="B161" s="50"/>
      <c r="C161" s="51"/>
      <c r="D161" s="51"/>
    </row>
    <row r="162" customFormat="false" ht="14.65" hidden="false" customHeight="false" outlineLevel="0" collapsed="false">
      <c r="A162" s="49"/>
      <c r="B162" s="50"/>
      <c r="C162" s="51"/>
      <c r="D162" s="51"/>
    </row>
    <row r="163" customFormat="false" ht="14.65" hidden="false" customHeight="false" outlineLevel="0" collapsed="false">
      <c r="A163" s="49"/>
      <c r="B163" s="50"/>
      <c r="C163" s="51"/>
      <c r="D163" s="51"/>
    </row>
    <row r="164" customFormat="false" ht="14.65" hidden="false" customHeight="false" outlineLevel="0" collapsed="false">
      <c r="A164" s="49"/>
      <c r="B164" s="50"/>
      <c r="C164" s="51"/>
      <c r="D164" s="51"/>
    </row>
    <row r="165" customFormat="false" ht="14.65" hidden="false" customHeight="false" outlineLevel="0" collapsed="false">
      <c r="A165" s="49"/>
      <c r="B165" s="50"/>
      <c r="C165" s="51"/>
      <c r="D165" s="51"/>
    </row>
    <row r="166" customFormat="false" ht="14.65" hidden="false" customHeight="false" outlineLevel="0" collapsed="false">
      <c r="A166" s="49"/>
      <c r="B166" s="50"/>
      <c r="C166" s="51"/>
      <c r="D166" s="51"/>
    </row>
    <row r="167" customFormat="false" ht="14.65" hidden="false" customHeight="false" outlineLevel="0" collapsed="false">
      <c r="A167" s="49"/>
      <c r="B167" s="50"/>
      <c r="C167" s="51"/>
      <c r="D167" s="51"/>
    </row>
    <row r="168" customFormat="false" ht="14.65" hidden="false" customHeight="false" outlineLevel="0" collapsed="false">
      <c r="A168" s="49"/>
      <c r="B168" s="50"/>
      <c r="C168" s="51"/>
      <c r="D168" s="51"/>
    </row>
    <row r="169" customFormat="false" ht="14.65" hidden="false" customHeight="false" outlineLevel="0" collapsed="false">
      <c r="A169" s="49"/>
      <c r="B169" s="50"/>
      <c r="C169" s="51"/>
      <c r="D169" s="51"/>
    </row>
    <row r="170" customFormat="false" ht="14.65" hidden="false" customHeight="false" outlineLevel="0" collapsed="false">
      <c r="A170" s="49"/>
      <c r="B170" s="50"/>
      <c r="C170" s="51"/>
      <c r="D170" s="51"/>
    </row>
    <row r="171" customFormat="false" ht="14.65" hidden="false" customHeight="false" outlineLevel="0" collapsed="false">
      <c r="A171" s="49"/>
      <c r="B171" s="50"/>
      <c r="C171" s="51"/>
      <c r="D171" s="51"/>
    </row>
    <row r="172" customFormat="false" ht="14.65" hidden="false" customHeight="false" outlineLevel="0" collapsed="false">
      <c r="A172" s="49"/>
      <c r="B172" s="50"/>
      <c r="C172" s="51"/>
      <c r="D172" s="51"/>
    </row>
    <row r="173" customFormat="false" ht="14.65" hidden="false" customHeight="false" outlineLevel="0" collapsed="false">
      <c r="A173" s="49"/>
      <c r="B173" s="50"/>
      <c r="C173" s="51"/>
      <c r="D173" s="51"/>
    </row>
    <row r="174" customFormat="false" ht="14.65" hidden="false" customHeight="false" outlineLevel="0" collapsed="false">
      <c r="A174" s="49"/>
      <c r="B174" s="50"/>
      <c r="C174" s="51"/>
      <c r="D174" s="51"/>
    </row>
    <row r="175" customFormat="false" ht="14.65" hidden="false" customHeight="false" outlineLevel="0" collapsed="false">
      <c r="A175" s="49"/>
      <c r="B175" s="50"/>
      <c r="C175" s="51"/>
      <c r="D175" s="51"/>
    </row>
    <row r="176" customFormat="false" ht="14.65" hidden="false" customHeight="false" outlineLevel="0" collapsed="false">
      <c r="A176" s="49"/>
      <c r="B176" s="50"/>
      <c r="C176" s="51"/>
      <c r="D176" s="51"/>
    </row>
    <row r="177" customFormat="false" ht="14.65" hidden="false" customHeight="false" outlineLevel="0" collapsed="false">
      <c r="A177" s="49"/>
      <c r="B177" s="50"/>
      <c r="C177" s="51"/>
      <c r="D177" s="51"/>
    </row>
    <row r="178" customFormat="false" ht="14.65" hidden="false" customHeight="false" outlineLevel="0" collapsed="false">
      <c r="A178" s="49"/>
      <c r="B178" s="50"/>
      <c r="C178" s="51"/>
      <c r="D178" s="51"/>
    </row>
    <row r="179" customFormat="false" ht="14.65" hidden="false" customHeight="false" outlineLevel="0" collapsed="false">
      <c r="A179" s="49"/>
      <c r="B179" s="50"/>
      <c r="C179" s="51"/>
      <c r="D179" s="51"/>
    </row>
    <row r="180" customFormat="false" ht="14.65" hidden="false" customHeight="false" outlineLevel="0" collapsed="false">
      <c r="A180" s="49"/>
      <c r="B180" s="50"/>
      <c r="C180" s="51"/>
      <c r="D180" s="51"/>
    </row>
    <row r="181" customFormat="false" ht="14.65" hidden="false" customHeight="false" outlineLevel="0" collapsed="false">
      <c r="A181" s="49"/>
      <c r="B181" s="50"/>
      <c r="C181" s="51"/>
      <c r="D181" s="51"/>
    </row>
    <row r="182" customFormat="false" ht="14.65" hidden="false" customHeight="false" outlineLevel="0" collapsed="false">
      <c r="A182" s="49"/>
      <c r="B182" s="50"/>
      <c r="C182" s="51"/>
      <c r="D182" s="51"/>
    </row>
    <row r="183" customFormat="false" ht="14.65" hidden="false" customHeight="false" outlineLevel="0" collapsed="false">
      <c r="A183" s="49"/>
      <c r="B183" s="50"/>
      <c r="C183" s="51"/>
      <c r="D183" s="51"/>
    </row>
    <row r="184" customFormat="false" ht="14.65" hidden="false" customHeight="false" outlineLevel="0" collapsed="false">
      <c r="A184" s="49"/>
      <c r="B184" s="50"/>
      <c r="C184" s="51"/>
      <c r="D184" s="51"/>
    </row>
    <row r="185" customFormat="false" ht="14.65" hidden="false" customHeight="false" outlineLevel="0" collapsed="false">
      <c r="A185" s="49"/>
      <c r="B185" s="50"/>
      <c r="C185" s="51"/>
      <c r="D185" s="51"/>
    </row>
    <row r="186" customFormat="false" ht="14.65" hidden="false" customHeight="false" outlineLevel="0" collapsed="false">
      <c r="A186" s="49"/>
      <c r="B186" s="50"/>
      <c r="C186" s="51"/>
      <c r="D186" s="51"/>
    </row>
    <row r="187" customFormat="false" ht="14.65" hidden="false" customHeight="false" outlineLevel="0" collapsed="false">
      <c r="A187" s="49"/>
      <c r="B187" s="50"/>
      <c r="C187" s="51"/>
      <c r="D187" s="51"/>
    </row>
    <row r="188" customFormat="false" ht="14.65" hidden="false" customHeight="false" outlineLevel="0" collapsed="false">
      <c r="A188" s="49"/>
      <c r="B188" s="50"/>
      <c r="C188" s="51"/>
      <c r="D188" s="51"/>
    </row>
    <row r="189" customFormat="false" ht="14.65" hidden="false" customHeight="false" outlineLevel="0" collapsed="false">
      <c r="A189" s="49"/>
      <c r="B189" s="50"/>
      <c r="C189" s="51"/>
      <c r="D189" s="51"/>
    </row>
    <row r="190" customFormat="false" ht="14.65" hidden="false" customHeight="false" outlineLevel="0" collapsed="false">
      <c r="A190" s="49"/>
      <c r="B190" s="50"/>
      <c r="C190" s="51"/>
      <c r="D190" s="51"/>
    </row>
    <row r="191" customFormat="false" ht="14.65" hidden="false" customHeight="false" outlineLevel="0" collapsed="false">
      <c r="A191" s="49"/>
      <c r="B191" s="50"/>
      <c r="C191" s="51"/>
      <c r="D191" s="51"/>
    </row>
    <row r="192" customFormat="false" ht="14.65" hidden="false" customHeight="false" outlineLevel="0" collapsed="false">
      <c r="A192" s="49"/>
      <c r="B192" s="50"/>
      <c r="C192" s="51"/>
      <c r="D192" s="51"/>
    </row>
    <row r="193" customFormat="false" ht="14.65" hidden="false" customHeight="false" outlineLevel="0" collapsed="false">
      <c r="B193" s="50"/>
      <c r="C193" s="50"/>
      <c r="D193" s="52"/>
      <c r="E193" s="51"/>
      <c r="F193" s="51"/>
    </row>
    <row r="194" customFormat="false" ht="14.65" hidden="false" customHeight="false" outlineLevel="0" collapsed="false">
      <c r="B194" s="50"/>
      <c r="C194" s="50"/>
      <c r="D194" s="52"/>
      <c r="E194" s="51"/>
      <c r="F194" s="51"/>
    </row>
    <row r="195" customFormat="false" ht="14.65" hidden="false" customHeight="false" outlineLevel="0" collapsed="false">
      <c r="B195" s="50"/>
      <c r="C195" s="50"/>
      <c r="D195" s="52"/>
      <c r="E195" s="51"/>
      <c r="F195" s="51"/>
    </row>
    <row r="196" customFormat="false" ht="14.65" hidden="false" customHeight="false" outlineLevel="0" collapsed="false">
      <c r="B196" s="50"/>
      <c r="C196" s="50"/>
      <c r="D196" s="52"/>
      <c r="E196" s="51"/>
      <c r="F196" s="51"/>
    </row>
    <row r="197" customFormat="false" ht="14.65" hidden="false" customHeight="false" outlineLevel="0" collapsed="false">
      <c r="B197" s="50"/>
      <c r="C197" s="50"/>
      <c r="D197" s="52"/>
      <c r="E197" s="51"/>
      <c r="F197" s="51"/>
    </row>
    <row r="198" customFormat="false" ht="14.65" hidden="false" customHeight="false" outlineLevel="0" collapsed="false">
      <c r="B198" s="50"/>
      <c r="C198" s="50"/>
      <c r="D198" s="52"/>
      <c r="E198" s="51"/>
      <c r="F198" s="51"/>
    </row>
    <row r="199" customFormat="false" ht="14.65" hidden="false" customHeight="false" outlineLevel="0" collapsed="false">
      <c r="B199" s="50"/>
      <c r="C199" s="50"/>
      <c r="D199" s="52"/>
      <c r="E199" s="51"/>
      <c r="F199" s="51"/>
    </row>
    <row r="200" customFormat="false" ht="14.65" hidden="false" customHeight="false" outlineLevel="0" collapsed="false">
      <c r="B200" s="50"/>
      <c r="C200" s="50"/>
      <c r="D200" s="52"/>
      <c r="E200" s="51"/>
      <c r="F200" s="51"/>
    </row>
    <row r="201" customFormat="false" ht="14.65" hidden="false" customHeight="false" outlineLevel="0" collapsed="false">
      <c r="B201" s="50"/>
      <c r="C201" s="50"/>
      <c r="D201" s="52"/>
      <c r="E201" s="51"/>
      <c r="F201" s="51"/>
    </row>
    <row r="202" customFormat="false" ht="14.65" hidden="false" customHeight="false" outlineLevel="0" collapsed="false">
      <c r="B202" s="50"/>
      <c r="C202" s="50"/>
      <c r="D202" s="52"/>
      <c r="E202" s="51"/>
      <c r="F202" s="51"/>
    </row>
    <row r="203" customFormat="false" ht="14.65" hidden="false" customHeight="false" outlineLevel="0" collapsed="false">
      <c r="B203" s="50"/>
      <c r="C203" s="50"/>
      <c r="D203" s="52"/>
      <c r="E203" s="51"/>
      <c r="F203" s="51"/>
    </row>
    <row r="204" customFormat="false" ht="14.65" hidden="false" customHeight="false" outlineLevel="0" collapsed="false">
      <c r="B204" s="50"/>
      <c r="C204" s="50"/>
      <c r="D204" s="52"/>
      <c r="E204" s="51"/>
      <c r="F204" s="5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3:F90"/>
  <sheetViews>
    <sheetView showFormulas="false" showGridLines="true" showRowColHeaders="true" showZeros="true" rightToLeft="false" tabSelected="false" showOutlineSymbols="true" defaultGridColor="true" view="normal" topLeftCell="A16" colorId="64" zoomScale="100" zoomScaleNormal="100" zoomScalePageLayoutView="100" workbookViewId="0">
      <selection pane="topLeft" activeCell="A81" activeCellId="0" sqref="A81 A81"/>
    </sheetView>
  </sheetViews>
  <sheetFormatPr defaultColWidth="9.0546875" defaultRowHeight="14.65" customHeight="true" zeroHeight="false" outlineLevelRow="0" outlineLevelCol="0"/>
  <sheetData>
    <row r="3" customFormat="false" ht="47.75" hidden="false" customHeight="false" outlineLevel="0" collapsed="false"/>
    <row r="4" customFormat="false" ht="14.65" hidden="false" customHeight="false" outlineLevel="0" collapsed="false">
      <c r="B4" s="0" t="s">
        <v>37</v>
      </c>
      <c r="C4" s="0" t="s">
        <v>79</v>
      </c>
      <c r="D4" s="0" t="s">
        <v>80</v>
      </c>
      <c r="E4" s="0" t="s">
        <v>81</v>
      </c>
      <c r="F4" s="0" t="s">
        <v>82</v>
      </c>
    </row>
    <row r="5" customFormat="false" ht="53.7" hidden="false" customHeight="false" outlineLevel="0" collapsed="false">
      <c r="B5" s="53" t="n">
        <v>36712</v>
      </c>
      <c r="C5" s="54" t="s">
        <v>83</v>
      </c>
      <c r="D5" s="55" t="n">
        <v>0.01</v>
      </c>
      <c r="E5" s="56" t="s">
        <v>84</v>
      </c>
      <c r="F5" s="56" t="s">
        <v>85</v>
      </c>
    </row>
    <row r="6" customFormat="false" ht="41" hidden="false" customHeight="false" outlineLevel="0" collapsed="false">
      <c r="B6" s="53" t="n">
        <v>36713</v>
      </c>
      <c r="C6" s="54" t="s">
        <v>83</v>
      </c>
      <c r="D6" s="55" t="n">
        <v>0.01</v>
      </c>
      <c r="E6" s="56" t="s">
        <v>86</v>
      </c>
      <c r="F6" s="56" t="s">
        <v>85</v>
      </c>
    </row>
    <row r="7" customFormat="false" ht="41" hidden="false" customHeight="false" outlineLevel="0" collapsed="false">
      <c r="B7" s="53" t="n">
        <v>36714</v>
      </c>
      <c r="C7" s="54" t="s">
        <v>83</v>
      </c>
      <c r="D7" s="55" t="n">
        <v>0.01</v>
      </c>
      <c r="E7" s="56" t="s">
        <v>86</v>
      </c>
      <c r="F7" s="56" t="s">
        <v>85</v>
      </c>
    </row>
    <row r="8" customFormat="false" ht="41" hidden="false" customHeight="false" outlineLevel="0" collapsed="false">
      <c r="B8" s="53" t="n">
        <v>36715</v>
      </c>
      <c r="C8" s="54" t="s">
        <v>83</v>
      </c>
      <c r="D8" s="55" t="n">
        <v>0.01</v>
      </c>
      <c r="E8" s="56" t="s">
        <v>86</v>
      </c>
      <c r="F8" s="56" t="s">
        <v>85</v>
      </c>
    </row>
    <row r="9" customFormat="false" ht="70.1" hidden="false" customHeight="false" outlineLevel="0" collapsed="false">
      <c r="B9" s="53" t="n">
        <v>36728</v>
      </c>
      <c r="C9" s="54" t="s">
        <v>83</v>
      </c>
      <c r="D9" s="55" t="n">
        <v>0.01</v>
      </c>
      <c r="E9" s="56" t="s">
        <v>86</v>
      </c>
      <c r="F9" s="56" t="s">
        <v>87</v>
      </c>
    </row>
    <row r="10" customFormat="false" ht="41" hidden="false" customHeight="false" outlineLevel="0" collapsed="false">
      <c r="B10" s="53" t="n">
        <v>36732</v>
      </c>
      <c r="C10" s="54" t="s">
        <v>83</v>
      </c>
      <c r="D10" s="55" t="n">
        <v>0.02</v>
      </c>
      <c r="E10" s="56" t="s">
        <v>86</v>
      </c>
      <c r="F10" s="56" t="s">
        <v>87</v>
      </c>
    </row>
    <row r="11" customFormat="false" ht="41" hidden="false" customHeight="false" outlineLevel="0" collapsed="false">
      <c r="B11" s="53" t="n">
        <v>36767</v>
      </c>
      <c r="C11" s="54" t="s">
        <v>83</v>
      </c>
      <c r="D11" s="55" t="n">
        <v>0.01</v>
      </c>
      <c r="E11" s="56" t="s">
        <v>86</v>
      </c>
      <c r="F11" s="56" t="s">
        <v>87</v>
      </c>
    </row>
    <row r="12" customFormat="false" ht="41" hidden="false" customHeight="false" outlineLevel="0" collapsed="false">
      <c r="B12" s="53" t="n">
        <v>36768</v>
      </c>
      <c r="C12" s="54" t="s">
        <v>83</v>
      </c>
      <c r="D12" s="55" t="n">
        <v>0.01</v>
      </c>
      <c r="E12" s="56" t="s">
        <v>88</v>
      </c>
      <c r="F12" s="56" t="s">
        <v>87</v>
      </c>
    </row>
    <row r="13" customFormat="false" ht="41" hidden="false" customHeight="false" outlineLevel="0" collapsed="false">
      <c r="B13" s="53" t="n">
        <v>36779</v>
      </c>
      <c r="C13" s="54" t="s">
        <v>83</v>
      </c>
      <c r="D13" s="55" t="n">
        <v>0.03</v>
      </c>
      <c r="E13" s="56" t="s">
        <v>86</v>
      </c>
      <c r="F13" s="56" t="s">
        <v>85</v>
      </c>
    </row>
    <row r="14" customFormat="false" ht="41" hidden="false" customHeight="false" outlineLevel="0" collapsed="false">
      <c r="B14" s="53" t="n">
        <v>36791</v>
      </c>
      <c r="C14" s="54" t="s">
        <v>83</v>
      </c>
      <c r="D14" s="55" t="n">
        <v>0.04</v>
      </c>
      <c r="E14" s="56" t="s">
        <v>86</v>
      </c>
      <c r="F14" s="56" t="s">
        <v>85</v>
      </c>
    </row>
    <row r="15" customFormat="false" ht="41" hidden="false" customHeight="false" outlineLevel="0" collapsed="false">
      <c r="B15" s="53" t="n">
        <v>36792</v>
      </c>
      <c r="C15" s="54" t="s">
        <v>83</v>
      </c>
      <c r="D15" s="55" t="n">
        <v>0.02</v>
      </c>
      <c r="E15" s="56" t="s">
        <v>88</v>
      </c>
      <c r="F15" s="56" t="s">
        <v>85</v>
      </c>
    </row>
    <row r="16" customFormat="false" ht="41" hidden="false" customHeight="false" outlineLevel="0" collapsed="false">
      <c r="B16" s="53" t="n">
        <v>36798</v>
      </c>
      <c r="C16" s="54" t="s">
        <v>83</v>
      </c>
      <c r="D16" s="55" t="n">
        <v>0.1</v>
      </c>
      <c r="E16" s="56" t="s">
        <v>86</v>
      </c>
      <c r="F16" s="56" t="s">
        <v>85</v>
      </c>
    </row>
    <row r="17" customFormat="false" ht="41" hidden="false" customHeight="false" outlineLevel="0" collapsed="false">
      <c r="B17" s="53" t="n">
        <v>36804</v>
      </c>
      <c r="C17" s="54" t="s">
        <v>83</v>
      </c>
      <c r="D17" s="55" t="n">
        <v>0.01</v>
      </c>
      <c r="E17" s="56" t="s">
        <v>86</v>
      </c>
      <c r="F17" s="56" t="s">
        <v>85</v>
      </c>
    </row>
    <row r="18" customFormat="false" ht="41" hidden="false" customHeight="false" outlineLevel="0" collapsed="false">
      <c r="B18" s="53" t="n">
        <v>36806</v>
      </c>
      <c r="C18" s="54" t="s">
        <v>83</v>
      </c>
      <c r="D18" s="55" t="n">
        <v>0.06</v>
      </c>
      <c r="E18" s="56" t="s">
        <v>86</v>
      </c>
      <c r="F18" s="56" t="s">
        <v>85</v>
      </c>
    </row>
    <row r="22" customFormat="false" ht="14.65" hidden="false" customHeight="false" outlineLevel="0" collapsed="false">
      <c r="B22" s="23" t="n">
        <v>36712</v>
      </c>
      <c r="C22" s="23" t="n">
        <f aca="false">B22</f>
        <v>36712</v>
      </c>
      <c r="D22" s="0" t="n">
        <v>0.01</v>
      </c>
      <c r="E22" s="0" t="s">
        <v>84</v>
      </c>
      <c r="F22" s="0" t="s">
        <v>85</v>
      </c>
    </row>
    <row r="23" customFormat="false" ht="14.65" hidden="false" customHeight="false" outlineLevel="0" collapsed="false">
      <c r="B23" s="23" t="n">
        <v>36712</v>
      </c>
      <c r="C23" s="23" t="n">
        <f aca="false">B22+1</f>
        <v>36713</v>
      </c>
    </row>
    <row r="24" customFormat="false" ht="14.65" hidden="false" customHeight="false" outlineLevel="0" collapsed="false">
      <c r="B24" s="23" t="n">
        <v>36712</v>
      </c>
      <c r="C24" s="23" t="n">
        <f aca="false">B22+2</f>
        <v>36714</v>
      </c>
    </row>
    <row r="25" customFormat="false" ht="14.65" hidden="false" customHeight="false" outlineLevel="0" collapsed="false">
      <c r="B25" s="23" t="n">
        <v>36712</v>
      </c>
      <c r="C25" s="23" t="n">
        <f aca="false">B22+3</f>
        <v>36715</v>
      </c>
    </row>
    <row r="27" customFormat="false" ht="14.65" hidden="false" customHeight="false" outlineLevel="0" collapsed="false">
      <c r="B27" s="23" t="n">
        <v>36713</v>
      </c>
      <c r="C27" s="23" t="n">
        <f aca="false">B27</f>
        <v>36713</v>
      </c>
      <c r="D27" s="0" t="n">
        <v>0.01</v>
      </c>
      <c r="E27" s="0" t="s">
        <v>86</v>
      </c>
      <c r="F27" s="0" t="s">
        <v>85</v>
      </c>
    </row>
    <row r="28" customFormat="false" ht="14.65" hidden="false" customHeight="false" outlineLevel="0" collapsed="false">
      <c r="B28" s="23" t="n">
        <f aca="false">B27</f>
        <v>36713</v>
      </c>
      <c r="C28" s="23" t="n">
        <f aca="false">B27+1</f>
        <v>36714</v>
      </c>
    </row>
    <row r="29" customFormat="false" ht="14.65" hidden="false" customHeight="false" outlineLevel="0" collapsed="false">
      <c r="B29" s="23" t="n">
        <f aca="false">B27</f>
        <v>36713</v>
      </c>
      <c r="C29" s="23" t="n">
        <f aca="false">B27+2</f>
        <v>36715</v>
      </c>
    </row>
    <row r="30" customFormat="false" ht="14.65" hidden="false" customHeight="false" outlineLevel="0" collapsed="false">
      <c r="B30" s="23" t="n">
        <f aca="false">B27</f>
        <v>36713</v>
      </c>
      <c r="C30" s="23" t="n">
        <f aca="false">B27+3</f>
        <v>36716</v>
      </c>
    </row>
    <row r="32" customFormat="false" ht="14.65" hidden="false" customHeight="false" outlineLevel="0" collapsed="false">
      <c r="B32" s="23" t="n">
        <v>36714</v>
      </c>
      <c r="C32" s="23" t="n">
        <f aca="false">B32</f>
        <v>36714</v>
      </c>
      <c r="D32" s="0" t="n">
        <v>0.01</v>
      </c>
      <c r="E32" s="0" t="s">
        <v>86</v>
      </c>
      <c r="F32" s="0" t="s">
        <v>85</v>
      </c>
    </row>
    <row r="33" customFormat="false" ht="14.65" hidden="false" customHeight="false" outlineLevel="0" collapsed="false">
      <c r="B33" s="23" t="n">
        <f aca="false">B32</f>
        <v>36714</v>
      </c>
      <c r="C33" s="23" t="n">
        <f aca="false">B32+1</f>
        <v>36715</v>
      </c>
    </row>
    <row r="34" customFormat="false" ht="14.65" hidden="false" customHeight="false" outlineLevel="0" collapsed="false">
      <c r="B34" s="23" t="n">
        <f aca="false">B32</f>
        <v>36714</v>
      </c>
      <c r="C34" s="23" t="n">
        <f aca="false">B32+2</f>
        <v>36716</v>
      </c>
    </row>
    <row r="35" customFormat="false" ht="14.65" hidden="false" customHeight="false" outlineLevel="0" collapsed="false">
      <c r="B35" s="23" t="n">
        <f aca="false">B32</f>
        <v>36714</v>
      </c>
      <c r="C35" s="23" t="n">
        <f aca="false">B32+3</f>
        <v>36717</v>
      </c>
    </row>
    <row r="36" customFormat="false" ht="14.65" hidden="false" customHeight="false" outlineLevel="0" collapsed="false">
      <c r="B36" s="23"/>
    </row>
    <row r="37" customFormat="false" ht="14.65" hidden="false" customHeight="false" outlineLevel="0" collapsed="false">
      <c r="B37" s="23" t="n">
        <v>36715</v>
      </c>
      <c r="C37" s="23" t="n">
        <f aca="false">B37</f>
        <v>36715</v>
      </c>
      <c r="D37" s="0" t="n">
        <v>0.01</v>
      </c>
      <c r="E37" s="0" t="s">
        <v>86</v>
      </c>
      <c r="F37" s="0" t="s">
        <v>85</v>
      </c>
    </row>
    <row r="38" customFormat="false" ht="14.65" hidden="false" customHeight="false" outlineLevel="0" collapsed="false">
      <c r="B38" s="23" t="n">
        <f aca="false">B37</f>
        <v>36715</v>
      </c>
      <c r="C38" s="23" t="n">
        <f aca="false">B37+1</f>
        <v>36716</v>
      </c>
    </row>
    <row r="39" customFormat="false" ht="14.65" hidden="false" customHeight="false" outlineLevel="0" collapsed="false">
      <c r="B39" s="23" t="n">
        <f aca="false">B37</f>
        <v>36715</v>
      </c>
      <c r="C39" s="23" t="n">
        <f aca="false">B37+2</f>
        <v>36717</v>
      </c>
    </row>
    <row r="40" customFormat="false" ht="14.65" hidden="false" customHeight="false" outlineLevel="0" collapsed="false">
      <c r="B40" s="23" t="n">
        <f aca="false">B37</f>
        <v>36715</v>
      </c>
      <c r="C40" s="23" t="n">
        <f aca="false">B37+3</f>
        <v>36718</v>
      </c>
    </row>
    <row r="41" customFormat="false" ht="14.65" hidden="false" customHeight="false" outlineLevel="0" collapsed="false">
      <c r="B41" s="23"/>
    </row>
    <row r="42" customFormat="false" ht="14.65" hidden="false" customHeight="false" outlineLevel="0" collapsed="false">
      <c r="B42" s="23" t="n">
        <v>36728</v>
      </c>
      <c r="C42" s="23" t="n">
        <f aca="false">B42</f>
        <v>36728</v>
      </c>
      <c r="D42" s="0" t="n">
        <v>0.01</v>
      </c>
      <c r="E42" s="0" t="s">
        <v>86</v>
      </c>
      <c r="F42" s="0" t="s">
        <v>87</v>
      </c>
    </row>
    <row r="43" customFormat="false" ht="14.65" hidden="false" customHeight="false" outlineLevel="0" collapsed="false">
      <c r="B43" s="23" t="n">
        <f aca="false">B42</f>
        <v>36728</v>
      </c>
      <c r="C43" s="23" t="n">
        <f aca="false">B42+1</f>
        <v>36729</v>
      </c>
    </row>
    <row r="44" customFormat="false" ht="14.65" hidden="false" customHeight="false" outlineLevel="0" collapsed="false">
      <c r="B44" s="23" t="n">
        <f aca="false">B42</f>
        <v>36728</v>
      </c>
      <c r="C44" s="23" t="n">
        <f aca="false">B42+2</f>
        <v>36730</v>
      </c>
    </row>
    <row r="45" customFormat="false" ht="14.65" hidden="false" customHeight="false" outlineLevel="0" collapsed="false">
      <c r="B45" s="23" t="n">
        <f aca="false">B42</f>
        <v>36728</v>
      </c>
      <c r="C45" s="23" t="n">
        <f aca="false">B42+3</f>
        <v>36731</v>
      </c>
    </row>
    <row r="46" customFormat="false" ht="14.65" hidden="false" customHeight="false" outlineLevel="0" collapsed="false">
      <c r="B46" s="23"/>
    </row>
    <row r="47" customFormat="false" ht="14.65" hidden="false" customHeight="false" outlineLevel="0" collapsed="false">
      <c r="B47" s="23" t="n">
        <v>36732</v>
      </c>
      <c r="C47" s="23" t="n">
        <f aca="false">B47</f>
        <v>36732</v>
      </c>
      <c r="D47" s="0" t="n">
        <v>0.02</v>
      </c>
      <c r="E47" s="0" t="s">
        <v>86</v>
      </c>
      <c r="F47" s="0" t="s">
        <v>87</v>
      </c>
    </row>
    <row r="48" customFormat="false" ht="14.65" hidden="false" customHeight="false" outlineLevel="0" collapsed="false">
      <c r="B48" s="23" t="n">
        <f aca="false">B47</f>
        <v>36732</v>
      </c>
      <c r="C48" s="23" t="n">
        <f aca="false">B47+1</f>
        <v>36733</v>
      </c>
    </row>
    <row r="49" customFormat="false" ht="14.65" hidden="false" customHeight="false" outlineLevel="0" collapsed="false">
      <c r="B49" s="23" t="n">
        <f aca="false">B47</f>
        <v>36732</v>
      </c>
      <c r="C49" s="23" t="n">
        <f aca="false">B47+2</f>
        <v>36734</v>
      </c>
    </row>
    <row r="50" customFormat="false" ht="14.65" hidden="false" customHeight="false" outlineLevel="0" collapsed="false">
      <c r="B50" s="23" t="n">
        <f aca="false">B47</f>
        <v>36732</v>
      </c>
      <c r="C50" s="23" t="n">
        <f aca="false">B47+3</f>
        <v>36735</v>
      </c>
    </row>
    <row r="51" customFormat="false" ht="14.65" hidden="false" customHeight="false" outlineLevel="0" collapsed="false">
      <c r="B51" s="23"/>
    </row>
    <row r="52" customFormat="false" ht="14.65" hidden="false" customHeight="false" outlineLevel="0" collapsed="false">
      <c r="B52" s="23" t="n">
        <v>36767</v>
      </c>
      <c r="C52" s="23" t="n">
        <f aca="false">B52</f>
        <v>36767</v>
      </c>
      <c r="D52" s="0" t="n">
        <v>0.01</v>
      </c>
      <c r="E52" s="0" t="s">
        <v>86</v>
      </c>
      <c r="F52" s="0" t="s">
        <v>87</v>
      </c>
    </row>
    <row r="53" customFormat="false" ht="14.65" hidden="false" customHeight="false" outlineLevel="0" collapsed="false">
      <c r="B53" s="23" t="n">
        <f aca="false">B52</f>
        <v>36767</v>
      </c>
      <c r="C53" s="23" t="n">
        <f aca="false">B52+1</f>
        <v>36768</v>
      </c>
    </row>
    <row r="54" customFormat="false" ht="14.65" hidden="false" customHeight="false" outlineLevel="0" collapsed="false">
      <c r="B54" s="23" t="n">
        <f aca="false">B52</f>
        <v>36767</v>
      </c>
      <c r="C54" s="23" t="n">
        <f aca="false">B52+2</f>
        <v>36769</v>
      </c>
    </row>
    <row r="55" customFormat="false" ht="14.65" hidden="false" customHeight="false" outlineLevel="0" collapsed="false">
      <c r="B55" s="23" t="n">
        <f aca="false">B52</f>
        <v>36767</v>
      </c>
      <c r="C55" s="23" t="n">
        <f aca="false">B52+3</f>
        <v>36770</v>
      </c>
    </row>
    <row r="56" customFormat="false" ht="14.65" hidden="false" customHeight="false" outlineLevel="0" collapsed="false">
      <c r="B56" s="23"/>
    </row>
    <row r="57" customFormat="false" ht="14.65" hidden="false" customHeight="false" outlineLevel="0" collapsed="false">
      <c r="B57" s="23" t="n">
        <v>36768</v>
      </c>
      <c r="C57" s="23" t="n">
        <f aca="false">B57</f>
        <v>36768</v>
      </c>
      <c r="D57" s="0" t="n">
        <v>0.01</v>
      </c>
      <c r="E57" s="0" t="s">
        <v>88</v>
      </c>
      <c r="F57" s="0" t="s">
        <v>87</v>
      </c>
    </row>
    <row r="58" customFormat="false" ht="14.65" hidden="false" customHeight="false" outlineLevel="0" collapsed="false">
      <c r="B58" s="23" t="n">
        <f aca="false">B57</f>
        <v>36768</v>
      </c>
      <c r="C58" s="23" t="n">
        <f aca="false">B57+1</f>
        <v>36769</v>
      </c>
    </row>
    <row r="59" customFormat="false" ht="14.65" hidden="false" customHeight="false" outlineLevel="0" collapsed="false">
      <c r="B59" s="23" t="n">
        <f aca="false">B57</f>
        <v>36768</v>
      </c>
      <c r="C59" s="23" t="n">
        <f aca="false">B57+2</f>
        <v>36770</v>
      </c>
    </row>
    <row r="60" customFormat="false" ht="14.65" hidden="false" customHeight="false" outlineLevel="0" collapsed="false">
      <c r="B60" s="23" t="n">
        <f aca="false">B57</f>
        <v>36768</v>
      </c>
      <c r="C60" s="23" t="n">
        <f aca="false">B57+3</f>
        <v>36771</v>
      </c>
    </row>
    <row r="61" customFormat="false" ht="14.65" hidden="false" customHeight="false" outlineLevel="0" collapsed="false">
      <c r="B61" s="23"/>
    </row>
    <row r="62" customFormat="false" ht="14.65" hidden="false" customHeight="false" outlineLevel="0" collapsed="false">
      <c r="B62" s="23" t="n">
        <v>36779</v>
      </c>
      <c r="C62" s="23" t="n">
        <f aca="false">B62</f>
        <v>36779</v>
      </c>
      <c r="D62" s="0" t="n">
        <v>0.03</v>
      </c>
      <c r="E62" s="0" t="s">
        <v>86</v>
      </c>
      <c r="F62" s="0" t="s">
        <v>85</v>
      </c>
    </row>
    <row r="63" customFormat="false" ht="14.65" hidden="false" customHeight="false" outlineLevel="0" collapsed="false">
      <c r="B63" s="23" t="n">
        <f aca="false">B62</f>
        <v>36779</v>
      </c>
      <c r="C63" s="23" t="n">
        <f aca="false">B62+1</f>
        <v>36780</v>
      </c>
    </row>
    <row r="64" customFormat="false" ht="14.65" hidden="false" customHeight="false" outlineLevel="0" collapsed="false">
      <c r="B64" s="23" t="n">
        <f aca="false">B62</f>
        <v>36779</v>
      </c>
      <c r="C64" s="23" t="n">
        <f aca="false">B62+2</f>
        <v>36781</v>
      </c>
    </row>
    <row r="65" customFormat="false" ht="14.65" hidden="false" customHeight="false" outlineLevel="0" collapsed="false">
      <c r="B65" s="23" t="n">
        <f aca="false">B62</f>
        <v>36779</v>
      </c>
      <c r="C65" s="23" t="n">
        <f aca="false">B62+3</f>
        <v>36782</v>
      </c>
    </row>
    <row r="66" customFormat="false" ht="14.65" hidden="false" customHeight="false" outlineLevel="0" collapsed="false">
      <c r="B66" s="23"/>
    </row>
    <row r="67" customFormat="false" ht="14.65" hidden="false" customHeight="false" outlineLevel="0" collapsed="false">
      <c r="B67" s="23" t="n">
        <v>36791</v>
      </c>
      <c r="C67" s="23" t="n">
        <f aca="false">B67</f>
        <v>36791</v>
      </c>
      <c r="D67" s="0" t="n">
        <v>0.04</v>
      </c>
      <c r="E67" s="0" t="s">
        <v>86</v>
      </c>
      <c r="F67" s="0" t="s">
        <v>85</v>
      </c>
    </row>
    <row r="68" customFormat="false" ht="14.65" hidden="false" customHeight="false" outlineLevel="0" collapsed="false">
      <c r="B68" s="23" t="n">
        <f aca="false">B67</f>
        <v>36791</v>
      </c>
      <c r="C68" s="23" t="n">
        <f aca="false">B67+1</f>
        <v>36792</v>
      </c>
    </row>
    <row r="69" customFormat="false" ht="14.65" hidden="false" customHeight="false" outlineLevel="0" collapsed="false">
      <c r="B69" s="23" t="n">
        <f aca="false">B67</f>
        <v>36791</v>
      </c>
      <c r="C69" s="23" t="n">
        <f aca="false">B67+2</f>
        <v>36793</v>
      </c>
    </row>
    <row r="70" customFormat="false" ht="14.65" hidden="false" customHeight="false" outlineLevel="0" collapsed="false">
      <c r="B70" s="23" t="n">
        <f aca="false">B67</f>
        <v>36791</v>
      </c>
      <c r="C70" s="23" t="n">
        <f aca="false">B67+3</f>
        <v>36794</v>
      </c>
    </row>
    <row r="71" customFormat="false" ht="14.65" hidden="false" customHeight="false" outlineLevel="0" collapsed="false">
      <c r="B71" s="23"/>
    </row>
    <row r="72" customFormat="false" ht="14.65" hidden="false" customHeight="false" outlineLevel="0" collapsed="false">
      <c r="B72" s="23" t="n">
        <v>36792</v>
      </c>
      <c r="C72" s="23" t="n">
        <f aca="false">B72</f>
        <v>36792</v>
      </c>
      <c r="D72" s="0" t="n">
        <v>0.02</v>
      </c>
      <c r="E72" s="0" t="s">
        <v>88</v>
      </c>
      <c r="F72" s="0" t="s">
        <v>85</v>
      </c>
    </row>
    <row r="73" customFormat="false" ht="14.65" hidden="false" customHeight="false" outlineLevel="0" collapsed="false">
      <c r="B73" s="23" t="n">
        <f aca="false">B72</f>
        <v>36792</v>
      </c>
      <c r="C73" s="23" t="n">
        <f aca="false">B72+1</f>
        <v>36793</v>
      </c>
    </row>
    <row r="74" customFormat="false" ht="14.65" hidden="false" customHeight="false" outlineLevel="0" collapsed="false">
      <c r="B74" s="23" t="n">
        <f aca="false">B72</f>
        <v>36792</v>
      </c>
      <c r="C74" s="23" t="n">
        <f aca="false">B72+2</f>
        <v>36794</v>
      </c>
    </row>
    <row r="75" customFormat="false" ht="14.65" hidden="false" customHeight="false" outlineLevel="0" collapsed="false">
      <c r="B75" s="23" t="n">
        <f aca="false">B72</f>
        <v>36792</v>
      </c>
      <c r="C75" s="23" t="n">
        <f aca="false">B72+3</f>
        <v>36795</v>
      </c>
    </row>
    <row r="76" customFormat="false" ht="14.65" hidden="false" customHeight="false" outlineLevel="0" collapsed="false">
      <c r="B76" s="23"/>
    </row>
    <row r="77" customFormat="false" ht="14.65" hidden="false" customHeight="false" outlineLevel="0" collapsed="false">
      <c r="B77" s="23" t="n">
        <v>36798</v>
      </c>
      <c r="C77" s="23" t="n">
        <f aca="false">B77</f>
        <v>36798</v>
      </c>
      <c r="D77" s="0" t="n">
        <v>0.1</v>
      </c>
      <c r="E77" s="0" t="s">
        <v>86</v>
      </c>
      <c r="F77" s="0" t="s">
        <v>85</v>
      </c>
    </row>
    <row r="78" customFormat="false" ht="14.65" hidden="false" customHeight="false" outlineLevel="0" collapsed="false">
      <c r="B78" s="23" t="n">
        <f aca="false">B77</f>
        <v>36798</v>
      </c>
      <c r="C78" s="23" t="n">
        <f aca="false">B77+1</f>
        <v>36799</v>
      </c>
    </row>
    <row r="79" customFormat="false" ht="14.65" hidden="false" customHeight="false" outlineLevel="0" collapsed="false">
      <c r="B79" s="23" t="n">
        <f aca="false">B77</f>
        <v>36798</v>
      </c>
      <c r="C79" s="23" t="n">
        <f aca="false">B77+2</f>
        <v>36800</v>
      </c>
    </row>
    <row r="80" customFormat="false" ht="14.65" hidden="false" customHeight="false" outlineLevel="0" collapsed="false">
      <c r="B80" s="23" t="n">
        <f aca="false">B77</f>
        <v>36798</v>
      </c>
      <c r="C80" s="23" t="n">
        <f aca="false">B77+3</f>
        <v>36801</v>
      </c>
    </row>
    <row r="81" customFormat="false" ht="14.65" hidden="false" customHeight="false" outlineLevel="0" collapsed="false">
      <c r="B81" s="23"/>
    </row>
    <row r="82" customFormat="false" ht="14.65" hidden="false" customHeight="false" outlineLevel="0" collapsed="false">
      <c r="B82" s="23" t="n">
        <v>36804</v>
      </c>
      <c r="C82" s="23" t="n">
        <f aca="false">B82</f>
        <v>36804</v>
      </c>
      <c r="D82" s="0" t="n">
        <v>0.01</v>
      </c>
      <c r="E82" s="0" t="s">
        <v>86</v>
      </c>
      <c r="F82" s="0" t="s">
        <v>85</v>
      </c>
    </row>
    <row r="83" customFormat="false" ht="14.65" hidden="false" customHeight="false" outlineLevel="0" collapsed="false">
      <c r="B83" s="23" t="n">
        <f aca="false">B82</f>
        <v>36804</v>
      </c>
      <c r="C83" s="23" t="n">
        <f aca="false">B82+1</f>
        <v>36805</v>
      </c>
    </row>
    <row r="84" customFormat="false" ht="14.65" hidden="false" customHeight="false" outlineLevel="0" collapsed="false">
      <c r="B84" s="23" t="n">
        <f aca="false">B82</f>
        <v>36804</v>
      </c>
      <c r="C84" s="23" t="n">
        <f aca="false">B82+2</f>
        <v>36806</v>
      </c>
    </row>
    <row r="85" customFormat="false" ht="14.65" hidden="false" customHeight="false" outlineLevel="0" collapsed="false">
      <c r="B85" s="23" t="n">
        <f aca="false">B82</f>
        <v>36804</v>
      </c>
      <c r="C85" s="23" t="n">
        <f aca="false">B82+3</f>
        <v>36807</v>
      </c>
    </row>
    <row r="86" customFormat="false" ht="14.65" hidden="false" customHeight="false" outlineLevel="0" collapsed="false">
      <c r="B86" s="23"/>
    </row>
    <row r="87" customFormat="false" ht="14.65" hidden="false" customHeight="false" outlineLevel="0" collapsed="false">
      <c r="B87" s="23" t="n">
        <v>36806</v>
      </c>
      <c r="C87" s="23" t="n">
        <f aca="false">B87</f>
        <v>36806</v>
      </c>
      <c r="D87" s="0" t="n">
        <v>0.06</v>
      </c>
      <c r="E87" s="0" t="s">
        <v>86</v>
      </c>
      <c r="F87" s="0" t="s">
        <v>85</v>
      </c>
    </row>
    <row r="88" customFormat="false" ht="14.65" hidden="false" customHeight="false" outlineLevel="0" collapsed="false">
      <c r="B88" s="23" t="n">
        <f aca="false">B87</f>
        <v>36806</v>
      </c>
      <c r="C88" s="23" t="n">
        <f aca="false">B87+1</f>
        <v>36807</v>
      </c>
    </row>
    <row r="89" customFormat="false" ht="14.65" hidden="false" customHeight="false" outlineLevel="0" collapsed="false">
      <c r="B89" s="23" t="n">
        <f aca="false">B87</f>
        <v>36806</v>
      </c>
      <c r="C89" s="23" t="n">
        <f aca="false">B87+2</f>
        <v>36808</v>
      </c>
    </row>
    <row r="90" customFormat="false" ht="14.65" hidden="false" customHeight="false" outlineLevel="0" collapsed="false">
      <c r="B90" s="23" t="n">
        <f aca="false">B87</f>
        <v>36806</v>
      </c>
      <c r="C90" s="23" t="n">
        <f aca="false">B87+3</f>
        <v>36809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4.65" customHeight="true" zeroHeight="false" outlineLevelRow="0" outlineLevelCol="0"/>
  <sheetData>
    <row r="3" customFormat="false" ht="47.75" hidden="false" customHeight="false" outlineLevel="0" collapsed="false"/>
    <row r="5" customFormat="false" ht="53.7" hidden="false" customHeight="false" outlineLevel="0" collapsed="false"/>
    <row r="6" customFormat="false" ht="41" hidden="false" customHeight="false" outlineLevel="0" collapsed="false"/>
    <row r="7" customFormat="false" ht="41" hidden="false" customHeight="false" outlineLevel="0" collapsed="false"/>
    <row r="8" customFormat="false" ht="41" hidden="false" customHeight="false" outlineLevel="0" collapsed="false"/>
    <row r="9" customFormat="false" ht="70.1" hidden="false" customHeight="false" outlineLevel="0" collapsed="false"/>
    <row r="10" customFormat="false" ht="41" hidden="false" customHeight="false" outlineLevel="0" collapsed="false"/>
    <row r="11" customFormat="false" ht="41" hidden="false" customHeight="false" outlineLevel="0" collapsed="false"/>
    <row r="12" customFormat="false" ht="41" hidden="false" customHeight="false" outlineLevel="0" collapsed="false"/>
    <row r="13" customFormat="false" ht="41" hidden="false" customHeight="false" outlineLevel="0" collapsed="false"/>
    <row r="14" customFormat="false" ht="41" hidden="false" customHeight="false" outlineLevel="0" collapsed="false"/>
    <row r="15" customFormat="false" ht="41" hidden="false" customHeight="false" outlineLevel="0" collapsed="false"/>
    <row r="16" customFormat="false" ht="41" hidden="false" customHeight="false" outlineLevel="0" collapsed="false"/>
    <row r="17" customFormat="false" ht="41" hidden="false" customHeight="false" outlineLevel="0" collapsed="false"/>
    <row r="18" customFormat="false" ht="41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U18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5" activeCellId="0" sqref="H5:H186 H5:H186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3" min="1" style="0" width="9.7"/>
    <col collapsed="false" customWidth="true" hidden="false" outlineLevel="0" max="13" min="13" style="0" width="10.99"/>
    <col collapsed="false" customWidth="true" hidden="false" outlineLevel="0" max="15" min="14" style="0" width="11.99"/>
  </cols>
  <sheetData>
    <row r="3" customFormat="false" ht="47.75" hidden="false" customHeight="false" outlineLevel="0" collapsed="false"/>
    <row r="4" customFormat="false" ht="14.65" hidden="false" customHeight="false" outlineLevel="0" collapsed="false">
      <c r="B4" s="57" t="s">
        <v>89</v>
      </c>
      <c r="C4" s="57" t="s">
        <v>90</v>
      </c>
      <c r="D4" s="57" t="s">
        <v>91</v>
      </c>
      <c r="E4" s="57" t="s">
        <v>92</v>
      </c>
      <c r="F4" s="57" t="s">
        <v>93</v>
      </c>
      <c r="G4" s="57" t="s">
        <v>94</v>
      </c>
      <c r="H4" s="57" t="s">
        <v>95</v>
      </c>
      <c r="I4" s="57" t="s">
        <v>96</v>
      </c>
      <c r="J4" s="57" t="s">
        <v>97</v>
      </c>
      <c r="K4" s="57" t="s">
        <v>98</v>
      </c>
      <c r="L4" s="57" t="s">
        <v>99</v>
      </c>
      <c r="M4" s="57" t="s">
        <v>100</v>
      </c>
      <c r="N4" s="57" t="s">
        <v>101</v>
      </c>
      <c r="O4" s="57" t="s">
        <v>102</v>
      </c>
      <c r="P4" s="57" t="s">
        <v>103</v>
      </c>
      <c r="Q4" s="57" t="s">
        <v>104</v>
      </c>
      <c r="R4" s="57" t="s">
        <v>105</v>
      </c>
      <c r="S4" s="57" t="s">
        <v>106</v>
      </c>
      <c r="T4" s="57" t="s">
        <v>107</v>
      </c>
      <c r="U4" s="57" t="s">
        <v>108</v>
      </c>
    </row>
    <row r="5" customFormat="false" ht="53.7" hidden="false" customHeight="false" outlineLevel="0" collapsed="false">
      <c r="A5" s="58" t="n">
        <v>36526</v>
      </c>
      <c r="B5" s="58" t="n">
        <v>36526</v>
      </c>
      <c r="C5" s="58" t="n">
        <v>36526</v>
      </c>
      <c r="D5" s="59" t="s">
        <v>5</v>
      </c>
      <c r="E5" s="60" t="n">
        <v>-254</v>
      </c>
      <c r="F5" s="60" t="n">
        <v>170</v>
      </c>
      <c r="G5" s="60" t="n">
        <v>85</v>
      </c>
      <c r="H5" s="60" t="n">
        <f aca="false">G5+F5</f>
        <v>255</v>
      </c>
      <c r="I5" s="60" t="n">
        <v>1</v>
      </c>
      <c r="J5" s="60" t="n">
        <v>4098</v>
      </c>
      <c r="K5" s="60" t="n">
        <v>4156</v>
      </c>
      <c r="L5" s="60" t="n">
        <v>103</v>
      </c>
      <c r="M5" s="60" t="n">
        <v>0</v>
      </c>
      <c r="N5" s="60" t="n">
        <v>0</v>
      </c>
      <c r="O5" s="60" t="n">
        <f aca="false">N5+M5</f>
        <v>0</v>
      </c>
      <c r="P5" s="60" t="n">
        <v>0</v>
      </c>
      <c r="Q5" s="60" t="n">
        <v>0</v>
      </c>
      <c r="R5" s="60" t="n">
        <v>0</v>
      </c>
      <c r="S5" s="60" t="n">
        <v>0</v>
      </c>
      <c r="T5" s="60" t="n">
        <v>329</v>
      </c>
      <c r="U5" s="60" t="n">
        <v>0</v>
      </c>
    </row>
    <row r="6" customFormat="false" ht="41" hidden="false" customHeight="false" outlineLevel="0" collapsed="false">
      <c r="A6" s="58" t="n">
        <v>36527</v>
      </c>
      <c r="B6" s="58" t="n">
        <v>36527</v>
      </c>
      <c r="C6" s="58" t="n">
        <v>36527</v>
      </c>
      <c r="D6" s="59" t="s">
        <v>5</v>
      </c>
      <c r="E6" s="60" t="n">
        <v>4</v>
      </c>
      <c r="F6" s="60" t="n">
        <v>87</v>
      </c>
      <c r="G6" s="60" t="n">
        <v>-24</v>
      </c>
      <c r="H6" s="60" t="n">
        <f aca="false">G6+F6</f>
        <v>63</v>
      </c>
      <c r="I6" s="60" t="n">
        <v>67</v>
      </c>
      <c r="J6" s="60" t="n">
        <v>4156</v>
      </c>
      <c r="K6" s="60" t="n">
        <v>4387</v>
      </c>
      <c r="L6" s="60" t="n">
        <v>103</v>
      </c>
      <c r="M6" s="60" t="n">
        <v>0</v>
      </c>
      <c r="N6" s="60" t="n">
        <v>0</v>
      </c>
      <c r="O6" s="60" t="n">
        <f aca="false">N6+M6</f>
        <v>0</v>
      </c>
      <c r="P6" s="60" t="n">
        <v>0</v>
      </c>
      <c r="Q6" s="60" t="n">
        <v>0</v>
      </c>
      <c r="R6" s="60" t="n">
        <v>0</v>
      </c>
      <c r="S6" s="60" t="n">
        <v>0</v>
      </c>
      <c r="T6" s="60" t="n">
        <v>786</v>
      </c>
      <c r="U6" s="60" t="n">
        <v>0</v>
      </c>
    </row>
    <row r="7" customFormat="false" ht="41" hidden="false" customHeight="false" outlineLevel="0" collapsed="false">
      <c r="A7" s="58" t="n">
        <v>36528</v>
      </c>
      <c r="B7" s="58" t="n">
        <v>36528</v>
      </c>
      <c r="C7" s="58" t="n">
        <v>36528</v>
      </c>
      <c r="D7" s="59" t="s">
        <v>5</v>
      </c>
      <c r="E7" s="60" t="n">
        <v>-124</v>
      </c>
      <c r="F7" s="60" t="n">
        <v>-15</v>
      </c>
      <c r="G7" s="60" t="n">
        <v>-163</v>
      </c>
      <c r="H7" s="60" t="n">
        <f aca="false">G7+F7</f>
        <v>-178</v>
      </c>
      <c r="I7" s="60" t="n">
        <v>-302</v>
      </c>
      <c r="J7" s="60" t="n">
        <v>4387</v>
      </c>
      <c r="K7" s="60" t="n">
        <v>4175</v>
      </c>
      <c r="L7" s="60" t="n">
        <v>103</v>
      </c>
      <c r="M7" s="60" t="n">
        <v>0</v>
      </c>
      <c r="N7" s="60" t="n">
        <v>0</v>
      </c>
      <c r="O7" s="60" t="n">
        <f aca="false">N7+M7</f>
        <v>0</v>
      </c>
      <c r="P7" s="60" t="n">
        <v>0</v>
      </c>
      <c r="Q7" s="60" t="n">
        <v>0</v>
      </c>
      <c r="R7" s="60" t="n">
        <v>0</v>
      </c>
      <c r="S7" s="60" t="n">
        <v>227</v>
      </c>
      <c r="T7" s="60" t="n">
        <v>396</v>
      </c>
      <c r="U7" s="60" t="n">
        <v>0</v>
      </c>
    </row>
    <row r="8" customFormat="false" ht="41" hidden="false" customHeight="false" outlineLevel="0" collapsed="false">
      <c r="A8" s="58" t="n">
        <v>36529</v>
      </c>
      <c r="B8" s="58" t="n">
        <v>36529</v>
      </c>
      <c r="C8" s="58" t="n">
        <v>36529</v>
      </c>
      <c r="D8" s="59" t="s">
        <v>5</v>
      </c>
      <c r="E8" s="60" t="n">
        <v>46</v>
      </c>
      <c r="F8" s="60" t="n">
        <v>-38</v>
      </c>
      <c r="G8" s="60" t="n">
        <v>-94</v>
      </c>
      <c r="H8" s="60" t="n">
        <f aca="false">G8+F8</f>
        <v>-132</v>
      </c>
      <c r="I8" s="60" t="n">
        <v>-86</v>
      </c>
      <c r="J8" s="60" t="n">
        <v>4175</v>
      </c>
      <c r="K8" s="60" t="n">
        <v>4184</v>
      </c>
      <c r="L8" s="60" t="n">
        <v>103</v>
      </c>
      <c r="M8" s="60" t="n">
        <v>0</v>
      </c>
      <c r="N8" s="60" t="n">
        <v>0</v>
      </c>
      <c r="O8" s="60" t="n">
        <f aca="false">N8+M8</f>
        <v>0</v>
      </c>
      <c r="P8" s="60" t="n">
        <v>0</v>
      </c>
      <c r="Q8" s="60" t="n">
        <v>0</v>
      </c>
      <c r="R8" s="60" t="n">
        <v>0</v>
      </c>
      <c r="S8" s="60" t="n">
        <v>285</v>
      </c>
      <c r="T8" s="60" t="n">
        <v>517</v>
      </c>
      <c r="U8" s="60" t="n">
        <v>0</v>
      </c>
    </row>
    <row r="9" customFormat="false" ht="70.1" hidden="false" customHeight="false" outlineLevel="0" collapsed="false">
      <c r="A9" s="58" t="n">
        <v>36530</v>
      </c>
      <c r="B9" s="58" t="n">
        <v>36530</v>
      </c>
      <c r="C9" s="58" t="n">
        <v>36530</v>
      </c>
      <c r="D9" s="59" t="s">
        <v>5</v>
      </c>
      <c r="E9" s="60" t="n">
        <v>-6</v>
      </c>
      <c r="F9" s="60" t="n">
        <v>-40</v>
      </c>
      <c r="G9" s="60" t="n">
        <v>-51</v>
      </c>
      <c r="H9" s="60" t="n">
        <f aca="false">G9+F9</f>
        <v>-91</v>
      </c>
      <c r="I9" s="60" t="n">
        <v>-97</v>
      </c>
      <c r="J9" s="60" t="n">
        <v>4184</v>
      </c>
      <c r="K9" s="60" t="n">
        <v>4105</v>
      </c>
      <c r="L9" s="60" t="n">
        <v>103</v>
      </c>
      <c r="M9" s="60" t="n">
        <v>0</v>
      </c>
      <c r="N9" s="60" t="n">
        <v>0</v>
      </c>
      <c r="O9" s="60" t="n">
        <f aca="false">N9+M9</f>
        <v>0</v>
      </c>
      <c r="P9" s="60" t="n">
        <v>0</v>
      </c>
      <c r="Q9" s="60" t="n">
        <v>0</v>
      </c>
      <c r="R9" s="60" t="n">
        <v>0</v>
      </c>
      <c r="S9" s="60" t="n">
        <v>312</v>
      </c>
      <c r="T9" s="60" t="n">
        <v>266</v>
      </c>
      <c r="U9" s="60" t="n">
        <v>0</v>
      </c>
    </row>
    <row r="10" customFormat="false" ht="41" hidden="false" customHeight="false" outlineLevel="0" collapsed="false">
      <c r="A10" s="58" t="n">
        <v>36531</v>
      </c>
      <c r="B10" s="58" t="n">
        <v>36531</v>
      </c>
      <c r="C10" s="58" t="n">
        <v>36531</v>
      </c>
      <c r="D10" s="59" t="s">
        <v>5</v>
      </c>
      <c r="E10" s="60" t="n">
        <v>-22</v>
      </c>
      <c r="F10" s="60" t="n">
        <v>-73</v>
      </c>
      <c r="G10" s="60" t="n">
        <v>-51</v>
      </c>
      <c r="H10" s="60" t="n">
        <f aca="false">G10+F10</f>
        <v>-124</v>
      </c>
      <c r="I10" s="60" t="n">
        <v>-146</v>
      </c>
      <c r="J10" s="60" t="n">
        <v>4105</v>
      </c>
      <c r="K10" s="60" t="n">
        <v>4055</v>
      </c>
      <c r="L10" s="60" t="n">
        <v>103</v>
      </c>
      <c r="M10" s="60" t="n">
        <v>0</v>
      </c>
      <c r="N10" s="60" t="n">
        <v>0</v>
      </c>
      <c r="O10" s="60" t="n">
        <f aca="false">N10+M10</f>
        <v>0</v>
      </c>
      <c r="P10" s="60" t="n">
        <v>0</v>
      </c>
      <c r="Q10" s="60" t="n">
        <v>0</v>
      </c>
      <c r="R10" s="60" t="n">
        <v>0</v>
      </c>
      <c r="S10" s="60" t="n">
        <v>328</v>
      </c>
      <c r="T10" s="60" t="n">
        <v>439</v>
      </c>
      <c r="U10" s="60" t="n">
        <v>0</v>
      </c>
    </row>
    <row r="11" customFormat="false" ht="41" hidden="false" customHeight="false" outlineLevel="0" collapsed="false">
      <c r="A11" s="58" t="n">
        <v>36532</v>
      </c>
      <c r="B11" s="58" t="n">
        <v>36532</v>
      </c>
      <c r="C11" s="58" t="n">
        <v>36532</v>
      </c>
      <c r="D11" s="59" t="s">
        <v>5</v>
      </c>
      <c r="E11" s="60" t="n">
        <v>166</v>
      </c>
      <c r="F11" s="60" t="n">
        <v>-19</v>
      </c>
      <c r="G11" s="60" t="n">
        <v>-49</v>
      </c>
      <c r="H11" s="60" t="n">
        <f aca="false">G11+F11</f>
        <v>-68</v>
      </c>
      <c r="I11" s="60" t="n">
        <v>98</v>
      </c>
      <c r="J11" s="60" t="n">
        <v>4055</v>
      </c>
      <c r="K11" s="60" t="n">
        <v>4135</v>
      </c>
      <c r="L11" s="60" t="n">
        <v>103</v>
      </c>
      <c r="M11" s="60" t="n">
        <v>0</v>
      </c>
      <c r="N11" s="60" t="n">
        <v>0</v>
      </c>
      <c r="O11" s="60" t="n">
        <f aca="false">N11+M11</f>
        <v>0</v>
      </c>
      <c r="P11" s="60" t="n">
        <v>0</v>
      </c>
      <c r="Q11" s="60" t="n">
        <v>0</v>
      </c>
      <c r="R11" s="60" t="n">
        <v>0</v>
      </c>
      <c r="S11" s="60" t="n">
        <v>229</v>
      </c>
      <c r="T11" s="60" t="n">
        <v>406</v>
      </c>
      <c r="U11" s="60" t="n">
        <v>0</v>
      </c>
    </row>
    <row r="12" customFormat="false" ht="41" hidden="false" customHeight="false" outlineLevel="0" collapsed="false">
      <c r="A12" s="58" t="n">
        <v>36533</v>
      </c>
      <c r="B12" s="58" t="n">
        <v>36533</v>
      </c>
      <c r="C12" s="58" t="n">
        <v>36533</v>
      </c>
      <c r="D12" s="59" t="s">
        <v>5</v>
      </c>
      <c r="E12" s="60" t="n">
        <v>130</v>
      </c>
      <c r="F12" s="60" t="n">
        <v>24</v>
      </c>
      <c r="G12" s="60" t="n">
        <v>33</v>
      </c>
      <c r="H12" s="60" t="n">
        <f aca="false">G12+F12</f>
        <v>57</v>
      </c>
      <c r="I12" s="60" t="n">
        <v>187</v>
      </c>
      <c r="J12" s="60" t="n">
        <v>4135</v>
      </c>
      <c r="K12" s="60" t="n">
        <v>4285</v>
      </c>
      <c r="L12" s="60" t="n">
        <v>103</v>
      </c>
      <c r="M12" s="60" t="n">
        <v>0</v>
      </c>
      <c r="N12" s="60" t="n">
        <v>0</v>
      </c>
      <c r="O12" s="60" t="n">
        <f aca="false">N12+M12</f>
        <v>0</v>
      </c>
      <c r="P12" s="60" t="n">
        <v>0</v>
      </c>
      <c r="Q12" s="60" t="n">
        <v>0</v>
      </c>
      <c r="R12" s="60" t="n">
        <v>0</v>
      </c>
      <c r="S12" s="60" t="n">
        <v>210</v>
      </c>
      <c r="T12" s="60" t="n">
        <v>307</v>
      </c>
      <c r="U12" s="60" t="n">
        <v>0</v>
      </c>
    </row>
    <row r="13" customFormat="false" ht="41" hidden="false" customHeight="false" outlineLevel="0" collapsed="false">
      <c r="A13" s="58" t="n">
        <v>36534</v>
      </c>
      <c r="B13" s="58" t="n">
        <v>36534</v>
      </c>
      <c r="C13" s="58" t="n">
        <v>36534</v>
      </c>
      <c r="D13" s="59" t="s">
        <v>5</v>
      </c>
      <c r="E13" s="60" t="n">
        <v>56</v>
      </c>
      <c r="F13" s="60" t="n">
        <v>65</v>
      </c>
      <c r="G13" s="60" t="n">
        <v>10</v>
      </c>
      <c r="H13" s="60" t="n">
        <f aca="false">G13+F13</f>
        <v>75</v>
      </c>
      <c r="I13" s="60" t="n">
        <v>131</v>
      </c>
      <c r="J13" s="60" t="n">
        <v>4285</v>
      </c>
      <c r="K13" s="60" t="n">
        <v>4357</v>
      </c>
      <c r="L13" s="60" t="n">
        <v>103</v>
      </c>
      <c r="M13" s="60" t="n">
        <v>0</v>
      </c>
      <c r="N13" s="60" t="n">
        <v>0</v>
      </c>
      <c r="O13" s="60" t="n">
        <f aca="false">N13+M13</f>
        <v>0</v>
      </c>
      <c r="P13" s="60" t="n">
        <v>0</v>
      </c>
      <c r="Q13" s="60" t="n">
        <v>0</v>
      </c>
      <c r="R13" s="60" t="n">
        <v>0</v>
      </c>
      <c r="S13" s="60" t="n">
        <v>209</v>
      </c>
      <c r="T13" s="60" t="n">
        <v>180</v>
      </c>
      <c r="U13" s="60" t="n">
        <v>0</v>
      </c>
    </row>
    <row r="14" customFormat="false" ht="41" hidden="false" customHeight="false" outlineLevel="0" collapsed="false">
      <c r="A14" s="58" t="n">
        <v>36535</v>
      </c>
      <c r="B14" s="58" t="n">
        <v>36535</v>
      </c>
      <c r="C14" s="58" t="n">
        <v>36535</v>
      </c>
      <c r="D14" s="59" t="s">
        <v>5</v>
      </c>
      <c r="E14" s="60" t="n">
        <v>-24</v>
      </c>
      <c r="F14" s="60" t="n">
        <v>-7</v>
      </c>
      <c r="G14" s="60" t="n">
        <v>-67</v>
      </c>
      <c r="H14" s="60" t="n">
        <f aca="false">G14+F14</f>
        <v>-74</v>
      </c>
      <c r="I14" s="60" t="n">
        <v>-98</v>
      </c>
      <c r="J14" s="60" t="n">
        <v>4357</v>
      </c>
      <c r="K14" s="60" t="n">
        <v>4318</v>
      </c>
      <c r="L14" s="60" t="n">
        <v>103</v>
      </c>
      <c r="M14" s="60" t="n">
        <v>0</v>
      </c>
      <c r="N14" s="60" t="n">
        <v>0</v>
      </c>
      <c r="O14" s="60" t="n">
        <f aca="false">N14+M14</f>
        <v>0</v>
      </c>
      <c r="P14" s="60" t="n">
        <v>0</v>
      </c>
      <c r="Q14" s="60" t="n">
        <v>0</v>
      </c>
      <c r="R14" s="60" t="n">
        <v>0</v>
      </c>
      <c r="S14" s="60" t="n">
        <v>286</v>
      </c>
      <c r="T14" s="60" t="n">
        <v>67</v>
      </c>
      <c r="U14" s="60" t="n">
        <v>0</v>
      </c>
    </row>
    <row r="15" customFormat="false" ht="41" hidden="false" customHeight="false" outlineLevel="0" collapsed="false">
      <c r="A15" s="58" t="n">
        <v>36536</v>
      </c>
      <c r="B15" s="58" t="n">
        <v>36536</v>
      </c>
      <c r="C15" s="58" t="n">
        <v>36536</v>
      </c>
      <c r="D15" s="59" t="s">
        <v>5</v>
      </c>
      <c r="E15" s="60" t="n">
        <v>-78</v>
      </c>
      <c r="F15" s="60" t="n">
        <v>-30</v>
      </c>
      <c r="G15" s="60" t="n">
        <v>-29</v>
      </c>
      <c r="H15" s="60" t="n">
        <f aca="false">G15+F15</f>
        <v>-59</v>
      </c>
      <c r="I15" s="60" t="n">
        <v>-137</v>
      </c>
      <c r="J15" s="60" t="n">
        <v>4318</v>
      </c>
      <c r="K15" s="60" t="n">
        <v>4184</v>
      </c>
      <c r="L15" s="60" t="n">
        <v>103</v>
      </c>
      <c r="M15" s="60" t="n">
        <v>0</v>
      </c>
      <c r="N15" s="60" t="n">
        <v>0</v>
      </c>
      <c r="O15" s="60" t="n">
        <f aca="false">N15+M15</f>
        <v>0</v>
      </c>
      <c r="P15" s="60" t="n">
        <v>0</v>
      </c>
      <c r="Q15" s="60" t="n">
        <v>0</v>
      </c>
      <c r="R15" s="60" t="n">
        <v>0</v>
      </c>
      <c r="S15" s="60" t="n">
        <v>268</v>
      </c>
      <c r="T15" s="60" t="n">
        <v>70</v>
      </c>
      <c r="U15" s="60" t="n">
        <v>0</v>
      </c>
    </row>
    <row r="16" customFormat="false" ht="41" hidden="false" customHeight="false" outlineLevel="0" collapsed="false">
      <c r="A16" s="58" t="n">
        <v>36537</v>
      </c>
      <c r="B16" s="58" t="n">
        <v>36537</v>
      </c>
      <c r="C16" s="58" t="n">
        <v>36537</v>
      </c>
      <c r="D16" s="59" t="s">
        <v>5</v>
      </c>
      <c r="E16" s="60" t="n">
        <v>18</v>
      </c>
      <c r="F16" s="60" t="n">
        <v>-54</v>
      </c>
      <c r="G16" s="60" t="n">
        <v>17</v>
      </c>
      <c r="H16" s="60" t="n">
        <f aca="false">G16+F16</f>
        <v>-37</v>
      </c>
      <c r="I16" s="60" t="n">
        <v>-19</v>
      </c>
      <c r="J16" s="60" t="n">
        <v>4184</v>
      </c>
      <c r="K16" s="60" t="n">
        <v>4171</v>
      </c>
      <c r="L16" s="60" t="n">
        <v>103</v>
      </c>
      <c r="M16" s="60" t="n">
        <v>0</v>
      </c>
      <c r="N16" s="60" t="n">
        <v>0</v>
      </c>
      <c r="O16" s="60" t="n">
        <f aca="false">N16+M16</f>
        <v>0</v>
      </c>
      <c r="P16" s="60" t="n">
        <v>0</v>
      </c>
      <c r="Q16" s="60" t="n">
        <v>0</v>
      </c>
      <c r="R16" s="60" t="n">
        <v>0</v>
      </c>
      <c r="S16" s="60" t="n">
        <v>307</v>
      </c>
      <c r="T16" s="60" t="n">
        <v>293</v>
      </c>
      <c r="U16" s="60" t="n">
        <v>0</v>
      </c>
    </row>
    <row r="17" customFormat="false" ht="41" hidden="false" customHeight="false" outlineLevel="0" collapsed="false">
      <c r="A17" s="58" t="n">
        <v>36538</v>
      </c>
      <c r="B17" s="58" t="n">
        <v>36538</v>
      </c>
      <c r="C17" s="58" t="n">
        <v>36538</v>
      </c>
      <c r="D17" s="59" t="s">
        <v>5</v>
      </c>
      <c r="E17" s="60" t="n">
        <v>126</v>
      </c>
      <c r="F17" s="60" t="n">
        <v>-15</v>
      </c>
      <c r="G17" s="60" t="n">
        <v>15</v>
      </c>
      <c r="H17" s="60" t="n">
        <f aca="false">G17+F17</f>
        <v>0</v>
      </c>
      <c r="I17" s="60" t="n">
        <v>126</v>
      </c>
      <c r="J17" s="60" t="n">
        <v>4171</v>
      </c>
      <c r="K17" s="60" t="n">
        <v>4289</v>
      </c>
      <c r="L17" s="60" t="n">
        <v>107</v>
      </c>
      <c r="M17" s="60" t="n">
        <v>0</v>
      </c>
      <c r="N17" s="60" t="n">
        <v>0</v>
      </c>
      <c r="O17" s="60" t="n">
        <f aca="false">N17+M17</f>
        <v>0</v>
      </c>
      <c r="P17" s="60" t="n">
        <v>0</v>
      </c>
      <c r="Q17" s="60" t="n">
        <v>0</v>
      </c>
      <c r="R17" s="60" t="n">
        <v>0</v>
      </c>
      <c r="S17" s="60" t="n">
        <v>300</v>
      </c>
      <c r="T17" s="60" t="n">
        <v>143</v>
      </c>
      <c r="U17" s="60" t="n">
        <v>0</v>
      </c>
    </row>
    <row r="18" customFormat="false" ht="41" hidden="false" customHeight="false" outlineLevel="0" collapsed="false">
      <c r="A18" s="58" t="n">
        <v>36539</v>
      </c>
      <c r="B18" s="58" t="n">
        <v>36539</v>
      </c>
      <c r="C18" s="58" t="n">
        <v>36539</v>
      </c>
      <c r="D18" s="59" t="s">
        <v>5</v>
      </c>
      <c r="E18" s="60" t="n">
        <v>256</v>
      </c>
      <c r="F18" s="60" t="n">
        <v>-78</v>
      </c>
      <c r="G18" s="60" t="n">
        <v>44</v>
      </c>
      <c r="H18" s="60" t="n">
        <f aca="false">G18+F18</f>
        <v>-34</v>
      </c>
      <c r="I18" s="60" t="n">
        <v>222</v>
      </c>
      <c r="J18" s="60" t="n">
        <v>4289</v>
      </c>
      <c r="K18" s="60" t="n">
        <v>4461</v>
      </c>
      <c r="L18" s="60" t="n">
        <v>103</v>
      </c>
      <c r="M18" s="60" t="n">
        <v>0</v>
      </c>
      <c r="N18" s="60" t="n">
        <v>0</v>
      </c>
      <c r="O18" s="60" t="n">
        <f aca="false">N18+M18</f>
        <v>0</v>
      </c>
      <c r="P18" s="60" t="n">
        <v>0</v>
      </c>
      <c r="Q18" s="60" t="n">
        <v>0</v>
      </c>
      <c r="R18" s="60" t="n">
        <v>0</v>
      </c>
      <c r="S18" s="60" t="n">
        <v>292</v>
      </c>
      <c r="T18" s="60" t="n">
        <v>158</v>
      </c>
      <c r="U18" s="60" t="n">
        <v>0</v>
      </c>
    </row>
    <row r="19" customFormat="false" ht="14.65" hidden="false" customHeight="false" outlineLevel="0" collapsed="false">
      <c r="A19" s="58" t="n">
        <v>36540</v>
      </c>
      <c r="B19" s="58" t="n">
        <v>36540</v>
      </c>
      <c r="C19" s="58" t="n">
        <v>36540</v>
      </c>
      <c r="D19" s="59" t="s">
        <v>5</v>
      </c>
      <c r="E19" s="60" t="n">
        <v>93</v>
      </c>
      <c r="F19" s="60" t="n">
        <v>148</v>
      </c>
      <c r="G19" s="60" t="n">
        <v>55</v>
      </c>
      <c r="H19" s="60" t="n">
        <f aca="false">G19+F19</f>
        <v>203</v>
      </c>
      <c r="I19" s="60" t="n">
        <v>296</v>
      </c>
      <c r="J19" s="60" t="n">
        <v>4461</v>
      </c>
      <c r="K19" s="60" t="n">
        <v>4583</v>
      </c>
      <c r="L19" s="60" t="n">
        <v>103</v>
      </c>
      <c r="M19" s="60" t="n">
        <v>0</v>
      </c>
      <c r="N19" s="60" t="n">
        <v>0</v>
      </c>
      <c r="O19" s="60" t="n">
        <f aca="false">N19+M19</f>
        <v>0</v>
      </c>
      <c r="P19" s="60" t="n">
        <v>0</v>
      </c>
      <c r="Q19" s="60" t="n">
        <v>32</v>
      </c>
      <c r="R19" s="60" t="n">
        <v>0</v>
      </c>
      <c r="S19" s="60" t="n">
        <v>35</v>
      </c>
      <c r="T19" s="60" t="n">
        <v>35</v>
      </c>
      <c r="U19" s="60" t="n">
        <v>0</v>
      </c>
    </row>
    <row r="20" customFormat="false" ht="14.65" hidden="false" customHeight="false" outlineLevel="0" collapsed="false">
      <c r="A20" s="58" t="n">
        <v>36541</v>
      </c>
      <c r="B20" s="58" t="n">
        <v>36541</v>
      </c>
      <c r="C20" s="58" t="n">
        <v>36541</v>
      </c>
      <c r="D20" s="59" t="s">
        <v>5</v>
      </c>
      <c r="E20" s="60" t="n">
        <v>108</v>
      </c>
      <c r="F20" s="60" t="n">
        <v>0</v>
      </c>
      <c r="G20" s="60" t="n">
        <v>14</v>
      </c>
      <c r="H20" s="60" t="n">
        <f aca="false">G20+F20</f>
        <v>14</v>
      </c>
      <c r="I20" s="60" t="n">
        <v>122</v>
      </c>
      <c r="J20" s="60" t="n">
        <v>4583</v>
      </c>
      <c r="K20" s="60" t="n">
        <v>4592</v>
      </c>
      <c r="L20" s="60" t="n">
        <v>88</v>
      </c>
      <c r="M20" s="60" t="n">
        <v>0</v>
      </c>
      <c r="N20" s="60" t="n">
        <v>0</v>
      </c>
      <c r="O20" s="60" t="n">
        <f aca="false">N20+M20</f>
        <v>0</v>
      </c>
      <c r="P20" s="60" t="n">
        <v>0</v>
      </c>
      <c r="Q20" s="60" t="n">
        <v>17</v>
      </c>
      <c r="R20" s="60" t="n">
        <v>0</v>
      </c>
      <c r="S20" s="60" t="n">
        <v>27</v>
      </c>
      <c r="T20" s="60" t="n">
        <v>43</v>
      </c>
      <c r="U20" s="60" t="n">
        <v>0</v>
      </c>
    </row>
    <row r="21" customFormat="false" ht="14.65" hidden="false" customHeight="false" outlineLevel="0" collapsed="false">
      <c r="A21" s="58" t="n">
        <v>36542</v>
      </c>
      <c r="B21" s="58" t="n">
        <v>36542</v>
      </c>
      <c r="C21" s="58" t="n">
        <v>36542</v>
      </c>
      <c r="D21" s="59" t="s">
        <v>5</v>
      </c>
      <c r="E21" s="60" t="n">
        <v>30</v>
      </c>
      <c r="F21" s="60" t="n">
        <v>-114</v>
      </c>
      <c r="G21" s="60" t="n">
        <v>-11</v>
      </c>
      <c r="H21" s="60" t="n">
        <f aca="false">G21+F21</f>
        <v>-125</v>
      </c>
      <c r="I21" s="60" t="n">
        <v>-95</v>
      </c>
      <c r="J21" s="60" t="n">
        <v>4592</v>
      </c>
      <c r="K21" s="60" t="n">
        <v>4421</v>
      </c>
      <c r="L21" s="60" t="n">
        <v>88</v>
      </c>
      <c r="M21" s="60" t="n">
        <v>0</v>
      </c>
      <c r="N21" s="60" t="n">
        <v>0</v>
      </c>
      <c r="O21" s="60" t="n">
        <f aca="false">N21+M21</f>
        <v>0</v>
      </c>
      <c r="P21" s="60" t="n">
        <v>0</v>
      </c>
      <c r="Q21" s="60" t="n">
        <v>0</v>
      </c>
      <c r="R21" s="60" t="n">
        <v>0</v>
      </c>
      <c r="S21" s="60" t="n">
        <v>232</v>
      </c>
      <c r="T21" s="60" t="n">
        <v>99</v>
      </c>
      <c r="U21" s="60" t="n">
        <v>0</v>
      </c>
    </row>
    <row r="22" customFormat="false" ht="14.65" hidden="false" customHeight="false" outlineLevel="0" collapsed="false">
      <c r="A22" s="58" t="n">
        <v>36543</v>
      </c>
      <c r="B22" s="58" t="n">
        <v>36543</v>
      </c>
      <c r="C22" s="58" t="n">
        <v>36543</v>
      </c>
      <c r="D22" s="59" t="s">
        <v>5</v>
      </c>
      <c r="E22" s="60" t="n">
        <v>336</v>
      </c>
      <c r="F22" s="60" t="n">
        <v>51</v>
      </c>
      <c r="G22" s="60" t="n">
        <v>28</v>
      </c>
      <c r="H22" s="60" t="n">
        <f aca="false">G22+F22</f>
        <v>79</v>
      </c>
      <c r="I22" s="60" t="n">
        <v>415</v>
      </c>
      <c r="J22" s="60" t="n">
        <v>4421</v>
      </c>
      <c r="K22" s="60" t="n">
        <v>4639</v>
      </c>
      <c r="L22" s="60" t="n">
        <v>103</v>
      </c>
      <c r="M22" s="60" t="n">
        <v>0</v>
      </c>
      <c r="N22" s="60" t="n">
        <v>0</v>
      </c>
      <c r="O22" s="60" t="n">
        <f aca="false">N22+M22</f>
        <v>0</v>
      </c>
      <c r="P22" s="60" t="n">
        <v>0</v>
      </c>
      <c r="Q22" s="60" t="n">
        <v>0</v>
      </c>
      <c r="R22" s="60" t="n">
        <v>0</v>
      </c>
      <c r="S22" s="60" t="n">
        <v>203</v>
      </c>
      <c r="T22" s="60" t="n">
        <v>58</v>
      </c>
      <c r="U22" s="60" t="n">
        <v>0</v>
      </c>
    </row>
    <row r="23" customFormat="false" ht="14.65" hidden="false" customHeight="false" outlineLevel="0" collapsed="false">
      <c r="A23" s="58" t="n">
        <v>36544</v>
      </c>
      <c r="B23" s="58" t="n">
        <v>36544</v>
      </c>
      <c r="C23" s="58" t="n">
        <v>36544</v>
      </c>
      <c r="D23" s="59" t="s">
        <v>5</v>
      </c>
      <c r="E23" s="60" t="n">
        <v>80</v>
      </c>
      <c r="F23" s="60" t="n">
        <v>43</v>
      </c>
      <c r="G23" s="60" t="n">
        <v>37</v>
      </c>
      <c r="H23" s="60" t="n">
        <f aca="false">G23+F23</f>
        <v>80</v>
      </c>
      <c r="I23" s="60" t="n">
        <v>160</v>
      </c>
      <c r="J23" s="60" t="n">
        <v>4639</v>
      </c>
      <c r="K23" s="60" t="n">
        <v>4494</v>
      </c>
      <c r="L23" s="60" t="n">
        <v>105</v>
      </c>
      <c r="M23" s="60" t="n">
        <v>0</v>
      </c>
      <c r="N23" s="60" t="n">
        <v>0</v>
      </c>
      <c r="O23" s="60" t="n">
        <f aca="false">N23+M23</f>
        <v>0</v>
      </c>
      <c r="P23" s="60" t="n">
        <v>0</v>
      </c>
      <c r="Q23" s="60" t="n">
        <v>37</v>
      </c>
      <c r="R23" s="60" t="n">
        <v>0</v>
      </c>
      <c r="S23" s="60" t="n">
        <v>0</v>
      </c>
      <c r="T23" s="60" t="n">
        <v>7</v>
      </c>
      <c r="U23" s="60" t="n">
        <v>0</v>
      </c>
    </row>
    <row r="24" customFormat="false" ht="14.65" hidden="false" customHeight="false" outlineLevel="0" collapsed="false">
      <c r="A24" s="58" t="n">
        <v>36545</v>
      </c>
      <c r="B24" s="58" t="n">
        <v>36545</v>
      </c>
      <c r="C24" s="58" t="n">
        <v>36545</v>
      </c>
      <c r="D24" s="59" t="s">
        <v>5</v>
      </c>
      <c r="E24" s="60" t="n">
        <v>-192</v>
      </c>
      <c r="F24" s="60" t="n">
        <v>-104</v>
      </c>
      <c r="G24" s="60" t="n">
        <v>-58</v>
      </c>
      <c r="H24" s="60" t="n">
        <f aca="false">G24+F24</f>
        <v>-162</v>
      </c>
      <c r="I24" s="60" t="n">
        <v>-354</v>
      </c>
      <c r="J24" s="60" t="n">
        <v>4494</v>
      </c>
      <c r="K24" s="60" t="n">
        <v>4148</v>
      </c>
      <c r="L24" s="60" t="n">
        <v>105</v>
      </c>
      <c r="M24" s="60" t="n">
        <v>0</v>
      </c>
      <c r="N24" s="60" t="n">
        <v>0</v>
      </c>
      <c r="O24" s="60" t="n">
        <f aca="false">N24+M24</f>
        <v>0</v>
      </c>
      <c r="P24" s="60" t="n">
        <v>0</v>
      </c>
      <c r="Q24" s="60" t="n">
        <v>0</v>
      </c>
      <c r="R24" s="60" t="n">
        <v>0</v>
      </c>
      <c r="S24" s="60" t="n">
        <v>51</v>
      </c>
      <c r="T24" s="60" t="n">
        <v>0</v>
      </c>
      <c r="U24" s="60" t="n">
        <v>0</v>
      </c>
    </row>
    <row r="25" customFormat="false" ht="14.65" hidden="false" customHeight="false" outlineLevel="0" collapsed="false">
      <c r="A25" s="58" t="n">
        <v>36546</v>
      </c>
      <c r="B25" s="58" t="n">
        <v>36546</v>
      </c>
      <c r="C25" s="58" t="n">
        <v>36546</v>
      </c>
      <c r="D25" s="59" t="s">
        <v>5</v>
      </c>
      <c r="E25" s="60" t="n">
        <v>150</v>
      </c>
      <c r="F25" s="60" t="n">
        <v>-22</v>
      </c>
      <c r="G25" s="60" t="n">
        <v>33</v>
      </c>
      <c r="H25" s="60" t="n">
        <f aca="false">G25+F25</f>
        <v>11</v>
      </c>
      <c r="I25" s="60" t="n">
        <v>161</v>
      </c>
      <c r="J25" s="60" t="n">
        <v>4148</v>
      </c>
      <c r="K25" s="60" t="n">
        <v>4296</v>
      </c>
      <c r="L25" s="60" t="n">
        <v>105</v>
      </c>
      <c r="M25" s="60" t="n">
        <v>0</v>
      </c>
      <c r="N25" s="60" t="n">
        <v>0</v>
      </c>
      <c r="O25" s="60" t="n">
        <f aca="false">N25+M25</f>
        <v>0</v>
      </c>
      <c r="P25" s="60" t="n">
        <v>0</v>
      </c>
      <c r="Q25" s="60" t="n">
        <v>0</v>
      </c>
      <c r="R25" s="60" t="n">
        <v>0</v>
      </c>
      <c r="S25" s="60" t="n">
        <v>274</v>
      </c>
      <c r="T25" s="60" t="n">
        <v>267</v>
      </c>
      <c r="U25" s="60" t="n">
        <v>0</v>
      </c>
    </row>
    <row r="26" customFormat="false" ht="14.65" hidden="false" customHeight="false" outlineLevel="0" collapsed="false">
      <c r="A26" s="58" t="n">
        <v>36547</v>
      </c>
      <c r="B26" s="58" t="n">
        <v>36547</v>
      </c>
      <c r="C26" s="58" t="n">
        <v>36547</v>
      </c>
      <c r="D26" s="59" t="s">
        <v>5</v>
      </c>
      <c r="E26" s="60" t="n">
        <v>102</v>
      </c>
      <c r="F26" s="60" t="n">
        <v>61</v>
      </c>
      <c r="G26" s="60" t="n">
        <v>79</v>
      </c>
      <c r="H26" s="60" t="n">
        <f aca="false">G26+F26</f>
        <v>140</v>
      </c>
      <c r="I26" s="60" t="n">
        <v>242</v>
      </c>
      <c r="J26" s="60" t="n">
        <v>4296</v>
      </c>
      <c r="K26" s="60" t="n">
        <v>4502</v>
      </c>
      <c r="L26" s="60" t="n">
        <v>107</v>
      </c>
      <c r="M26" s="60" t="n">
        <v>0</v>
      </c>
      <c r="N26" s="60" t="n">
        <v>0</v>
      </c>
      <c r="O26" s="60" t="n">
        <f aca="false">N26+M26</f>
        <v>0</v>
      </c>
      <c r="P26" s="60" t="n">
        <v>0</v>
      </c>
      <c r="Q26" s="60" t="n">
        <v>0</v>
      </c>
      <c r="R26" s="60" t="n">
        <v>0</v>
      </c>
      <c r="S26" s="60" t="n">
        <v>134</v>
      </c>
      <c r="T26" s="60" t="n">
        <v>0</v>
      </c>
      <c r="U26" s="60" t="n">
        <v>0</v>
      </c>
    </row>
    <row r="27" customFormat="false" ht="14.65" hidden="false" customHeight="false" outlineLevel="0" collapsed="false">
      <c r="A27" s="58" t="n">
        <v>36548</v>
      </c>
      <c r="B27" s="58" t="n">
        <v>36548</v>
      </c>
      <c r="C27" s="58" t="n">
        <v>36548</v>
      </c>
      <c r="D27" s="59" t="s">
        <v>5</v>
      </c>
      <c r="E27" s="60" t="n">
        <v>-114</v>
      </c>
      <c r="F27" s="60" t="n">
        <v>133</v>
      </c>
      <c r="G27" s="60" t="n">
        <v>71</v>
      </c>
      <c r="H27" s="60" t="n">
        <f aca="false">G27+F27</f>
        <v>204</v>
      </c>
      <c r="I27" s="60" t="n">
        <v>90</v>
      </c>
      <c r="J27" s="60" t="n">
        <v>4502</v>
      </c>
      <c r="K27" s="60" t="n">
        <v>4530</v>
      </c>
      <c r="L27" s="60" t="n">
        <v>107</v>
      </c>
      <c r="M27" s="60" t="n">
        <v>0</v>
      </c>
      <c r="N27" s="60" t="n">
        <v>0</v>
      </c>
      <c r="O27" s="60" t="n">
        <f aca="false">N27+M27</f>
        <v>0</v>
      </c>
      <c r="P27" s="60" t="n">
        <v>0</v>
      </c>
      <c r="Q27" s="60" t="n">
        <v>0</v>
      </c>
      <c r="R27" s="60" t="n">
        <v>0</v>
      </c>
      <c r="S27" s="60" t="n">
        <v>134</v>
      </c>
      <c r="T27" s="60" t="n">
        <v>0</v>
      </c>
      <c r="U27" s="60" t="n">
        <v>0</v>
      </c>
    </row>
    <row r="28" customFormat="false" ht="14.65" hidden="false" customHeight="false" outlineLevel="0" collapsed="false">
      <c r="A28" s="58" t="n">
        <v>36549</v>
      </c>
      <c r="B28" s="58" t="n">
        <v>36549</v>
      </c>
      <c r="C28" s="58" t="n">
        <v>36549</v>
      </c>
      <c r="D28" s="59" t="s">
        <v>5</v>
      </c>
      <c r="E28" s="60" t="n">
        <v>-164</v>
      </c>
      <c r="F28" s="60" t="n">
        <v>46</v>
      </c>
      <c r="G28" s="60" t="n">
        <v>-66</v>
      </c>
      <c r="H28" s="60" t="n">
        <f aca="false">G28+F28</f>
        <v>-20</v>
      </c>
      <c r="I28" s="60" t="n">
        <v>-184</v>
      </c>
      <c r="J28" s="60" t="n">
        <v>4530</v>
      </c>
      <c r="K28" s="60" t="n">
        <v>4298</v>
      </c>
      <c r="L28" s="60" t="n">
        <v>107</v>
      </c>
      <c r="M28" s="60" t="n">
        <v>0</v>
      </c>
      <c r="N28" s="60" t="n">
        <v>0</v>
      </c>
      <c r="O28" s="60" t="n">
        <f aca="false">N28+M28</f>
        <v>0</v>
      </c>
      <c r="P28" s="60" t="n">
        <v>0</v>
      </c>
      <c r="Q28" s="60" t="n">
        <v>0</v>
      </c>
      <c r="R28" s="60" t="n">
        <v>0</v>
      </c>
      <c r="S28" s="60" t="n">
        <v>88</v>
      </c>
      <c r="T28" s="60" t="n">
        <v>0</v>
      </c>
      <c r="U28" s="60" t="n">
        <v>0</v>
      </c>
    </row>
    <row r="29" customFormat="false" ht="14.65" hidden="false" customHeight="false" outlineLevel="0" collapsed="false">
      <c r="A29" s="58" t="n">
        <v>36550</v>
      </c>
      <c r="B29" s="58" t="n">
        <v>36550</v>
      </c>
      <c r="C29" s="58" t="n">
        <v>36550</v>
      </c>
      <c r="D29" s="59" t="s">
        <v>5</v>
      </c>
      <c r="E29" s="60" t="n">
        <v>75</v>
      </c>
      <c r="F29" s="60" t="n">
        <v>124</v>
      </c>
      <c r="G29" s="60" t="n">
        <v>73</v>
      </c>
      <c r="H29" s="60" t="n">
        <f aca="false">G29+F29</f>
        <v>197</v>
      </c>
      <c r="I29" s="60" t="n">
        <v>272</v>
      </c>
      <c r="J29" s="60" t="n">
        <v>4298</v>
      </c>
      <c r="K29" s="60" t="n">
        <v>4501</v>
      </c>
      <c r="L29" s="60" t="n">
        <v>112</v>
      </c>
      <c r="M29" s="60" t="n">
        <v>0</v>
      </c>
      <c r="N29" s="60" t="n">
        <v>0</v>
      </c>
      <c r="O29" s="60" t="n">
        <f aca="false">N29+M29</f>
        <v>0</v>
      </c>
      <c r="P29" s="60" t="n">
        <v>0</v>
      </c>
      <c r="Q29" s="60" t="n">
        <v>0</v>
      </c>
      <c r="R29" s="60" t="n">
        <v>0</v>
      </c>
      <c r="S29" s="60" t="n">
        <v>271</v>
      </c>
      <c r="T29" s="60" t="n">
        <v>152</v>
      </c>
      <c r="U29" s="60" t="n">
        <v>0</v>
      </c>
    </row>
    <row r="30" customFormat="false" ht="14.65" hidden="false" customHeight="false" outlineLevel="0" collapsed="false">
      <c r="A30" s="58" t="n">
        <v>36551</v>
      </c>
      <c r="B30" s="58" t="n">
        <v>36551</v>
      </c>
      <c r="C30" s="58" t="n">
        <v>36551</v>
      </c>
      <c r="D30" s="59" t="s">
        <v>5</v>
      </c>
      <c r="E30" s="60" t="n">
        <v>80</v>
      </c>
      <c r="F30" s="60" t="n">
        <v>17</v>
      </c>
      <c r="G30" s="60" t="n">
        <v>145</v>
      </c>
      <c r="H30" s="60" t="n">
        <f aca="false">G30+F30</f>
        <v>162</v>
      </c>
      <c r="I30" s="60" t="n">
        <v>242</v>
      </c>
      <c r="J30" s="60" t="n">
        <v>4501</v>
      </c>
      <c r="K30" s="60" t="n">
        <v>4620</v>
      </c>
      <c r="L30" s="60" t="n">
        <v>105</v>
      </c>
      <c r="M30" s="60" t="n">
        <v>0</v>
      </c>
      <c r="N30" s="60" t="n">
        <v>0</v>
      </c>
      <c r="O30" s="60" t="n">
        <f aca="false">N30+M30</f>
        <v>0</v>
      </c>
      <c r="P30" s="60" t="n">
        <v>0</v>
      </c>
      <c r="Q30" s="60" t="n">
        <v>0</v>
      </c>
      <c r="R30" s="60" t="n">
        <v>0</v>
      </c>
      <c r="S30" s="60" t="n">
        <v>267</v>
      </c>
      <c r="T30" s="60" t="n">
        <v>177</v>
      </c>
      <c r="U30" s="60" t="n">
        <v>0</v>
      </c>
    </row>
    <row r="31" customFormat="false" ht="14.65" hidden="false" customHeight="false" outlineLevel="0" collapsed="false">
      <c r="A31" s="58" t="n">
        <v>36552</v>
      </c>
      <c r="B31" s="58" t="n">
        <v>36552</v>
      </c>
      <c r="C31" s="58" t="n">
        <v>36552</v>
      </c>
      <c r="D31" s="59" t="s">
        <v>5</v>
      </c>
      <c r="E31" s="60" t="n">
        <v>5</v>
      </c>
      <c r="F31" s="60" t="n">
        <v>4</v>
      </c>
      <c r="G31" s="60" t="n">
        <v>-50</v>
      </c>
      <c r="H31" s="60" t="n">
        <f aca="false">G31+F31</f>
        <v>-46</v>
      </c>
      <c r="I31" s="60" t="n">
        <v>-41</v>
      </c>
      <c r="J31" s="60" t="n">
        <v>4620</v>
      </c>
      <c r="K31" s="60" t="n">
        <v>4497</v>
      </c>
      <c r="L31" s="60" t="n">
        <v>105</v>
      </c>
      <c r="M31" s="60" t="n">
        <v>0</v>
      </c>
      <c r="N31" s="60" t="n">
        <v>0</v>
      </c>
      <c r="O31" s="60" t="n">
        <f aca="false">N31+M31</f>
        <v>0</v>
      </c>
      <c r="P31" s="60" t="n">
        <v>0</v>
      </c>
      <c r="Q31" s="60" t="n">
        <v>0</v>
      </c>
      <c r="R31" s="60" t="n">
        <v>0</v>
      </c>
      <c r="S31" s="60" t="n">
        <v>260</v>
      </c>
      <c r="T31" s="60" t="n">
        <v>62</v>
      </c>
      <c r="U31" s="60" t="n">
        <v>0</v>
      </c>
    </row>
    <row r="32" customFormat="false" ht="14.65" hidden="false" customHeight="false" outlineLevel="0" collapsed="false">
      <c r="A32" s="58" t="n">
        <v>36553</v>
      </c>
      <c r="B32" s="61" t="n">
        <v>36553</v>
      </c>
      <c r="C32" s="61" t="n">
        <v>36553</v>
      </c>
      <c r="D32" s="62" t="s">
        <v>109</v>
      </c>
      <c r="E32" s="63" t="n">
        <v>-204</v>
      </c>
      <c r="F32" s="63" t="n">
        <v>-98</v>
      </c>
      <c r="G32" s="63" t="n">
        <v>-94</v>
      </c>
      <c r="H32" s="60" t="n">
        <f aca="false">G32+F32</f>
        <v>-192</v>
      </c>
      <c r="I32" s="63" t="n">
        <v>-396</v>
      </c>
      <c r="J32" s="63" t="n">
        <v>4497</v>
      </c>
      <c r="K32" s="63" t="n">
        <v>4054</v>
      </c>
      <c r="L32" s="63" t="n">
        <v>145</v>
      </c>
      <c r="M32" s="63" t="n">
        <v>0</v>
      </c>
      <c r="N32" s="63" t="n">
        <v>0</v>
      </c>
      <c r="O32" s="60" t="n">
        <f aca="false">N32+M32</f>
        <v>0</v>
      </c>
      <c r="P32" s="63" t="n">
        <v>0</v>
      </c>
      <c r="Q32" s="63" t="n">
        <v>0</v>
      </c>
      <c r="R32" s="63" t="n">
        <v>0</v>
      </c>
      <c r="S32" s="63" t="n">
        <v>235</v>
      </c>
      <c r="T32" s="63" t="n">
        <v>72</v>
      </c>
      <c r="U32" s="63" t="n">
        <v>0</v>
      </c>
    </row>
    <row r="33" customFormat="false" ht="14.65" hidden="false" customHeight="false" outlineLevel="0" collapsed="false">
      <c r="A33" s="58" t="n">
        <v>36554</v>
      </c>
      <c r="B33" s="61" t="n">
        <v>36554</v>
      </c>
      <c r="C33" s="61" t="n">
        <v>36554</v>
      </c>
      <c r="D33" s="62" t="s">
        <v>109</v>
      </c>
      <c r="E33" s="63" t="n">
        <v>92</v>
      </c>
      <c r="F33" s="63" t="n">
        <v>55</v>
      </c>
      <c r="G33" s="63" t="n">
        <v>9</v>
      </c>
      <c r="H33" s="60" t="n">
        <f aca="false">G33+F33</f>
        <v>64</v>
      </c>
      <c r="I33" s="63" t="n">
        <v>156</v>
      </c>
      <c r="J33" s="63" t="n">
        <v>4064</v>
      </c>
      <c r="K33" s="63" t="n">
        <v>4323</v>
      </c>
      <c r="L33" s="63" t="n">
        <v>107</v>
      </c>
      <c r="M33" s="63" t="n">
        <v>0</v>
      </c>
      <c r="N33" s="63" t="n">
        <v>0</v>
      </c>
      <c r="O33" s="60" t="n">
        <f aca="false">N33+M33</f>
        <v>0</v>
      </c>
      <c r="P33" s="63" t="n">
        <v>0</v>
      </c>
      <c r="Q33" s="63" t="n">
        <v>0</v>
      </c>
      <c r="R33" s="63" t="n">
        <v>0</v>
      </c>
      <c r="S33" s="63" t="n">
        <v>261</v>
      </c>
      <c r="T33" s="63" t="n">
        <v>84</v>
      </c>
      <c r="U33" s="63" t="n">
        <v>0</v>
      </c>
    </row>
    <row r="34" customFormat="false" ht="14.65" hidden="false" customHeight="false" outlineLevel="0" collapsed="false">
      <c r="A34" s="58" t="n">
        <v>36555</v>
      </c>
      <c r="B34" s="58" t="n">
        <v>36555</v>
      </c>
      <c r="C34" s="58" t="n">
        <v>36555</v>
      </c>
      <c r="D34" s="59" t="s">
        <v>5</v>
      </c>
      <c r="E34" s="60" t="n">
        <v>-215</v>
      </c>
      <c r="F34" s="60" t="n">
        <v>61</v>
      </c>
      <c r="G34" s="60" t="n">
        <v>-34</v>
      </c>
      <c r="H34" s="60" t="n">
        <f aca="false">G34+F34</f>
        <v>27</v>
      </c>
      <c r="I34" s="60" t="n">
        <v>-188</v>
      </c>
      <c r="J34" s="60" t="n">
        <v>4312</v>
      </c>
      <c r="K34" s="60" t="n">
        <v>4252</v>
      </c>
      <c r="L34" s="60" t="n">
        <v>107</v>
      </c>
      <c r="M34" s="60" t="n">
        <v>0</v>
      </c>
      <c r="N34" s="60" t="n">
        <v>0</v>
      </c>
      <c r="O34" s="60" t="n">
        <f aca="false">N34+M34</f>
        <v>0</v>
      </c>
      <c r="P34" s="60" t="n">
        <v>0</v>
      </c>
      <c r="Q34" s="60" t="n">
        <v>0</v>
      </c>
      <c r="R34" s="60" t="n">
        <v>0</v>
      </c>
      <c r="S34" s="60" t="n">
        <v>241</v>
      </c>
      <c r="T34" s="60" t="n">
        <v>58</v>
      </c>
      <c r="U34" s="60" t="n">
        <v>0</v>
      </c>
    </row>
    <row r="35" customFormat="false" ht="14.65" hidden="false" customHeight="false" outlineLevel="0" collapsed="false">
      <c r="A35" s="58" t="n">
        <v>36556</v>
      </c>
      <c r="B35" s="58" t="n">
        <v>36556</v>
      </c>
      <c r="C35" s="58" t="n">
        <v>36556</v>
      </c>
      <c r="D35" s="59" t="s">
        <v>5</v>
      </c>
      <c r="E35" s="60" t="n">
        <v>-107</v>
      </c>
      <c r="F35" s="60" t="n">
        <v>-63</v>
      </c>
      <c r="G35" s="60" t="n">
        <v>-176</v>
      </c>
      <c r="H35" s="60" t="n">
        <f aca="false">G35+F35</f>
        <v>-239</v>
      </c>
      <c r="I35" s="60" t="n">
        <v>-346</v>
      </c>
      <c r="J35" s="60" t="n">
        <v>4252</v>
      </c>
      <c r="K35" s="60" t="n">
        <v>4016</v>
      </c>
      <c r="L35" s="60" t="n">
        <v>107</v>
      </c>
      <c r="M35" s="60" t="n">
        <v>0</v>
      </c>
      <c r="N35" s="60" t="n">
        <v>0</v>
      </c>
      <c r="O35" s="60" t="n">
        <f aca="false">N35+M35</f>
        <v>0</v>
      </c>
      <c r="P35" s="60" t="n">
        <v>0</v>
      </c>
      <c r="Q35" s="60" t="n">
        <v>0</v>
      </c>
      <c r="R35" s="60" t="n">
        <v>0</v>
      </c>
      <c r="S35" s="60" t="n">
        <v>256</v>
      </c>
      <c r="T35" s="60" t="n">
        <v>164</v>
      </c>
      <c r="U35" s="60" t="n">
        <v>0</v>
      </c>
    </row>
    <row r="36" customFormat="false" ht="14.65" hidden="false" customHeight="false" outlineLevel="0" collapsed="false">
      <c r="A36" s="58" t="n">
        <v>36557</v>
      </c>
      <c r="B36" s="58" t="n">
        <v>36557</v>
      </c>
      <c r="C36" s="58" t="n">
        <v>36557</v>
      </c>
      <c r="D36" s="59" t="s">
        <v>5</v>
      </c>
      <c r="E36" s="60" t="n">
        <v>169</v>
      </c>
      <c r="F36" s="60" t="n">
        <v>-88</v>
      </c>
      <c r="G36" s="60" t="n">
        <v>-8</v>
      </c>
      <c r="H36" s="60" t="n">
        <f aca="false">G36+F36</f>
        <v>-96</v>
      </c>
      <c r="I36" s="60" t="n">
        <v>73</v>
      </c>
      <c r="J36" s="60" t="n">
        <v>4016</v>
      </c>
      <c r="K36" s="60" t="n">
        <v>4107</v>
      </c>
      <c r="L36" s="60" t="n">
        <v>152</v>
      </c>
      <c r="M36" s="60" t="n">
        <v>0</v>
      </c>
      <c r="N36" s="60" t="n">
        <v>0</v>
      </c>
      <c r="O36" s="60" t="n">
        <f aca="false">N36+M36</f>
        <v>0</v>
      </c>
      <c r="P36" s="60" t="n">
        <v>0</v>
      </c>
      <c r="Q36" s="60" t="n">
        <v>0</v>
      </c>
      <c r="R36" s="60" t="n">
        <v>0</v>
      </c>
      <c r="S36" s="60" t="n">
        <v>144</v>
      </c>
      <c r="T36" s="60" t="n">
        <v>94</v>
      </c>
      <c r="U36" s="60" t="n">
        <v>68</v>
      </c>
    </row>
    <row r="37" customFormat="false" ht="14.65" hidden="false" customHeight="false" outlineLevel="0" collapsed="false">
      <c r="A37" s="58" t="n">
        <v>36558</v>
      </c>
      <c r="B37" s="58" t="n">
        <v>36558</v>
      </c>
      <c r="C37" s="58" t="n">
        <v>36558</v>
      </c>
      <c r="D37" s="59" t="s">
        <v>5</v>
      </c>
      <c r="E37" s="60" t="n">
        <v>64</v>
      </c>
      <c r="F37" s="60" t="n">
        <v>10</v>
      </c>
      <c r="G37" s="60" t="n">
        <v>-85</v>
      </c>
      <c r="H37" s="60" t="n">
        <f aca="false">G37+F37</f>
        <v>-75</v>
      </c>
      <c r="I37" s="60" t="n">
        <v>-11</v>
      </c>
      <c r="J37" s="60" t="n">
        <v>4107</v>
      </c>
      <c r="K37" s="60" t="n">
        <v>4112</v>
      </c>
      <c r="L37" s="60" t="n">
        <v>152</v>
      </c>
      <c r="M37" s="60" t="n">
        <v>0</v>
      </c>
      <c r="N37" s="60" t="n">
        <v>0</v>
      </c>
      <c r="O37" s="60" t="n">
        <f aca="false">N37+M37</f>
        <v>0</v>
      </c>
      <c r="P37" s="60" t="n">
        <v>0</v>
      </c>
      <c r="Q37" s="60" t="n">
        <v>0</v>
      </c>
      <c r="R37" s="60" t="n">
        <v>0</v>
      </c>
      <c r="S37" s="60" t="n">
        <v>0</v>
      </c>
      <c r="T37" s="60" t="n">
        <v>211</v>
      </c>
      <c r="U37" s="60" t="n">
        <v>11</v>
      </c>
    </row>
    <row r="38" customFormat="false" ht="14.65" hidden="false" customHeight="false" outlineLevel="0" collapsed="false">
      <c r="A38" s="58" t="n">
        <v>36559</v>
      </c>
      <c r="B38" s="58" t="n">
        <v>36559</v>
      </c>
      <c r="C38" s="58" t="n">
        <v>36559</v>
      </c>
      <c r="D38" s="59" t="s">
        <v>5</v>
      </c>
      <c r="E38" s="60" t="n">
        <v>-178</v>
      </c>
      <c r="F38" s="60" t="n">
        <v>-47</v>
      </c>
      <c r="G38" s="60" t="n">
        <v>-82</v>
      </c>
      <c r="H38" s="60" t="n">
        <f aca="false">G38+F38</f>
        <v>-129</v>
      </c>
      <c r="I38" s="60" t="n">
        <v>-307</v>
      </c>
      <c r="J38" s="60" t="n">
        <v>4112</v>
      </c>
      <c r="K38" s="60" t="n">
        <v>4026</v>
      </c>
      <c r="L38" s="60" t="n">
        <v>177</v>
      </c>
      <c r="M38" s="60" t="n">
        <v>0</v>
      </c>
      <c r="N38" s="60" t="n">
        <v>0</v>
      </c>
      <c r="O38" s="60" t="n">
        <f aca="false">N38+M38</f>
        <v>0</v>
      </c>
      <c r="P38" s="60" t="n">
        <v>0</v>
      </c>
      <c r="Q38" s="60" t="n">
        <v>0</v>
      </c>
      <c r="R38" s="60" t="n">
        <v>0</v>
      </c>
      <c r="S38" s="60" t="n">
        <v>220</v>
      </c>
      <c r="T38" s="60" t="n">
        <v>182</v>
      </c>
      <c r="U38" s="60" t="n">
        <v>65</v>
      </c>
    </row>
    <row r="39" customFormat="false" ht="14.65" hidden="false" customHeight="false" outlineLevel="0" collapsed="false">
      <c r="A39" s="58" t="n">
        <v>36560</v>
      </c>
      <c r="B39" s="58" t="n">
        <v>36559</v>
      </c>
      <c r="C39" s="58" t="n">
        <v>36559</v>
      </c>
      <c r="D39" s="59" t="s">
        <v>5</v>
      </c>
      <c r="E39" s="60" t="n">
        <v>-202</v>
      </c>
      <c r="F39" s="60" t="n">
        <v>-23</v>
      </c>
      <c r="G39" s="60" t="n">
        <v>-82</v>
      </c>
      <c r="H39" s="60" t="n">
        <f aca="false">G39+F39</f>
        <v>-105</v>
      </c>
      <c r="I39" s="60" t="n">
        <v>-307</v>
      </c>
      <c r="J39" s="60" t="n">
        <v>4112</v>
      </c>
      <c r="K39" s="60" t="n">
        <v>4026</v>
      </c>
      <c r="L39" s="60" t="n">
        <v>177</v>
      </c>
      <c r="M39" s="60" t="n">
        <v>0</v>
      </c>
      <c r="N39" s="60" t="n">
        <v>0</v>
      </c>
      <c r="O39" s="60" t="n">
        <f aca="false">N39+M39</f>
        <v>0</v>
      </c>
      <c r="P39" s="60" t="n">
        <v>0</v>
      </c>
      <c r="Q39" s="60" t="n">
        <v>0</v>
      </c>
      <c r="R39" s="60" t="n">
        <v>0</v>
      </c>
      <c r="S39" s="60" t="n">
        <v>220</v>
      </c>
      <c r="T39" s="60" t="n">
        <v>182</v>
      </c>
      <c r="U39" s="60" t="n">
        <v>65</v>
      </c>
    </row>
    <row r="40" customFormat="false" ht="14.65" hidden="false" customHeight="false" outlineLevel="0" collapsed="false">
      <c r="A40" s="58" t="n">
        <v>36561</v>
      </c>
      <c r="B40" s="58" t="n">
        <v>36561</v>
      </c>
      <c r="C40" s="58" t="n">
        <v>36561</v>
      </c>
      <c r="D40" s="59" t="s">
        <v>5</v>
      </c>
      <c r="E40" s="60" t="n">
        <v>-73</v>
      </c>
      <c r="F40" s="60" t="n">
        <v>129</v>
      </c>
      <c r="G40" s="60" t="n">
        <v>27</v>
      </c>
      <c r="H40" s="60" t="n">
        <f aca="false">G40+F40</f>
        <v>156</v>
      </c>
      <c r="I40" s="60" t="n">
        <v>83</v>
      </c>
      <c r="J40" s="60" t="n">
        <v>3971</v>
      </c>
      <c r="K40" s="60" t="n">
        <v>4122</v>
      </c>
      <c r="L40" s="60" t="n">
        <v>172</v>
      </c>
      <c r="M40" s="60" t="n">
        <v>0</v>
      </c>
      <c r="N40" s="60" t="n">
        <v>0</v>
      </c>
      <c r="O40" s="60" t="n">
        <f aca="false">N40+M40</f>
        <v>0</v>
      </c>
      <c r="P40" s="60" t="n">
        <v>0</v>
      </c>
      <c r="Q40" s="60" t="n">
        <v>0</v>
      </c>
      <c r="R40" s="60" t="n">
        <v>0</v>
      </c>
      <c r="S40" s="60" t="n">
        <v>177</v>
      </c>
      <c r="T40" s="60" t="n">
        <v>54</v>
      </c>
      <c r="U40" s="60" t="n">
        <v>70</v>
      </c>
    </row>
    <row r="41" customFormat="false" ht="14.65" hidden="false" customHeight="false" outlineLevel="0" collapsed="false">
      <c r="A41" s="58" t="n">
        <v>36562</v>
      </c>
      <c r="B41" s="58" t="n">
        <v>36562</v>
      </c>
      <c r="C41" s="58" t="n">
        <v>36562</v>
      </c>
      <c r="D41" s="59" t="s">
        <v>5</v>
      </c>
      <c r="E41" s="60" t="n">
        <v>85</v>
      </c>
      <c r="F41" s="60" t="n">
        <v>134</v>
      </c>
      <c r="G41" s="60" t="n">
        <v>22</v>
      </c>
      <c r="H41" s="60" t="n">
        <f aca="false">G41+F41</f>
        <v>156</v>
      </c>
      <c r="I41" s="60" t="n">
        <v>241</v>
      </c>
      <c r="J41" s="60" t="n">
        <v>4122</v>
      </c>
      <c r="K41" s="60" t="n">
        <v>4343</v>
      </c>
      <c r="L41" s="60" t="n">
        <v>172</v>
      </c>
      <c r="M41" s="60" t="n">
        <v>0</v>
      </c>
      <c r="N41" s="60" t="n">
        <v>0</v>
      </c>
      <c r="O41" s="60" t="n">
        <f aca="false">N41+M41</f>
        <v>0</v>
      </c>
      <c r="P41" s="60" t="n">
        <v>0</v>
      </c>
      <c r="Q41" s="60" t="n">
        <v>0</v>
      </c>
      <c r="R41" s="60" t="n">
        <v>0</v>
      </c>
      <c r="S41" s="60" t="n">
        <v>184</v>
      </c>
      <c r="T41" s="60" t="n">
        <v>68</v>
      </c>
      <c r="U41" s="60" t="n">
        <v>66</v>
      </c>
    </row>
    <row r="42" customFormat="false" ht="14.65" hidden="false" customHeight="false" outlineLevel="0" collapsed="false">
      <c r="A42" s="58" t="n">
        <v>36563</v>
      </c>
      <c r="B42" s="58" t="n">
        <v>36563</v>
      </c>
      <c r="C42" s="58" t="n">
        <v>36563</v>
      </c>
      <c r="D42" s="59" t="s">
        <v>5</v>
      </c>
      <c r="E42" s="60" t="n">
        <v>69</v>
      </c>
      <c r="F42" s="60" t="n">
        <v>41</v>
      </c>
      <c r="G42" s="60" t="n">
        <v>-73</v>
      </c>
      <c r="H42" s="60" t="n">
        <f aca="false">G42+F42</f>
        <v>-32</v>
      </c>
      <c r="I42" s="60" t="n">
        <v>37</v>
      </c>
      <c r="J42" s="60" t="n">
        <v>4343</v>
      </c>
      <c r="K42" s="60" t="n">
        <v>4331</v>
      </c>
      <c r="L42" s="60" t="n">
        <v>172</v>
      </c>
      <c r="M42" s="60" t="n">
        <v>0</v>
      </c>
      <c r="N42" s="60" t="n">
        <v>0</v>
      </c>
      <c r="O42" s="60" t="n">
        <f aca="false">N42+M42</f>
        <v>0</v>
      </c>
      <c r="P42" s="60" t="n">
        <v>0</v>
      </c>
      <c r="Q42" s="60" t="n">
        <v>0</v>
      </c>
      <c r="R42" s="60" t="n">
        <v>0</v>
      </c>
      <c r="S42" s="60" t="n">
        <v>137</v>
      </c>
      <c r="T42" s="60" t="n">
        <v>57</v>
      </c>
      <c r="U42" s="60" t="n">
        <v>64</v>
      </c>
    </row>
    <row r="43" customFormat="false" ht="14.65" hidden="false" customHeight="false" outlineLevel="0" collapsed="false">
      <c r="A43" s="58" t="n">
        <v>36564</v>
      </c>
      <c r="B43" s="58" t="n">
        <v>36564</v>
      </c>
      <c r="C43" s="58" t="n">
        <v>36564</v>
      </c>
      <c r="D43" s="59" t="s">
        <v>5</v>
      </c>
      <c r="E43" s="60" t="n">
        <v>72</v>
      </c>
      <c r="F43" s="60" t="n">
        <v>82</v>
      </c>
      <c r="G43" s="60" t="n">
        <v>-83</v>
      </c>
      <c r="H43" s="60" t="n">
        <f aca="false">G43+F43</f>
        <v>-1</v>
      </c>
      <c r="I43" s="60" t="n">
        <v>71</v>
      </c>
      <c r="J43" s="60" t="n">
        <v>4331</v>
      </c>
      <c r="K43" s="60" t="n">
        <v>4291</v>
      </c>
      <c r="L43" s="60" t="n">
        <v>172</v>
      </c>
      <c r="M43" s="60" t="n">
        <v>0</v>
      </c>
      <c r="N43" s="60" t="n">
        <v>0</v>
      </c>
      <c r="O43" s="60" t="n">
        <f aca="false">N43+M43</f>
        <v>0</v>
      </c>
      <c r="P43" s="60" t="n">
        <v>0</v>
      </c>
      <c r="Q43" s="60" t="n">
        <v>0</v>
      </c>
      <c r="R43" s="60" t="n">
        <v>0</v>
      </c>
      <c r="S43" s="60" t="n">
        <v>24</v>
      </c>
      <c r="T43" s="60" t="n">
        <v>54</v>
      </c>
      <c r="U43" s="60" t="n">
        <v>60</v>
      </c>
    </row>
    <row r="44" customFormat="false" ht="14.65" hidden="false" customHeight="false" outlineLevel="0" collapsed="false">
      <c r="A44" s="58" t="n">
        <v>36565</v>
      </c>
      <c r="B44" s="58" t="n">
        <v>36565</v>
      </c>
      <c r="C44" s="58" t="n">
        <v>36565</v>
      </c>
      <c r="D44" s="59" t="s">
        <v>5</v>
      </c>
      <c r="E44" s="60" t="n">
        <v>28</v>
      </c>
      <c r="F44" s="60" t="n">
        <v>66</v>
      </c>
      <c r="G44" s="60" t="n">
        <v>-59</v>
      </c>
      <c r="H44" s="60" t="n">
        <f aca="false">G44+F44</f>
        <v>7</v>
      </c>
      <c r="I44" s="60" t="n">
        <v>35</v>
      </c>
      <c r="J44" s="60" t="n">
        <v>4291</v>
      </c>
      <c r="K44" s="60" t="n">
        <v>4257</v>
      </c>
      <c r="L44" s="60" t="n">
        <v>198</v>
      </c>
      <c r="M44" s="60" t="n">
        <v>0</v>
      </c>
      <c r="N44" s="60" t="n">
        <v>0</v>
      </c>
      <c r="O44" s="60" t="n">
        <f aca="false">N44+M44</f>
        <v>0</v>
      </c>
      <c r="P44" s="60" t="n">
        <v>0</v>
      </c>
      <c r="Q44" s="60" t="n">
        <v>0</v>
      </c>
      <c r="R44" s="60" t="n">
        <v>0</v>
      </c>
      <c r="S44" s="60" t="n">
        <v>10</v>
      </c>
      <c r="T44" s="60" t="n">
        <v>42</v>
      </c>
      <c r="U44" s="60" t="n">
        <v>64</v>
      </c>
    </row>
    <row r="45" customFormat="false" ht="14.65" hidden="false" customHeight="false" outlineLevel="0" collapsed="false">
      <c r="A45" s="58" t="n">
        <v>36566</v>
      </c>
      <c r="B45" s="58" t="n">
        <v>36566</v>
      </c>
      <c r="C45" s="58" t="n">
        <v>36566</v>
      </c>
      <c r="D45" s="59" t="s">
        <v>5</v>
      </c>
      <c r="E45" s="60" t="n">
        <v>-180</v>
      </c>
      <c r="F45" s="60" t="n">
        <v>102</v>
      </c>
      <c r="G45" s="60" t="n">
        <v>-101</v>
      </c>
      <c r="H45" s="60" t="n">
        <f aca="false">G45+F45</f>
        <v>1</v>
      </c>
      <c r="I45" s="60" t="n">
        <v>-179</v>
      </c>
      <c r="J45" s="60" t="n">
        <v>4257</v>
      </c>
      <c r="K45" s="60" t="n">
        <v>4053</v>
      </c>
      <c r="L45" s="60" t="n">
        <v>187</v>
      </c>
      <c r="M45" s="60" t="n">
        <v>0</v>
      </c>
      <c r="N45" s="60" t="n">
        <v>0</v>
      </c>
      <c r="O45" s="60" t="n">
        <f aca="false">N45+M45</f>
        <v>0</v>
      </c>
      <c r="P45" s="60" t="n">
        <v>0</v>
      </c>
      <c r="Q45" s="60" t="n">
        <v>0</v>
      </c>
      <c r="R45" s="60" t="n">
        <v>0</v>
      </c>
      <c r="S45" s="60" t="n">
        <v>104</v>
      </c>
      <c r="T45" s="60" t="n">
        <v>37</v>
      </c>
      <c r="U45" s="60" t="n">
        <v>59</v>
      </c>
    </row>
    <row r="46" customFormat="false" ht="14.65" hidden="false" customHeight="false" outlineLevel="0" collapsed="false">
      <c r="A46" s="58" t="n">
        <v>36567</v>
      </c>
      <c r="B46" s="58" t="n">
        <v>36567</v>
      </c>
      <c r="C46" s="58" t="n">
        <v>36567</v>
      </c>
      <c r="D46" s="59" t="s">
        <v>5</v>
      </c>
      <c r="E46" s="60" t="n">
        <v>-349</v>
      </c>
      <c r="F46" s="60" t="n">
        <v>6</v>
      </c>
      <c r="G46" s="60" t="n">
        <v>-94</v>
      </c>
      <c r="H46" s="60" t="n">
        <f aca="false">G46+F46</f>
        <v>-88</v>
      </c>
      <c r="I46" s="60" t="n">
        <v>-437</v>
      </c>
      <c r="J46" s="60" t="n">
        <v>4053</v>
      </c>
      <c r="K46" s="60" t="n">
        <v>4024</v>
      </c>
      <c r="L46" s="60" t="n">
        <v>187</v>
      </c>
      <c r="M46" s="60" t="n">
        <v>0</v>
      </c>
      <c r="N46" s="60" t="n">
        <v>0</v>
      </c>
      <c r="O46" s="60" t="n">
        <f aca="false">N46+M46</f>
        <v>0</v>
      </c>
      <c r="P46" s="60" t="n">
        <v>0</v>
      </c>
      <c r="Q46" s="60" t="n">
        <v>0</v>
      </c>
      <c r="R46" s="60" t="n">
        <v>0</v>
      </c>
      <c r="S46" s="60" t="n">
        <v>198</v>
      </c>
      <c r="T46" s="60" t="n">
        <v>349</v>
      </c>
      <c r="U46" s="60" t="n">
        <v>62</v>
      </c>
    </row>
    <row r="47" customFormat="false" ht="14.65" hidden="false" customHeight="false" outlineLevel="0" collapsed="false">
      <c r="A47" s="58" t="n">
        <v>36568</v>
      </c>
      <c r="B47" s="58" t="n">
        <v>36568</v>
      </c>
      <c r="C47" s="58" t="n">
        <v>36568</v>
      </c>
      <c r="D47" s="59" t="s">
        <v>5</v>
      </c>
      <c r="E47" s="60" t="n">
        <v>-103</v>
      </c>
      <c r="F47" s="60" t="n">
        <v>92</v>
      </c>
      <c r="G47" s="60" t="n">
        <v>71</v>
      </c>
      <c r="H47" s="60" t="n">
        <f aca="false">G47+F47</f>
        <v>163</v>
      </c>
      <c r="I47" s="60" t="n">
        <v>60</v>
      </c>
      <c r="J47" s="60" t="n">
        <v>4024</v>
      </c>
      <c r="K47" s="60" t="n">
        <v>4126</v>
      </c>
      <c r="L47" s="60" t="n">
        <v>187</v>
      </c>
      <c r="M47" s="60" t="n">
        <v>0</v>
      </c>
      <c r="N47" s="60" t="n">
        <v>0</v>
      </c>
      <c r="O47" s="60" t="n">
        <f aca="false">N47+M47</f>
        <v>0</v>
      </c>
      <c r="P47" s="60" t="n">
        <v>0</v>
      </c>
      <c r="Q47" s="60" t="n">
        <v>0</v>
      </c>
      <c r="R47" s="60" t="n">
        <v>0</v>
      </c>
      <c r="S47" s="60" t="n">
        <v>174</v>
      </c>
      <c r="T47" s="60" t="n">
        <v>48</v>
      </c>
      <c r="U47" s="60" t="n">
        <v>61</v>
      </c>
    </row>
    <row r="48" customFormat="false" ht="14.65" hidden="false" customHeight="false" outlineLevel="0" collapsed="false">
      <c r="A48" s="58" t="n">
        <v>36569</v>
      </c>
      <c r="B48" s="58" t="n">
        <v>36569</v>
      </c>
      <c r="C48" s="58" t="n">
        <v>36569</v>
      </c>
      <c r="D48" s="59" t="s">
        <v>5</v>
      </c>
      <c r="E48" s="60" t="n">
        <v>-261</v>
      </c>
      <c r="F48" s="60" t="n">
        <v>109</v>
      </c>
      <c r="G48" s="60" t="n">
        <v>38</v>
      </c>
      <c r="H48" s="60" t="n">
        <f aca="false">G48+F48</f>
        <v>147</v>
      </c>
      <c r="I48" s="60" t="n">
        <v>-114</v>
      </c>
      <c r="J48" s="60" t="n">
        <v>4335</v>
      </c>
      <c r="K48" s="60" t="n">
        <v>4321</v>
      </c>
      <c r="L48" s="60" t="n">
        <v>187</v>
      </c>
      <c r="M48" s="60" t="n">
        <v>0</v>
      </c>
      <c r="N48" s="60" t="n">
        <v>0</v>
      </c>
      <c r="O48" s="60" t="n">
        <f aca="false">N48+M48</f>
        <v>0</v>
      </c>
      <c r="P48" s="60" t="n">
        <v>0</v>
      </c>
      <c r="Q48" s="60" t="n">
        <v>0</v>
      </c>
      <c r="R48" s="60" t="n">
        <v>0</v>
      </c>
      <c r="S48" s="60" t="n">
        <v>176</v>
      </c>
      <c r="T48" s="60" t="n">
        <v>45</v>
      </c>
      <c r="U48" s="60" t="n">
        <v>56</v>
      </c>
    </row>
    <row r="49" customFormat="false" ht="14.65" hidden="false" customHeight="false" outlineLevel="0" collapsed="false">
      <c r="A49" s="58" t="n">
        <v>36570</v>
      </c>
      <c r="B49" s="58" t="n">
        <v>36570</v>
      </c>
      <c r="C49" s="58" t="n">
        <v>36570</v>
      </c>
      <c r="D49" s="59" t="s">
        <v>5</v>
      </c>
      <c r="E49" s="60" t="n">
        <v>57</v>
      </c>
      <c r="F49" s="60" t="n">
        <v>21</v>
      </c>
      <c r="G49" s="60" t="n">
        <v>-59</v>
      </c>
      <c r="H49" s="60" t="n">
        <f aca="false">G49+F49</f>
        <v>-38</v>
      </c>
      <c r="I49" s="60" t="n">
        <v>19</v>
      </c>
      <c r="J49" s="60" t="n">
        <v>4321</v>
      </c>
      <c r="K49" s="60" t="n">
        <v>4298</v>
      </c>
      <c r="L49" s="60" t="n">
        <v>202</v>
      </c>
      <c r="M49" s="60" t="n">
        <v>0</v>
      </c>
      <c r="N49" s="60" t="n">
        <v>0</v>
      </c>
      <c r="O49" s="60" t="n">
        <f aca="false">N49+M49</f>
        <v>0</v>
      </c>
      <c r="P49" s="60" t="n">
        <v>0</v>
      </c>
      <c r="Q49" s="60" t="n">
        <v>0</v>
      </c>
      <c r="R49" s="60" t="n">
        <v>0</v>
      </c>
      <c r="S49" s="60" t="n">
        <v>137</v>
      </c>
      <c r="T49" s="60" t="n">
        <v>50</v>
      </c>
      <c r="U49" s="60" t="n">
        <v>58</v>
      </c>
    </row>
    <row r="50" customFormat="false" ht="14.65" hidden="false" customHeight="false" outlineLevel="0" collapsed="false">
      <c r="A50" s="58" t="n">
        <v>36571</v>
      </c>
      <c r="B50" s="58" t="n">
        <v>36571</v>
      </c>
      <c r="C50" s="58" t="n">
        <v>36571</v>
      </c>
      <c r="D50" s="59" t="s">
        <v>5</v>
      </c>
      <c r="E50" s="60" t="n">
        <v>119</v>
      </c>
      <c r="F50" s="60" t="n">
        <v>1</v>
      </c>
      <c r="G50" s="60" t="n">
        <v>7</v>
      </c>
      <c r="H50" s="60" t="n">
        <f aca="false">G50+F50</f>
        <v>8</v>
      </c>
      <c r="I50" s="60" t="n">
        <v>127</v>
      </c>
      <c r="J50" s="60" t="n">
        <v>4298</v>
      </c>
      <c r="K50" s="60" t="n">
        <v>4354</v>
      </c>
      <c r="L50" s="60" t="n">
        <v>187</v>
      </c>
      <c r="M50" s="60" t="n">
        <v>0</v>
      </c>
      <c r="N50" s="60" t="n">
        <v>0</v>
      </c>
      <c r="O50" s="60" t="n">
        <f aca="false">N50+M50</f>
        <v>0</v>
      </c>
      <c r="P50" s="60" t="n">
        <v>0</v>
      </c>
      <c r="Q50" s="60" t="n">
        <v>0</v>
      </c>
      <c r="R50" s="60" t="n">
        <v>0</v>
      </c>
      <c r="S50" s="60" t="n">
        <v>66</v>
      </c>
      <c r="T50" s="60" t="n">
        <v>49</v>
      </c>
      <c r="U50" s="60" t="n">
        <v>57</v>
      </c>
    </row>
    <row r="51" customFormat="false" ht="14.65" hidden="false" customHeight="false" outlineLevel="0" collapsed="false">
      <c r="A51" s="58" t="n">
        <v>36572</v>
      </c>
      <c r="B51" s="58" t="n">
        <v>36572</v>
      </c>
      <c r="C51" s="58" t="n">
        <v>36572</v>
      </c>
      <c r="D51" s="59" t="s">
        <v>5</v>
      </c>
      <c r="E51" s="60" t="n">
        <v>-229</v>
      </c>
      <c r="F51" s="60" t="n">
        <v>52</v>
      </c>
      <c r="G51" s="60" t="n">
        <v>-78</v>
      </c>
      <c r="H51" s="60" t="n">
        <f aca="false">G51+F51</f>
        <v>-26</v>
      </c>
      <c r="I51" s="60" t="n">
        <v>-255</v>
      </c>
      <c r="J51" s="60" t="n">
        <v>4354</v>
      </c>
      <c r="K51" s="60" t="n">
        <v>4080</v>
      </c>
      <c r="L51" s="60" t="n">
        <v>187</v>
      </c>
      <c r="M51" s="60" t="n">
        <v>0</v>
      </c>
      <c r="N51" s="60" t="n">
        <v>0</v>
      </c>
      <c r="O51" s="60" t="n">
        <f aca="false">N51+M51</f>
        <v>0</v>
      </c>
      <c r="P51" s="60" t="n">
        <v>0</v>
      </c>
      <c r="Q51" s="60" t="n">
        <v>3</v>
      </c>
      <c r="R51" s="60" t="n">
        <v>0</v>
      </c>
      <c r="S51" s="60" t="n">
        <v>114</v>
      </c>
      <c r="T51" s="60" t="n">
        <v>108</v>
      </c>
      <c r="U51" s="60" t="n">
        <v>55</v>
      </c>
    </row>
    <row r="52" customFormat="false" ht="14.65" hidden="false" customHeight="false" outlineLevel="0" collapsed="false">
      <c r="A52" s="58" t="n">
        <v>36573</v>
      </c>
      <c r="B52" s="58" t="n">
        <v>36573</v>
      </c>
      <c r="C52" s="58" t="n">
        <v>36573</v>
      </c>
      <c r="D52" s="59" t="s">
        <v>5</v>
      </c>
      <c r="E52" s="60" t="n">
        <v>-32</v>
      </c>
      <c r="F52" s="60" t="n">
        <v>-9</v>
      </c>
      <c r="G52" s="60" t="n">
        <v>-62</v>
      </c>
      <c r="H52" s="60" t="n">
        <f aca="false">G52+F52</f>
        <v>-71</v>
      </c>
      <c r="I52" s="60" t="n">
        <v>-103</v>
      </c>
      <c r="J52" s="60" t="n">
        <v>4080</v>
      </c>
      <c r="K52" s="60" t="n">
        <v>4006</v>
      </c>
      <c r="L52" s="60" t="n">
        <v>187</v>
      </c>
      <c r="M52" s="60" t="n">
        <v>0</v>
      </c>
      <c r="N52" s="60" t="n">
        <v>0</v>
      </c>
      <c r="O52" s="60" t="n">
        <f aca="false">N52+M52</f>
        <v>0</v>
      </c>
      <c r="P52" s="60" t="n">
        <v>0</v>
      </c>
      <c r="Q52" s="60" t="n">
        <v>0</v>
      </c>
      <c r="R52" s="60" t="n">
        <v>0</v>
      </c>
      <c r="S52" s="60" t="n">
        <v>188</v>
      </c>
      <c r="T52" s="60" t="n">
        <v>131</v>
      </c>
      <c r="U52" s="60" t="n">
        <v>30</v>
      </c>
    </row>
    <row r="53" customFormat="false" ht="14.65" hidden="false" customHeight="false" outlineLevel="0" collapsed="false">
      <c r="A53" s="58" t="n">
        <v>36574</v>
      </c>
      <c r="B53" s="58" t="n">
        <v>36574</v>
      </c>
      <c r="C53" s="58" t="n">
        <v>36574</v>
      </c>
      <c r="D53" s="59" t="s">
        <v>5</v>
      </c>
      <c r="E53" s="60" t="n">
        <v>187</v>
      </c>
      <c r="F53" s="60" t="n">
        <v>-10</v>
      </c>
      <c r="G53" s="60" t="n">
        <v>-5</v>
      </c>
      <c r="H53" s="60" t="n">
        <f aca="false">G53+F53</f>
        <v>-15</v>
      </c>
      <c r="I53" s="60" t="n">
        <v>172</v>
      </c>
      <c r="J53" s="60" t="n">
        <v>4006</v>
      </c>
      <c r="K53" s="60" t="n">
        <v>4103</v>
      </c>
      <c r="L53" s="60" t="n">
        <v>187</v>
      </c>
      <c r="M53" s="60" t="n">
        <v>0</v>
      </c>
      <c r="N53" s="60" t="n">
        <v>0</v>
      </c>
      <c r="O53" s="60" t="n">
        <f aca="false">N53+M53</f>
        <v>0</v>
      </c>
      <c r="P53" s="60" t="n">
        <v>0</v>
      </c>
      <c r="Q53" s="60" t="n">
        <v>0</v>
      </c>
      <c r="R53" s="60" t="n">
        <v>0</v>
      </c>
      <c r="S53" s="60" t="n">
        <v>190</v>
      </c>
      <c r="T53" s="60" t="n">
        <v>54</v>
      </c>
      <c r="U53" s="60" t="n">
        <v>5</v>
      </c>
    </row>
    <row r="54" customFormat="false" ht="14.65" hidden="false" customHeight="false" outlineLevel="0" collapsed="false">
      <c r="A54" s="58" t="n">
        <v>36575</v>
      </c>
      <c r="B54" s="58" t="n">
        <v>36575</v>
      </c>
      <c r="C54" s="58" t="n">
        <v>36575</v>
      </c>
      <c r="D54" s="59" t="s">
        <v>5</v>
      </c>
      <c r="E54" s="60" t="n">
        <v>151</v>
      </c>
      <c r="F54" s="60" t="n">
        <v>198</v>
      </c>
      <c r="G54" s="60" t="n">
        <v>137</v>
      </c>
      <c r="H54" s="60" t="n">
        <f aca="false">G54+F54</f>
        <v>335</v>
      </c>
      <c r="I54" s="60" t="n">
        <v>486</v>
      </c>
      <c r="J54" s="60" t="n">
        <v>4103</v>
      </c>
      <c r="K54" s="60" t="n">
        <v>4516</v>
      </c>
      <c r="L54" s="60" t="n">
        <v>187</v>
      </c>
      <c r="M54" s="60" t="n">
        <v>0</v>
      </c>
      <c r="N54" s="60" t="n">
        <v>0</v>
      </c>
      <c r="O54" s="60" t="n">
        <f aca="false">N54+M54</f>
        <v>0</v>
      </c>
      <c r="P54" s="60" t="n">
        <v>0</v>
      </c>
      <c r="Q54" s="60" t="n">
        <v>0</v>
      </c>
      <c r="R54" s="60" t="n">
        <v>0</v>
      </c>
      <c r="S54" s="60" t="n">
        <v>55</v>
      </c>
      <c r="T54" s="60" t="n">
        <v>42</v>
      </c>
      <c r="U54" s="60" t="n">
        <v>0</v>
      </c>
    </row>
    <row r="55" customFormat="false" ht="14.65" hidden="false" customHeight="false" outlineLevel="0" collapsed="false">
      <c r="A55" s="58" t="n">
        <v>36576</v>
      </c>
      <c r="B55" s="58" t="n">
        <v>36576</v>
      </c>
      <c r="C55" s="58" t="n">
        <v>36576</v>
      </c>
      <c r="D55" s="59" t="s">
        <v>5</v>
      </c>
      <c r="E55" s="60" t="n">
        <v>-60</v>
      </c>
      <c r="F55" s="60" t="n">
        <v>189</v>
      </c>
      <c r="G55" s="60" t="n">
        <v>157</v>
      </c>
      <c r="H55" s="60" t="n">
        <f aca="false">G55+F55</f>
        <v>346</v>
      </c>
      <c r="I55" s="60" t="n">
        <v>286</v>
      </c>
      <c r="J55" s="60" t="n">
        <v>4516</v>
      </c>
      <c r="K55" s="60" t="n">
        <v>4580</v>
      </c>
      <c r="L55" s="60" t="n">
        <v>187</v>
      </c>
      <c r="M55" s="60" t="n">
        <v>0</v>
      </c>
      <c r="N55" s="60" t="n">
        <v>0</v>
      </c>
      <c r="O55" s="60" t="n">
        <f aca="false">N55+M55</f>
        <v>0</v>
      </c>
      <c r="P55" s="60" t="n">
        <v>0</v>
      </c>
      <c r="Q55" s="60" t="n">
        <v>169</v>
      </c>
      <c r="R55" s="60" t="n">
        <v>0</v>
      </c>
      <c r="S55" s="60" t="n">
        <v>0</v>
      </c>
      <c r="T55" s="60" t="n">
        <v>12</v>
      </c>
      <c r="U55" s="60" t="n">
        <v>0</v>
      </c>
    </row>
    <row r="56" customFormat="false" ht="14.65" hidden="false" customHeight="false" outlineLevel="0" collapsed="false">
      <c r="A56" s="58" t="n">
        <v>36577</v>
      </c>
      <c r="B56" s="58" t="n">
        <v>36577</v>
      </c>
      <c r="C56" s="58" t="n">
        <v>36577</v>
      </c>
      <c r="D56" s="59" t="s">
        <v>5</v>
      </c>
      <c r="E56" s="60" t="n">
        <v>16</v>
      </c>
      <c r="F56" s="60" t="n">
        <v>0</v>
      </c>
      <c r="G56" s="60" t="n">
        <v>-48</v>
      </c>
      <c r="H56" s="60" t="n">
        <f aca="false">G56+F56</f>
        <v>-48</v>
      </c>
      <c r="I56" s="60" t="n">
        <v>-32</v>
      </c>
      <c r="J56" s="60" t="n">
        <v>4580</v>
      </c>
      <c r="K56" s="60" t="n">
        <v>4546</v>
      </c>
      <c r="L56" s="60" t="n">
        <v>162</v>
      </c>
      <c r="M56" s="60" t="n">
        <v>0</v>
      </c>
      <c r="N56" s="60" t="n">
        <v>0</v>
      </c>
      <c r="O56" s="60" t="n">
        <f aca="false">N56+M56</f>
        <v>0</v>
      </c>
      <c r="P56" s="60" t="n">
        <v>0</v>
      </c>
      <c r="Q56" s="60" t="n">
        <v>0</v>
      </c>
      <c r="R56" s="60" t="n">
        <v>0</v>
      </c>
      <c r="S56" s="60" t="n">
        <v>25</v>
      </c>
      <c r="T56" s="60" t="n">
        <v>45</v>
      </c>
      <c r="U56" s="60" t="n">
        <v>0</v>
      </c>
    </row>
    <row r="57" customFormat="false" ht="14.65" hidden="false" customHeight="false" outlineLevel="0" collapsed="false">
      <c r="A57" s="58" t="n">
        <v>36578</v>
      </c>
      <c r="B57" s="58" t="n">
        <v>36578</v>
      </c>
      <c r="C57" s="58" t="n">
        <v>36578</v>
      </c>
      <c r="D57" s="59" t="s">
        <v>5</v>
      </c>
      <c r="E57" s="60" t="n">
        <v>-438</v>
      </c>
      <c r="F57" s="60" t="n">
        <v>62</v>
      </c>
      <c r="G57" s="60" t="n">
        <v>-51</v>
      </c>
      <c r="H57" s="60" t="n">
        <f aca="false">G57+F57</f>
        <v>11</v>
      </c>
      <c r="I57" s="60" t="n">
        <v>-427</v>
      </c>
      <c r="J57" s="60" t="n">
        <v>4546</v>
      </c>
      <c r="K57" s="60" t="n">
        <v>4104</v>
      </c>
      <c r="L57" s="60" t="n">
        <v>187</v>
      </c>
      <c r="M57" s="60" t="n">
        <v>0</v>
      </c>
      <c r="N57" s="60" t="n">
        <v>0</v>
      </c>
      <c r="O57" s="60" t="n">
        <f aca="false">N57+M57</f>
        <v>0</v>
      </c>
      <c r="P57" s="60" t="n">
        <v>0</v>
      </c>
      <c r="Q57" s="60" t="n">
        <v>0</v>
      </c>
      <c r="R57" s="60" t="n">
        <v>0</v>
      </c>
      <c r="S57" s="60" t="n">
        <v>0</v>
      </c>
      <c r="T57" s="60" t="n">
        <v>67</v>
      </c>
      <c r="U57" s="60" t="n">
        <v>0</v>
      </c>
    </row>
    <row r="58" customFormat="false" ht="14.65" hidden="false" customHeight="false" outlineLevel="0" collapsed="false">
      <c r="A58" s="58" t="n">
        <v>36579</v>
      </c>
      <c r="B58" s="58" t="n">
        <v>36579</v>
      </c>
      <c r="C58" s="58" t="n">
        <v>36579</v>
      </c>
      <c r="D58" s="59" t="s">
        <v>5</v>
      </c>
      <c r="E58" s="60" t="n">
        <v>-100</v>
      </c>
      <c r="F58" s="60" t="n">
        <v>53</v>
      </c>
      <c r="G58" s="60" t="n">
        <v>-108</v>
      </c>
      <c r="H58" s="60" t="n">
        <f aca="false">G58+F58</f>
        <v>-55</v>
      </c>
      <c r="I58" s="60" t="n">
        <v>-155</v>
      </c>
      <c r="J58" s="60" t="n">
        <v>4104</v>
      </c>
      <c r="K58" s="60" t="n">
        <v>4064</v>
      </c>
      <c r="L58" s="60" t="n">
        <v>212</v>
      </c>
      <c r="M58" s="60" t="n">
        <v>0</v>
      </c>
      <c r="N58" s="60" t="n">
        <v>0</v>
      </c>
      <c r="O58" s="60" t="n">
        <f aca="false">N58+M58</f>
        <v>0</v>
      </c>
      <c r="P58" s="60" t="n">
        <v>0</v>
      </c>
      <c r="Q58" s="60" t="n">
        <v>0</v>
      </c>
      <c r="R58" s="60" t="n">
        <v>0</v>
      </c>
      <c r="S58" s="60" t="n">
        <v>196</v>
      </c>
      <c r="T58" s="60" t="n">
        <v>442</v>
      </c>
      <c r="U58" s="60" t="n">
        <v>26</v>
      </c>
    </row>
    <row r="59" customFormat="false" ht="14.65" hidden="false" customHeight="false" outlineLevel="0" collapsed="false">
      <c r="A59" s="58" t="n">
        <v>36580</v>
      </c>
      <c r="B59" s="58" t="n">
        <v>36580</v>
      </c>
      <c r="C59" s="58" t="n">
        <v>36580</v>
      </c>
      <c r="D59" s="59" t="s">
        <v>5</v>
      </c>
      <c r="E59" s="60" t="n">
        <v>-274</v>
      </c>
      <c r="F59" s="60" t="n">
        <v>-76</v>
      </c>
      <c r="G59" s="60" t="n">
        <v>15</v>
      </c>
      <c r="H59" s="60" t="n">
        <f aca="false">G59+F59</f>
        <v>-61</v>
      </c>
      <c r="I59" s="60" t="n">
        <v>-335</v>
      </c>
      <c r="J59" s="60" t="n">
        <v>4046</v>
      </c>
      <c r="K59" s="60" t="n">
        <v>4020</v>
      </c>
      <c r="L59" s="60" t="n">
        <v>190</v>
      </c>
      <c r="M59" s="60" t="n">
        <v>0</v>
      </c>
      <c r="N59" s="60" t="n">
        <v>0</v>
      </c>
      <c r="O59" s="60" t="n">
        <f aca="false">N59+M59</f>
        <v>0</v>
      </c>
      <c r="P59" s="60" t="n">
        <v>0</v>
      </c>
      <c r="Q59" s="60" t="n">
        <v>0</v>
      </c>
      <c r="R59" s="60" t="n">
        <v>0</v>
      </c>
      <c r="S59" s="60" t="n">
        <v>119</v>
      </c>
      <c r="T59" s="60" t="n">
        <v>543</v>
      </c>
      <c r="U59" s="60" t="n">
        <v>32</v>
      </c>
    </row>
    <row r="60" customFormat="false" ht="14.65" hidden="false" customHeight="false" outlineLevel="0" collapsed="false">
      <c r="A60" s="58" t="n">
        <v>36581</v>
      </c>
      <c r="B60" s="58" t="n">
        <v>36581</v>
      </c>
      <c r="C60" s="58" t="n">
        <v>36581</v>
      </c>
      <c r="D60" s="59" t="s">
        <v>5</v>
      </c>
      <c r="E60" s="60" t="n">
        <v>158</v>
      </c>
      <c r="F60" s="60" t="n">
        <v>15</v>
      </c>
      <c r="G60" s="60" t="n">
        <v>114</v>
      </c>
      <c r="H60" s="60" t="n">
        <f aca="false">G60+F60</f>
        <v>129</v>
      </c>
      <c r="I60" s="60" t="n">
        <v>287</v>
      </c>
      <c r="J60" s="60" t="n">
        <v>4020</v>
      </c>
      <c r="K60" s="60" t="n">
        <v>4218</v>
      </c>
      <c r="L60" s="60" t="n">
        <v>190</v>
      </c>
      <c r="M60" s="60" t="n">
        <v>0</v>
      </c>
      <c r="N60" s="60" t="n">
        <v>0</v>
      </c>
      <c r="O60" s="60" t="n">
        <f aca="false">N60+M60</f>
        <v>0</v>
      </c>
      <c r="P60" s="60" t="n">
        <v>0</v>
      </c>
      <c r="Q60" s="60" t="n">
        <v>0</v>
      </c>
      <c r="R60" s="60" t="n">
        <v>0</v>
      </c>
      <c r="S60" s="60" t="n">
        <v>0</v>
      </c>
      <c r="T60" s="60" t="n">
        <v>259</v>
      </c>
      <c r="U60" s="60" t="n">
        <v>32</v>
      </c>
    </row>
    <row r="61" customFormat="false" ht="14.65" hidden="false" customHeight="false" outlineLevel="0" collapsed="false">
      <c r="A61" s="58" t="n">
        <v>36582</v>
      </c>
      <c r="B61" s="58" t="n">
        <v>36582</v>
      </c>
      <c r="C61" s="58" t="n">
        <v>36582</v>
      </c>
      <c r="D61" s="59" t="s">
        <v>5</v>
      </c>
      <c r="E61" s="60" t="n">
        <v>-2</v>
      </c>
      <c r="F61" s="60" t="n">
        <v>178</v>
      </c>
      <c r="G61" s="60" t="n">
        <v>99</v>
      </c>
      <c r="H61" s="60" t="n">
        <f aca="false">G61+F61</f>
        <v>277</v>
      </c>
      <c r="I61" s="60" t="n">
        <v>275</v>
      </c>
      <c r="J61" s="60" t="n">
        <v>4218</v>
      </c>
      <c r="K61" s="60" t="n">
        <v>4435</v>
      </c>
      <c r="L61" s="60" t="n">
        <v>190</v>
      </c>
      <c r="M61" s="60" t="n">
        <v>0</v>
      </c>
      <c r="N61" s="60" t="n">
        <v>0</v>
      </c>
      <c r="O61" s="60" t="n">
        <f aca="false">N61+M61</f>
        <v>0</v>
      </c>
      <c r="P61" s="60" t="n">
        <v>0</v>
      </c>
      <c r="Q61" s="60" t="n">
        <v>0</v>
      </c>
      <c r="R61" s="60" t="n">
        <v>0</v>
      </c>
      <c r="S61" s="60" t="n">
        <v>0</v>
      </c>
      <c r="T61" s="60" t="n">
        <v>16</v>
      </c>
      <c r="U61" s="60" t="n">
        <v>2</v>
      </c>
    </row>
    <row r="62" customFormat="false" ht="14.65" hidden="false" customHeight="false" outlineLevel="0" collapsed="false">
      <c r="A62" s="58" t="n">
        <v>36583</v>
      </c>
      <c r="B62" s="58" t="n">
        <v>36583</v>
      </c>
      <c r="C62" s="58" t="n">
        <v>36583</v>
      </c>
      <c r="D62" s="59" t="s">
        <v>5</v>
      </c>
      <c r="E62" s="60" t="n">
        <v>-37</v>
      </c>
      <c r="F62" s="60" t="n">
        <v>179</v>
      </c>
      <c r="G62" s="60" t="n">
        <v>98</v>
      </c>
      <c r="H62" s="60" t="n">
        <f aca="false">G62+F62</f>
        <v>277</v>
      </c>
      <c r="I62" s="60" t="n">
        <v>240</v>
      </c>
      <c r="J62" s="60" t="n">
        <v>4435</v>
      </c>
      <c r="K62" s="60" t="n">
        <v>4506</v>
      </c>
      <c r="L62" s="60" t="n">
        <v>190</v>
      </c>
      <c r="M62" s="60" t="n">
        <v>0</v>
      </c>
      <c r="N62" s="60" t="n">
        <v>0</v>
      </c>
      <c r="O62" s="60" t="n">
        <f aca="false">N62+M62</f>
        <v>0</v>
      </c>
      <c r="P62" s="60" t="n">
        <v>0</v>
      </c>
      <c r="Q62" s="60" t="n">
        <v>0</v>
      </c>
      <c r="R62" s="60" t="n">
        <v>0</v>
      </c>
      <c r="S62" s="60" t="n">
        <v>0</v>
      </c>
      <c r="T62" s="60" t="n">
        <v>89</v>
      </c>
      <c r="U62" s="60" t="n">
        <v>0</v>
      </c>
    </row>
    <row r="63" customFormat="false" ht="14.65" hidden="false" customHeight="false" outlineLevel="0" collapsed="false">
      <c r="A63" s="58" t="n">
        <v>36584</v>
      </c>
      <c r="B63" s="58" t="n">
        <v>36584</v>
      </c>
      <c r="C63" s="58" t="n">
        <v>36584</v>
      </c>
      <c r="D63" s="59" t="s">
        <v>5</v>
      </c>
      <c r="E63" s="60" t="n">
        <v>-85</v>
      </c>
      <c r="F63" s="60" t="n">
        <v>-84</v>
      </c>
      <c r="G63" s="60" t="n">
        <v>-103</v>
      </c>
      <c r="H63" s="60" t="n">
        <f aca="false">G63+F63</f>
        <v>-187</v>
      </c>
      <c r="I63" s="60" t="n">
        <v>-272</v>
      </c>
      <c r="J63" s="60" t="n">
        <v>4506</v>
      </c>
      <c r="K63" s="60" t="n">
        <v>4240</v>
      </c>
      <c r="L63" s="60" t="n">
        <v>194</v>
      </c>
      <c r="M63" s="60" t="n">
        <v>0</v>
      </c>
      <c r="N63" s="60" t="n">
        <v>0</v>
      </c>
      <c r="O63" s="60" t="n">
        <f aca="false">N63+M63</f>
        <v>0</v>
      </c>
      <c r="P63" s="60" t="n">
        <v>0</v>
      </c>
      <c r="Q63" s="60" t="n">
        <v>0</v>
      </c>
      <c r="R63" s="60" t="n">
        <v>0</v>
      </c>
      <c r="S63" s="60" t="n">
        <v>0</v>
      </c>
      <c r="T63" s="60" t="n">
        <v>150</v>
      </c>
      <c r="U63" s="60" t="n">
        <v>25</v>
      </c>
    </row>
    <row r="64" customFormat="false" ht="14.65" hidden="false" customHeight="false" outlineLevel="0" collapsed="false">
      <c r="A64" s="58" t="n">
        <v>36585</v>
      </c>
      <c r="B64" s="58" t="n">
        <v>36585</v>
      </c>
      <c r="C64" s="58" t="n">
        <v>36585</v>
      </c>
      <c r="D64" s="59" t="s">
        <v>5</v>
      </c>
      <c r="E64" s="60" t="n">
        <v>-26</v>
      </c>
      <c r="F64" s="60" t="n">
        <v>70</v>
      </c>
      <c r="G64" s="60" t="n">
        <v>-18</v>
      </c>
      <c r="H64" s="60" t="n">
        <f aca="false">G64+F64</f>
        <v>52</v>
      </c>
      <c r="I64" s="60" t="n">
        <v>26</v>
      </c>
      <c r="J64" s="60" t="n">
        <v>4240</v>
      </c>
      <c r="K64" s="60" t="n">
        <v>4163</v>
      </c>
      <c r="L64" s="60" t="n">
        <v>258</v>
      </c>
      <c r="M64" s="60" t="n">
        <v>0</v>
      </c>
      <c r="N64" s="60" t="n">
        <v>0</v>
      </c>
      <c r="O64" s="60" t="n">
        <f aca="false">N64+M64</f>
        <v>0</v>
      </c>
      <c r="P64" s="60" t="n">
        <v>0</v>
      </c>
      <c r="Q64" s="60" t="n">
        <v>0</v>
      </c>
      <c r="R64" s="60" t="n">
        <v>0</v>
      </c>
      <c r="S64" s="60" t="n">
        <v>163</v>
      </c>
      <c r="T64" s="60" t="n">
        <v>164</v>
      </c>
      <c r="U64" s="60" t="n">
        <v>31</v>
      </c>
    </row>
    <row r="65" customFormat="false" ht="14.65" hidden="false" customHeight="false" outlineLevel="0" collapsed="false">
      <c r="A65" s="58" t="n">
        <v>36586</v>
      </c>
      <c r="B65" s="58" t="n">
        <v>36586</v>
      </c>
      <c r="C65" s="58" t="n">
        <v>36586</v>
      </c>
      <c r="D65" s="59" t="s">
        <v>5</v>
      </c>
      <c r="E65" s="60" t="n">
        <v>31</v>
      </c>
      <c r="F65" s="60" t="n">
        <v>-13</v>
      </c>
      <c r="G65" s="60" t="n">
        <v>-73</v>
      </c>
      <c r="H65" s="60" t="n">
        <f aca="false">G65+F65</f>
        <v>-86</v>
      </c>
      <c r="I65" s="60" t="n">
        <v>-55</v>
      </c>
      <c r="J65" s="60" t="n">
        <v>4163</v>
      </c>
      <c r="K65" s="60" t="n">
        <v>4063</v>
      </c>
      <c r="L65" s="60" t="n">
        <v>99</v>
      </c>
      <c r="M65" s="60" t="n">
        <v>0</v>
      </c>
      <c r="N65" s="60" t="n">
        <v>0</v>
      </c>
      <c r="O65" s="60" t="n">
        <f aca="false">N65+M65</f>
        <v>0</v>
      </c>
      <c r="P65" s="60" t="n">
        <v>0</v>
      </c>
      <c r="Q65" s="60" t="n">
        <v>0</v>
      </c>
      <c r="R65" s="60" t="n">
        <v>0</v>
      </c>
      <c r="S65" s="60" t="n">
        <v>85</v>
      </c>
      <c r="T65" s="60" t="n">
        <v>13</v>
      </c>
      <c r="U65" s="60" t="n">
        <v>28</v>
      </c>
    </row>
    <row r="66" customFormat="false" ht="14.65" hidden="false" customHeight="false" outlineLevel="0" collapsed="false">
      <c r="A66" s="58" t="n">
        <v>36587</v>
      </c>
      <c r="B66" s="58" t="n">
        <v>36587</v>
      </c>
      <c r="C66" s="58" t="n">
        <v>36587</v>
      </c>
      <c r="D66" s="59" t="s">
        <v>5</v>
      </c>
      <c r="E66" s="60" t="n">
        <v>-120</v>
      </c>
      <c r="F66" s="60" t="n">
        <v>-69</v>
      </c>
      <c r="G66" s="60" t="n">
        <v>21</v>
      </c>
      <c r="H66" s="60" t="n">
        <f aca="false">G66+F66</f>
        <v>-48</v>
      </c>
      <c r="I66" s="60" t="n">
        <v>-168</v>
      </c>
      <c r="J66" s="60" t="n">
        <v>4063</v>
      </c>
      <c r="K66" s="60" t="n">
        <v>3963</v>
      </c>
      <c r="L66" s="60" t="n">
        <v>191</v>
      </c>
      <c r="M66" s="60" t="n">
        <v>0</v>
      </c>
      <c r="N66" s="60" t="n">
        <v>0</v>
      </c>
      <c r="O66" s="60" t="n">
        <f aca="false">N66+M66</f>
        <v>0</v>
      </c>
      <c r="P66" s="60" t="n">
        <v>0</v>
      </c>
      <c r="Q66" s="60" t="n">
        <v>0</v>
      </c>
      <c r="R66" s="60" t="n">
        <v>0</v>
      </c>
      <c r="S66" s="60" t="n">
        <v>175</v>
      </c>
      <c r="T66" s="60" t="n">
        <v>153</v>
      </c>
      <c r="U66" s="60" t="n">
        <v>11</v>
      </c>
    </row>
    <row r="67" customFormat="false" ht="14.65" hidden="false" customHeight="false" outlineLevel="0" collapsed="false">
      <c r="A67" s="58" t="n">
        <v>36588</v>
      </c>
      <c r="B67" s="58" t="n">
        <v>36588</v>
      </c>
      <c r="C67" s="58" t="n">
        <v>36588</v>
      </c>
      <c r="D67" s="59" t="s">
        <v>5</v>
      </c>
      <c r="E67" s="60" t="n">
        <v>29</v>
      </c>
      <c r="F67" s="60" t="n">
        <v>-113</v>
      </c>
      <c r="G67" s="60" t="n">
        <v>52</v>
      </c>
      <c r="H67" s="60" t="n">
        <f aca="false">G67+F67</f>
        <v>-61</v>
      </c>
      <c r="I67" s="60" t="n">
        <v>-32</v>
      </c>
      <c r="J67" s="60" t="n">
        <v>3963</v>
      </c>
      <c r="K67" s="60" t="n">
        <v>3956</v>
      </c>
      <c r="L67" s="60" t="n">
        <v>190</v>
      </c>
      <c r="M67" s="60" t="n">
        <v>0</v>
      </c>
      <c r="N67" s="60" t="n">
        <v>0</v>
      </c>
      <c r="O67" s="60" t="n">
        <f aca="false">N67+M67</f>
        <v>0</v>
      </c>
      <c r="P67" s="60" t="n">
        <v>0</v>
      </c>
      <c r="Q67" s="60" t="n">
        <v>0</v>
      </c>
      <c r="R67" s="60" t="n">
        <v>0</v>
      </c>
      <c r="S67" s="60" t="n">
        <v>60</v>
      </c>
      <c r="T67" s="60" t="n">
        <v>22</v>
      </c>
      <c r="U67" s="60" t="n">
        <v>0</v>
      </c>
    </row>
    <row r="68" customFormat="false" ht="14.65" hidden="false" customHeight="false" outlineLevel="0" collapsed="false">
      <c r="A68" s="58" t="n">
        <v>36589</v>
      </c>
      <c r="B68" s="58" t="n">
        <v>36589</v>
      </c>
      <c r="C68" s="58" t="n">
        <v>36589</v>
      </c>
      <c r="D68" s="59" t="s">
        <v>5</v>
      </c>
      <c r="E68" s="60" t="n">
        <v>66</v>
      </c>
      <c r="F68" s="60" t="n">
        <v>68</v>
      </c>
      <c r="G68" s="60" t="n">
        <v>87</v>
      </c>
      <c r="H68" s="60" t="n">
        <f aca="false">G68+F68</f>
        <v>155</v>
      </c>
      <c r="I68" s="60" t="n">
        <v>221</v>
      </c>
      <c r="J68" s="60" t="n">
        <v>3956</v>
      </c>
      <c r="K68" s="60" t="n">
        <v>4198</v>
      </c>
      <c r="L68" s="60" t="n">
        <v>162</v>
      </c>
      <c r="M68" s="60" t="n">
        <v>0</v>
      </c>
      <c r="N68" s="60" t="n">
        <v>0</v>
      </c>
      <c r="O68" s="60" t="n">
        <f aca="false">N68+M68</f>
        <v>0</v>
      </c>
      <c r="P68" s="60" t="n">
        <v>0</v>
      </c>
      <c r="Q68" s="60" t="n">
        <v>56</v>
      </c>
      <c r="R68" s="60" t="n">
        <v>0</v>
      </c>
      <c r="S68" s="60" t="n">
        <v>5</v>
      </c>
      <c r="T68" s="60" t="n">
        <v>0</v>
      </c>
      <c r="U68" s="60" t="n">
        <v>0</v>
      </c>
    </row>
    <row r="69" customFormat="false" ht="14.65" hidden="false" customHeight="false" outlineLevel="0" collapsed="false">
      <c r="A69" s="58" t="n">
        <v>36590</v>
      </c>
      <c r="B69" s="58" t="n">
        <v>36590</v>
      </c>
      <c r="C69" s="58" t="n">
        <v>36590</v>
      </c>
      <c r="D69" s="59" t="s">
        <v>5</v>
      </c>
      <c r="E69" s="60" t="n">
        <v>-195</v>
      </c>
      <c r="F69" s="60" t="n">
        <v>94</v>
      </c>
      <c r="G69" s="60" t="n">
        <v>85</v>
      </c>
      <c r="H69" s="60" t="n">
        <f aca="false">G69+F69</f>
        <v>179</v>
      </c>
      <c r="I69" s="60" t="n">
        <v>-16</v>
      </c>
      <c r="J69" s="60" t="n">
        <v>4198</v>
      </c>
      <c r="K69" s="60" t="n">
        <v>4243</v>
      </c>
      <c r="L69" s="60" t="n">
        <v>161</v>
      </c>
      <c r="M69" s="60" t="n">
        <v>0</v>
      </c>
      <c r="N69" s="60" t="n">
        <v>0</v>
      </c>
      <c r="O69" s="60" t="n">
        <f aca="false">N69+M69</f>
        <v>0</v>
      </c>
      <c r="P69" s="60" t="n">
        <v>0</v>
      </c>
      <c r="Q69" s="60" t="n">
        <v>2</v>
      </c>
      <c r="R69" s="60" t="n">
        <v>0</v>
      </c>
      <c r="S69" s="60" t="n">
        <v>172</v>
      </c>
      <c r="T69" s="60" t="n">
        <v>55</v>
      </c>
      <c r="U69" s="60" t="n">
        <v>0</v>
      </c>
    </row>
    <row r="70" customFormat="false" ht="14.65" hidden="false" customHeight="false" outlineLevel="0" collapsed="false">
      <c r="A70" s="58" t="n">
        <v>36591</v>
      </c>
      <c r="B70" s="58" t="n">
        <v>36591</v>
      </c>
      <c r="C70" s="58" t="n">
        <v>36591</v>
      </c>
      <c r="D70" s="59" t="s">
        <v>5</v>
      </c>
      <c r="E70" s="60" t="n">
        <v>108</v>
      </c>
      <c r="F70" s="60" t="n">
        <v>-28</v>
      </c>
      <c r="G70" s="60" t="n">
        <v>-53</v>
      </c>
      <c r="H70" s="60" t="n">
        <f aca="false">G70+F70</f>
        <v>-81</v>
      </c>
      <c r="I70" s="60" t="n">
        <v>27</v>
      </c>
      <c r="J70" s="60" t="n">
        <v>4243</v>
      </c>
      <c r="K70" s="60" t="n">
        <v>4238</v>
      </c>
      <c r="L70" s="60" t="n">
        <v>152</v>
      </c>
      <c r="M70" s="60" t="n">
        <v>0</v>
      </c>
      <c r="N70" s="60" t="n">
        <v>0</v>
      </c>
      <c r="O70" s="60" t="n">
        <f aca="false">N70+M70</f>
        <v>0</v>
      </c>
      <c r="P70" s="60" t="n">
        <v>0</v>
      </c>
      <c r="Q70" s="60" t="n">
        <v>0</v>
      </c>
      <c r="R70" s="60" t="n">
        <v>0</v>
      </c>
      <c r="S70" s="60" t="n">
        <v>177</v>
      </c>
      <c r="T70" s="60" t="n">
        <v>67</v>
      </c>
      <c r="U70" s="60" t="n">
        <v>23</v>
      </c>
    </row>
    <row r="71" customFormat="false" ht="14.65" hidden="false" customHeight="false" outlineLevel="0" collapsed="false">
      <c r="A71" s="58" t="n">
        <v>36592</v>
      </c>
      <c r="B71" s="58" t="n">
        <v>36592</v>
      </c>
      <c r="C71" s="58" t="n">
        <v>36592</v>
      </c>
      <c r="D71" s="59" t="s">
        <v>5</v>
      </c>
      <c r="E71" s="60" t="n">
        <v>-286</v>
      </c>
      <c r="F71" s="60" t="n">
        <v>-37</v>
      </c>
      <c r="G71" s="60" t="n">
        <v>79</v>
      </c>
      <c r="H71" s="60" t="n">
        <f aca="false">G71+F71</f>
        <v>42</v>
      </c>
      <c r="I71" s="60" t="n">
        <v>-244</v>
      </c>
      <c r="J71" s="60" t="n">
        <v>4238</v>
      </c>
      <c r="K71" s="60" t="n">
        <v>4071</v>
      </c>
      <c r="L71" s="60" t="n">
        <v>110</v>
      </c>
      <c r="M71" s="60" t="n">
        <v>0</v>
      </c>
      <c r="N71" s="60" t="n">
        <v>0</v>
      </c>
      <c r="O71" s="60" t="n">
        <f aca="false">N71+M71</f>
        <v>0</v>
      </c>
      <c r="P71" s="60" t="n">
        <v>0</v>
      </c>
      <c r="Q71" s="60" t="n">
        <v>0</v>
      </c>
      <c r="R71" s="60" t="n">
        <v>0</v>
      </c>
      <c r="S71" s="60" t="n">
        <v>0</v>
      </c>
      <c r="T71" s="60" t="n">
        <v>291</v>
      </c>
      <c r="U71" s="60" t="n">
        <v>26</v>
      </c>
    </row>
    <row r="72" customFormat="false" ht="14.65" hidden="false" customHeight="false" outlineLevel="0" collapsed="false">
      <c r="A72" s="58" t="n">
        <v>36593</v>
      </c>
      <c r="B72" s="58" t="n">
        <v>36593</v>
      </c>
      <c r="C72" s="58" t="n">
        <v>36593</v>
      </c>
      <c r="D72" s="59" t="s">
        <v>5</v>
      </c>
      <c r="E72" s="60" t="n">
        <v>-8</v>
      </c>
      <c r="F72" s="60" t="n">
        <v>-41</v>
      </c>
      <c r="G72" s="60" t="n">
        <v>47</v>
      </c>
      <c r="H72" s="60" t="n">
        <f aca="false">G72+F72</f>
        <v>6</v>
      </c>
      <c r="I72" s="60" t="n">
        <v>-2</v>
      </c>
      <c r="J72" s="60" t="n">
        <v>4071</v>
      </c>
      <c r="K72" s="60" t="n">
        <v>4123</v>
      </c>
      <c r="L72" s="60" t="n">
        <v>112</v>
      </c>
      <c r="M72" s="60" t="n">
        <v>0</v>
      </c>
      <c r="N72" s="60" t="n">
        <v>0</v>
      </c>
      <c r="O72" s="60" t="n">
        <f aca="false">N72+M72</f>
        <v>0</v>
      </c>
      <c r="P72" s="60" t="n">
        <v>0</v>
      </c>
      <c r="Q72" s="60" t="n">
        <v>0</v>
      </c>
      <c r="R72" s="60" t="n">
        <v>0</v>
      </c>
      <c r="S72" s="60" t="n">
        <v>0</v>
      </c>
      <c r="T72" s="60" t="n">
        <v>593</v>
      </c>
      <c r="U72" s="60" t="n">
        <v>26</v>
      </c>
    </row>
    <row r="73" customFormat="false" ht="14.65" hidden="false" customHeight="false" outlineLevel="0" collapsed="false">
      <c r="A73" s="58" t="n">
        <v>36594</v>
      </c>
      <c r="B73" s="58" t="n">
        <v>36594</v>
      </c>
      <c r="C73" s="58" t="n">
        <v>36594</v>
      </c>
      <c r="D73" s="59" t="s">
        <v>5</v>
      </c>
      <c r="E73" s="60" t="n">
        <v>24</v>
      </c>
      <c r="F73" s="60" t="n">
        <v>-10</v>
      </c>
      <c r="G73" s="60" t="n">
        <v>-144</v>
      </c>
      <c r="H73" s="60" t="n">
        <f aca="false">G73+F73</f>
        <v>-154</v>
      </c>
      <c r="I73" s="60" t="n">
        <v>-130</v>
      </c>
      <c r="J73" s="60" t="n">
        <v>4123</v>
      </c>
      <c r="K73" s="60" t="n">
        <v>4017</v>
      </c>
      <c r="L73" s="60" t="n">
        <v>99</v>
      </c>
      <c r="M73" s="60" t="n">
        <v>0</v>
      </c>
      <c r="N73" s="60" t="n">
        <v>0</v>
      </c>
      <c r="O73" s="60" t="n">
        <f aca="false">N73+M73</f>
        <v>0</v>
      </c>
      <c r="P73" s="60" t="n">
        <v>0</v>
      </c>
      <c r="Q73" s="60" t="n">
        <v>0</v>
      </c>
      <c r="R73" s="60" t="n">
        <v>0</v>
      </c>
      <c r="S73" s="60" t="n">
        <v>0</v>
      </c>
      <c r="T73" s="60" t="n">
        <v>154</v>
      </c>
      <c r="U73" s="60" t="n">
        <v>28</v>
      </c>
    </row>
    <row r="74" customFormat="false" ht="14.65" hidden="false" customHeight="false" outlineLevel="0" collapsed="false">
      <c r="A74" s="58" t="n">
        <v>36595</v>
      </c>
      <c r="B74" s="58" t="n">
        <v>36595</v>
      </c>
      <c r="C74" s="58" t="n">
        <v>36595</v>
      </c>
      <c r="D74" s="59" t="s">
        <v>5</v>
      </c>
      <c r="E74" s="60" t="n">
        <v>75</v>
      </c>
      <c r="F74" s="60" t="n">
        <v>12</v>
      </c>
      <c r="G74" s="60" t="n">
        <v>65</v>
      </c>
      <c r="H74" s="60" t="n">
        <f aca="false">G74+F74</f>
        <v>77</v>
      </c>
      <c r="I74" s="60" t="n">
        <v>152</v>
      </c>
      <c r="J74" s="60" t="n">
        <v>4017</v>
      </c>
      <c r="K74" s="60" t="n">
        <v>4167</v>
      </c>
      <c r="L74" s="60" t="n">
        <v>99</v>
      </c>
      <c r="M74" s="60" t="n">
        <v>0</v>
      </c>
      <c r="N74" s="60" t="n">
        <v>0</v>
      </c>
      <c r="O74" s="60" t="n">
        <f aca="false">N74+M74</f>
        <v>0</v>
      </c>
      <c r="P74" s="60" t="n">
        <v>0</v>
      </c>
      <c r="Q74" s="60" t="n">
        <v>143</v>
      </c>
      <c r="R74" s="60" t="n">
        <v>0</v>
      </c>
      <c r="S74" s="60" t="n">
        <v>0</v>
      </c>
      <c r="T74" s="60" t="n">
        <v>107</v>
      </c>
      <c r="U74" s="60" t="n">
        <v>2</v>
      </c>
    </row>
    <row r="75" customFormat="false" ht="14.65" hidden="false" customHeight="false" outlineLevel="0" collapsed="false">
      <c r="A75" s="58" t="n">
        <v>36596</v>
      </c>
      <c r="B75" s="58" t="n">
        <v>36596</v>
      </c>
      <c r="C75" s="58" t="n">
        <v>36596</v>
      </c>
      <c r="D75" s="59" t="s">
        <v>5</v>
      </c>
      <c r="E75" s="60" t="n">
        <v>81</v>
      </c>
      <c r="F75" s="60" t="n">
        <v>173</v>
      </c>
      <c r="G75" s="60" t="n">
        <v>167</v>
      </c>
      <c r="H75" s="60" t="n">
        <f aca="false">G75+F75</f>
        <v>340</v>
      </c>
      <c r="I75" s="60" t="n">
        <v>421</v>
      </c>
      <c r="J75" s="60" t="n">
        <v>4184</v>
      </c>
      <c r="K75" s="60" t="n">
        <v>4507</v>
      </c>
      <c r="L75" s="60" t="n">
        <v>126</v>
      </c>
      <c r="M75" s="60" t="n">
        <v>0</v>
      </c>
      <c r="N75" s="60" t="n">
        <v>0</v>
      </c>
      <c r="O75" s="60" t="n">
        <f aca="false">N75+M75</f>
        <v>0</v>
      </c>
      <c r="P75" s="60" t="n">
        <v>0</v>
      </c>
      <c r="Q75" s="60" t="n">
        <v>150</v>
      </c>
      <c r="R75" s="60" t="n">
        <v>0</v>
      </c>
      <c r="S75" s="60" t="n">
        <v>0</v>
      </c>
      <c r="T75" s="60" t="n">
        <v>0</v>
      </c>
      <c r="U75" s="60" t="n">
        <v>0</v>
      </c>
    </row>
    <row r="76" customFormat="false" ht="14.65" hidden="false" customHeight="false" outlineLevel="0" collapsed="false">
      <c r="A76" s="58" t="n">
        <v>36597</v>
      </c>
      <c r="B76" s="61" t="n">
        <v>36597</v>
      </c>
      <c r="C76" s="61" t="n">
        <v>36597</v>
      </c>
      <c r="D76" s="62" t="s">
        <v>109</v>
      </c>
      <c r="E76" s="63" t="n">
        <v>45</v>
      </c>
      <c r="F76" s="63" t="n">
        <v>21</v>
      </c>
      <c r="G76" s="63" t="n">
        <v>1</v>
      </c>
      <c r="H76" s="60" t="n">
        <f aca="false">G76+F76</f>
        <v>22</v>
      </c>
      <c r="I76" s="63" t="n">
        <v>67</v>
      </c>
      <c r="J76" s="63" t="n">
        <v>4507</v>
      </c>
      <c r="K76" s="63" t="n">
        <v>4550</v>
      </c>
      <c r="L76" s="63" t="n">
        <v>117</v>
      </c>
      <c r="M76" s="63" t="n">
        <v>0</v>
      </c>
      <c r="N76" s="63" t="n">
        <v>0</v>
      </c>
      <c r="O76" s="60" t="n">
        <f aca="false">N76+M76</f>
        <v>0</v>
      </c>
      <c r="P76" s="63" t="n">
        <v>0</v>
      </c>
      <c r="Q76" s="63" t="n">
        <v>138</v>
      </c>
      <c r="R76" s="63" t="n">
        <v>0</v>
      </c>
      <c r="S76" s="63" t="n">
        <v>0</v>
      </c>
      <c r="T76" s="63" t="n">
        <v>0</v>
      </c>
      <c r="U76" s="63" t="n">
        <v>0</v>
      </c>
    </row>
    <row r="77" customFormat="false" ht="14.65" hidden="false" customHeight="false" outlineLevel="0" collapsed="false">
      <c r="A77" s="58" t="n">
        <v>36598</v>
      </c>
      <c r="B77" s="58" t="n">
        <v>36598</v>
      </c>
      <c r="C77" s="58" t="n">
        <v>36598</v>
      </c>
      <c r="D77" s="59" t="s">
        <v>5</v>
      </c>
      <c r="E77" s="60" t="n">
        <v>63</v>
      </c>
      <c r="F77" s="60" t="n">
        <v>65</v>
      </c>
      <c r="G77" s="60" t="n">
        <v>29</v>
      </c>
      <c r="H77" s="60" t="n">
        <f aca="false">G77+F77</f>
        <v>94</v>
      </c>
      <c r="I77" s="60" t="n">
        <v>157</v>
      </c>
      <c r="J77" s="60" t="n">
        <v>4531</v>
      </c>
      <c r="K77" s="60" t="n">
        <v>4627</v>
      </c>
      <c r="L77" s="60" t="n">
        <v>126</v>
      </c>
      <c r="M77" s="60" t="n">
        <v>0</v>
      </c>
      <c r="N77" s="60" t="n">
        <v>0</v>
      </c>
      <c r="O77" s="60" t="n">
        <f aca="false">N77+M77</f>
        <v>0</v>
      </c>
      <c r="P77" s="60" t="n">
        <v>0</v>
      </c>
      <c r="Q77" s="60" t="n">
        <v>238</v>
      </c>
      <c r="R77" s="60" t="n">
        <v>0</v>
      </c>
      <c r="S77" s="60" t="n">
        <v>0</v>
      </c>
      <c r="T77" s="60" t="n">
        <v>0</v>
      </c>
      <c r="U77" s="60" t="n">
        <v>0</v>
      </c>
    </row>
    <row r="78" customFormat="false" ht="14.65" hidden="false" customHeight="false" outlineLevel="0" collapsed="false">
      <c r="A78" s="58" t="n">
        <v>36599</v>
      </c>
      <c r="B78" s="58" t="n">
        <v>36599</v>
      </c>
      <c r="C78" s="58" t="n">
        <v>36599</v>
      </c>
      <c r="D78" s="59" t="s">
        <v>5</v>
      </c>
      <c r="E78" s="60" t="n">
        <v>146</v>
      </c>
      <c r="F78" s="60" t="n">
        <v>106</v>
      </c>
      <c r="G78" s="60" t="n">
        <v>-47</v>
      </c>
      <c r="H78" s="60" t="n">
        <f aca="false">G78+F78</f>
        <v>59</v>
      </c>
      <c r="I78" s="60" t="n">
        <v>205</v>
      </c>
      <c r="J78" s="60" t="n">
        <v>4627</v>
      </c>
      <c r="K78" s="60" t="n">
        <v>4595</v>
      </c>
      <c r="L78" s="60" t="n">
        <v>128</v>
      </c>
      <c r="M78" s="60" t="n">
        <v>0</v>
      </c>
      <c r="N78" s="60" t="n">
        <v>0</v>
      </c>
      <c r="O78" s="60" t="n">
        <f aca="false">N78+M78</f>
        <v>0</v>
      </c>
      <c r="P78" s="60" t="n">
        <v>92</v>
      </c>
      <c r="Q78" s="60" t="n">
        <v>247</v>
      </c>
      <c r="R78" s="60" t="n">
        <v>0</v>
      </c>
      <c r="S78" s="60" t="n">
        <v>0</v>
      </c>
      <c r="T78" s="60" t="n">
        <v>0</v>
      </c>
      <c r="U78" s="60" t="n">
        <v>0</v>
      </c>
    </row>
    <row r="79" customFormat="false" ht="14.65" hidden="false" customHeight="false" outlineLevel="0" collapsed="false">
      <c r="A79" s="58" t="n">
        <v>36600</v>
      </c>
      <c r="B79" s="58" t="n">
        <v>36600</v>
      </c>
      <c r="C79" s="58" t="n">
        <v>36600</v>
      </c>
      <c r="D79" s="59" t="s">
        <v>5</v>
      </c>
      <c r="E79" s="60" t="n">
        <v>96</v>
      </c>
      <c r="F79" s="60" t="n">
        <v>-22</v>
      </c>
      <c r="G79" s="60" t="n">
        <v>-87</v>
      </c>
      <c r="H79" s="60" t="n">
        <f aca="false">G79+F79</f>
        <v>-109</v>
      </c>
      <c r="I79" s="60" t="n">
        <v>-13</v>
      </c>
      <c r="J79" s="60" t="n">
        <v>4595</v>
      </c>
      <c r="K79" s="60" t="n">
        <v>4486</v>
      </c>
      <c r="L79" s="60" t="n">
        <v>109</v>
      </c>
      <c r="M79" s="60" t="n">
        <v>0</v>
      </c>
      <c r="N79" s="60" t="n">
        <v>0</v>
      </c>
      <c r="O79" s="60" t="n">
        <f aca="false">N79+M79</f>
        <v>0</v>
      </c>
      <c r="P79" s="60" t="n">
        <v>119</v>
      </c>
      <c r="Q79" s="60" t="n">
        <v>135</v>
      </c>
      <c r="R79" s="60" t="n">
        <v>0</v>
      </c>
      <c r="S79" s="60" t="n">
        <v>0</v>
      </c>
      <c r="T79" s="60" t="n">
        <v>0</v>
      </c>
      <c r="U79" s="60" t="n">
        <v>0</v>
      </c>
    </row>
    <row r="80" customFormat="false" ht="14.65" hidden="false" customHeight="false" outlineLevel="0" collapsed="false">
      <c r="A80" s="58" t="n">
        <v>36601</v>
      </c>
      <c r="B80" s="58" t="n">
        <v>36601</v>
      </c>
      <c r="C80" s="58" t="n">
        <v>36601</v>
      </c>
      <c r="D80" s="59" t="s">
        <v>5</v>
      </c>
      <c r="E80" s="60" t="n">
        <v>21</v>
      </c>
      <c r="F80" s="60" t="n">
        <v>-104</v>
      </c>
      <c r="G80" s="60" t="n">
        <v>-30</v>
      </c>
      <c r="H80" s="60" t="n">
        <f aca="false">G80+F80</f>
        <v>-134</v>
      </c>
      <c r="I80" s="60" t="n">
        <v>-113</v>
      </c>
      <c r="J80" s="60" t="n">
        <v>4486</v>
      </c>
      <c r="K80" s="60" t="n">
        <v>4337</v>
      </c>
      <c r="L80" s="60" t="n">
        <v>119</v>
      </c>
      <c r="M80" s="60" t="n">
        <v>0</v>
      </c>
      <c r="N80" s="60" t="n">
        <v>0</v>
      </c>
      <c r="O80" s="60" t="n">
        <f aca="false">N80+M80</f>
        <v>0</v>
      </c>
      <c r="P80" s="60" t="n">
        <v>109</v>
      </c>
      <c r="Q80" s="60" t="n">
        <v>157</v>
      </c>
      <c r="R80" s="60" t="n">
        <v>0</v>
      </c>
      <c r="S80" s="60" t="n">
        <v>0</v>
      </c>
      <c r="T80" s="60" t="n">
        <v>0</v>
      </c>
      <c r="U80" s="60" t="n">
        <v>0</v>
      </c>
    </row>
    <row r="81" customFormat="false" ht="14.65" hidden="false" customHeight="false" outlineLevel="0" collapsed="false">
      <c r="A81" s="58" t="n">
        <v>36602</v>
      </c>
      <c r="B81" s="58" t="n">
        <v>36602</v>
      </c>
      <c r="C81" s="58" t="n">
        <v>36602</v>
      </c>
      <c r="D81" s="59" t="s">
        <v>5</v>
      </c>
      <c r="E81" s="60" t="n">
        <v>-62</v>
      </c>
      <c r="F81" s="60" t="n">
        <v>-101</v>
      </c>
      <c r="G81" s="60" t="n">
        <v>-60</v>
      </c>
      <c r="H81" s="60" t="n">
        <f aca="false">G81+F81</f>
        <v>-161</v>
      </c>
      <c r="I81" s="60" t="n">
        <v>-223</v>
      </c>
      <c r="J81" s="60" t="n">
        <v>4337</v>
      </c>
      <c r="K81" s="60" t="n">
        <v>4124</v>
      </c>
      <c r="L81" s="60" t="n">
        <v>99</v>
      </c>
      <c r="M81" s="60" t="n">
        <v>0</v>
      </c>
      <c r="N81" s="60" t="n">
        <v>0</v>
      </c>
      <c r="O81" s="60" t="n">
        <f aca="false">N81+M81</f>
        <v>0</v>
      </c>
      <c r="P81" s="60" t="n">
        <v>109</v>
      </c>
      <c r="Q81" s="60" t="n">
        <v>207</v>
      </c>
      <c r="R81" s="60" t="n">
        <v>0</v>
      </c>
      <c r="S81" s="60" t="n">
        <v>0</v>
      </c>
      <c r="T81" s="60" t="n">
        <v>0</v>
      </c>
      <c r="U81" s="60" t="n">
        <v>0</v>
      </c>
    </row>
    <row r="82" customFormat="false" ht="14.65" hidden="false" customHeight="false" outlineLevel="0" collapsed="false">
      <c r="A82" s="58" t="n">
        <v>36603</v>
      </c>
      <c r="B82" s="58" t="n">
        <v>36603</v>
      </c>
      <c r="C82" s="58" t="n">
        <v>36603</v>
      </c>
      <c r="D82" s="59" t="s">
        <v>5</v>
      </c>
      <c r="E82" s="60" t="n">
        <v>84</v>
      </c>
      <c r="F82" s="60" t="n">
        <v>76</v>
      </c>
      <c r="G82" s="60" t="n">
        <v>-36</v>
      </c>
      <c r="H82" s="60" t="n">
        <f aca="false">G82+F82</f>
        <v>40</v>
      </c>
      <c r="I82" s="60" t="n">
        <v>124</v>
      </c>
      <c r="J82" s="60" t="n">
        <v>4124</v>
      </c>
      <c r="K82" s="60" t="n">
        <v>4187</v>
      </c>
      <c r="L82" s="60" t="n">
        <v>99</v>
      </c>
      <c r="M82" s="60" t="n">
        <v>0</v>
      </c>
      <c r="N82" s="60" t="n">
        <v>0</v>
      </c>
      <c r="O82" s="60" t="n">
        <f aca="false">N82+M82</f>
        <v>0</v>
      </c>
      <c r="P82" s="60" t="n">
        <v>108</v>
      </c>
      <c r="Q82" s="60" t="n">
        <v>198</v>
      </c>
      <c r="R82" s="60" t="n">
        <v>0</v>
      </c>
      <c r="S82" s="60" t="n">
        <v>0</v>
      </c>
      <c r="T82" s="60" t="n">
        <v>0</v>
      </c>
      <c r="U82" s="60" t="n">
        <v>0</v>
      </c>
    </row>
    <row r="83" customFormat="false" ht="14.65" hidden="false" customHeight="false" outlineLevel="0" collapsed="false">
      <c r="A83" s="58" t="n">
        <v>36604</v>
      </c>
      <c r="B83" s="58" t="n">
        <v>36604</v>
      </c>
      <c r="C83" s="58" t="n">
        <v>36604</v>
      </c>
      <c r="D83" s="59" t="s">
        <v>5</v>
      </c>
      <c r="E83" s="60" t="n">
        <v>-98</v>
      </c>
      <c r="F83" s="60" t="n">
        <v>114</v>
      </c>
      <c r="G83" s="60" t="n">
        <v>-60</v>
      </c>
      <c r="H83" s="60" t="n">
        <f aca="false">G83+F83</f>
        <v>54</v>
      </c>
      <c r="I83" s="60" t="n">
        <v>-44</v>
      </c>
      <c r="J83" s="60" t="n">
        <v>4187</v>
      </c>
      <c r="K83" s="60" t="n">
        <v>4100</v>
      </c>
      <c r="L83" s="60" t="n">
        <v>99</v>
      </c>
      <c r="M83" s="60" t="n">
        <v>0</v>
      </c>
      <c r="N83" s="60" t="n">
        <v>0</v>
      </c>
      <c r="O83" s="60" t="n">
        <f aca="false">N83+M83</f>
        <v>0</v>
      </c>
      <c r="P83" s="60" t="n">
        <v>113</v>
      </c>
      <c r="Q83" s="60" t="n">
        <v>143</v>
      </c>
      <c r="R83" s="60" t="n">
        <v>0</v>
      </c>
      <c r="S83" s="60" t="n">
        <v>0</v>
      </c>
      <c r="T83" s="60" t="n">
        <v>0</v>
      </c>
      <c r="U83" s="60" t="n">
        <v>0</v>
      </c>
    </row>
    <row r="84" customFormat="false" ht="14.65" hidden="false" customHeight="false" outlineLevel="0" collapsed="false">
      <c r="A84" s="58" t="n">
        <v>36605</v>
      </c>
      <c r="B84" s="58" t="n">
        <v>36605</v>
      </c>
      <c r="C84" s="58" t="n">
        <v>36605</v>
      </c>
      <c r="D84" s="59" t="s">
        <v>5</v>
      </c>
      <c r="E84" s="60" t="n">
        <v>-75</v>
      </c>
      <c r="F84" s="60" t="n">
        <v>-33</v>
      </c>
      <c r="G84" s="60" t="n">
        <v>-39</v>
      </c>
      <c r="H84" s="60" t="n">
        <f aca="false">G84+F84</f>
        <v>-72</v>
      </c>
      <c r="I84" s="60" t="n">
        <v>-147</v>
      </c>
      <c r="J84" s="60" t="n">
        <v>4100</v>
      </c>
      <c r="K84" s="60" t="n">
        <v>3920</v>
      </c>
      <c r="L84" s="60" t="n">
        <v>134</v>
      </c>
      <c r="M84" s="60" t="n">
        <v>0</v>
      </c>
      <c r="N84" s="60" t="n">
        <v>0</v>
      </c>
      <c r="O84" s="60" t="n">
        <f aca="false">N84+M84</f>
        <v>0</v>
      </c>
      <c r="P84" s="60" t="n">
        <v>80</v>
      </c>
      <c r="Q84" s="60" t="n">
        <v>31</v>
      </c>
      <c r="R84" s="60" t="n">
        <v>0</v>
      </c>
      <c r="S84" s="60" t="n">
        <v>0</v>
      </c>
      <c r="T84" s="60" t="n">
        <v>0</v>
      </c>
      <c r="U84" s="60" t="n">
        <v>0</v>
      </c>
    </row>
    <row r="85" customFormat="false" ht="14.65" hidden="false" customHeight="false" outlineLevel="0" collapsed="false">
      <c r="A85" s="58" t="n">
        <v>36606</v>
      </c>
      <c r="B85" s="58" t="n">
        <v>36606</v>
      </c>
      <c r="C85" s="58" t="n">
        <v>36606</v>
      </c>
      <c r="D85" s="59" t="s">
        <v>5</v>
      </c>
      <c r="E85" s="60" t="n">
        <v>156</v>
      </c>
      <c r="F85" s="60" t="n">
        <v>21</v>
      </c>
      <c r="G85" s="60" t="n">
        <v>27</v>
      </c>
      <c r="H85" s="60" t="n">
        <f aca="false">G85+F85</f>
        <v>48</v>
      </c>
      <c r="I85" s="60" t="n">
        <v>204</v>
      </c>
      <c r="J85" s="60" t="n">
        <v>3920</v>
      </c>
      <c r="K85" s="60" t="n">
        <v>4088</v>
      </c>
      <c r="L85" s="60" t="n">
        <v>223</v>
      </c>
      <c r="M85" s="60" t="n">
        <v>0</v>
      </c>
      <c r="N85" s="60" t="n">
        <v>0</v>
      </c>
      <c r="O85" s="60" t="n">
        <f aca="false">N85+M85</f>
        <v>0</v>
      </c>
      <c r="P85" s="60" t="n">
        <v>5</v>
      </c>
      <c r="Q85" s="60" t="n">
        <v>13</v>
      </c>
      <c r="R85" s="60" t="n">
        <v>0</v>
      </c>
      <c r="S85" s="60" t="n">
        <v>0</v>
      </c>
      <c r="T85" s="60" t="n">
        <v>0</v>
      </c>
      <c r="U85" s="60" t="n">
        <v>0</v>
      </c>
    </row>
    <row r="86" customFormat="false" ht="14.65" hidden="false" customHeight="false" outlineLevel="0" collapsed="false">
      <c r="A86" s="58" t="n">
        <v>36607</v>
      </c>
      <c r="B86" s="58" t="n">
        <v>36607</v>
      </c>
      <c r="C86" s="58" t="n">
        <v>36607</v>
      </c>
      <c r="D86" s="59" t="s">
        <v>5</v>
      </c>
      <c r="E86" s="60" t="n">
        <v>193</v>
      </c>
      <c r="F86" s="60" t="n">
        <v>-37</v>
      </c>
      <c r="G86" s="60" t="n">
        <v>-27</v>
      </c>
      <c r="H86" s="60" t="n">
        <f aca="false">G86+F86</f>
        <v>-64</v>
      </c>
      <c r="I86" s="60" t="n">
        <v>129</v>
      </c>
      <c r="J86" s="60" t="n">
        <v>4083</v>
      </c>
      <c r="K86" s="60" t="n">
        <v>4161</v>
      </c>
      <c r="L86" s="60" t="n">
        <v>136</v>
      </c>
      <c r="M86" s="60" t="n">
        <v>0</v>
      </c>
      <c r="N86" s="60" t="n">
        <v>0</v>
      </c>
      <c r="O86" s="60" t="n">
        <f aca="false">N86+M86</f>
        <v>0</v>
      </c>
      <c r="P86" s="60" t="n">
        <v>87</v>
      </c>
      <c r="Q86" s="60" t="n">
        <v>75</v>
      </c>
      <c r="R86" s="60" t="n">
        <v>0</v>
      </c>
      <c r="S86" s="60" t="n">
        <v>0</v>
      </c>
      <c r="T86" s="60" t="n">
        <v>0</v>
      </c>
      <c r="U86" s="60" t="n">
        <v>0</v>
      </c>
    </row>
    <row r="87" customFormat="false" ht="14.65" hidden="false" customHeight="false" outlineLevel="0" collapsed="false">
      <c r="A87" s="58" t="n">
        <v>36608</v>
      </c>
      <c r="B87" s="58" t="n">
        <v>36608</v>
      </c>
      <c r="C87" s="58" t="n">
        <v>36608</v>
      </c>
      <c r="D87" s="59" t="s">
        <v>5</v>
      </c>
      <c r="E87" s="60" t="n">
        <v>67</v>
      </c>
      <c r="F87" s="60" t="n">
        <v>41</v>
      </c>
      <c r="G87" s="60" t="n">
        <v>9</v>
      </c>
      <c r="H87" s="60" t="n">
        <f aca="false">G87+F87</f>
        <v>50</v>
      </c>
      <c r="I87" s="60" t="n">
        <v>117</v>
      </c>
      <c r="J87" s="60" t="n">
        <v>4161</v>
      </c>
      <c r="K87" s="60" t="n">
        <v>4177</v>
      </c>
      <c r="L87" s="60" t="n">
        <v>156</v>
      </c>
      <c r="M87" s="60" t="n">
        <v>0</v>
      </c>
      <c r="N87" s="60" t="n">
        <v>0</v>
      </c>
      <c r="O87" s="60" t="n">
        <f aca="false">N87+M87</f>
        <v>0</v>
      </c>
      <c r="P87" s="60" t="n">
        <v>78</v>
      </c>
      <c r="Q87" s="60" t="n">
        <v>0</v>
      </c>
      <c r="R87" s="60" t="n">
        <v>0</v>
      </c>
      <c r="S87" s="60" t="n">
        <v>0</v>
      </c>
      <c r="T87" s="60" t="n">
        <v>0</v>
      </c>
      <c r="U87" s="60" t="n">
        <v>0</v>
      </c>
    </row>
    <row r="88" customFormat="false" ht="14.65" hidden="false" customHeight="false" outlineLevel="0" collapsed="false">
      <c r="A88" s="58" t="n">
        <v>36609</v>
      </c>
      <c r="B88" s="58" t="n">
        <v>36609</v>
      </c>
      <c r="C88" s="58" t="n">
        <v>36609</v>
      </c>
      <c r="D88" s="59" t="s">
        <v>5</v>
      </c>
      <c r="E88" s="60" t="n">
        <v>37</v>
      </c>
      <c r="F88" s="60" t="n">
        <v>13</v>
      </c>
      <c r="G88" s="60" t="n">
        <v>34</v>
      </c>
      <c r="H88" s="60" t="n">
        <f aca="false">G88+F88</f>
        <v>47</v>
      </c>
      <c r="I88" s="60" t="n">
        <v>84</v>
      </c>
      <c r="J88" s="60" t="n">
        <v>4177</v>
      </c>
      <c r="K88" s="60" t="n">
        <v>4148</v>
      </c>
      <c r="L88" s="60" t="n">
        <v>102</v>
      </c>
      <c r="M88" s="60" t="n">
        <v>0</v>
      </c>
      <c r="N88" s="60" t="n">
        <v>0</v>
      </c>
      <c r="O88" s="60" t="n">
        <f aca="false">N88+M88</f>
        <v>0</v>
      </c>
      <c r="P88" s="60" t="n">
        <v>60</v>
      </c>
      <c r="Q88" s="60" t="n">
        <v>26</v>
      </c>
      <c r="R88" s="60" t="n">
        <v>0</v>
      </c>
      <c r="S88" s="60" t="n">
        <v>0</v>
      </c>
      <c r="T88" s="60" t="n">
        <v>0</v>
      </c>
      <c r="U88" s="60" t="n">
        <v>0</v>
      </c>
    </row>
    <row r="89" customFormat="false" ht="14.65" hidden="false" customHeight="false" outlineLevel="0" collapsed="false">
      <c r="A89" s="58" t="n">
        <v>36610</v>
      </c>
      <c r="B89" s="58" t="n">
        <v>36610</v>
      </c>
      <c r="C89" s="58" t="n">
        <v>36610</v>
      </c>
      <c r="D89" s="59" t="s">
        <v>5</v>
      </c>
      <c r="E89" s="60" t="n">
        <v>14</v>
      </c>
      <c r="F89" s="60" t="n">
        <v>124</v>
      </c>
      <c r="G89" s="60" t="n">
        <v>-16</v>
      </c>
      <c r="H89" s="60" t="n">
        <f aca="false">G89+F89</f>
        <v>108</v>
      </c>
      <c r="I89" s="60" t="n">
        <v>122</v>
      </c>
      <c r="J89" s="60" t="n">
        <v>4148</v>
      </c>
      <c r="K89" s="60" t="n">
        <v>4217</v>
      </c>
      <c r="L89" s="60" t="n">
        <v>99</v>
      </c>
      <c r="M89" s="60" t="n">
        <v>0</v>
      </c>
      <c r="N89" s="60" t="n">
        <v>0</v>
      </c>
      <c r="O89" s="60" t="n">
        <f aca="false">N89+M89</f>
        <v>0</v>
      </c>
      <c r="P89" s="60" t="n">
        <v>101</v>
      </c>
      <c r="Q89" s="60" t="n">
        <v>226</v>
      </c>
      <c r="R89" s="60" t="n">
        <v>0</v>
      </c>
      <c r="S89" s="60" t="n">
        <v>0</v>
      </c>
      <c r="T89" s="60" t="n">
        <v>0</v>
      </c>
      <c r="U89" s="60" t="n">
        <v>0</v>
      </c>
    </row>
    <row r="90" customFormat="false" ht="14.65" hidden="false" customHeight="false" outlineLevel="0" collapsed="false">
      <c r="A90" s="58" t="n">
        <v>36611</v>
      </c>
      <c r="B90" s="58" t="n">
        <v>36611</v>
      </c>
      <c r="C90" s="58" t="n">
        <v>36611</v>
      </c>
      <c r="D90" s="59" t="s">
        <v>5</v>
      </c>
      <c r="E90" s="60" t="n">
        <v>-28</v>
      </c>
      <c r="F90" s="60" t="n">
        <v>197</v>
      </c>
      <c r="G90" s="60" t="n">
        <v>-65</v>
      </c>
      <c r="H90" s="60" t="n">
        <f aca="false">G90+F90</f>
        <v>132</v>
      </c>
      <c r="I90" s="60" t="n">
        <v>104</v>
      </c>
      <c r="J90" s="60" t="n">
        <v>4217</v>
      </c>
      <c r="K90" s="60" t="n">
        <v>4275</v>
      </c>
      <c r="L90" s="60" t="n">
        <v>99</v>
      </c>
      <c r="M90" s="60" t="n">
        <v>0</v>
      </c>
      <c r="N90" s="60" t="n">
        <v>0</v>
      </c>
      <c r="O90" s="60" t="n">
        <f aca="false">N90+M90</f>
        <v>0</v>
      </c>
      <c r="P90" s="60" t="n">
        <v>103</v>
      </c>
      <c r="Q90" s="60" t="n">
        <v>188</v>
      </c>
      <c r="R90" s="60" t="n">
        <v>0</v>
      </c>
      <c r="S90" s="60" t="n">
        <v>0</v>
      </c>
      <c r="T90" s="60" t="n">
        <v>0</v>
      </c>
      <c r="U90" s="60" t="n">
        <v>0</v>
      </c>
    </row>
    <row r="91" customFormat="false" ht="14.65" hidden="false" customHeight="false" outlineLevel="0" collapsed="false">
      <c r="A91" s="58" t="n">
        <v>36612</v>
      </c>
      <c r="B91" s="58" t="n">
        <v>36612</v>
      </c>
      <c r="C91" s="58" t="n">
        <v>36612</v>
      </c>
      <c r="D91" s="59" t="s">
        <v>5</v>
      </c>
      <c r="E91" s="60" t="n">
        <v>-186</v>
      </c>
      <c r="F91" s="60" t="n">
        <v>63</v>
      </c>
      <c r="G91" s="60" t="n">
        <v>-185</v>
      </c>
      <c r="H91" s="60" t="n">
        <f aca="false">G91+F91</f>
        <v>-122</v>
      </c>
      <c r="I91" s="60" t="n">
        <v>-308</v>
      </c>
      <c r="J91" s="60" t="n">
        <v>4275</v>
      </c>
      <c r="K91" s="60" t="n">
        <v>4008</v>
      </c>
      <c r="L91" s="60" t="n">
        <v>99</v>
      </c>
      <c r="M91" s="60" t="n">
        <v>0</v>
      </c>
      <c r="N91" s="60" t="n">
        <v>0</v>
      </c>
      <c r="O91" s="60" t="n">
        <f aca="false">N91+M91</f>
        <v>0</v>
      </c>
      <c r="P91" s="60" t="n">
        <v>99</v>
      </c>
      <c r="Q91" s="60" t="n">
        <v>126</v>
      </c>
      <c r="R91" s="60" t="n">
        <v>1</v>
      </c>
      <c r="S91" s="60" t="n">
        <v>0</v>
      </c>
      <c r="T91" s="60" t="n">
        <v>0</v>
      </c>
      <c r="U91" s="60" t="n">
        <v>0</v>
      </c>
    </row>
    <row r="92" customFormat="false" ht="14.65" hidden="false" customHeight="false" outlineLevel="0" collapsed="false">
      <c r="A92" s="58" t="n">
        <v>36613</v>
      </c>
      <c r="B92" s="58" t="n">
        <v>36613</v>
      </c>
      <c r="C92" s="58" t="n">
        <v>36613</v>
      </c>
      <c r="D92" s="59" t="s">
        <v>5</v>
      </c>
      <c r="E92" s="60" t="n">
        <v>-58</v>
      </c>
      <c r="F92" s="60" t="n">
        <v>88</v>
      </c>
      <c r="G92" s="60" t="n">
        <v>43</v>
      </c>
      <c r="H92" s="60" t="n">
        <f aca="false">G92+F92</f>
        <v>131</v>
      </c>
      <c r="I92" s="60" t="n">
        <v>73</v>
      </c>
      <c r="J92" s="60" t="n">
        <v>4008</v>
      </c>
      <c r="K92" s="60" t="n">
        <v>4029</v>
      </c>
      <c r="L92" s="60" t="n">
        <v>176</v>
      </c>
      <c r="M92" s="60" t="n">
        <v>0</v>
      </c>
      <c r="N92" s="60" t="n">
        <v>0</v>
      </c>
      <c r="O92" s="60" t="n">
        <f aca="false">N92+M92</f>
        <v>0</v>
      </c>
      <c r="P92" s="60" t="n">
        <v>61</v>
      </c>
      <c r="Q92" s="60" t="n">
        <v>4</v>
      </c>
      <c r="R92" s="60" t="n">
        <v>2</v>
      </c>
      <c r="S92" s="60" t="n">
        <v>0</v>
      </c>
      <c r="T92" s="60" t="n">
        <v>0</v>
      </c>
      <c r="U92" s="60" t="n">
        <v>0</v>
      </c>
    </row>
    <row r="93" customFormat="false" ht="14.65" hidden="false" customHeight="false" outlineLevel="0" collapsed="false">
      <c r="A93" s="58" t="n">
        <v>36614</v>
      </c>
      <c r="B93" s="58" t="n">
        <v>36614</v>
      </c>
      <c r="C93" s="58" t="n">
        <v>36614</v>
      </c>
      <c r="D93" s="59" t="s">
        <v>5</v>
      </c>
      <c r="E93" s="60" t="n">
        <v>8</v>
      </c>
      <c r="F93" s="60" t="n">
        <v>39</v>
      </c>
      <c r="G93" s="60" t="n">
        <v>-7</v>
      </c>
      <c r="H93" s="60" t="n">
        <f aca="false">G93+F93</f>
        <v>32</v>
      </c>
      <c r="I93" s="60" t="n">
        <v>40</v>
      </c>
      <c r="J93" s="60" t="n">
        <v>4029</v>
      </c>
      <c r="K93" s="60" t="n">
        <v>4030</v>
      </c>
      <c r="L93" s="60" t="n">
        <v>135</v>
      </c>
      <c r="M93" s="60" t="n">
        <v>0</v>
      </c>
      <c r="N93" s="60" t="n">
        <v>0</v>
      </c>
      <c r="O93" s="60" t="n">
        <f aca="false">N93+M93</f>
        <v>0</v>
      </c>
      <c r="P93" s="60" t="n">
        <v>98</v>
      </c>
      <c r="Q93" s="60" t="n">
        <v>131</v>
      </c>
      <c r="R93" s="60" t="n">
        <v>0</v>
      </c>
      <c r="S93" s="60" t="n">
        <v>0</v>
      </c>
      <c r="T93" s="60" t="n">
        <v>0</v>
      </c>
      <c r="U93" s="60" t="n">
        <v>0</v>
      </c>
    </row>
    <row r="94" customFormat="false" ht="14.65" hidden="false" customHeight="false" outlineLevel="0" collapsed="false">
      <c r="A94" s="58" t="n">
        <v>36615</v>
      </c>
      <c r="B94" s="58" t="n">
        <v>36615</v>
      </c>
      <c r="C94" s="58" t="n">
        <v>36615</v>
      </c>
      <c r="D94" s="59" t="s">
        <v>5</v>
      </c>
      <c r="E94" s="60" t="n">
        <v>12</v>
      </c>
      <c r="F94" s="60" t="n">
        <v>72</v>
      </c>
      <c r="G94" s="60" t="n">
        <v>-44</v>
      </c>
      <c r="H94" s="60" t="n">
        <f aca="false">G94+F94</f>
        <v>28</v>
      </c>
      <c r="I94" s="60" t="n">
        <v>40</v>
      </c>
      <c r="J94" s="60" t="n">
        <v>4030</v>
      </c>
      <c r="K94" s="60" t="n">
        <v>4037</v>
      </c>
      <c r="L94" s="60" t="n">
        <v>128</v>
      </c>
      <c r="M94" s="60" t="n">
        <v>0</v>
      </c>
      <c r="N94" s="60" t="n">
        <v>0</v>
      </c>
      <c r="O94" s="60" t="n">
        <f aca="false">N94+M94</f>
        <v>0</v>
      </c>
      <c r="P94" s="60" t="n">
        <v>95</v>
      </c>
      <c r="Q94" s="60" t="n">
        <v>207</v>
      </c>
      <c r="R94" s="60" t="n">
        <v>7</v>
      </c>
      <c r="S94" s="60" t="n">
        <v>0</v>
      </c>
      <c r="T94" s="60" t="n">
        <v>0</v>
      </c>
      <c r="U94" s="60" t="n">
        <v>0</v>
      </c>
    </row>
    <row r="95" customFormat="false" ht="14.65" hidden="false" customHeight="false" outlineLevel="0" collapsed="false">
      <c r="A95" s="58" t="n">
        <v>36616</v>
      </c>
      <c r="B95" s="58" t="n">
        <v>36616</v>
      </c>
      <c r="C95" s="58" t="n">
        <v>36616</v>
      </c>
      <c r="D95" s="59" t="s">
        <v>5</v>
      </c>
      <c r="E95" s="60" t="n">
        <v>15</v>
      </c>
      <c r="F95" s="60" t="n">
        <v>126</v>
      </c>
      <c r="G95" s="60" t="n">
        <v>40</v>
      </c>
      <c r="H95" s="60" t="n">
        <f aca="false">G95+F95</f>
        <v>166</v>
      </c>
      <c r="I95" s="60" t="n">
        <v>181</v>
      </c>
      <c r="J95" s="60" t="n">
        <v>4037</v>
      </c>
      <c r="K95" s="60" t="n">
        <v>4183</v>
      </c>
      <c r="L95" s="60" t="n">
        <v>128</v>
      </c>
      <c r="M95" s="60" t="n">
        <v>0</v>
      </c>
      <c r="N95" s="60" t="n">
        <v>0</v>
      </c>
      <c r="O95" s="60" t="n">
        <f aca="false">N95+M95</f>
        <v>0</v>
      </c>
      <c r="P95" s="60" t="n">
        <v>95</v>
      </c>
      <c r="Q95" s="60" t="n">
        <v>234</v>
      </c>
      <c r="R95" s="60" t="n">
        <v>10</v>
      </c>
      <c r="S95" s="60" t="n">
        <v>0</v>
      </c>
      <c r="T95" s="60" t="n">
        <v>0</v>
      </c>
      <c r="U95" s="60" t="n">
        <v>0</v>
      </c>
    </row>
    <row r="96" customFormat="false" ht="14.65" hidden="false" customHeight="false" outlineLevel="0" collapsed="false">
      <c r="A96" s="58" t="n">
        <v>36617</v>
      </c>
      <c r="B96" s="58" t="n">
        <v>36617</v>
      </c>
      <c r="C96" s="58" t="n">
        <v>36617</v>
      </c>
      <c r="D96" s="59" t="s">
        <v>5</v>
      </c>
      <c r="E96" s="60" t="n">
        <v>-6</v>
      </c>
      <c r="F96" s="60" t="n">
        <v>190</v>
      </c>
      <c r="G96" s="60" t="n">
        <v>21</v>
      </c>
      <c r="H96" s="60" t="n">
        <f aca="false">G96+F96</f>
        <v>211</v>
      </c>
      <c r="I96" s="60" t="n">
        <v>205</v>
      </c>
      <c r="J96" s="60" t="n">
        <v>4183</v>
      </c>
      <c r="K96" s="60" t="n">
        <v>4322</v>
      </c>
      <c r="L96" s="60" t="n">
        <v>77</v>
      </c>
      <c r="M96" s="60" t="n">
        <v>0</v>
      </c>
      <c r="N96" s="60" t="n">
        <v>0</v>
      </c>
      <c r="O96" s="60" t="n">
        <f aca="false">N96+M96</f>
        <v>0</v>
      </c>
      <c r="P96" s="60" t="n">
        <v>74</v>
      </c>
      <c r="Q96" s="60" t="n">
        <v>257</v>
      </c>
      <c r="R96" s="60" t="n">
        <v>12</v>
      </c>
      <c r="S96" s="60" t="n">
        <v>0</v>
      </c>
      <c r="T96" s="60" t="n">
        <v>0</v>
      </c>
      <c r="U96" s="60" t="n">
        <v>0</v>
      </c>
    </row>
    <row r="97" customFormat="false" ht="14.65" hidden="false" customHeight="false" outlineLevel="0" collapsed="false">
      <c r="A97" s="58" t="n">
        <v>36618</v>
      </c>
      <c r="B97" s="58" t="n">
        <v>36618</v>
      </c>
      <c r="C97" s="58" t="n">
        <v>36618</v>
      </c>
      <c r="D97" s="59" t="s">
        <v>5</v>
      </c>
      <c r="E97" s="60" t="n">
        <v>25</v>
      </c>
      <c r="F97" s="60" t="n">
        <v>160</v>
      </c>
      <c r="G97" s="60" t="n">
        <v>66</v>
      </c>
      <c r="H97" s="60" t="n">
        <f aca="false">G97+F97</f>
        <v>226</v>
      </c>
      <c r="I97" s="60" t="n">
        <v>251</v>
      </c>
      <c r="J97" s="60" t="n">
        <v>4322</v>
      </c>
      <c r="K97" s="60" t="n">
        <v>4500</v>
      </c>
      <c r="L97" s="60" t="n">
        <v>77</v>
      </c>
      <c r="M97" s="60" t="n">
        <v>0</v>
      </c>
      <c r="N97" s="60" t="n">
        <v>0</v>
      </c>
      <c r="O97" s="60" t="n">
        <f aca="false">N97+M97</f>
        <v>0</v>
      </c>
      <c r="P97" s="60" t="n">
        <v>86</v>
      </c>
      <c r="Q97" s="60" t="n">
        <v>221</v>
      </c>
      <c r="R97" s="60" t="n">
        <v>14</v>
      </c>
      <c r="S97" s="60" t="n">
        <v>0</v>
      </c>
      <c r="T97" s="60" t="n">
        <v>0</v>
      </c>
      <c r="U97" s="60" t="n">
        <v>0</v>
      </c>
    </row>
    <row r="98" customFormat="false" ht="14.65" hidden="false" customHeight="false" outlineLevel="0" collapsed="false">
      <c r="A98" s="58" t="n">
        <v>36619</v>
      </c>
      <c r="B98" s="58" t="n">
        <v>36619</v>
      </c>
      <c r="C98" s="58" t="n">
        <v>36619</v>
      </c>
      <c r="D98" s="59" t="s">
        <v>5</v>
      </c>
      <c r="E98" s="60" t="n">
        <v>55</v>
      </c>
      <c r="F98" s="60" t="n">
        <v>55</v>
      </c>
      <c r="G98" s="60" t="n">
        <v>-273</v>
      </c>
      <c r="H98" s="60" t="n">
        <f aca="false">G98+F98</f>
        <v>-218</v>
      </c>
      <c r="I98" s="60" t="n">
        <v>-163</v>
      </c>
      <c r="J98" s="60" t="n">
        <v>4500</v>
      </c>
      <c r="K98" s="60" t="n">
        <v>4399</v>
      </c>
      <c r="L98" s="60" t="n">
        <v>77</v>
      </c>
      <c r="M98" s="60" t="n">
        <v>0</v>
      </c>
      <c r="N98" s="60" t="n">
        <v>0</v>
      </c>
      <c r="O98" s="60" t="n">
        <f aca="false">N98+M98</f>
        <v>0</v>
      </c>
      <c r="P98" s="60" t="n">
        <v>70</v>
      </c>
      <c r="Q98" s="60" t="n">
        <v>114</v>
      </c>
      <c r="R98" s="60" t="n">
        <v>12</v>
      </c>
      <c r="S98" s="60" t="n">
        <v>0</v>
      </c>
      <c r="T98" s="60" t="n">
        <v>0</v>
      </c>
      <c r="U98" s="60" t="n">
        <v>0</v>
      </c>
    </row>
    <row r="99" customFormat="false" ht="14.65" hidden="false" customHeight="false" outlineLevel="0" collapsed="false">
      <c r="A99" s="58" t="n">
        <v>36620</v>
      </c>
      <c r="B99" s="58" t="n">
        <v>36620</v>
      </c>
      <c r="C99" s="58" t="n">
        <v>36620</v>
      </c>
      <c r="D99" s="59" t="s">
        <v>5</v>
      </c>
      <c r="E99" s="60" t="n">
        <v>114</v>
      </c>
      <c r="F99" s="60" t="n">
        <v>50</v>
      </c>
      <c r="G99" s="60" t="n">
        <v>-31</v>
      </c>
      <c r="H99" s="60" t="n">
        <f aca="false">G99+F99</f>
        <v>19</v>
      </c>
      <c r="I99" s="60" t="n">
        <v>133</v>
      </c>
      <c r="J99" s="60" t="n">
        <v>4399</v>
      </c>
      <c r="K99" s="60" t="n">
        <v>4448</v>
      </c>
      <c r="L99" s="60" t="n">
        <v>130</v>
      </c>
      <c r="M99" s="60" t="n">
        <v>0</v>
      </c>
      <c r="N99" s="60" t="n">
        <v>0</v>
      </c>
      <c r="O99" s="60" t="n">
        <f aca="false">N99+M99</f>
        <v>0</v>
      </c>
      <c r="P99" s="60" t="n">
        <v>4</v>
      </c>
      <c r="Q99" s="60" t="n">
        <v>89</v>
      </c>
      <c r="R99" s="60" t="n">
        <v>11</v>
      </c>
      <c r="S99" s="60" t="n">
        <v>0</v>
      </c>
      <c r="T99" s="60" t="n">
        <v>0</v>
      </c>
      <c r="U99" s="60" t="n">
        <v>0</v>
      </c>
    </row>
    <row r="100" customFormat="false" ht="14.65" hidden="false" customHeight="false" outlineLevel="0" collapsed="false">
      <c r="A100" s="58" t="n">
        <v>36621</v>
      </c>
      <c r="B100" s="58" t="n">
        <v>36621</v>
      </c>
      <c r="C100" s="58" t="n">
        <v>36621</v>
      </c>
      <c r="D100" s="59" t="s">
        <v>5</v>
      </c>
      <c r="E100" s="60" t="n">
        <v>34</v>
      </c>
      <c r="F100" s="60" t="n">
        <v>-10</v>
      </c>
      <c r="G100" s="60" t="n">
        <v>88</v>
      </c>
      <c r="H100" s="60" t="n">
        <f aca="false">G100+F100</f>
        <v>78</v>
      </c>
      <c r="I100" s="60" t="n">
        <v>112</v>
      </c>
      <c r="J100" s="60" t="n">
        <v>4448</v>
      </c>
      <c r="K100" s="60" t="n">
        <v>4468</v>
      </c>
      <c r="L100" s="60" t="n">
        <v>189</v>
      </c>
      <c r="M100" s="60" t="n">
        <v>0</v>
      </c>
      <c r="N100" s="60" t="n">
        <v>0</v>
      </c>
      <c r="O100" s="60" t="n">
        <f aca="false">N100+M100</f>
        <v>0</v>
      </c>
      <c r="P100" s="60" t="n">
        <v>0</v>
      </c>
      <c r="Q100" s="60" t="n">
        <v>110</v>
      </c>
      <c r="R100" s="60" t="n">
        <v>12</v>
      </c>
      <c r="S100" s="60" t="n">
        <v>0</v>
      </c>
      <c r="T100" s="60" t="n">
        <v>0</v>
      </c>
      <c r="U100" s="60" t="n">
        <v>0</v>
      </c>
    </row>
    <row r="101" customFormat="false" ht="14.65" hidden="false" customHeight="false" outlineLevel="0" collapsed="false">
      <c r="A101" s="58" t="n">
        <v>36622</v>
      </c>
      <c r="B101" s="58" t="n">
        <v>36622</v>
      </c>
      <c r="C101" s="58" t="n">
        <v>36622</v>
      </c>
      <c r="D101" s="59" t="s">
        <v>5</v>
      </c>
      <c r="E101" s="60" t="n">
        <v>-34</v>
      </c>
      <c r="F101" s="60" t="n">
        <v>-10</v>
      </c>
      <c r="G101" s="60" t="n">
        <v>62</v>
      </c>
      <c r="H101" s="60" t="n">
        <f aca="false">G101+F101</f>
        <v>52</v>
      </c>
      <c r="I101" s="60" t="n">
        <v>18</v>
      </c>
      <c r="J101" s="60" t="n">
        <v>4468</v>
      </c>
      <c r="K101" s="60" t="n">
        <v>4440</v>
      </c>
      <c r="L101" s="60" t="n">
        <v>169</v>
      </c>
      <c r="M101" s="60" t="n">
        <v>0</v>
      </c>
      <c r="N101" s="60" t="n">
        <v>0</v>
      </c>
      <c r="O101" s="60" t="n">
        <f aca="false">N101+M101</f>
        <v>0</v>
      </c>
      <c r="P101" s="60" t="n">
        <v>0</v>
      </c>
      <c r="Q101" s="60" t="n">
        <v>120</v>
      </c>
      <c r="R101" s="60" t="n">
        <v>12</v>
      </c>
      <c r="S101" s="60" t="n">
        <v>0</v>
      </c>
      <c r="T101" s="60" t="n">
        <v>0</v>
      </c>
      <c r="U101" s="60" t="n">
        <v>0</v>
      </c>
    </row>
    <row r="102" customFormat="false" ht="14.65" hidden="false" customHeight="false" outlineLevel="0" collapsed="false">
      <c r="A102" s="58" t="n">
        <v>36623</v>
      </c>
      <c r="B102" s="58" t="n">
        <v>36623</v>
      </c>
      <c r="C102" s="58" t="n">
        <v>36623</v>
      </c>
      <c r="D102" s="59" t="s">
        <v>5</v>
      </c>
      <c r="E102" s="60" t="n">
        <v>-21</v>
      </c>
      <c r="F102" s="60" t="n">
        <v>-44</v>
      </c>
      <c r="G102" s="60" t="n">
        <v>-51</v>
      </c>
      <c r="H102" s="60" t="n">
        <f aca="false">G102+F102</f>
        <v>-95</v>
      </c>
      <c r="I102" s="60" t="n">
        <v>-116</v>
      </c>
      <c r="J102" s="60" t="n">
        <v>4440</v>
      </c>
      <c r="K102" s="60" t="n">
        <v>4311</v>
      </c>
      <c r="L102" s="60" t="n">
        <v>77</v>
      </c>
      <c r="M102" s="60" t="n">
        <v>0</v>
      </c>
      <c r="N102" s="60" t="n">
        <v>0</v>
      </c>
      <c r="O102" s="60" t="n">
        <f aca="false">N102+M102</f>
        <v>0</v>
      </c>
      <c r="P102" s="60" t="n">
        <v>0</v>
      </c>
      <c r="Q102" s="60" t="n">
        <v>235</v>
      </c>
      <c r="R102" s="60" t="n">
        <v>12</v>
      </c>
      <c r="S102" s="60" t="n">
        <v>0</v>
      </c>
      <c r="T102" s="60" t="n">
        <v>0</v>
      </c>
      <c r="U102" s="60" t="n">
        <v>0</v>
      </c>
    </row>
    <row r="103" customFormat="false" ht="14.65" hidden="false" customHeight="false" outlineLevel="0" collapsed="false">
      <c r="A103" s="58" t="n">
        <v>36624</v>
      </c>
      <c r="B103" s="58" t="n">
        <v>36624</v>
      </c>
      <c r="C103" s="58" t="n">
        <v>36624</v>
      </c>
      <c r="D103" s="59" t="s">
        <v>5</v>
      </c>
      <c r="E103" s="60" t="n">
        <v>-106</v>
      </c>
      <c r="F103" s="60" t="n">
        <v>160</v>
      </c>
      <c r="G103" s="60" t="n">
        <v>52</v>
      </c>
      <c r="H103" s="60" t="n">
        <f aca="false">G103+F103</f>
        <v>212</v>
      </c>
      <c r="I103" s="60" t="n">
        <v>106</v>
      </c>
      <c r="J103" s="60" t="n">
        <v>4311</v>
      </c>
      <c r="K103" s="60" t="n">
        <v>4308</v>
      </c>
      <c r="L103" s="60" t="n">
        <v>114</v>
      </c>
      <c r="M103" s="60" t="n">
        <v>0</v>
      </c>
      <c r="N103" s="60" t="n">
        <v>0</v>
      </c>
      <c r="O103" s="60" t="n">
        <f aca="false">N103+M103</f>
        <v>0</v>
      </c>
      <c r="P103" s="60" t="n">
        <v>68</v>
      </c>
      <c r="Q103" s="60" t="n">
        <v>186</v>
      </c>
      <c r="R103" s="60" t="n">
        <v>12</v>
      </c>
      <c r="S103" s="60" t="n">
        <v>0</v>
      </c>
      <c r="T103" s="60" t="n">
        <v>0</v>
      </c>
      <c r="U103" s="60" t="n">
        <v>0</v>
      </c>
    </row>
    <row r="104" customFormat="false" ht="14.65" hidden="false" customHeight="false" outlineLevel="0" collapsed="false">
      <c r="A104" s="58" t="n">
        <v>36625</v>
      </c>
      <c r="B104" s="58" t="n">
        <v>36625</v>
      </c>
      <c r="C104" s="58" t="n">
        <v>36625</v>
      </c>
      <c r="D104" s="59" t="s">
        <v>5</v>
      </c>
      <c r="E104" s="60" t="n">
        <v>-57</v>
      </c>
      <c r="F104" s="60" t="n">
        <v>200</v>
      </c>
      <c r="G104" s="60" t="n">
        <v>55</v>
      </c>
      <c r="H104" s="60" t="n">
        <f aca="false">G104+F104</f>
        <v>255</v>
      </c>
      <c r="I104" s="60" t="n">
        <v>198</v>
      </c>
      <c r="J104" s="60" t="n">
        <v>4308</v>
      </c>
      <c r="K104" s="60" t="n">
        <v>4534</v>
      </c>
      <c r="L104" s="60" t="n">
        <v>167</v>
      </c>
      <c r="M104" s="60" t="n">
        <v>0</v>
      </c>
      <c r="N104" s="60" t="n">
        <v>0</v>
      </c>
      <c r="O104" s="60" t="n">
        <f aca="false">N104+M104</f>
        <v>0</v>
      </c>
      <c r="P104" s="60" t="n">
        <v>90</v>
      </c>
      <c r="Q104" s="60" t="n">
        <v>80</v>
      </c>
      <c r="R104" s="60" t="n">
        <v>13</v>
      </c>
      <c r="S104" s="60" t="n">
        <v>0</v>
      </c>
      <c r="T104" s="60" t="n">
        <v>0</v>
      </c>
      <c r="U104" s="60" t="n">
        <v>0</v>
      </c>
    </row>
    <row r="105" customFormat="false" ht="14.65" hidden="false" customHeight="false" outlineLevel="0" collapsed="false">
      <c r="A105" s="58" t="n">
        <v>36626</v>
      </c>
      <c r="B105" s="58" t="n">
        <v>36626</v>
      </c>
      <c r="C105" s="58" t="n">
        <v>36626</v>
      </c>
      <c r="D105" s="59" t="s">
        <v>5</v>
      </c>
      <c r="E105" s="60" t="n">
        <v>23</v>
      </c>
      <c r="F105" s="60" t="n">
        <v>38</v>
      </c>
      <c r="G105" s="60" t="n">
        <v>-76</v>
      </c>
      <c r="H105" s="60" t="n">
        <f aca="false">G105+F105</f>
        <v>-38</v>
      </c>
      <c r="I105" s="60" t="n">
        <v>-15</v>
      </c>
      <c r="J105" s="60" t="n">
        <v>4534</v>
      </c>
      <c r="K105" s="60" t="n">
        <v>4457</v>
      </c>
      <c r="L105" s="60" t="n">
        <v>105</v>
      </c>
      <c r="M105" s="60" t="n">
        <v>0</v>
      </c>
      <c r="N105" s="60" t="n">
        <v>0</v>
      </c>
      <c r="O105" s="60" t="n">
        <f aca="false">N105+M105</f>
        <v>0</v>
      </c>
      <c r="P105" s="60" t="n">
        <v>89</v>
      </c>
      <c r="Q105" s="60" t="n">
        <v>121</v>
      </c>
      <c r="R105" s="60" t="n">
        <v>12</v>
      </c>
      <c r="S105" s="60" t="n">
        <v>0</v>
      </c>
      <c r="T105" s="60" t="n">
        <v>0</v>
      </c>
      <c r="U105" s="60" t="n">
        <v>0</v>
      </c>
    </row>
    <row r="106" customFormat="false" ht="14.65" hidden="false" customHeight="false" outlineLevel="0" collapsed="false">
      <c r="A106" s="58" t="n">
        <v>36627</v>
      </c>
      <c r="B106" s="58" t="n">
        <v>36627</v>
      </c>
      <c r="C106" s="58" t="n">
        <v>36627</v>
      </c>
      <c r="D106" s="59" t="s">
        <v>5</v>
      </c>
      <c r="E106" s="60" t="n">
        <v>66</v>
      </c>
      <c r="F106" s="60" t="n">
        <v>49</v>
      </c>
      <c r="G106" s="60" t="n">
        <v>143</v>
      </c>
      <c r="H106" s="60" t="n">
        <f aca="false">G106+F106</f>
        <v>192</v>
      </c>
      <c r="I106" s="60" t="n">
        <v>258</v>
      </c>
      <c r="J106" s="60" t="n">
        <v>4457</v>
      </c>
      <c r="K106" s="60" t="n">
        <v>4517</v>
      </c>
      <c r="L106" s="60" t="n">
        <v>119</v>
      </c>
      <c r="M106" s="60" t="n">
        <v>0</v>
      </c>
      <c r="N106" s="60" t="n">
        <v>0</v>
      </c>
      <c r="O106" s="60" t="n">
        <f aca="false">N106+M106</f>
        <v>0</v>
      </c>
      <c r="P106" s="60" t="n">
        <v>89</v>
      </c>
      <c r="Q106" s="60" t="n">
        <v>137</v>
      </c>
      <c r="R106" s="60" t="n">
        <v>11</v>
      </c>
      <c r="S106" s="60" t="n">
        <v>0</v>
      </c>
      <c r="T106" s="60" t="n">
        <v>0</v>
      </c>
      <c r="U106" s="60" t="n">
        <v>0</v>
      </c>
    </row>
    <row r="107" customFormat="false" ht="14.65" hidden="false" customHeight="false" outlineLevel="0" collapsed="false">
      <c r="A107" s="58" t="n">
        <v>36628</v>
      </c>
      <c r="B107" s="58" t="n">
        <v>36628</v>
      </c>
      <c r="C107" s="58" t="n">
        <v>36628</v>
      </c>
      <c r="D107" s="59" t="s">
        <v>5</v>
      </c>
      <c r="E107" s="60" t="n">
        <v>-14</v>
      </c>
      <c r="F107" s="60" t="n">
        <v>-28</v>
      </c>
      <c r="G107" s="60" t="n">
        <v>-35</v>
      </c>
      <c r="H107" s="60" t="n">
        <f aca="false">G107+F107</f>
        <v>-63</v>
      </c>
      <c r="I107" s="60" t="n">
        <v>-77</v>
      </c>
      <c r="J107" s="60" t="n">
        <v>4517</v>
      </c>
      <c r="K107" s="60" t="n">
        <v>4466</v>
      </c>
      <c r="L107" s="60" t="n">
        <v>97</v>
      </c>
      <c r="M107" s="60" t="n">
        <v>0</v>
      </c>
      <c r="N107" s="60" t="n">
        <v>0</v>
      </c>
      <c r="O107" s="60" t="n">
        <f aca="false">N107+M107</f>
        <v>0</v>
      </c>
      <c r="P107" s="60" t="n">
        <v>84</v>
      </c>
      <c r="Q107" s="60" t="n">
        <v>239</v>
      </c>
      <c r="R107" s="60" t="n">
        <v>11</v>
      </c>
      <c r="S107" s="60" t="n">
        <v>0</v>
      </c>
      <c r="T107" s="60" t="n">
        <v>0</v>
      </c>
      <c r="U107" s="60" t="n">
        <v>0</v>
      </c>
    </row>
    <row r="108" customFormat="false" ht="14.65" hidden="false" customHeight="false" outlineLevel="0" collapsed="false">
      <c r="A108" s="58" t="n">
        <v>36629</v>
      </c>
      <c r="B108" s="58" t="n">
        <v>36629</v>
      </c>
      <c r="C108" s="58" t="n">
        <v>36629</v>
      </c>
      <c r="D108" s="59" t="s">
        <v>5</v>
      </c>
      <c r="E108" s="60" t="n">
        <v>-7</v>
      </c>
      <c r="F108" s="60" t="n">
        <v>49</v>
      </c>
      <c r="G108" s="60" t="n">
        <v>25</v>
      </c>
      <c r="H108" s="60" t="n">
        <f aca="false">G108+F108</f>
        <v>74</v>
      </c>
      <c r="I108" s="60" t="n">
        <v>67</v>
      </c>
      <c r="J108" s="60" t="n">
        <v>4466</v>
      </c>
      <c r="K108" s="60" t="n">
        <v>4469</v>
      </c>
      <c r="L108" s="60" t="n">
        <v>136</v>
      </c>
      <c r="M108" s="60" t="n">
        <v>0</v>
      </c>
      <c r="N108" s="60" t="n">
        <v>0</v>
      </c>
      <c r="O108" s="60" t="n">
        <f aca="false">N108+M108</f>
        <v>0</v>
      </c>
      <c r="P108" s="60" t="n">
        <v>82</v>
      </c>
      <c r="Q108" s="60" t="n">
        <v>162</v>
      </c>
      <c r="R108" s="60" t="n">
        <v>12</v>
      </c>
      <c r="S108" s="60" t="n">
        <v>0</v>
      </c>
      <c r="T108" s="60" t="n">
        <v>0</v>
      </c>
      <c r="U108" s="60" t="n">
        <v>0</v>
      </c>
    </row>
    <row r="109" customFormat="false" ht="14.65" hidden="false" customHeight="false" outlineLevel="0" collapsed="false">
      <c r="A109" s="58" t="n">
        <v>36630</v>
      </c>
      <c r="B109" s="58" t="n">
        <v>36630</v>
      </c>
      <c r="C109" s="58" t="n">
        <v>36630</v>
      </c>
      <c r="D109" s="59" t="s">
        <v>5</v>
      </c>
      <c r="E109" s="60" t="n">
        <v>18</v>
      </c>
      <c r="F109" s="60" t="n">
        <v>58</v>
      </c>
      <c r="G109" s="60" t="n">
        <v>-30</v>
      </c>
      <c r="H109" s="60" t="n">
        <f aca="false">G109+F109</f>
        <v>28</v>
      </c>
      <c r="I109" s="60" t="n">
        <v>46</v>
      </c>
      <c r="J109" s="60" t="n">
        <v>4469</v>
      </c>
      <c r="K109" s="60" t="n">
        <v>4468</v>
      </c>
      <c r="L109" s="60" t="n">
        <v>87</v>
      </c>
      <c r="M109" s="60" t="n">
        <v>0</v>
      </c>
      <c r="N109" s="60" t="n">
        <v>0</v>
      </c>
      <c r="O109" s="60" t="n">
        <f aca="false">N109+M109</f>
        <v>0</v>
      </c>
      <c r="P109" s="60" t="n">
        <v>81</v>
      </c>
      <c r="Q109" s="60" t="n">
        <v>238</v>
      </c>
      <c r="R109" s="60" t="n">
        <v>12</v>
      </c>
      <c r="S109" s="60" t="n">
        <v>0</v>
      </c>
      <c r="T109" s="60" t="n">
        <v>0</v>
      </c>
      <c r="U109" s="60" t="n">
        <v>0</v>
      </c>
    </row>
    <row r="110" customFormat="false" ht="14.65" hidden="false" customHeight="false" outlineLevel="0" collapsed="false">
      <c r="A110" s="58" t="n">
        <v>36631</v>
      </c>
      <c r="B110" s="58" t="n">
        <v>36631</v>
      </c>
      <c r="C110" s="58" t="n">
        <v>36631</v>
      </c>
      <c r="D110" s="59" t="s">
        <v>5</v>
      </c>
      <c r="E110" s="60" t="n">
        <v>-100</v>
      </c>
      <c r="F110" s="60" t="n">
        <v>54</v>
      </c>
      <c r="G110" s="60" t="n">
        <v>-12</v>
      </c>
      <c r="H110" s="60" t="n">
        <f aca="false">G110+F110</f>
        <v>42</v>
      </c>
      <c r="I110" s="60" t="n">
        <v>-58</v>
      </c>
      <c r="J110" s="60" t="n">
        <v>4468</v>
      </c>
      <c r="K110" s="60" t="n">
        <v>4390</v>
      </c>
      <c r="L110" s="60" t="n">
        <v>77</v>
      </c>
      <c r="M110" s="60" t="n">
        <v>0</v>
      </c>
      <c r="N110" s="60" t="n">
        <v>0</v>
      </c>
      <c r="O110" s="60" t="n">
        <f aca="false">N110+M110</f>
        <v>0</v>
      </c>
      <c r="P110" s="60" t="n">
        <v>83</v>
      </c>
      <c r="Q110" s="60" t="n">
        <v>286</v>
      </c>
      <c r="R110" s="60" t="n">
        <v>12</v>
      </c>
      <c r="S110" s="60" t="n">
        <v>0</v>
      </c>
      <c r="T110" s="60" t="n">
        <v>0</v>
      </c>
      <c r="U110" s="60" t="n">
        <v>0</v>
      </c>
    </row>
    <row r="111" customFormat="false" ht="14.65" hidden="false" customHeight="false" outlineLevel="0" collapsed="false">
      <c r="A111" s="58" t="n">
        <v>36632</v>
      </c>
      <c r="B111" s="58" t="n">
        <v>36632</v>
      </c>
      <c r="C111" s="58" t="n">
        <v>36632</v>
      </c>
      <c r="D111" s="59" t="s">
        <v>5</v>
      </c>
      <c r="E111" s="60" t="n">
        <v>-148</v>
      </c>
      <c r="F111" s="60" t="n">
        <v>56</v>
      </c>
      <c r="G111" s="60" t="n">
        <v>-14</v>
      </c>
      <c r="H111" s="60" t="n">
        <f aca="false">G111+F111</f>
        <v>42</v>
      </c>
      <c r="I111" s="60" t="n">
        <v>-106</v>
      </c>
      <c r="J111" s="60" t="n">
        <v>4390</v>
      </c>
      <c r="K111" s="60" t="n">
        <v>4339</v>
      </c>
      <c r="L111" s="60" t="n">
        <v>77</v>
      </c>
      <c r="M111" s="60" t="n">
        <v>0</v>
      </c>
      <c r="N111" s="60" t="n">
        <v>0</v>
      </c>
      <c r="O111" s="60" t="n">
        <f aca="false">N111+M111</f>
        <v>0</v>
      </c>
      <c r="P111" s="60" t="n">
        <v>82</v>
      </c>
      <c r="Q111" s="60" t="n">
        <v>235</v>
      </c>
      <c r="R111" s="60" t="n">
        <v>12</v>
      </c>
      <c r="S111" s="60" t="n">
        <v>0</v>
      </c>
      <c r="T111" s="60" t="n">
        <v>0</v>
      </c>
      <c r="U111" s="60" t="n">
        <v>0</v>
      </c>
    </row>
    <row r="112" customFormat="false" ht="14.65" hidden="false" customHeight="false" outlineLevel="0" collapsed="false">
      <c r="A112" s="58" t="n">
        <v>36633</v>
      </c>
      <c r="B112" s="58" t="n">
        <v>36633</v>
      </c>
      <c r="C112" s="58" t="n">
        <v>36633</v>
      </c>
      <c r="D112" s="59" t="s">
        <v>5</v>
      </c>
      <c r="E112" s="60" t="n">
        <v>-109</v>
      </c>
      <c r="F112" s="60" t="n">
        <v>-20</v>
      </c>
      <c r="G112" s="60" t="n">
        <v>-84</v>
      </c>
      <c r="H112" s="60" t="n">
        <f aca="false">G112+F112</f>
        <v>-104</v>
      </c>
      <c r="I112" s="60" t="n">
        <v>-213</v>
      </c>
      <c r="J112" s="60" t="n">
        <v>4339</v>
      </c>
      <c r="K112" s="60" t="n">
        <v>4170</v>
      </c>
      <c r="L112" s="60" t="n">
        <v>96</v>
      </c>
      <c r="M112" s="60" t="n">
        <v>0</v>
      </c>
      <c r="N112" s="60" t="n">
        <v>0</v>
      </c>
      <c r="O112" s="60" t="n">
        <f aca="false">N112+M112</f>
        <v>0</v>
      </c>
      <c r="P112" s="60" t="n">
        <v>85</v>
      </c>
      <c r="Q112" s="60" t="n">
        <v>77</v>
      </c>
      <c r="R112" s="60" t="n">
        <v>12</v>
      </c>
      <c r="S112" s="60" t="n">
        <v>0</v>
      </c>
      <c r="T112" s="60" t="n">
        <v>0</v>
      </c>
      <c r="U112" s="60" t="n">
        <v>0</v>
      </c>
    </row>
    <row r="113" customFormat="false" ht="14.65" hidden="false" customHeight="false" outlineLevel="0" collapsed="false">
      <c r="A113" s="58" t="n">
        <v>36634</v>
      </c>
      <c r="B113" s="58" t="n">
        <v>36634</v>
      </c>
      <c r="C113" s="58" t="n">
        <v>36634</v>
      </c>
      <c r="D113" s="59" t="s">
        <v>5</v>
      </c>
      <c r="E113" s="60" t="n">
        <v>-33</v>
      </c>
      <c r="F113" s="60" t="n">
        <v>76</v>
      </c>
      <c r="G113" s="60" t="n">
        <v>99</v>
      </c>
      <c r="H113" s="60" t="n">
        <f aca="false">G113+F113</f>
        <v>175</v>
      </c>
      <c r="I113" s="60" t="n">
        <v>142</v>
      </c>
      <c r="J113" s="60" t="n">
        <v>4170</v>
      </c>
      <c r="K113" s="60" t="n">
        <v>4269</v>
      </c>
      <c r="L113" s="60" t="n">
        <v>128</v>
      </c>
      <c r="M113" s="60" t="n">
        <v>0</v>
      </c>
      <c r="N113" s="60" t="n">
        <v>0</v>
      </c>
      <c r="O113" s="60" t="n">
        <f aca="false">N113+M113</f>
        <v>0</v>
      </c>
      <c r="P113" s="60" t="n">
        <v>88</v>
      </c>
      <c r="Q113" s="60" t="n">
        <v>95</v>
      </c>
      <c r="R113" s="60" t="n">
        <v>9</v>
      </c>
      <c r="S113" s="60" t="n">
        <v>0</v>
      </c>
      <c r="T113" s="60" t="n">
        <v>0</v>
      </c>
      <c r="U113" s="60" t="n">
        <v>0</v>
      </c>
    </row>
    <row r="114" customFormat="false" ht="14.65" hidden="false" customHeight="false" outlineLevel="0" collapsed="false">
      <c r="A114" s="58" t="n">
        <v>36635</v>
      </c>
      <c r="B114" s="58" t="n">
        <v>36635</v>
      </c>
      <c r="C114" s="58" t="n">
        <v>36635</v>
      </c>
      <c r="D114" s="59" t="s">
        <v>5</v>
      </c>
      <c r="E114" s="60" t="n">
        <v>-34</v>
      </c>
      <c r="F114" s="60" t="n">
        <v>-54</v>
      </c>
      <c r="G114" s="60" t="n">
        <v>123</v>
      </c>
      <c r="H114" s="60" t="n">
        <f aca="false">G114+F114</f>
        <v>69</v>
      </c>
      <c r="I114" s="60" t="n">
        <v>35</v>
      </c>
      <c r="J114" s="60" t="n">
        <v>4269</v>
      </c>
      <c r="K114" s="60" t="n">
        <v>4224</v>
      </c>
      <c r="L114" s="60" t="n">
        <v>88</v>
      </c>
      <c r="M114" s="60" t="n">
        <v>0</v>
      </c>
      <c r="N114" s="60" t="n">
        <v>0</v>
      </c>
      <c r="O114" s="60" t="n">
        <f aca="false">N114+M114</f>
        <v>0</v>
      </c>
      <c r="P114" s="60" t="n">
        <v>85</v>
      </c>
      <c r="Q114" s="60" t="n">
        <v>218</v>
      </c>
      <c r="R114" s="60" t="n">
        <v>10</v>
      </c>
      <c r="S114" s="60" t="n">
        <v>0</v>
      </c>
      <c r="T114" s="60" t="n">
        <v>0</v>
      </c>
      <c r="U114" s="60" t="n">
        <v>0</v>
      </c>
    </row>
    <row r="115" customFormat="false" ht="14.65" hidden="false" customHeight="false" outlineLevel="0" collapsed="false">
      <c r="A115" s="58" t="n">
        <v>36636</v>
      </c>
      <c r="B115" s="58" t="n">
        <v>36636</v>
      </c>
      <c r="C115" s="58" t="n">
        <v>36636</v>
      </c>
      <c r="D115" s="59" t="s">
        <v>5</v>
      </c>
      <c r="E115" s="60" t="n">
        <v>14</v>
      </c>
      <c r="F115" s="60" t="n">
        <v>-4</v>
      </c>
      <c r="G115" s="60" t="n">
        <v>-13</v>
      </c>
      <c r="H115" s="60" t="n">
        <f aca="false">G115+F115</f>
        <v>-17</v>
      </c>
      <c r="I115" s="60" t="n">
        <v>-3</v>
      </c>
      <c r="J115" s="60" t="n">
        <v>4224</v>
      </c>
      <c r="K115" s="60" t="n">
        <v>4102</v>
      </c>
      <c r="L115" s="60" t="n">
        <v>72</v>
      </c>
      <c r="M115" s="60" t="n">
        <v>0</v>
      </c>
      <c r="N115" s="60" t="n">
        <v>0</v>
      </c>
      <c r="O115" s="60" t="n">
        <f aca="false">N115+M115</f>
        <v>0</v>
      </c>
      <c r="P115" s="60" t="n">
        <v>86</v>
      </c>
      <c r="Q115" s="60" t="n">
        <v>266</v>
      </c>
      <c r="R115" s="60" t="n">
        <v>9</v>
      </c>
      <c r="S115" s="60" t="n">
        <v>0</v>
      </c>
      <c r="T115" s="60" t="n">
        <v>0</v>
      </c>
      <c r="U115" s="60" t="n">
        <v>0</v>
      </c>
    </row>
    <row r="116" customFormat="false" ht="14.65" hidden="false" customHeight="false" outlineLevel="0" collapsed="false">
      <c r="A116" s="58" t="n">
        <v>36637</v>
      </c>
      <c r="B116" s="58" t="n">
        <v>36637</v>
      </c>
      <c r="C116" s="58" t="n">
        <v>36637</v>
      </c>
      <c r="D116" s="59" t="s">
        <v>5</v>
      </c>
      <c r="E116" s="60" t="n">
        <v>-110</v>
      </c>
      <c r="F116" s="60" t="n">
        <v>79</v>
      </c>
      <c r="G116" s="60" t="n">
        <v>70</v>
      </c>
      <c r="H116" s="60" t="n">
        <f aca="false">G116+F116</f>
        <v>149</v>
      </c>
      <c r="I116" s="60" t="n">
        <v>39</v>
      </c>
      <c r="J116" s="60" t="n">
        <v>4102</v>
      </c>
      <c r="K116" s="60" t="n">
        <v>4098</v>
      </c>
      <c r="L116" s="60" t="n">
        <v>77</v>
      </c>
      <c r="M116" s="60" t="n">
        <v>0</v>
      </c>
      <c r="N116" s="60" t="n">
        <v>0</v>
      </c>
      <c r="O116" s="60" t="n">
        <f aca="false">N116+M116</f>
        <v>0</v>
      </c>
      <c r="P116" s="60" t="n">
        <v>84</v>
      </c>
      <c r="Q116" s="60" t="n">
        <v>276</v>
      </c>
      <c r="R116" s="60" t="n">
        <v>9</v>
      </c>
      <c r="S116" s="60" t="n">
        <v>0</v>
      </c>
      <c r="T116" s="60" t="n">
        <v>0</v>
      </c>
      <c r="U116" s="60" t="n">
        <v>0</v>
      </c>
    </row>
    <row r="117" customFormat="false" ht="14.65" hidden="false" customHeight="false" outlineLevel="0" collapsed="false">
      <c r="A117" s="58" t="n">
        <v>36638</v>
      </c>
      <c r="B117" s="58" t="n">
        <v>36638</v>
      </c>
      <c r="C117" s="58" t="n">
        <v>36638</v>
      </c>
      <c r="D117" s="59" t="s">
        <v>5</v>
      </c>
      <c r="E117" s="60" t="n">
        <v>-12</v>
      </c>
      <c r="F117" s="60" t="n">
        <v>162</v>
      </c>
      <c r="G117" s="60" t="n">
        <v>63</v>
      </c>
      <c r="H117" s="60" t="n">
        <f aca="false">G117+F117</f>
        <v>225</v>
      </c>
      <c r="I117" s="60" t="n">
        <v>213</v>
      </c>
      <c r="J117" s="60" t="n">
        <v>4098</v>
      </c>
      <c r="K117" s="60" t="n">
        <v>4293</v>
      </c>
      <c r="L117" s="60" t="n">
        <v>77</v>
      </c>
      <c r="M117" s="60" t="n">
        <v>0</v>
      </c>
      <c r="N117" s="60" t="n">
        <v>0</v>
      </c>
      <c r="O117" s="60" t="n">
        <f aca="false">N117+M117</f>
        <v>0</v>
      </c>
      <c r="P117" s="60" t="n">
        <v>85</v>
      </c>
      <c r="Q117" s="60" t="n">
        <v>208</v>
      </c>
      <c r="R117" s="60" t="n">
        <v>10</v>
      </c>
      <c r="S117" s="60" t="n">
        <v>0</v>
      </c>
      <c r="T117" s="60" t="n">
        <v>0</v>
      </c>
      <c r="U117" s="60" t="n">
        <v>0</v>
      </c>
    </row>
    <row r="118" customFormat="false" ht="14.65" hidden="false" customHeight="false" outlineLevel="0" collapsed="false">
      <c r="A118" s="58" t="n">
        <v>36639</v>
      </c>
      <c r="B118" s="58" t="n">
        <v>36639</v>
      </c>
      <c r="C118" s="58" t="n">
        <v>36639</v>
      </c>
      <c r="D118" s="59" t="s">
        <v>5</v>
      </c>
      <c r="E118" s="60" t="n">
        <v>-19</v>
      </c>
      <c r="F118" s="60" t="n">
        <v>163</v>
      </c>
      <c r="G118" s="60" t="n">
        <v>54</v>
      </c>
      <c r="H118" s="60" t="n">
        <f aca="false">G118+F118</f>
        <v>217</v>
      </c>
      <c r="I118" s="60" t="n">
        <v>198</v>
      </c>
      <c r="J118" s="60" t="n">
        <v>4293</v>
      </c>
      <c r="K118" s="60" t="n">
        <v>4480</v>
      </c>
      <c r="L118" s="60" t="n">
        <v>77</v>
      </c>
      <c r="M118" s="60" t="n">
        <v>0</v>
      </c>
      <c r="N118" s="60" t="n">
        <v>0</v>
      </c>
      <c r="O118" s="60" t="n">
        <f aca="false">N118+M118</f>
        <v>0</v>
      </c>
      <c r="P118" s="60" t="n">
        <v>88</v>
      </c>
      <c r="Q118" s="60" t="n">
        <v>166</v>
      </c>
      <c r="R118" s="60" t="n">
        <v>11</v>
      </c>
      <c r="S118" s="60" t="n">
        <v>0</v>
      </c>
      <c r="T118" s="60" t="n">
        <v>0</v>
      </c>
      <c r="U118" s="60" t="n">
        <v>0</v>
      </c>
    </row>
    <row r="119" customFormat="false" ht="14.65" hidden="false" customHeight="false" outlineLevel="0" collapsed="false">
      <c r="A119" s="58" t="n">
        <v>36640</v>
      </c>
      <c r="B119" s="58" t="n">
        <v>36640</v>
      </c>
      <c r="C119" s="58" t="n">
        <v>36640</v>
      </c>
      <c r="D119" s="59" t="s">
        <v>5</v>
      </c>
      <c r="E119" s="60" t="n">
        <v>15</v>
      </c>
      <c r="F119" s="60" t="n">
        <v>48</v>
      </c>
      <c r="G119" s="60" t="n">
        <v>2</v>
      </c>
      <c r="H119" s="60" t="n">
        <f aca="false">G119+F119</f>
        <v>50</v>
      </c>
      <c r="I119" s="60" t="n">
        <v>65</v>
      </c>
      <c r="J119" s="60" t="n">
        <v>4480</v>
      </c>
      <c r="K119" s="60" t="n">
        <v>4499</v>
      </c>
      <c r="L119" s="60" t="n">
        <v>94</v>
      </c>
      <c r="M119" s="60" t="n">
        <v>0</v>
      </c>
      <c r="N119" s="60" t="n">
        <v>0</v>
      </c>
      <c r="O119" s="60" t="n">
        <f aca="false">N119+M119</f>
        <v>0</v>
      </c>
      <c r="P119" s="60" t="n">
        <v>86</v>
      </c>
      <c r="Q119" s="60" t="n">
        <v>178</v>
      </c>
      <c r="R119" s="60" t="n">
        <v>10</v>
      </c>
      <c r="S119" s="60" t="n">
        <v>0</v>
      </c>
      <c r="T119" s="60" t="n">
        <v>0</v>
      </c>
      <c r="U119" s="60" t="n">
        <v>0</v>
      </c>
    </row>
    <row r="120" customFormat="false" ht="14.65" hidden="false" customHeight="false" outlineLevel="0" collapsed="false">
      <c r="A120" s="58" t="n">
        <v>36641</v>
      </c>
      <c r="B120" s="58" t="n">
        <v>36641</v>
      </c>
      <c r="C120" s="58" t="n">
        <v>36641</v>
      </c>
      <c r="D120" s="59" t="s">
        <v>5</v>
      </c>
      <c r="E120" s="60" t="n">
        <v>53</v>
      </c>
      <c r="F120" s="60" t="n">
        <v>41</v>
      </c>
      <c r="G120" s="60" t="n">
        <v>-63</v>
      </c>
      <c r="H120" s="60" t="n">
        <f aca="false">G120+F120</f>
        <v>-22</v>
      </c>
      <c r="I120" s="60" t="n">
        <v>31</v>
      </c>
      <c r="J120" s="60" t="n">
        <v>4499</v>
      </c>
      <c r="K120" s="60" t="n">
        <v>4481</v>
      </c>
      <c r="L120" s="60" t="n">
        <v>76</v>
      </c>
      <c r="M120" s="60" t="n">
        <v>0</v>
      </c>
      <c r="N120" s="60" t="n">
        <v>0</v>
      </c>
      <c r="O120" s="60" t="n">
        <f aca="false">N120+M120</f>
        <v>0</v>
      </c>
      <c r="P120" s="60" t="n">
        <v>86</v>
      </c>
      <c r="Q120" s="60" t="n">
        <v>261</v>
      </c>
      <c r="R120" s="60" t="n">
        <v>9</v>
      </c>
      <c r="S120" s="60" t="n">
        <v>0</v>
      </c>
      <c r="T120" s="60" t="n">
        <v>0</v>
      </c>
      <c r="U120" s="60" t="n">
        <v>0</v>
      </c>
    </row>
    <row r="121" customFormat="false" ht="14.65" hidden="false" customHeight="false" outlineLevel="0" collapsed="false">
      <c r="A121" s="58" t="n">
        <v>36642</v>
      </c>
      <c r="B121" s="58" t="n">
        <v>36642</v>
      </c>
      <c r="C121" s="58" t="n">
        <v>36642</v>
      </c>
      <c r="D121" s="59" t="s">
        <v>5</v>
      </c>
      <c r="E121" s="60" t="n">
        <v>14</v>
      </c>
      <c r="F121" s="60" t="n">
        <v>-62</v>
      </c>
      <c r="G121" s="60" t="n">
        <v>-74</v>
      </c>
      <c r="H121" s="60" t="n">
        <f aca="false">G121+F121</f>
        <v>-136</v>
      </c>
      <c r="I121" s="60" t="n">
        <v>-122</v>
      </c>
      <c r="J121" s="60" t="n">
        <v>4481</v>
      </c>
      <c r="K121" s="60" t="n">
        <v>4345</v>
      </c>
      <c r="L121" s="60" t="n">
        <v>77</v>
      </c>
      <c r="M121" s="60" t="n">
        <v>0</v>
      </c>
      <c r="N121" s="60" t="n">
        <v>0</v>
      </c>
      <c r="O121" s="60" t="n">
        <f aca="false">N121+M121</f>
        <v>0</v>
      </c>
      <c r="P121" s="60" t="n">
        <v>82</v>
      </c>
      <c r="Q121" s="60" t="n">
        <v>254</v>
      </c>
      <c r="R121" s="60" t="n">
        <v>10</v>
      </c>
      <c r="S121" s="60" t="n">
        <v>0</v>
      </c>
      <c r="T121" s="60" t="n">
        <v>0</v>
      </c>
      <c r="U121" s="60" t="n">
        <v>0</v>
      </c>
    </row>
    <row r="122" customFormat="false" ht="14.65" hidden="false" customHeight="false" outlineLevel="0" collapsed="false">
      <c r="A122" s="58" t="n">
        <v>36643</v>
      </c>
      <c r="B122" s="58" t="n">
        <v>36643</v>
      </c>
      <c r="C122" s="58" t="n">
        <v>36643</v>
      </c>
      <c r="D122" s="59" t="s">
        <v>5</v>
      </c>
      <c r="E122" s="60" t="n">
        <v>-32</v>
      </c>
      <c r="F122" s="60" t="n">
        <v>-59</v>
      </c>
      <c r="G122" s="60" t="n">
        <v>42</v>
      </c>
      <c r="H122" s="60" t="n">
        <f aca="false">G122+F122</f>
        <v>-17</v>
      </c>
      <c r="I122" s="60" t="n">
        <v>-49</v>
      </c>
      <c r="J122" s="60" t="n">
        <v>4345</v>
      </c>
      <c r="K122" s="60" t="n">
        <v>4190</v>
      </c>
      <c r="L122" s="60" t="n">
        <v>119</v>
      </c>
      <c r="M122" s="60" t="n">
        <v>0</v>
      </c>
      <c r="N122" s="60" t="n">
        <v>0</v>
      </c>
      <c r="O122" s="60" t="n">
        <f aca="false">N122+M122</f>
        <v>0</v>
      </c>
      <c r="P122" s="60" t="n">
        <v>87</v>
      </c>
      <c r="Q122" s="60" t="n">
        <v>158</v>
      </c>
      <c r="R122" s="60" t="n">
        <v>9</v>
      </c>
      <c r="S122" s="60" t="n">
        <v>0</v>
      </c>
      <c r="T122" s="60" t="n">
        <v>0</v>
      </c>
      <c r="U122" s="60" t="n">
        <v>0</v>
      </c>
    </row>
    <row r="123" customFormat="false" ht="14.65" hidden="false" customHeight="false" outlineLevel="0" collapsed="false">
      <c r="A123" s="58" t="n">
        <v>36644</v>
      </c>
      <c r="B123" s="58" t="n">
        <v>36644</v>
      </c>
      <c r="C123" s="58" t="n">
        <v>36644</v>
      </c>
      <c r="D123" s="59" t="s">
        <v>5</v>
      </c>
      <c r="E123" s="60" t="n">
        <v>10</v>
      </c>
      <c r="F123" s="60" t="n">
        <v>-110</v>
      </c>
      <c r="G123" s="60" t="n">
        <v>-63</v>
      </c>
      <c r="H123" s="60" t="n">
        <f aca="false">G123+F123</f>
        <v>-173</v>
      </c>
      <c r="I123" s="60" t="n">
        <v>-163</v>
      </c>
      <c r="J123" s="60" t="n">
        <v>4190</v>
      </c>
      <c r="K123" s="60" t="n">
        <v>4040</v>
      </c>
      <c r="L123" s="60" t="n">
        <v>80</v>
      </c>
      <c r="M123" s="60" t="n">
        <v>0</v>
      </c>
      <c r="N123" s="60" t="n">
        <v>0</v>
      </c>
      <c r="O123" s="60" t="n">
        <f aca="false">N123+M123</f>
        <v>0</v>
      </c>
      <c r="P123" s="60" t="n">
        <v>84</v>
      </c>
      <c r="Q123" s="60" t="n">
        <v>251</v>
      </c>
      <c r="R123" s="60" t="n">
        <v>9</v>
      </c>
      <c r="S123" s="60" t="n">
        <v>0</v>
      </c>
      <c r="T123" s="60" t="n">
        <v>0</v>
      </c>
      <c r="U123" s="60" t="n">
        <v>0</v>
      </c>
    </row>
    <row r="124" customFormat="false" ht="14.65" hidden="false" customHeight="false" outlineLevel="0" collapsed="false">
      <c r="A124" s="58" t="n">
        <v>36645</v>
      </c>
      <c r="B124" s="58" t="n">
        <v>36645</v>
      </c>
      <c r="C124" s="58" t="n">
        <v>36645</v>
      </c>
      <c r="D124" s="59" t="s">
        <v>5</v>
      </c>
      <c r="E124" s="60" t="n">
        <v>-29</v>
      </c>
      <c r="F124" s="60" t="n">
        <v>188</v>
      </c>
      <c r="G124" s="60" t="n">
        <v>27</v>
      </c>
      <c r="H124" s="60" t="n">
        <f aca="false">G124+F124</f>
        <v>215</v>
      </c>
      <c r="I124" s="60" t="n">
        <v>186</v>
      </c>
      <c r="J124" s="60" t="n">
        <v>4040</v>
      </c>
      <c r="K124" s="60" t="n">
        <v>4256</v>
      </c>
      <c r="L124" s="60" t="n">
        <v>80</v>
      </c>
      <c r="M124" s="60" t="n">
        <v>0</v>
      </c>
      <c r="N124" s="60" t="n">
        <v>0</v>
      </c>
      <c r="O124" s="60" t="n">
        <f aca="false">N124+M124</f>
        <v>0</v>
      </c>
      <c r="P124" s="60" t="n">
        <v>84</v>
      </c>
      <c r="Q124" s="60" t="n">
        <v>276</v>
      </c>
      <c r="R124" s="60" t="n">
        <v>10</v>
      </c>
      <c r="S124" s="60" t="n">
        <v>0</v>
      </c>
      <c r="T124" s="60" t="n">
        <v>0</v>
      </c>
      <c r="U124" s="60" t="n">
        <v>0</v>
      </c>
    </row>
    <row r="125" customFormat="false" ht="14.65" hidden="false" customHeight="false" outlineLevel="0" collapsed="false">
      <c r="A125" s="58" t="n">
        <v>36646</v>
      </c>
      <c r="B125" s="58" t="n">
        <v>36646</v>
      </c>
      <c r="C125" s="58" t="n">
        <v>36646</v>
      </c>
      <c r="D125" s="59" t="s">
        <v>5</v>
      </c>
      <c r="E125" s="60" t="n">
        <v>-7</v>
      </c>
      <c r="F125" s="60" t="n">
        <v>256</v>
      </c>
      <c r="G125" s="60" t="n">
        <v>2</v>
      </c>
      <c r="H125" s="60" t="n">
        <f aca="false">G125+F125</f>
        <v>258</v>
      </c>
      <c r="I125" s="60" t="n">
        <v>251</v>
      </c>
      <c r="J125" s="60" t="n">
        <v>4256</v>
      </c>
      <c r="K125" s="60" t="n">
        <v>4486</v>
      </c>
      <c r="L125" s="60" t="n">
        <v>80</v>
      </c>
      <c r="M125" s="60" t="n">
        <v>0</v>
      </c>
      <c r="N125" s="60" t="n">
        <v>0</v>
      </c>
      <c r="O125" s="60" t="n">
        <f aca="false">N125+M125</f>
        <v>0</v>
      </c>
      <c r="P125" s="60" t="n">
        <v>82</v>
      </c>
      <c r="Q125" s="60" t="n">
        <v>267</v>
      </c>
      <c r="R125" s="60" t="n">
        <v>11</v>
      </c>
      <c r="S125" s="60" t="n">
        <v>0</v>
      </c>
      <c r="T125" s="60" t="n">
        <v>0</v>
      </c>
      <c r="U125" s="60" t="n">
        <v>0</v>
      </c>
    </row>
    <row r="126" customFormat="false" ht="14.65" hidden="false" customHeight="false" outlineLevel="0" collapsed="false">
      <c r="A126" s="58" t="n">
        <v>36647</v>
      </c>
      <c r="B126" s="58" t="n">
        <v>36647</v>
      </c>
      <c r="C126" s="58" t="n">
        <v>36647</v>
      </c>
      <c r="D126" s="59" t="s">
        <v>5</v>
      </c>
      <c r="E126" s="60" t="n">
        <v>-56</v>
      </c>
      <c r="F126" s="60" t="n">
        <v>-26</v>
      </c>
      <c r="G126" s="60" t="n">
        <v>-30</v>
      </c>
      <c r="H126" s="60" t="n">
        <f aca="false">G126+F126</f>
        <v>-56</v>
      </c>
      <c r="I126" s="60" t="n">
        <v>-112</v>
      </c>
      <c r="J126" s="60" t="n">
        <v>4486</v>
      </c>
      <c r="K126" s="60" t="n">
        <v>4353</v>
      </c>
      <c r="L126" s="60" t="n">
        <v>109</v>
      </c>
      <c r="M126" s="60" t="n">
        <v>0</v>
      </c>
      <c r="N126" s="60" t="n">
        <v>0</v>
      </c>
      <c r="O126" s="60" t="n">
        <f aca="false">N126+M126</f>
        <v>0</v>
      </c>
      <c r="P126" s="60" t="n">
        <v>80</v>
      </c>
      <c r="Q126" s="60" t="n">
        <v>186</v>
      </c>
      <c r="R126" s="60" t="n">
        <v>10</v>
      </c>
      <c r="S126" s="60" t="n">
        <v>0</v>
      </c>
      <c r="T126" s="60" t="n">
        <v>0</v>
      </c>
      <c r="U126" s="60" t="n">
        <v>0</v>
      </c>
    </row>
    <row r="127" customFormat="false" ht="14.65" hidden="false" customHeight="false" outlineLevel="0" collapsed="false">
      <c r="A127" s="58" t="n">
        <v>36648</v>
      </c>
      <c r="B127" s="58" t="n">
        <v>36648</v>
      </c>
      <c r="C127" s="58" t="n">
        <v>36648</v>
      </c>
      <c r="D127" s="59" t="s">
        <v>5</v>
      </c>
      <c r="E127" s="60" t="n">
        <v>75</v>
      </c>
      <c r="F127" s="60" t="n">
        <v>-6</v>
      </c>
      <c r="G127" s="60" t="n">
        <v>-3</v>
      </c>
      <c r="H127" s="60" t="n">
        <f aca="false">G127+F127</f>
        <v>-9</v>
      </c>
      <c r="I127" s="60" t="n">
        <v>66</v>
      </c>
      <c r="J127" s="60" t="n">
        <v>4353</v>
      </c>
      <c r="K127" s="60" t="n">
        <v>4359</v>
      </c>
      <c r="L127" s="60" t="n">
        <v>101</v>
      </c>
      <c r="M127" s="60" t="n">
        <v>0</v>
      </c>
      <c r="N127" s="60" t="n">
        <v>0</v>
      </c>
      <c r="O127" s="60" t="n">
        <f aca="false">N127+M127</f>
        <v>0</v>
      </c>
      <c r="P127" s="60" t="n">
        <v>77</v>
      </c>
      <c r="Q127" s="60" t="n">
        <v>115</v>
      </c>
      <c r="R127" s="60" t="n">
        <v>9</v>
      </c>
      <c r="S127" s="60" t="n">
        <v>0</v>
      </c>
      <c r="T127" s="60" t="n">
        <v>0</v>
      </c>
      <c r="U127" s="60" t="n">
        <v>0</v>
      </c>
    </row>
    <row r="128" customFormat="false" ht="14.65" hidden="false" customHeight="false" outlineLevel="0" collapsed="false">
      <c r="A128" s="58" t="n">
        <v>36649</v>
      </c>
      <c r="B128" s="58" t="n">
        <v>36649</v>
      </c>
      <c r="C128" s="58" t="n">
        <v>36649</v>
      </c>
      <c r="D128" s="59" t="s">
        <v>5</v>
      </c>
      <c r="E128" s="60" t="n">
        <v>54</v>
      </c>
      <c r="F128" s="60" t="n">
        <v>-1</v>
      </c>
      <c r="G128" s="60" t="n">
        <v>26</v>
      </c>
      <c r="H128" s="60" t="n">
        <f aca="false">G128+F128</f>
        <v>25</v>
      </c>
      <c r="I128" s="60" t="n">
        <v>79</v>
      </c>
      <c r="J128" s="60" t="n">
        <v>4359</v>
      </c>
      <c r="K128" s="60" t="n">
        <v>4429</v>
      </c>
      <c r="L128" s="60" t="n">
        <v>98</v>
      </c>
      <c r="M128" s="60" t="n">
        <v>0</v>
      </c>
      <c r="N128" s="60" t="n">
        <v>0</v>
      </c>
      <c r="O128" s="60" t="n">
        <f aca="false">N128+M128</f>
        <v>0</v>
      </c>
      <c r="P128" s="60" t="n">
        <v>79</v>
      </c>
      <c r="Q128" s="60" t="n">
        <v>116</v>
      </c>
      <c r="R128" s="60" t="n">
        <v>10</v>
      </c>
      <c r="S128" s="60" t="n">
        <v>0</v>
      </c>
      <c r="T128" s="60" t="n">
        <v>0</v>
      </c>
      <c r="U128" s="60" t="n">
        <v>0</v>
      </c>
    </row>
    <row r="129" customFormat="false" ht="14.65" hidden="false" customHeight="false" outlineLevel="0" collapsed="false">
      <c r="A129" s="58" t="n">
        <v>36650</v>
      </c>
      <c r="B129" s="58" t="n">
        <v>36650</v>
      </c>
      <c r="C129" s="58" t="n">
        <v>36650</v>
      </c>
      <c r="D129" s="59" t="s">
        <v>5</v>
      </c>
      <c r="E129" s="60" t="n">
        <v>-38</v>
      </c>
      <c r="F129" s="60" t="n">
        <v>-38</v>
      </c>
      <c r="G129" s="60" t="n">
        <v>11</v>
      </c>
      <c r="H129" s="60" t="n">
        <f aca="false">G129+F129</f>
        <v>-27</v>
      </c>
      <c r="I129" s="60" t="n">
        <v>-65</v>
      </c>
      <c r="J129" s="60" t="n">
        <v>4429</v>
      </c>
      <c r="K129" s="60" t="n">
        <v>4285</v>
      </c>
      <c r="L129" s="60" t="n">
        <v>101</v>
      </c>
      <c r="M129" s="60" t="n">
        <v>0</v>
      </c>
      <c r="N129" s="60" t="n">
        <v>0</v>
      </c>
      <c r="O129" s="60" t="n">
        <f aca="false">N129+M129</f>
        <v>0</v>
      </c>
      <c r="P129" s="60" t="n">
        <v>79</v>
      </c>
      <c r="Q129" s="60" t="n">
        <v>209</v>
      </c>
      <c r="R129" s="60" t="n">
        <v>9</v>
      </c>
      <c r="S129" s="60" t="n">
        <v>0</v>
      </c>
      <c r="T129" s="60" t="n">
        <v>0</v>
      </c>
      <c r="U129" s="60" t="n">
        <v>0</v>
      </c>
    </row>
    <row r="130" customFormat="false" ht="14.65" hidden="false" customHeight="false" outlineLevel="0" collapsed="false">
      <c r="A130" s="58" t="n">
        <v>36651</v>
      </c>
      <c r="B130" s="58" t="n">
        <v>36651</v>
      </c>
      <c r="C130" s="58" t="n">
        <v>36651</v>
      </c>
      <c r="D130" s="59" t="s">
        <v>5</v>
      </c>
      <c r="E130" s="60" t="n">
        <v>-5</v>
      </c>
      <c r="F130" s="60" t="n">
        <v>-84</v>
      </c>
      <c r="G130" s="60" t="n">
        <v>36</v>
      </c>
      <c r="H130" s="60" t="n">
        <f aca="false">G130+F130</f>
        <v>-48</v>
      </c>
      <c r="I130" s="60" t="n">
        <v>-53</v>
      </c>
      <c r="J130" s="60" t="n">
        <v>4285</v>
      </c>
      <c r="K130" s="60" t="n">
        <v>4192</v>
      </c>
      <c r="L130" s="60" t="n">
        <v>107</v>
      </c>
      <c r="M130" s="60" t="n">
        <v>0</v>
      </c>
      <c r="N130" s="60" t="n">
        <v>0</v>
      </c>
      <c r="O130" s="60" t="n">
        <f aca="false">N130+M130</f>
        <v>0</v>
      </c>
      <c r="P130" s="60" t="n">
        <v>80</v>
      </c>
      <c r="Q130" s="60" t="n">
        <v>238</v>
      </c>
      <c r="R130" s="60" t="n">
        <v>9</v>
      </c>
      <c r="S130" s="60" t="n">
        <v>0</v>
      </c>
      <c r="T130" s="60" t="n">
        <v>0</v>
      </c>
      <c r="U130" s="60" t="n">
        <v>0</v>
      </c>
    </row>
    <row r="131" customFormat="false" ht="14.65" hidden="false" customHeight="false" outlineLevel="0" collapsed="false">
      <c r="A131" s="58" t="n">
        <v>36652</v>
      </c>
      <c r="B131" s="58" t="n">
        <v>36652</v>
      </c>
      <c r="C131" s="58" t="n">
        <v>36652</v>
      </c>
      <c r="D131" s="59" t="s">
        <v>5</v>
      </c>
      <c r="E131" s="60" t="n">
        <v>-228</v>
      </c>
      <c r="F131" s="60" t="n">
        <v>159</v>
      </c>
      <c r="G131" s="60" t="n">
        <v>22</v>
      </c>
      <c r="H131" s="60" t="n">
        <f aca="false">G131+F131</f>
        <v>181</v>
      </c>
      <c r="I131" s="60" t="n">
        <v>-47</v>
      </c>
      <c r="J131" s="60" t="n">
        <v>4192</v>
      </c>
      <c r="K131" s="60" t="n">
        <v>4114</v>
      </c>
      <c r="L131" s="60" t="n">
        <v>101</v>
      </c>
      <c r="M131" s="60" t="n">
        <v>0</v>
      </c>
      <c r="N131" s="60" t="n">
        <v>0</v>
      </c>
      <c r="O131" s="60" t="n">
        <f aca="false">N131+M131</f>
        <v>0</v>
      </c>
      <c r="P131" s="60" t="n">
        <v>81</v>
      </c>
      <c r="Q131" s="60" t="n">
        <v>261</v>
      </c>
      <c r="R131" s="60" t="n">
        <v>9</v>
      </c>
      <c r="S131" s="60" t="n">
        <v>0</v>
      </c>
      <c r="T131" s="60" t="n">
        <v>0</v>
      </c>
      <c r="U131" s="60" t="n">
        <v>0</v>
      </c>
    </row>
    <row r="132" customFormat="false" ht="14.65" hidden="false" customHeight="false" outlineLevel="0" collapsed="false">
      <c r="A132" s="58" t="n">
        <v>36653</v>
      </c>
      <c r="B132" s="58" t="n">
        <v>36653</v>
      </c>
      <c r="C132" s="58" t="n">
        <v>36653</v>
      </c>
      <c r="D132" s="59" t="s">
        <v>5</v>
      </c>
      <c r="E132" s="60" t="n">
        <v>-98</v>
      </c>
      <c r="F132" s="60" t="n">
        <v>166</v>
      </c>
      <c r="G132" s="60" t="n">
        <v>15</v>
      </c>
      <c r="H132" s="60" t="n">
        <f aca="false">G132+F132</f>
        <v>181</v>
      </c>
      <c r="I132" s="60" t="n">
        <v>83</v>
      </c>
      <c r="J132" s="60" t="n">
        <v>4114</v>
      </c>
      <c r="K132" s="60" t="n">
        <v>4188</v>
      </c>
      <c r="L132" s="60" t="n">
        <v>101</v>
      </c>
      <c r="M132" s="60" t="n">
        <v>0</v>
      </c>
      <c r="N132" s="60" t="n">
        <v>0</v>
      </c>
      <c r="O132" s="60" t="n">
        <f aca="false">N132+M132</f>
        <v>0</v>
      </c>
      <c r="P132" s="60" t="n">
        <v>80</v>
      </c>
      <c r="Q132" s="60" t="n">
        <v>108</v>
      </c>
      <c r="R132" s="60" t="n">
        <v>9</v>
      </c>
      <c r="S132" s="60" t="n">
        <v>0</v>
      </c>
      <c r="T132" s="60" t="n">
        <v>0</v>
      </c>
      <c r="U132" s="60" t="n">
        <v>0</v>
      </c>
    </row>
    <row r="133" customFormat="false" ht="14.65" hidden="false" customHeight="false" outlineLevel="0" collapsed="false">
      <c r="A133" s="58" t="n">
        <v>36654</v>
      </c>
      <c r="B133" s="58" t="n">
        <v>36654</v>
      </c>
      <c r="C133" s="58" t="n">
        <v>36654</v>
      </c>
      <c r="D133" s="59" t="s">
        <v>5</v>
      </c>
      <c r="E133" s="60" t="n">
        <v>27</v>
      </c>
      <c r="F133" s="60" t="n">
        <v>64</v>
      </c>
      <c r="G133" s="60" t="n">
        <v>-226</v>
      </c>
      <c r="H133" s="60" t="n">
        <f aca="false">G133+F133</f>
        <v>-162</v>
      </c>
      <c r="I133" s="60" t="n">
        <v>-135</v>
      </c>
      <c r="J133" s="60" t="n">
        <v>4188</v>
      </c>
      <c r="K133" s="60" t="n">
        <v>4089</v>
      </c>
      <c r="L133" s="60" t="n">
        <v>101</v>
      </c>
      <c r="M133" s="60" t="n">
        <v>0</v>
      </c>
      <c r="N133" s="60" t="n">
        <v>0</v>
      </c>
      <c r="O133" s="60" t="n">
        <f aca="false">N133+M133</f>
        <v>0</v>
      </c>
      <c r="P133" s="60" t="n">
        <v>79</v>
      </c>
      <c r="Q133" s="60" t="n">
        <v>104</v>
      </c>
      <c r="R133" s="60" t="n">
        <v>9</v>
      </c>
      <c r="S133" s="60" t="n">
        <v>0</v>
      </c>
      <c r="T133" s="60" t="n">
        <v>0</v>
      </c>
      <c r="U133" s="60" t="n">
        <v>0</v>
      </c>
    </row>
    <row r="134" customFormat="false" ht="14.65" hidden="false" customHeight="false" outlineLevel="0" collapsed="false">
      <c r="A134" s="58" t="n">
        <v>36655</v>
      </c>
      <c r="B134" s="58" t="n">
        <v>36655</v>
      </c>
      <c r="C134" s="58" t="n">
        <v>36655</v>
      </c>
      <c r="D134" s="59" t="s">
        <v>5</v>
      </c>
      <c r="E134" s="60" t="n">
        <v>7</v>
      </c>
      <c r="F134" s="60" t="n">
        <v>-144</v>
      </c>
      <c r="G134" s="60" t="n">
        <v>46</v>
      </c>
      <c r="H134" s="60" t="n">
        <f aca="false">G134+F134</f>
        <v>-98</v>
      </c>
      <c r="I134" s="60" t="n">
        <v>-91</v>
      </c>
      <c r="J134" s="60" t="n">
        <v>4089</v>
      </c>
      <c r="K134" s="60" t="n">
        <v>4031</v>
      </c>
      <c r="L134" s="60" t="n">
        <v>101</v>
      </c>
      <c r="M134" s="60" t="n">
        <v>0</v>
      </c>
      <c r="N134" s="60" t="n">
        <v>0</v>
      </c>
      <c r="O134" s="60" t="n">
        <f aca="false">N134+M134</f>
        <v>0</v>
      </c>
      <c r="P134" s="60" t="n">
        <v>79</v>
      </c>
      <c r="Q134" s="60" t="n">
        <v>170</v>
      </c>
      <c r="R134" s="60" t="n">
        <v>9</v>
      </c>
      <c r="S134" s="60" t="n">
        <v>0</v>
      </c>
      <c r="T134" s="60" t="n">
        <v>0</v>
      </c>
      <c r="U134" s="60" t="n">
        <v>0</v>
      </c>
    </row>
    <row r="135" customFormat="false" ht="14.65" hidden="false" customHeight="false" outlineLevel="0" collapsed="false">
      <c r="A135" s="58" t="n">
        <v>36656</v>
      </c>
      <c r="B135" s="58" t="n">
        <v>36656</v>
      </c>
      <c r="C135" s="58" t="n">
        <v>36656</v>
      </c>
      <c r="D135" s="59" t="s">
        <v>5</v>
      </c>
      <c r="E135" s="60" t="n">
        <v>-93</v>
      </c>
      <c r="F135" s="60" t="n">
        <v>-117</v>
      </c>
      <c r="G135" s="60" t="n">
        <v>13</v>
      </c>
      <c r="H135" s="60" t="n">
        <f aca="false">G135+F135</f>
        <v>-104</v>
      </c>
      <c r="I135" s="60" t="n">
        <v>-197</v>
      </c>
      <c r="J135" s="60" t="n">
        <v>4031</v>
      </c>
      <c r="K135" s="60" t="n">
        <v>3905</v>
      </c>
      <c r="L135" s="60" t="n">
        <v>101</v>
      </c>
      <c r="M135" s="60" t="n">
        <v>0</v>
      </c>
      <c r="N135" s="60" t="n">
        <v>0</v>
      </c>
      <c r="O135" s="60" t="n">
        <f aca="false">N135+M135</f>
        <v>0</v>
      </c>
      <c r="P135" s="60" t="n">
        <v>57</v>
      </c>
      <c r="Q135" s="60" t="n">
        <v>68</v>
      </c>
      <c r="R135" s="60" t="n">
        <v>9</v>
      </c>
      <c r="S135" s="60" t="n">
        <v>0</v>
      </c>
      <c r="T135" s="60" t="n">
        <v>0</v>
      </c>
      <c r="U135" s="60" t="n">
        <v>0</v>
      </c>
    </row>
    <row r="136" customFormat="false" ht="14.65" hidden="false" customHeight="false" outlineLevel="0" collapsed="false">
      <c r="A136" s="58" t="n">
        <v>36657</v>
      </c>
      <c r="B136" s="58" t="n">
        <v>36657</v>
      </c>
      <c r="C136" s="58" t="n">
        <v>36657</v>
      </c>
      <c r="D136" s="59" t="s">
        <v>5</v>
      </c>
      <c r="E136" s="60" t="n">
        <v>79</v>
      </c>
      <c r="F136" s="60" t="n">
        <v>-154</v>
      </c>
      <c r="G136" s="60" t="n">
        <v>14</v>
      </c>
      <c r="H136" s="60" t="n">
        <f aca="false">G136+F136</f>
        <v>-140</v>
      </c>
      <c r="I136" s="60" t="n">
        <v>-61</v>
      </c>
      <c r="J136" s="60" t="n">
        <v>3905</v>
      </c>
      <c r="K136" s="60" t="n">
        <v>3902</v>
      </c>
      <c r="L136" s="60" t="n">
        <v>101</v>
      </c>
      <c r="M136" s="60" t="n">
        <v>0</v>
      </c>
      <c r="N136" s="60" t="n">
        <v>0</v>
      </c>
      <c r="O136" s="60" t="n">
        <f aca="false">N136+M136</f>
        <v>0</v>
      </c>
      <c r="P136" s="60" t="n">
        <v>61</v>
      </c>
      <c r="Q136" s="60" t="n">
        <v>73</v>
      </c>
      <c r="R136" s="60" t="n">
        <v>8</v>
      </c>
      <c r="S136" s="60" t="n">
        <v>0</v>
      </c>
      <c r="T136" s="60" t="n">
        <v>0</v>
      </c>
      <c r="U136" s="60" t="n">
        <v>0</v>
      </c>
    </row>
    <row r="137" customFormat="false" ht="14.65" hidden="false" customHeight="false" outlineLevel="0" collapsed="false">
      <c r="A137" s="58" t="n">
        <v>36658</v>
      </c>
      <c r="B137" s="58" t="n">
        <v>36658</v>
      </c>
      <c r="C137" s="58" t="n">
        <v>36658</v>
      </c>
      <c r="D137" s="59" t="s">
        <v>5</v>
      </c>
      <c r="E137" s="60" t="n">
        <v>20</v>
      </c>
      <c r="F137" s="60" t="n">
        <v>-143</v>
      </c>
      <c r="G137" s="60" t="n">
        <v>38</v>
      </c>
      <c r="H137" s="60" t="n">
        <f aca="false">G137+F137</f>
        <v>-105</v>
      </c>
      <c r="I137" s="60" t="n">
        <v>-85</v>
      </c>
      <c r="J137" s="60" t="n">
        <v>3902</v>
      </c>
      <c r="K137" s="60" t="n">
        <v>3876</v>
      </c>
      <c r="L137" s="60" t="n">
        <v>106</v>
      </c>
      <c r="M137" s="60" t="n">
        <v>0</v>
      </c>
      <c r="N137" s="60" t="n">
        <v>0</v>
      </c>
      <c r="O137" s="60" t="n">
        <f aca="false">N137+M137</f>
        <v>0</v>
      </c>
      <c r="P137" s="60" t="n">
        <v>65</v>
      </c>
      <c r="Q137" s="60" t="n">
        <v>94</v>
      </c>
      <c r="R137" s="60" t="n">
        <v>8</v>
      </c>
      <c r="S137" s="60" t="n">
        <v>0</v>
      </c>
      <c r="T137" s="60" t="n">
        <v>0</v>
      </c>
      <c r="U137" s="60" t="n">
        <v>0</v>
      </c>
    </row>
    <row r="138" customFormat="false" ht="14.65" hidden="false" customHeight="false" outlineLevel="0" collapsed="false">
      <c r="A138" s="58" t="n">
        <v>36659</v>
      </c>
      <c r="B138" s="58" t="n">
        <v>36659</v>
      </c>
      <c r="C138" s="58" t="n">
        <v>36659</v>
      </c>
      <c r="D138" s="59" t="s">
        <v>5</v>
      </c>
      <c r="E138" s="60" t="n">
        <v>-23</v>
      </c>
      <c r="F138" s="60" t="n">
        <v>52</v>
      </c>
      <c r="G138" s="60" t="n">
        <v>74</v>
      </c>
      <c r="H138" s="60" t="n">
        <f aca="false">G138+F138</f>
        <v>126</v>
      </c>
      <c r="I138" s="60" t="n">
        <v>103</v>
      </c>
      <c r="J138" s="60" t="n">
        <v>3876</v>
      </c>
      <c r="K138" s="60" t="n">
        <v>4022</v>
      </c>
      <c r="L138" s="60" t="n">
        <v>101</v>
      </c>
      <c r="M138" s="60" t="n">
        <v>0</v>
      </c>
      <c r="N138" s="60" t="n">
        <v>0</v>
      </c>
      <c r="O138" s="60" t="n">
        <f aca="false">N138+M138</f>
        <v>0</v>
      </c>
      <c r="P138" s="60" t="n">
        <v>59</v>
      </c>
      <c r="Q138" s="60" t="n">
        <v>83</v>
      </c>
      <c r="R138" s="60" t="n">
        <v>8</v>
      </c>
      <c r="S138" s="60" t="n">
        <v>0</v>
      </c>
      <c r="T138" s="60" t="n">
        <v>0</v>
      </c>
      <c r="U138" s="60" t="n">
        <v>0</v>
      </c>
    </row>
    <row r="139" customFormat="false" ht="14.65" hidden="false" customHeight="false" outlineLevel="0" collapsed="false">
      <c r="A139" s="58" t="n">
        <v>36660</v>
      </c>
      <c r="B139" s="58" t="n">
        <v>36660</v>
      </c>
      <c r="C139" s="58" t="n">
        <v>36660</v>
      </c>
      <c r="D139" s="59" t="s">
        <v>5</v>
      </c>
      <c r="E139" s="60" t="n">
        <v>-66</v>
      </c>
      <c r="F139" s="60" t="n">
        <v>82</v>
      </c>
      <c r="G139" s="60" t="n">
        <v>156</v>
      </c>
      <c r="H139" s="60" t="n">
        <f aca="false">G139+F139</f>
        <v>238</v>
      </c>
      <c r="I139" s="60" t="n">
        <v>172</v>
      </c>
      <c r="J139" s="60" t="n">
        <v>4022</v>
      </c>
      <c r="K139" s="60" t="n">
        <v>4258</v>
      </c>
      <c r="L139" s="60" t="n">
        <v>101</v>
      </c>
      <c r="M139" s="60" t="n">
        <v>0</v>
      </c>
      <c r="N139" s="60" t="n">
        <v>0</v>
      </c>
      <c r="O139" s="60" t="n">
        <f aca="false">N139+M139</f>
        <v>0</v>
      </c>
      <c r="P139" s="60" t="n">
        <v>78</v>
      </c>
      <c r="Q139" s="60" t="n">
        <v>15</v>
      </c>
      <c r="R139" s="60" t="n">
        <v>8</v>
      </c>
      <c r="S139" s="60" t="n">
        <v>0</v>
      </c>
      <c r="T139" s="60" t="n">
        <v>0</v>
      </c>
      <c r="U139" s="60" t="n">
        <v>0</v>
      </c>
    </row>
    <row r="140" customFormat="false" ht="14.65" hidden="false" customHeight="false" outlineLevel="0" collapsed="false">
      <c r="A140" s="58" t="n">
        <v>36661</v>
      </c>
      <c r="B140" s="58" t="n">
        <v>36661</v>
      </c>
      <c r="C140" s="58" t="n">
        <v>36661</v>
      </c>
      <c r="D140" s="59" t="s">
        <v>5</v>
      </c>
      <c r="E140" s="60" t="n">
        <v>-40</v>
      </c>
      <c r="F140" s="60" t="n">
        <v>-35</v>
      </c>
      <c r="G140" s="60" t="n">
        <v>-78</v>
      </c>
      <c r="H140" s="60" t="n">
        <f aca="false">G140+F140</f>
        <v>-113</v>
      </c>
      <c r="I140" s="60" t="n">
        <v>-153</v>
      </c>
      <c r="J140" s="60" t="n">
        <v>4258</v>
      </c>
      <c r="K140" s="60" t="n">
        <v>4113</v>
      </c>
      <c r="L140" s="60" t="n">
        <v>101</v>
      </c>
      <c r="M140" s="60" t="n">
        <v>0</v>
      </c>
      <c r="N140" s="60" t="n">
        <v>0</v>
      </c>
      <c r="O140" s="60" t="n">
        <f aca="false">N140+M140</f>
        <v>0</v>
      </c>
      <c r="P140" s="60" t="n">
        <v>75</v>
      </c>
      <c r="Q140" s="60" t="n">
        <v>0</v>
      </c>
      <c r="R140" s="60" t="n">
        <v>7</v>
      </c>
      <c r="S140" s="60" t="n">
        <v>0</v>
      </c>
      <c r="T140" s="60" t="n">
        <v>0</v>
      </c>
      <c r="U140" s="60" t="n">
        <v>0</v>
      </c>
    </row>
    <row r="141" customFormat="false" ht="14.65" hidden="false" customHeight="false" outlineLevel="0" collapsed="false">
      <c r="A141" s="58" t="n">
        <v>36662</v>
      </c>
      <c r="B141" s="58" t="n">
        <v>36662</v>
      </c>
      <c r="C141" s="58" t="n">
        <v>36662</v>
      </c>
      <c r="D141" s="59" t="s">
        <v>5</v>
      </c>
      <c r="E141" s="60" t="n">
        <v>-145</v>
      </c>
      <c r="F141" s="60" t="n">
        <v>-50</v>
      </c>
      <c r="G141" s="60" t="n">
        <v>115</v>
      </c>
      <c r="H141" s="60" t="n">
        <f aca="false">G141+F141</f>
        <v>65</v>
      </c>
      <c r="I141" s="60" t="n">
        <v>-80</v>
      </c>
      <c r="J141" s="60" t="n">
        <v>4113</v>
      </c>
      <c r="K141" s="60" t="n">
        <v>4080</v>
      </c>
      <c r="L141" s="60" t="n">
        <v>121</v>
      </c>
      <c r="M141" s="60" t="n">
        <v>0</v>
      </c>
      <c r="N141" s="60" t="n">
        <v>0</v>
      </c>
      <c r="O141" s="60" t="n">
        <f aca="false">N141+M141</f>
        <v>0</v>
      </c>
      <c r="P141" s="60" t="n">
        <v>21</v>
      </c>
      <c r="Q141" s="60" t="n">
        <v>0</v>
      </c>
      <c r="R141" s="60" t="n">
        <v>8</v>
      </c>
      <c r="S141" s="60" t="n">
        <v>0</v>
      </c>
      <c r="T141" s="60" t="n">
        <v>0</v>
      </c>
      <c r="U141" s="60" t="n">
        <v>0</v>
      </c>
    </row>
    <row r="142" customFormat="false" ht="14.65" hidden="false" customHeight="false" outlineLevel="0" collapsed="false">
      <c r="A142" s="58" t="n">
        <v>36663</v>
      </c>
      <c r="B142" s="58" t="n">
        <v>36663</v>
      </c>
      <c r="C142" s="58" t="n">
        <v>36663</v>
      </c>
      <c r="D142" s="59" t="s">
        <v>5</v>
      </c>
      <c r="E142" s="60" t="n">
        <v>-65</v>
      </c>
      <c r="F142" s="60" t="n">
        <v>61</v>
      </c>
      <c r="G142" s="60" t="n">
        <v>98</v>
      </c>
      <c r="H142" s="60" t="n">
        <f aca="false">G142+F142</f>
        <v>159</v>
      </c>
      <c r="I142" s="60" t="n">
        <v>94</v>
      </c>
      <c r="J142" s="60" t="n">
        <v>4080</v>
      </c>
      <c r="K142" s="60" t="n">
        <v>4123</v>
      </c>
      <c r="L142" s="60" t="n">
        <v>131</v>
      </c>
      <c r="M142" s="60" t="n">
        <v>0</v>
      </c>
      <c r="N142" s="60" t="n">
        <v>0</v>
      </c>
      <c r="O142" s="60" t="n">
        <f aca="false">N142+M142</f>
        <v>0</v>
      </c>
      <c r="P142" s="60" t="n">
        <v>76</v>
      </c>
      <c r="Q142" s="60" t="n">
        <v>57</v>
      </c>
      <c r="R142" s="60" t="n">
        <v>8</v>
      </c>
      <c r="S142" s="60" t="n">
        <v>0</v>
      </c>
      <c r="T142" s="60" t="n">
        <v>0</v>
      </c>
      <c r="U142" s="60" t="n">
        <v>0</v>
      </c>
    </row>
    <row r="143" customFormat="false" ht="14.65" hidden="false" customHeight="false" outlineLevel="0" collapsed="false">
      <c r="A143" s="58" t="n">
        <v>36664</v>
      </c>
      <c r="B143" s="58" t="n">
        <v>36664</v>
      </c>
      <c r="C143" s="58" t="n">
        <v>36664</v>
      </c>
      <c r="D143" s="59" t="s">
        <v>5</v>
      </c>
      <c r="E143" s="60" t="n">
        <v>27</v>
      </c>
      <c r="F143" s="60" t="n">
        <v>115</v>
      </c>
      <c r="G143" s="60" t="n">
        <v>-36</v>
      </c>
      <c r="H143" s="60" t="n">
        <f aca="false">G143+F143</f>
        <v>79</v>
      </c>
      <c r="I143" s="60" t="n">
        <v>106</v>
      </c>
      <c r="J143" s="60" t="n">
        <v>4123</v>
      </c>
      <c r="K143" s="60" t="n">
        <v>4161</v>
      </c>
      <c r="L143" s="60" t="n">
        <v>118</v>
      </c>
      <c r="M143" s="60" t="n">
        <v>0</v>
      </c>
      <c r="N143" s="60" t="n">
        <v>0</v>
      </c>
      <c r="O143" s="60" t="n">
        <f aca="false">N143+M143</f>
        <v>0</v>
      </c>
      <c r="P143" s="60" t="n">
        <v>67</v>
      </c>
      <c r="Q143" s="60" t="n">
        <v>97</v>
      </c>
      <c r="R143" s="60" t="n">
        <v>7</v>
      </c>
      <c r="S143" s="60" t="n">
        <v>0</v>
      </c>
      <c r="T143" s="60" t="n">
        <v>0</v>
      </c>
      <c r="U143" s="60" t="n">
        <v>0</v>
      </c>
    </row>
    <row r="144" customFormat="false" ht="14.65" hidden="false" customHeight="false" outlineLevel="0" collapsed="false">
      <c r="A144" s="58" t="n">
        <v>36665</v>
      </c>
      <c r="B144" s="58" t="n">
        <v>36665</v>
      </c>
      <c r="C144" s="58" t="n">
        <v>36665</v>
      </c>
      <c r="D144" s="59" t="s">
        <v>5</v>
      </c>
      <c r="E144" s="60" t="n">
        <v>-24</v>
      </c>
      <c r="F144" s="60" t="n">
        <v>127</v>
      </c>
      <c r="G144" s="60" t="n">
        <v>-3</v>
      </c>
      <c r="H144" s="60" t="n">
        <f aca="false">G144+F144</f>
        <v>124</v>
      </c>
      <c r="I144" s="60" t="n">
        <v>100</v>
      </c>
      <c r="J144" s="60" t="n">
        <v>4161</v>
      </c>
      <c r="K144" s="60" t="n">
        <v>4221</v>
      </c>
      <c r="L144" s="60" t="n">
        <v>101</v>
      </c>
      <c r="M144" s="60" t="n">
        <v>0</v>
      </c>
      <c r="N144" s="60" t="n">
        <v>0</v>
      </c>
      <c r="O144" s="60" t="n">
        <f aca="false">N144+M144</f>
        <v>0</v>
      </c>
      <c r="P144" s="60" t="n">
        <v>64</v>
      </c>
      <c r="Q144" s="60" t="n">
        <v>175</v>
      </c>
      <c r="R144" s="60" t="n">
        <v>7</v>
      </c>
      <c r="S144" s="60" t="n">
        <v>0</v>
      </c>
      <c r="T144" s="60" t="n">
        <v>0</v>
      </c>
      <c r="U144" s="60" t="n">
        <v>0</v>
      </c>
    </row>
    <row r="145" customFormat="false" ht="14.65" hidden="false" customHeight="false" outlineLevel="0" collapsed="false">
      <c r="A145" s="58" t="n">
        <v>36666</v>
      </c>
      <c r="B145" s="58" t="n">
        <v>36666</v>
      </c>
      <c r="C145" s="58" t="n">
        <v>36666</v>
      </c>
      <c r="D145" s="59" t="s">
        <v>5</v>
      </c>
      <c r="E145" s="60" t="n">
        <v>-22</v>
      </c>
      <c r="F145" s="60" t="n">
        <v>314</v>
      </c>
      <c r="G145" s="60" t="n">
        <v>63</v>
      </c>
      <c r="H145" s="60" t="n">
        <f aca="false">G145+F145</f>
        <v>377</v>
      </c>
      <c r="I145" s="60" t="n">
        <v>355</v>
      </c>
      <c r="J145" s="60" t="n">
        <v>4221</v>
      </c>
      <c r="K145" s="60" t="n">
        <v>4479</v>
      </c>
      <c r="L145" s="60" t="n">
        <v>107</v>
      </c>
      <c r="M145" s="60" t="n">
        <v>0</v>
      </c>
      <c r="N145" s="60" t="n">
        <v>0</v>
      </c>
      <c r="O145" s="60" t="n">
        <f aca="false">N145+M145</f>
        <v>0</v>
      </c>
      <c r="P145" s="60" t="n">
        <v>69</v>
      </c>
      <c r="Q145" s="60" t="n">
        <v>228</v>
      </c>
      <c r="R145" s="60" t="n">
        <v>8</v>
      </c>
      <c r="S145" s="60" t="n">
        <v>0</v>
      </c>
      <c r="T145" s="60" t="n">
        <v>0</v>
      </c>
      <c r="U145" s="60" t="n">
        <v>0</v>
      </c>
    </row>
    <row r="146" customFormat="false" ht="14.65" hidden="false" customHeight="false" outlineLevel="0" collapsed="false">
      <c r="A146" s="58" t="n">
        <v>36667</v>
      </c>
      <c r="B146" s="58" t="n">
        <v>36667</v>
      </c>
      <c r="C146" s="58" t="n">
        <v>36667</v>
      </c>
      <c r="D146" s="59" t="s">
        <v>5</v>
      </c>
      <c r="E146" s="60" t="n">
        <v>-47</v>
      </c>
      <c r="F146" s="60" t="n">
        <v>86</v>
      </c>
      <c r="G146" s="60" t="n">
        <v>-99</v>
      </c>
      <c r="H146" s="60" t="n">
        <f aca="false">G146+F146</f>
        <v>-13</v>
      </c>
      <c r="I146" s="60" t="n">
        <v>-60</v>
      </c>
      <c r="J146" s="60" t="n">
        <v>4479</v>
      </c>
      <c r="K146" s="60" t="n">
        <v>4373</v>
      </c>
      <c r="L146" s="60" t="n">
        <v>98</v>
      </c>
      <c r="M146" s="60" t="n">
        <v>0</v>
      </c>
      <c r="N146" s="60" t="n">
        <v>0</v>
      </c>
      <c r="O146" s="60" t="n">
        <f aca="false">N146+M146</f>
        <v>0</v>
      </c>
      <c r="P146" s="60" t="n">
        <v>64</v>
      </c>
      <c r="Q146" s="60" t="n">
        <v>240</v>
      </c>
      <c r="R146" s="60" t="n">
        <v>9</v>
      </c>
      <c r="S146" s="60" t="n">
        <v>0</v>
      </c>
      <c r="T146" s="60" t="n">
        <v>0</v>
      </c>
      <c r="U146" s="60" t="n">
        <v>0</v>
      </c>
    </row>
    <row r="147" customFormat="false" ht="14.65" hidden="false" customHeight="false" outlineLevel="0" collapsed="false">
      <c r="A147" s="58" t="n">
        <v>36668</v>
      </c>
      <c r="B147" s="58" t="n">
        <v>36668</v>
      </c>
      <c r="C147" s="58" t="n">
        <v>36668</v>
      </c>
      <c r="D147" s="59" t="s">
        <v>5</v>
      </c>
      <c r="E147" s="60" t="n">
        <v>4</v>
      </c>
      <c r="F147" s="60" t="n">
        <v>52</v>
      </c>
      <c r="G147" s="60" t="n">
        <v>-137</v>
      </c>
      <c r="H147" s="60" t="n">
        <f aca="false">G147+F147</f>
        <v>-85</v>
      </c>
      <c r="I147" s="60" t="n">
        <v>-81</v>
      </c>
      <c r="J147" s="60" t="n">
        <v>4373</v>
      </c>
      <c r="K147" s="60" t="n">
        <v>4247</v>
      </c>
      <c r="L147" s="60" t="n">
        <v>101</v>
      </c>
      <c r="M147" s="60" t="n">
        <v>0</v>
      </c>
      <c r="N147" s="60" t="n">
        <v>0</v>
      </c>
      <c r="O147" s="60" t="n">
        <f aca="false">N147+M147</f>
        <v>0</v>
      </c>
      <c r="P147" s="60" t="n">
        <v>64</v>
      </c>
      <c r="Q147" s="60" t="n">
        <v>122</v>
      </c>
      <c r="R147" s="60" t="n">
        <v>6</v>
      </c>
      <c r="S147" s="60" t="n">
        <v>0</v>
      </c>
      <c r="T147" s="60" t="n">
        <v>0</v>
      </c>
      <c r="U147" s="60" t="n">
        <v>0</v>
      </c>
    </row>
    <row r="148" customFormat="false" ht="14.65" hidden="false" customHeight="false" outlineLevel="0" collapsed="false">
      <c r="A148" s="58" t="n">
        <v>36669</v>
      </c>
      <c r="B148" s="58" t="n">
        <v>36669</v>
      </c>
      <c r="C148" s="58" t="n">
        <v>36669</v>
      </c>
      <c r="D148" s="59" t="s">
        <v>5</v>
      </c>
      <c r="E148" s="60" t="n">
        <v>34</v>
      </c>
      <c r="F148" s="60" t="n">
        <v>32</v>
      </c>
      <c r="G148" s="60" t="n">
        <v>-65</v>
      </c>
      <c r="H148" s="60" t="n">
        <f aca="false">G148+F148</f>
        <v>-33</v>
      </c>
      <c r="I148" s="60" t="n">
        <v>1</v>
      </c>
      <c r="J148" s="60" t="n">
        <v>4247</v>
      </c>
      <c r="K148" s="60" t="n">
        <v>4133</v>
      </c>
      <c r="L148" s="60" t="n">
        <v>235</v>
      </c>
      <c r="M148" s="60" t="n">
        <v>0</v>
      </c>
      <c r="N148" s="60" t="n">
        <v>0</v>
      </c>
      <c r="O148" s="60" t="n">
        <f aca="false">N148+M148</f>
        <v>0</v>
      </c>
      <c r="P148" s="60" t="n">
        <v>64</v>
      </c>
      <c r="Q148" s="60" t="n">
        <v>65</v>
      </c>
      <c r="R148" s="60" t="n">
        <v>5</v>
      </c>
      <c r="S148" s="60" t="n">
        <v>0</v>
      </c>
      <c r="T148" s="60" t="n">
        <v>0</v>
      </c>
      <c r="U148" s="60" t="n">
        <v>0</v>
      </c>
    </row>
    <row r="149" customFormat="false" ht="14.65" hidden="false" customHeight="false" outlineLevel="0" collapsed="false">
      <c r="A149" s="58" t="n">
        <v>36670</v>
      </c>
      <c r="B149" s="58" t="n">
        <v>36670</v>
      </c>
      <c r="C149" s="58" t="n">
        <v>36670</v>
      </c>
      <c r="D149" s="59" t="s">
        <v>5</v>
      </c>
      <c r="E149" s="60" t="n">
        <v>5</v>
      </c>
      <c r="F149" s="60" t="n">
        <v>111</v>
      </c>
      <c r="G149" s="60" t="n">
        <v>-8</v>
      </c>
      <c r="H149" s="60" t="n">
        <f aca="false">G149+F149</f>
        <v>103</v>
      </c>
      <c r="I149" s="60" t="n">
        <v>108</v>
      </c>
      <c r="J149" s="60" t="n">
        <v>4133</v>
      </c>
      <c r="K149" s="60" t="n">
        <v>4220</v>
      </c>
      <c r="L149" s="60" t="n">
        <v>223</v>
      </c>
      <c r="M149" s="60" t="n">
        <v>0</v>
      </c>
      <c r="N149" s="60" t="n">
        <v>0</v>
      </c>
      <c r="O149" s="60" t="n">
        <f aca="false">N149+M149</f>
        <v>0</v>
      </c>
      <c r="P149" s="60" t="n">
        <v>68</v>
      </c>
      <c r="Q149" s="60" t="n">
        <v>42</v>
      </c>
      <c r="R149" s="60" t="n">
        <v>5</v>
      </c>
      <c r="S149" s="60" t="n">
        <v>0</v>
      </c>
      <c r="T149" s="60" t="n">
        <v>0</v>
      </c>
      <c r="U149" s="60" t="n">
        <v>0</v>
      </c>
    </row>
    <row r="150" customFormat="false" ht="14.65" hidden="false" customHeight="false" outlineLevel="0" collapsed="false">
      <c r="A150" s="58" t="n">
        <v>36671</v>
      </c>
      <c r="B150" s="58" t="n">
        <v>36671</v>
      </c>
      <c r="C150" s="58" t="n">
        <v>36671</v>
      </c>
      <c r="D150" s="59" t="s">
        <v>5</v>
      </c>
      <c r="E150" s="60" t="n">
        <v>29</v>
      </c>
      <c r="F150" s="60" t="n">
        <v>170</v>
      </c>
      <c r="G150" s="60" t="n">
        <v>9</v>
      </c>
      <c r="H150" s="60" t="n">
        <f aca="false">G150+F150</f>
        <v>179</v>
      </c>
      <c r="I150" s="60" t="n">
        <v>208</v>
      </c>
      <c r="J150" s="60" t="n">
        <v>4220</v>
      </c>
      <c r="K150" s="60" t="n">
        <v>4314</v>
      </c>
      <c r="L150" s="60" t="n">
        <v>172</v>
      </c>
      <c r="M150" s="60" t="n">
        <v>0</v>
      </c>
      <c r="N150" s="60" t="n">
        <v>0</v>
      </c>
      <c r="O150" s="60" t="n">
        <f aca="false">N150+M150</f>
        <v>0</v>
      </c>
      <c r="P150" s="60" t="n">
        <v>69</v>
      </c>
      <c r="Q150" s="60" t="n">
        <v>142</v>
      </c>
      <c r="R150" s="60" t="n">
        <v>6</v>
      </c>
      <c r="S150" s="60" t="n">
        <v>0</v>
      </c>
      <c r="T150" s="60" t="n">
        <v>0</v>
      </c>
      <c r="U150" s="60" t="n">
        <v>0</v>
      </c>
    </row>
    <row r="151" customFormat="false" ht="14.65" hidden="false" customHeight="false" outlineLevel="0" collapsed="false">
      <c r="A151" s="58" t="n">
        <v>36672</v>
      </c>
      <c r="B151" s="58" t="n">
        <v>36672</v>
      </c>
      <c r="C151" s="58" t="n">
        <v>36672</v>
      </c>
      <c r="D151" s="59" t="s">
        <v>5</v>
      </c>
      <c r="E151" s="60" t="n">
        <v>7</v>
      </c>
      <c r="F151" s="60" t="n">
        <v>233</v>
      </c>
      <c r="G151" s="60" t="n">
        <v>64</v>
      </c>
      <c r="H151" s="60" t="n">
        <f aca="false">G151+F151</f>
        <v>297</v>
      </c>
      <c r="I151" s="60" t="n">
        <v>304</v>
      </c>
      <c r="J151" s="60" t="n">
        <v>4314</v>
      </c>
      <c r="K151" s="60" t="n">
        <v>4438</v>
      </c>
      <c r="L151" s="60" t="n">
        <v>152</v>
      </c>
      <c r="M151" s="60" t="n">
        <v>0</v>
      </c>
      <c r="N151" s="60" t="n">
        <v>0</v>
      </c>
      <c r="O151" s="60" t="n">
        <f aca="false">N151+M151</f>
        <v>0</v>
      </c>
      <c r="P151" s="60" t="n">
        <v>57</v>
      </c>
      <c r="Q151" s="60" t="n">
        <v>128</v>
      </c>
      <c r="R151" s="60" t="n">
        <v>6</v>
      </c>
      <c r="S151" s="60" t="n">
        <v>0</v>
      </c>
      <c r="T151" s="60" t="n">
        <v>0</v>
      </c>
      <c r="U151" s="60" t="n">
        <v>0</v>
      </c>
    </row>
    <row r="152" customFormat="false" ht="14.65" hidden="false" customHeight="false" outlineLevel="0" collapsed="false">
      <c r="A152" s="58" t="n">
        <v>36673</v>
      </c>
      <c r="B152" s="58" t="n">
        <v>36673</v>
      </c>
      <c r="C152" s="58" t="n">
        <v>36673</v>
      </c>
      <c r="D152" s="59" t="s">
        <v>5</v>
      </c>
      <c r="E152" s="60" t="n">
        <v>-4</v>
      </c>
      <c r="F152" s="60" t="n">
        <v>40</v>
      </c>
      <c r="G152" s="60" t="n">
        <v>-112</v>
      </c>
      <c r="H152" s="60" t="n">
        <f aca="false">G152+F152</f>
        <v>-72</v>
      </c>
      <c r="I152" s="60" t="n">
        <v>-76</v>
      </c>
      <c r="J152" s="60" t="n">
        <v>4438</v>
      </c>
      <c r="K152" s="60" t="n">
        <v>4391</v>
      </c>
      <c r="L152" s="60" t="n">
        <v>116</v>
      </c>
      <c r="M152" s="60" t="n">
        <v>0</v>
      </c>
      <c r="N152" s="60" t="n">
        <v>0</v>
      </c>
      <c r="O152" s="60" t="n">
        <f aca="false">N152+M152</f>
        <v>0</v>
      </c>
      <c r="P152" s="60" t="n">
        <v>62</v>
      </c>
      <c r="Q152" s="60" t="n">
        <v>243</v>
      </c>
      <c r="R152" s="60" t="n">
        <v>7</v>
      </c>
      <c r="S152" s="60" t="n">
        <v>0</v>
      </c>
      <c r="T152" s="60" t="n">
        <v>0</v>
      </c>
      <c r="U152" s="60" t="n">
        <v>0</v>
      </c>
    </row>
    <row r="153" customFormat="false" ht="14.65" hidden="false" customHeight="false" outlineLevel="0" collapsed="false">
      <c r="A153" s="58" t="n">
        <v>36674</v>
      </c>
      <c r="B153" s="58" t="n">
        <v>36674</v>
      </c>
      <c r="C153" s="58" t="n">
        <v>36674</v>
      </c>
      <c r="D153" s="59" t="s">
        <v>5</v>
      </c>
      <c r="E153" s="60" t="n">
        <v>12</v>
      </c>
      <c r="F153" s="60" t="n">
        <v>20</v>
      </c>
      <c r="G153" s="60" t="n">
        <v>-50</v>
      </c>
      <c r="H153" s="60" t="n">
        <f aca="false">G153+F153</f>
        <v>-30</v>
      </c>
      <c r="I153" s="60" t="n">
        <v>-18</v>
      </c>
      <c r="J153" s="60" t="n">
        <v>4391</v>
      </c>
      <c r="K153" s="60" t="n">
        <v>4387</v>
      </c>
      <c r="L153" s="60" t="n">
        <v>116</v>
      </c>
      <c r="M153" s="60" t="n">
        <v>0</v>
      </c>
      <c r="N153" s="60" t="n">
        <v>0</v>
      </c>
      <c r="O153" s="60" t="n">
        <f aca="false">N153+M153</f>
        <v>0</v>
      </c>
      <c r="P153" s="60" t="n">
        <v>68</v>
      </c>
      <c r="Q153" s="60" t="n">
        <v>252</v>
      </c>
      <c r="R153" s="60" t="n">
        <v>8</v>
      </c>
      <c r="S153" s="60" t="n">
        <v>0</v>
      </c>
      <c r="T153" s="60" t="n">
        <v>0</v>
      </c>
      <c r="U153" s="60" t="n">
        <v>0</v>
      </c>
    </row>
    <row r="154" customFormat="false" ht="14.65" hidden="false" customHeight="false" outlineLevel="0" collapsed="false">
      <c r="A154" s="58" t="n">
        <v>36675</v>
      </c>
      <c r="B154" s="58" t="n">
        <v>36675</v>
      </c>
      <c r="C154" s="58" t="n">
        <v>36675</v>
      </c>
      <c r="D154" s="59" t="s">
        <v>5</v>
      </c>
      <c r="E154" s="60" t="n">
        <v>40</v>
      </c>
      <c r="F154" s="60" t="n">
        <v>76</v>
      </c>
      <c r="G154" s="60" t="n">
        <v>-85</v>
      </c>
      <c r="H154" s="60" t="n">
        <f aca="false">G154+F154</f>
        <v>-9</v>
      </c>
      <c r="I154" s="60" t="n">
        <v>31</v>
      </c>
      <c r="J154" s="60" t="n">
        <v>4387</v>
      </c>
      <c r="K154" s="60" t="n">
        <v>4404</v>
      </c>
      <c r="L154" s="60" t="n">
        <v>116</v>
      </c>
      <c r="M154" s="60" t="n">
        <v>0</v>
      </c>
      <c r="N154" s="60" t="n">
        <v>0</v>
      </c>
      <c r="O154" s="60" t="n">
        <f aca="false">N154+M154</f>
        <v>0</v>
      </c>
      <c r="P154" s="60" t="n">
        <v>69</v>
      </c>
      <c r="Q154" s="60" t="n">
        <v>143</v>
      </c>
      <c r="R154" s="60" t="n">
        <v>7</v>
      </c>
      <c r="S154" s="60" t="n">
        <v>0</v>
      </c>
      <c r="T154" s="60" t="n">
        <v>0</v>
      </c>
      <c r="U154" s="60" t="n">
        <v>0</v>
      </c>
    </row>
    <row r="155" customFormat="false" ht="14.65" hidden="false" customHeight="false" outlineLevel="0" collapsed="false">
      <c r="A155" s="58" t="n">
        <v>36676</v>
      </c>
      <c r="B155" s="58" t="n">
        <v>36676</v>
      </c>
      <c r="C155" s="58" t="n">
        <v>36676</v>
      </c>
      <c r="D155" s="59" t="s">
        <v>5</v>
      </c>
      <c r="E155" s="60" t="n">
        <v>-4</v>
      </c>
      <c r="F155" s="60" t="n">
        <v>9</v>
      </c>
      <c r="G155" s="60" t="n">
        <v>-128</v>
      </c>
      <c r="H155" s="60" t="n">
        <f aca="false">G155+F155</f>
        <v>-119</v>
      </c>
      <c r="I155" s="60" t="n">
        <v>-123</v>
      </c>
      <c r="J155" s="60" t="n">
        <v>4404</v>
      </c>
      <c r="K155" s="60" t="n">
        <v>4244</v>
      </c>
      <c r="L155" s="60" t="n">
        <v>146</v>
      </c>
      <c r="M155" s="60" t="n">
        <v>0</v>
      </c>
      <c r="N155" s="60" t="n">
        <v>0</v>
      </c>
      <c r="O155" s="60" t="n">
        <f aca="false">N155+M155</f>
        <v>0</v>
      </c>
      <c r="P155" s="60" t="n">
        <v>65</v>
      </c>
      <c r="Q155" s="60" t="n">
        <v>120</v>
      </c>
      <c r="R155" s="60" t="n">
        <v>6</v>
      </c>
      <c r="S155" s="60" t="n">
        <v>0</v>
      </c>
      <c r="T155" s="60" t="n">
        <v>0</v>
      </c>
      <c r="U155" s="60" t="n">
        <v>0</v>
      </c>
    </row>
    <row r="156" customFormat="false" ht="14.65" hidden="false" customHeight="false" outlineLevel="0" collapsed="false">
      <c r="A156" s="58" t="n">
        <v>36677</v>
      </c>
      <c r="B156" s="58" t="n">
        <v>36677</v>
      </c>
      <c r="C156" s="58" t="n">
        <v>36677</v>
      </c>
      <c r="D156" s="59" t="s">
        <v>5</v>
      </c>
      <c r="E156" s="60" t="n">
        <v>1</v>
      </c>
      <c r="F156" s="60" t="n">
        <v>164</v>
      </c>
      <c r="G156" s="60" t="n">
        <v>-43</v>
      </c>
      <c r="H156" s="60" t="n">
        <f aca="false">G156+F156</f>
        <v>121</v>
      </c>
      <c r="I156" s="60" t="n">
        <v>122</v>
      </c>
      <c r="J156" s="60" t="n">
        <v>4244</v>
      </c>
      <c r="K156" s="60" t="n">
        <v>4310</v>
      </c>
      <c r="L156" s="60" t="n">
        <v>166</v>
      </c>
      <c r="M156" s="60" t="n">
        <v>0</v>
      </c>
      <c r="N156" s="60" t="n">
        <v>0</v>
      </c>
      <c r="O156" s="60" t="n">
        <f aca="false">N156+M156</f>
        <v>0</v>
      </c>
      <c r="P156" s="60" t="n">
        <v>68</v>
      </c>
      <c r="Q156" s="60" t="n">
        <v>105</v>
      </c>
      <c r="R156" s="60" t="n">
        <v>6</v>
      </c>
      <c r="S156" s="60" t="n">
        <v>0</v>
      </c>
      <c r="T156" s="60" t="n">
        <v>0</v>
      </c>
      <c r="U156" s="60" t="n">
        <v>0</v>
      </c>
    </row>
    <row r="157" customFormat="false" ht="14.65" hidden="false" customHeight="false" outlineLevel="0" collapsed="false">
      <c r="A157" s="58" t="n">
        <v>36678</v>
      </c>
      <c r="B157" s="58" t="n">
        <v>36678</v>
      </c>
      <c r="C157" s="58" t="n">
        <v>36678</v>
      </c>
      <c r="D157" s="59" t="s">
        <v>5</v>
      </c>
      <c r="E157" s="60" t="n">
        <v>21</v>
      </c>
      <c r="F157" s="60" t="n">
        <v>80</v>
      </c>
      <c r="G157" s="60" t="n">
        <v>-90</v>
      </c>
      <c r="H157" s="60" t="n">
        <f aca="false">G157+F157</f>
        <v>-10</v>
      </c>
      <c r="I157" s="60" t="n">
        <v>11</v>
      </c>
      <c r="J157" s="60" t="n">
        <v>4310</v>
      </c>
      <c r="K157" s="60" t="n">
        <v>4250</v>
      </c>
      <c r="L157" s="60" t="n">
        <v>132</v>
      </c>
      <c r="M157" s="60" t="n">
        <v>0</v>
      </c>
      <c r="N157" s="60" t="n">
        <v>0</v>
      </c>
      <c r="O157" s="60" t="n">
        <f aca="false">N157+M157</f>
        <v>0</v>
      </c>
      <c r="P157" s="60" t="n">
        <v>64</v>
      </c>
      <c r="Q157" s="60" t="n">
        <v>107</v>
      </c>
      <c r="R157" s="60" t="n">
        <v>6</v>
      </c>
      <c r="S157" s="60" t="n">
        <v>0</v>
      </c>
      <c r="T157" s="60" t="n">
        <v>0</v>
      </c>
      <c r="U157" s="60" t="n">
        <v>0</v>
      </c>
    </row>
    <row r="158" customFormat="false" ht="14.65" hidden="false" customHeight="false" outlineLevel="0" collapsed="false">
      <c r="A158" s="58" t="n">
        <v>36679</v>
      </c>
      <c r="B158" s="58" t="n">
        <v>36679</v>
      </c>
      <c r="C158" s="58" t="n">
        <v>36679</v>
      </c>
      <c r="D158" s="59" t="s">
        <v>5</v>
      </c>
      <c r="E158" s="60" t="n">
        <v>-34</v>
      </c>
      <c r="F158" s="60" t="n">
        <v>-34</v>
      </c>
      <c r="G158" s="60" t="n">
        <v>120</v>
      </c>
      <c r="H158" s="60" t="n">
        <f aca="false">G158+F158</f>
        <v>86</v>
      </c>
      <c r="I158" s="60" t="n">
        <v>52</v>
      </c>
      <c r="J158" s="60" t="n">
        <v>4250</v>
      </c>
      <c r="K158" s="60" t="n">
        <v>4218</v>
      </c>
      <c r="L158" s="60" t="n">
        <v>133</v>
      </c>
      <c r="M158" s="60" t="n">
        <v>0</v>
      </c>
      <c r="N158" s="60" t="n">
        <v>0</v>
      </c>
      <c r="O158" s="60" t="n">
        <f aca="false">N158+M158</f>
        <v>0</v>
      </c>
      <c r="P158" s="60" t="n">
        <v>59</v>
      </c>
      <c r="Q158" s="60" t="n">
        <v>161</v>
      </c>
      <c r="R158" s="60" t="n">
        <v>6</v>
      </c>
      <c r="S158" s="60" t="n">
        <v>0</v>
      </c>
      <c r="T158" s="60" t="n">
        <v>0</v>
      </c>
      <c r="U158" s="60" t="n">
        <v>0</v>
      </c>
    </row>
    <row r="159" customFormat="false" ht="14.65" hidden="false" customHeight="false" outlineLevel="0" collapsed="false">
      <c r="A159" s="58" t="n">
        <v>36680</v>
      </c>
      <c r="B159" s="58" t="n">
        <v>36680</v>
      </c>
      <c r="C159" s="58" t="n">
        <v>36680</v>
      </c>
      <c r="D159" s="59" t="s">
        <v>5</v>
      </c>
      <c r="E159" s="60" t="n">
        <v>-9</v>
      </c>
      <c r="F159" s="60" t="n">
        <v>211</v>
      </c>
      <c r="G159" s="60" t="n">
        <v>-53</v>
      </c>
      <c r="H159" s="60" t="n">
        <f aca="false">G159+F159</f>
        <v>158</v>
      </c>
      <c r="I159" s="60" t="n">
        <v>149</v>
      </c>
      <c r="J159" s="60" t="n">
        <v>4218</v>
      </c>
      <c r="K159" s="60" t="n">
        <v>4374</v>
      </c>
      <c r="L159" s="60" t="n">
        <v>125</v>
      </c>
      <c r="M159" s="60" t="n">
        <v>0</v>
      </c>
      <c r="N159" s="60" t="n">
        <v>0</v>
      </c>
      <c r="O159" s="60" t="n">
        <f aca="false">N159+M159</f>
        <v>0</v>
      </c>
      <c r="P159" s="60" t="n">
        <v>67</v>
      </c>
      <c r="Q159" s="60" t="n">
        <v>213</v>
      </c>
      <c r="R159" s="60" t="n">
        <v>6</v>
      </c>
      <c r="S159" s="60" t="n">
        <v>0</v>
      </c>
      <c r="T159" s="60" t="n">
        <v>0</v>
      </c>
      <c r="U159" s="60" t="n">
        <v>0</v>
      </c>
    </row>
    <row r="160" customFormat="false" ht="14.65" hidden="false" customHeight="false" outlineLevel="0" collapsed="false">
      <c r="A160" s="58" t="n">
        <v>36681</v>
      </c>
      <c r="B160" s="58" t="n">
        <v>36681</v>
      </c>
      <c r="C160" s="58" t="n">
        <v>36681</v>
      </c>
      <c r="D160" s="59" t="s">
        <v>5</v>
      </c>
      <c r="E160" s="60" t="n">
        <v>-34</v>
      </c>
      <c r="F160" s="60" t="n">
        <v>107</v>
      </c>
      <c r="G160" s="60" t="n">
        <v>25</v>
      </c>
      <c r="H160" s="60" t="n">
        <f aca="false">G160+F160</f>
        <v>132</v>
      </c>
      <c r="I160" s="60" t="n">
        <v>98</v>
      </c>
      <c r="J160" s="60" t="n">
        <v>4374</v>
      </c>
      <c r="K160" s="60" t="n">
        <v>4471</v>
      </c>
      <c r="L160" s="60" t="n">
        <v>104</v>
      </c>
      <c r="M160" s="60" t="n">
        <v>0</v>
      </c>
      <c r="N160" s="60" t="n">
        <v>0</v>
      </c>
      <c r="O160" s="60" t="n">
        <f aca="false">N160+M160</f>
        <v>0</v>
      </c>
      <c r="P160" s="60" t="n">
        <v>68</v>
      </c>
      <c r="Q160" s="60" t="n">
        <v>228</v>
      </c>
      <c r="R160" s="60" t="n">
        <v>7</v>
      </c>
      <c r="S160" s="60" t="n">
        <v>0</v>
      </c>
      <c r="T160" s="60" t="n">
        <v>0</v>
      </c>
      <c r="U160" s="60" t="n">
        <v>0</v>
      </c>
    </row>
    <row r="161" customFormat="false" ht="14.65" hidden="false" customHeight="false" outlineLevel="0" collapsed="false">
      <c r="A161" s="58" t="n">
        <v>36682</v>
      </c>
      <c r="B161" s="58" t="n">
        <v>36682</v>
      </c>
      <c r="C161" s="58" t="n">
        <v>36682</v>
      </c>
      <c r="D161" s="59" t="s">
        <v>5</v>
      </c>
      <c r="E161" s="60" t="n">
        <v>63</v>
      </c>
      <c r="F161" s="60" t="n">
        <v>-25</v>
      </c>
      <c r="G161" s="60" t="n">
        <v>-145</v>
      </c>
      <c r="H161" s="60" t="n">
        <f aca="false">G161+F161</f>
        <v>-170</v>
      </c>
      <c r="I161" s="60" t="n">
        <v>-107</v>
      </c>
      <c r="J161" s="60" t="n">
        <v>4471</v>
      </c>
      <c r="K161" s="60" t="n">
        <v>4316</v>
      </c>
      <c r="L161" s="60" t="n">
        <v>141</v>
      </c>
      <c r="M161" s="60" t="n">
        <v>0</v>
      </c>
      <c r="N161" s="60" t="n">
        <v>0</v>
      </c>
      <c r="O161" s="60" t="n">
        <f aca="false">N161+M161</f>
        <v>0</v>
      </c>
      <c r="P161" s="60" t="n">
        <v>68</v>
      </c>
      <c r="Q161" s="60" t="n">
        <v>113</v>
      </c>
      <c r="R161" s="60" t="n">
        <v>6</v>
      </c>
      <c r="S161" s="60" t="n">
        <v>0</v>
      </c>
      <c r="T161" s="60" t="n">
        <v>0</v>
      </c>
      <c r="U161" s="60" t="n">
        <v>0</v>
      </c>
    </row>
    <row r="162" customFormat="false" ht="14.65" hidden="false" customHeight="false" outlineLevel="0" collapsed="false">
      <c r="A162" s="58" t="n">
        <v>36683</v>
      </c>
      <c r="B162" s="58" t="n">
        <v>36683</v>
      </c>
      <c r="C162" s="58" t="n">
        <v>36683</v>
      </c>
      <c r="D162" s="59" t="s">
        <v>5</v>
      </c>
      <c r="E162" s="60" t="n">
        <v>25</v>
      </c>
      <c r="F162" s="60" t="n">
        <v>30</v>
      </c>
      <c r="G162" s="60" t="n">
        <v>-42</v>
      </c>
      <c r="H162" s="60" t="n">
        <f aca="false">G162+F162</f>
        <v>-12</v>
      </c>
      <c r="I162" s="60" t="n">
        <v>13</v>
      </c>
      <c r="J162" s="60" t="n">
        <v>4316</v>
      </c>
      <c r="K162" s="60" t="n">
        <v>4288</v>
      </c>
      <c r="L162" s="60" t="n">
        <v>142</v>
      </c>
      <c r="M162" s="60" t="n">
        <v>0</v>
      </c>
      <c r="N162" s="60" t="n">
        <v>0</v>
      </c>
      <c r="O162" s="60" t="n">
        <f aca="false">N162+M162</f>
        <v>0</v>
      </c>
      <c r="P162" s="60" t="n">
        <v>44</v>
      </c>
      <c r="Q162" s="60" t="n">
        <v>14</v>
      </c>
      <c r="R162" s="60" t="n">
        <v>6</v>
      </c>
      <c r="S162" s="60" t="n">
        <v>0</v>
      </c>
      <c r="T162" s="60" t="n">
        <v>0</v>
      </c>
      <c r="U162" s="60" t="n">
        <v>0</v>
      </c>
    </row>
    <row r="163" customFormat="false" ht="14.65" hidden="false" customHeight="false" outlineLevel="0" collapsed="false">
      <c r="A163" s="58" t="n">
        <v>36684</v>
      </c>
      <c r="B163" s="58" t="n">
        <v>36684</v>
      </c>
      <c r="C163" s="58" t="n">
        <v>36684</v>
      </c>
      <c r="D163" s="59" t="s">
        <v>5</v>
      </c>
      <c r="E163" s="60" t="n">
        <v>66</v>
      </c>
      <c r="F163" s="60" t="n">
        <v>36</v>
      </c>
      <c r="G163" s="60" t="n">
        <v>-17</v>
      </c>
      <c r="H163" s="60" t="n">
        <f aca="false">G163+F163</f>
        <v>19</v>
      </c>
      <c r="I163" s="60" t="n">
        <v>85</v>
      </c>
      <c r="J163" s="60" t="n">
        <v>4288</v>
      </c>
      <c r="K163" s="60" t="n">
        <v>4340</v>
      </c>
      <c r="L163" s="60" t="n">
        <v>132</v>
      </c>
      <c r="M163" s="60" t="n">
        <v>0</v>
      </c>
      <c r="N163" s="60" t="n">
        <v>0</v>
      </c>
      <c r="O163" s="60" t="n">
        <f aca="false">N163+M163</f>
        <v>0</v>
      </c>
      <c r="P163" s="60" t="n">
        <v>0</v>
      </c>
      <c r="Q163" s="60" t="n">
        <v>0</v>
      </c>
      <c r="R163" s="60" t="n">
        <v>5</v>
      </c>
      <c r="S163" s="60" t="n">
        <v>0</v>
      </c>
      <c r="T163" s="60" t="n">
        <v>0</v>
      </c>
      <c r="U163" s="60" t="n">
        <v>0</v>
      </c>
    </row>
    <row r="164" customFormat="false" ht="14.65" hidden="false" customHeight="false" outlineLevel="0" collapsed="false">
      <c r="A164" s="58" t="n">
        <v>36685</v>
      </c>
      <c r="B164" s="58" t="n">
        <v>36685</v>
      </c>
      <c r="C164" s="58" t="n">
        <v>36685</v>
      </c>
      <c r="D164" s="59" t="s">
        <v>5</v>
      </c>
      <c r="E164" s="60" t="n">
        <v>-67</v>
      </c>
      <c r="F164" s="60" t="n">
        <v>-34</v>
      </c>
      <c r="G164" s="60" t="n">
        <v>12</v>
      </c>
      <c r="H164" s="60" t="n">
        <f aca="false">G164+F164</f>
        <v>-22</v>
      </c>
      <c r="I164" s="60" t="n">
        <v>-89</v>
      </c>
      <c r="J164" s="60" t="n">
        <v>4340</v>
      </c>
      <c r="K164" s="60" t="n">
        <v>4159</v>
      </c>
      <c r="L164" s="60" t="n">
        <v>130</v>
      </c>
      <c r="M164" s="60" t="n">
        <v>0</v>
      </c>
      <c r="N164" s="60" t="n">
        <v>0</v>
      </c>
      <c r="O164" s="60" t="n">
        <f aca="false">N164+M164</f>
        <v>0</v>
      </c>
      <c r="P164" s="60" t="n">
        <v>48</v>
      </c>
      <c r="Q164" s="60" t="n">
        <v>12</v>
      </c>
      <c r="R164" s="60" t="n">
        <v>6</v>
      </c>
      <c r="S164" s="60" t="n">
        <v>5</v>
      </c>
      <c r="T164" s="60" t="n">
        <v>0</v>
      </c>
      <c r="U164" s="60" t="n">
        <v>0</v>
      </c>
    </row>
    <row r="165" customFormat="false" ht="14.65" hidden="false" customHeight="false" outlineLevel="0" collapsed="false">
      <c r="A165" s="58" t="n">
        <v>36686</v>
      </c>
      <c r="B165" s="58" t="n">
        <v>36686</v>
      </c>
      <c r="C165" s="58" t="n">
        <v>36686</v>
      </c>
      <c r="D165" s="59" t="s">
        <v>5</v>
      </c>
      <c r="E165" s="60" t="n">
        <v>-11</v>
      </c>
      <c r="F165" s="60" t="n">
        <v>-6</v>
      </c>
      <c r="G165" s="60" t="n">
        <v>142</v>
      </c>
      <c r="H165" s="60" t="n">
        <f aca="false">G165+F165</f>
        <v>136</v>
      </c>
      <c r="I165" s="60" t="n">
        <v>125</v>
      </c>
      <c r="J165" s="60" t="n">
        <v>4159</v>
      </c>
      <c r="K165" s="60" t="n">
        <v>4188</v>
      </c>
      <c r="L165" s="60" t="n">
        <v>97</v>
      </c>
      <c r="M165" s="60" t="n">
        <v>0</v>
      </c>
      <c r="N165" s="60" t="n">
        <v>0</v>
      </c>
      <c r="O165" s="60" t="n">
        <f aca="false">N165+M165</f>
        <v>0</v>
      </c>
      <c r="P165" s="60" t="n">
        <v>63</v>
      </c>
      <c r="Q165" s="60" t="n">
        <v>90</v>
      </c>
      <c r="R165" s="60" t="n">
        <v>6</v>
      </c>
      <c r="S165" s="60" t="n">
        <v>5</v>
      </c>
      <c r="T165" s="60" t="n">
        <v>0</v>
      </c>
      <c r="U165" s="60" t="n">
        <v>0</v>
      </c>
    </row>
    <row r="166" customFormat="false" ht="14.65" hidden="false" customHeight="false" outlineLevel="0" collapsed="false">
      <c r="A166" s="58" t="n">
        <v>36687</v>
      </c>
      <c r="B166" s="58" t="n">
        <v>36687</v>
      </c>
      <c r="C166" s="58" t="n">
        <v>36687</v>
      </c>
      <c r="D166" s="59" t="s">
        <v>5</v>
      </c>
      <c r="E166" s="60" t="n">
        <v>10</v>
      </c>
      <c r="F166" s="60" t="n">
        <v>194</v>
      </c>
      <c r="G166" s="60" t="n">
        <v>101</v>
      </c>
      <c r="H166" s="60" t="n">
        <f aca="false">G166+F166</f>
        <v>295</v>
      </c>
      <c r="I166" s="60" t="n">
        <v>305</v>
      </c>
      <c r="J166" s="60" t="n">
        <v>4188</v>
      </c>
      <c r="K166" s="60" t="n">
        <v>4456</v>
      </c>
      <c r="L166" s="60" t="n">
        <v>97</v>
      </c>
      <c r="M166" s="60" t="n">
        <v>0</v>
      </c>
      <c r="N166" s="60" t="n">
        <v>0</v>
      </c>
      <c r="O166" s="60" t="n">
        <f aca="false">N166+M166</f>
        <v>0</v>
      </c>
      <c r="P166" s="60" t="n">
        <v>63</v>
      </c>
      <c r="Q166" s="60" t="n">
        <v>184</v>
      </c>
      <c r="R166" s="60" t="n">
        <v>6</v>
      </c>
      <c r="S166" s="60" t="n">
        <v>5</v>
      </c>
      <c r="T166" s="60" t="n">
        <v>0</v>
      </c>
      <c r="U166" s="60" t="n">
        <v>0</v>
      </c>
    </row>
    <row r="167" customFormat="false" ht="14.65" hidden="false" customHeight="false" outlineLevel="0" collapsed="false">
      <c r="A167" s="58" t="n">
        <v>36688</v>
      </c>
      <c r="B167" s="58" t="n">
        <v>36688</v>
      </c>
      <c r="C167" s="58" t="n">
        <v>36688</v>
      </c>
      <c r="D167" s="59" t="s">
        <v>5</v>
      </c>
      <c r="E167" s="60" t="n">
        <v>1</v>
      </c>
      <c r="F167" s="60" t="n">
        <v>229</v>
      </c>
      <c r="G167" s="60" t="n">
        <v>103</v>
      </c>
      <c r="H167" s="60" t="n">
        <f aca="false">G167+F167</f>
        <v>332</v>
      </c>
      <c r="I167" s="60" t="n">
        <v>333</v>
      </c>
      <c r="J167" s="60" t="n">
        <v>4456</v>
      </c>
      <c r="K167" s="60" t="n">
        <v>4618</v>
      </c>
      <c r="L167" s="60" t="n">
        <v>96</v>
      </c>
      <c r="M167" s="60" t="n">
        <v>0</v>
      </c>
      <c r="N167" s="60" t="n">
        <v>0</v>
      </c>
      <c r="O167" s="60" t="n">
        <f aca="false">N167+M167</f>
        <v>0</v>
      </c>
      <c r="P167" s="60" t="n">
        <v>61</v>
      </c>
      <c r="Q167" s="60" t="n">
        <v>254</v>
      </c>
      <c r="R167" s="60" t="n">
        <v>7</v>
      </c>
      <c r="S167" s="60" t="n">
        <v>5</v>
      </c>
      <c r="T167" s="60" t="n">
        <v>0</v>
      </c>
      <c r="U167" s="60" t="n">
        <v>0</v>
      </c>
    </row>
    <row r="168" customFormat="false" ht="14.65" hidden="false" customHeight="false" outlineLevel="0" collapsed="false">
      <c r="A168" s="58" t="n">
        <v>36689</v>
      </c>
      <c r="B168" s="58" t="n">
        <v>36689</v>
      </c>
      <c r="C168" s="58" t="n">
        <v>36689</v>
      </c>
      <c r="D168" s="59" t="s">
        <v>5</v>
      </c>
      <c r="E168" s="60" t="n">
        <v>-34</v>
      </c>
      <c r="F168" s="60" t="n">
        <v>-85</v>
      </c>
      <c r="G168" s="60" t="n">
        <v>-175</v>
      </c>
      <c r="H168" s="60" t="n">
        <f aca="false">G168+F168</f>
        <v>-260</v>
      </c>
      <c r="I168" s="60" t="n">
        <v>-294</v>
      </c>
      <c r="J168" s="60" t="n">
        <v>4618</v>
      </c>
      <c r="K168" s="60" t="n">
        <v>4366</v>
      </c>
      <c r="L168" s="60" t="n">
        <v>94</v>
      </c>
      <c r="M168" s="60" t="n">
        <v>0</v>
      </c>
      <c r="N168" s="60" t="n">
        <v>0</v>
      </c>
      <c r="O168" s="60" t="n">
        <f aca="false">N168+M168</f>
        <v>0</v>
      </c>
      <c r="P168" s="60" t="n">
        <v>58</v>
      </c>
      <c r="Q168" s="60" t="n">
        <v>209</v>
      </c>
      <c r="R168" s="60" t="n">
        <v>5</v>
      </c>
      <c r="S168" s="60" t="n">
        <v>5</v>
      </c>
      <c r="T168" s="60" t="n">
        <v>0</v>
      </c>
      <c r="U168" s="60" t="n">
        <v>0</v>
      </c>
    </row>
    <row r="169" customFormat="false" ht="14.65" hidden="false" customHeight="false" outlineLevel="0" collapsed="false">
      <c r="A169" s="58" t="n">
        <v>36690</v>
      </c>
      <c r="B169" s="58" t="n">
        <v>36690</v>
      </c>
      <c r="C169" s="58" t="n">
        <v>36690</v>
      </c>
      <c r="D169" s="59" t="s">
        <v>5</v>
      </c>
      <c r="E169" s="60" t="n">
        <v>10</v>
      </c>
      <c r="F169" s="60" t="n">
        <v>24</v>
      </c>
      <c r="G169" s="60" t="n">
        <v>-135</v>
      </c>
      <c r="H169" s="60" t="n">
        <f aca="false">G169+F169</f>
        <v>-111</v>
      </c>
      <c r="I169" s="60" t="n">
        <v>-101</v>
      </c>
      <c r="J169" s="60" t="n">
        <v>4366</v>
      </c>
      <c r="K169" s="60" t="n">
        <v>4170</v>
      </c>
      <c r="L169" s="60" t="n">
        <v>132</v>
      </c>
      <c r="M169" s="60" t="n">
        <v>0</v>
      </c>
      <c r="N169" s="60" t="n">
        <v>0</v>
      </c>
      <c r="O169" s="60" t="n">
        <f aca="false">N169+M169</f>
        <v>0</v>
      </c>
      <c r="P169" s="60" t="n">
        <v>50</v>
      </c>
      <c r="Q169" s="60" t="n">
        <v>134</v>
      </c>
      <c r="R169" s="60" t="n">
        <v>6</v>
      </c>
      <c r="S169" s="60" t="n">
        <v>5</v>
      </c>
      <c r="T169" s="60" t="n">
        <v>0</v>
      </c>
      <c r="U169" s="60" t="n">
        <v>0</v>
      </c>
    </row>
    <row r="170" customFormat="false" ht="14.65" hidden="false" customHeight="false" outlineLevel="0" collapsed="false">
      <c r="A170" s="58" t="n">
        <v>36691</v>
      </c>
      <c r="B170" s="58" t="n">
        <v>36691</v>
      </c>
      <c r="C170" s="58" t="n">
        <v>36691</v>
      </c>
      <c r="D170" s="59" t="s">
        <v>5</v>
      </c>
      <c r="E170" s="60" t="n">
        <v>8</v>
      </c>
      <c r="F170" s="60" t="n">
        <v>-27</v>
      </c>
      <c r="G170" s="60" t="n">
        <v>-103</v>
      </c>
      <c r="H170" s="60" t="n">
        <f aca="false">G170+F170</f>
        <v>-130</v>
      </c>
      <c r="I170" s="60" t="n">
        <v>-122</v>
      </c>
      <c r="J170" s="60" t="n">
        <v>4170</v>
      </c>
      <c r="K170" s="60" t="n">
        <v>4033</v>
      </c>
      <c r="L170" s="60" t="n">
        <v>121</v>
      </c>
      <c r="M170" s="60" t="n">
        <v>0</v>
      </c>
      <c r="N170" s="60" t="n">
        <v>0</v>
      </c>
      <c r="O170" s="60" t="n">
        <f aca="false">N170+M170</f>
        <v>0</v>
      </c>
      <c r="P170" s="60" t="n">
        <v>45</v>
      </c>
      <c r="Q170" s="60" t="n">
        <v>26</v>
      </c>
      <c r="R170" s="60" t="n">
        <v>4</v>
      </c>
      <c r="S170" s="60" t="n">
        <v>6</v>
      </c>
      <c r="T170" s="60" t="n">
        <v>0</v>
      </c>
      <c r="U170" s="60" t="n">
        <v>0</v>
      </c>
    </row>
    <row r="171" customFormat="false" ht="14.65" hidden="false" customHeight="false" outlineLevel="0" collapsed="false">
      <c r="A171" s="58" t="n">
        <v>36692</v>
      </c>
      <c r="B171" s="58" t="n">
        <v>36692</v>
      </c>
      <c r="C171" s="58" t="n">
        <v>36692</v>
      </c>
      <c r="D171" s="59" t="s">
        <v>5</v>
      </c>
      <c r="E171" s="60" t="n">
        <v>61</v>
      </c>
      <c r="F171" s="60" t="n">
        <v>-152</v>
      </c>
      <c r="G171" s="60" t="n">
        <v>120</v>
      </c>
      <c r="H171" s="60" t="n">
        <f aca="false">G171+F171</f>
        <v>-32</v>
      </c>
      <c r="I171" s="60" t="n">
        <v>29</v>
      </c>
      <c r="J171" s="60" t="n">
        <v>4033</v>
      </c>
      <c r="K171" s="60" t="n">
        <v>4013</v>
      </c>
      <c r="L171" s="60" t="n">
        <v>116</v>
      </c>
      <c r="M171" s="60" t="n">
        <v>0</v>
      </c>
      <c r="N171" s="60" t="n">
        <v>0</v>
      </c>
      <c r="O171" s="60" t="n">
        <f aca="false">N171+M171</f>
        <v>0</v>
      </c>
      <c r="P171" s="60" t="n">
        <v>1</v>
      </c>
      <c r="Q171" s="60" t="n">
        <v>38</v>
      </c>
      <c r="R171" s="60" t="n">
        <v>5</v>
      </c>
      <c r="S171" s="60" t="n">
        <v>6</v>
      </c>
      <c r="T171" s="60" t="n">
        <v>0</v>
      </c>
      <c r="U171" s="60" t="n">
        <v>0</v>
      </c>
    </row>
    <row r="172" customFormat="false" ht="14.65" hidden="false" customHeight="false" outlineLevel="0" collapsed="false">
      <c r="A172" s="58" t="n">
        <v>36693</v>
      </c>
      <c r="B172" s="58" t="n">
        <v>36693</v>
      </c>
      <c r="C172" s="58" t="n">
        <v>36693</v>
      </c>
      <c r="D172" s="59" t="s">
        <v>5</v>
      </c>
      <c r="E172" s="60" t="n">
        <v>50</v>
      </c>
      <c r="F172" s="60" t="n">
        <v>-58</v>
      </c>
      <c r="G172" s="60" t="n">
        <v>1</v>
      </c>
      <c r="H172" s="60" t="n">
        <f aca="false">G172+F172</f>
        <v>-57</v>
      </c>
      <c r="I172" s="60" t="n">
        <v>-7</v>
      </c>
      <c r="J172" s="60" t="n">
        <v>4013</v>
      </c>
      <c r="K172" s="60" t="n">
        <v>3973</v>
      </c>
      <c r="L172" s="60" t="n">
        <v>160</v>
      </c>
      <c r="M172" s="60" t="n">
        <v>0</v>
      </c>
      <c r="N172" s="60" t="n">
        <v>0</v>
      </c>
      <c r="O172" s="60" t="n">
        <f aca="false">N172+M172</f>
        <v>0</v>
      </c>
      <c r="P172" s="60" t="n">
        <v>19</v>
      </c>
      <c r="Q172" s="60" t="n">
        <v>88</v>
      </c>
      <c r="R172" s="60" t="n">
        <v>6</v>
      </c>
      <c r="S172" s="60" t="n">
        <v>6</v>
      </c>
      <c r="T172" s="60" t="n">
        <v>0</v>
      </c>
      <c r="U172" s="60" t="n">
        <v>0</v>
      </c>
    </row>
    <row r="173" customFormat="false" ht="14.65" hidden="false" customHeight="false" outlineLevel="0" collapsed="false">
      <c r="A173" s="58" t="n">
        <v>36694</v>
      </c>
      <c r="B173" s="58" t="n">
        <v>36694</v>
      </c>
      <c r="C173" s="58" t="n">
        <v>36694</v>
      </c>
      <c r="D173" s="59" t="s">
        <v>5</v>
      </c>
      <c r="E173" s="60" t="n">
        <v>91</v>
      </c>
      <c r="F173" s="60" t="n">
        <v>123</v>
      </c>
      <c r="G173" s="60" t="n">
        <v>-15</v>
      </c>
      <c r="H173" s="60" t="n">
        <f aca="false">G173+F173</f>
        <v>108</v>
      </c>
      <c r="I173" s="60" t="n">
        <v>199</v>
      </c>
      <c r="J173" s="60" t="n">
        <v>3973</v>
      </c>
      <c r="K173" s="60" t="n">
        <v>4210</v>
      </c>
      <c r="L173" s="60" t="n">
        <v>99</v>
      </c>
      <c r="M173" s="60" t="n">
        <v>0</v>
      </c>
      <c r="N173" s="60" t="n">
        <v>0</v>
      </c>
      <c r="O173" s="60" t="n">
        <f aca="false">N173+M173</f>
        <v>0</v>
      </c>
      <c r="P173" s="60" t="n">
        <v>57</v>
      </c>
      <c r="Q173" s="60" t="n">
        <v>87</v>
      </c>
      <c r="R173" s="60" t="n">
        <v>7</v>
      </c>
      <c r="S173" s="60" t="n">
        <v>6</v>
      </c>
      <c r="T173" s="60" t="n">
        <v>0</v>
      </c>
      <c r="U173" s="60" t="n">
        <v>0</v>
      </c>
    </row>
    <row r="174" customFormat="false" ht="14.65" hidden="false" customHeight="false" outlineLevel="0" collapsed="false">
      <c r="A174" s="58" t="n">
        <v>36695</v>
      </c>
      <c r="B174" s="58" t="n">
        <v>36695</v>
      </c>
      <c r="C174" s="58" t="n">
        <v>36695</v>
      </c>
      <c r="D174" s="59" t="s">
        <v>5</v>
      </c>
      <c r="E174" s="60" t="n">
        <v>41</v>
      </c>
      <c r="F174" s="60" t="n">
        <v>153</v>
      </c>
      <c r="G174" s="60" t="n">
        <v>64</v>
      </c>
      <c r="H174" s="60" t="n">
        <f aca="false">G174+F174</f>
        <v>217</v>
      </c>
      <c r="I174" s="60" t="n">
        <v>258</v>
      </c>
      <c r="J174" s="60" t="n">
        <v>4210</v>
      </c>
      <c r="K174" s="60" t="n">
        <v>4410</v>
      </c>
      <c r="L174" s="60" t="n">
        <v>99</v>
      </c>
      <c r="M174" s="60" t="n">
        <v>0</v>
      </c>
      <c r="N174" s="60" t="n">
        <v>0</v>
      </c>
      <c r="O174" s="60" t="n">
        <f aca="false">N174+M174</f>
        <v>0</v>
      </c>
      <c r="P174" s="60" t="n">
        <v>58</v>
      </c>
      <c r="Q174" s="60" t="n">
        <v>173</v>
      </c>
      <c r="R174" s="60" t="n">
        <v>7</v>
      </c>
      <c r="S174" s="60" t="n">
        <v>6</v>
      </c>
      <c r="T174" s="60" t="n">
        <v>0</v>
      </c>
      <c r="U174" s="60" t="n">
        <v>0</v>
      </c>
    </row>
    <row r="175" customFormat="false" ht="14.65" hidden="false" customHeight="false" outlineLevel="0" collapsed="false">
      <c r="A175" s="58" t="n">
        <v>36696</v>
      </c>
      <c r="B175" s="58" t="n">
        <v>36696</v>
      </c>
      <c r="C175" s="58" t="n">
        <v>36696</v>
      </c>
      <c r="D175" s="59" t="s">
        <v>5</v>
      </c>
      <c r="E175" s="60" t="n">
        <v>33</v>
      </c>
      <c r="F175" s="60" t="n">
        <v>16</v>
      </c>
      <c r="G175" s="60" t="n">
        <v>-165</v>
      </c>
      <c r="H175" s="60" t="n">
        <f aca="false">G175+F175</f>
        <v>-149</v>
      </c>
      <c r="I175" s="60" t="n">
        <v>-116</v>
      </c>
      <c r="J175" s="60" t="n">
        <v>4410</v>
      </c>
      <c r="K175" s="60" t="n">
        <v>4259</v>
      </c>
      <c r="L175" s="60" t="n">
        <v>99</v>
      </c>
      <c r="M175" s="60" t="n">
        <v>0</v>
      </c>
      <c r="N175" s="60" t="n">
        <v>0</v>
      </c>
      <c r="O175" s="60" t="n">
        <f aca="false">N175+M175</f>
        <v>0</v>
      </c>
      <c r="P175" s="60" t="n">
        <v>54</v>
      </c>
      <c r="Q175" s="60" t="n">
        <v>189</v>
      </c>
      <c r="R175" s="60" t="n">
        <v>6</v>
      </c>
      <c r="S175" s="60" t="n">
        <v>0</v>
      </c>
      <c r="T175" s="60" t="n">
        <v>0</v>
      </c>
      <c r="U175" s="60" t="n">
        <v>0</v>
      </c>
    </row>
    <row r="176" customFormat="false" ht="14.65" hidden="false" customHeight="false" outlineLevel="0" collapsed="false">
      <c r="A176" s="58" t="n">
        <v>36697</v>
      </c>
      <c r="B176" s="58" t="n">
        <v>36697</v>
      </c>
      <c r="C176" s="58" t="n">
        <v>36697</v>
      </c>
      <c r="D176" s="59" t="s">
        <v>5</v>
      </c>
      <c r="E176" s="60" t="n">
        <v>21</v>
      </c>
      <c r="F176" s="60" t="n">
        <v>-55</v>
      </c>
      <c r="G176" s="60" t="n">
        <v>-63</v>
      </c>
      <c r="H176" s="60" t="n">
        <f aca="false">G176+F176</f>
        <v>-118</v>
      </c>
      <c r="I176" s="60" t="n">
        <v>-97</v>
      </c>
      <c r="J176" s="60" t="n">
        <v>4259</v>
      </c>
      <c r="K176" s="60" t="n">
        <v>4124</v>
      </c>
      <c r="L176" s="60" t="n">
        <v>129</v>
      </c>
      <c r="M176" s="60" t="n">
        <v>0</v>
      </c>
      <c r="N176" s="60" t="n">
        <v>0</v>
      </c>
      <c r="O176" s="60" t="n">
        <f aca="false">N176+M176</f>
        <v>0</v>
      </c>
      <c r="P176" s="60" t="n">
        <v>55</v>
      </c>
      <c r="Q176" s="60" t="n">
        <v>88</v>
      </c>
      <c r="R176" s="60" t="n">
        <v>6</v>
      </c>
      <c r="S176" s="60" t="n">
        <v>0</v>
      </c>
      <c r="T176" s="60" t="n">
        <v>0</v>
      </c>
      <c r="U176" s="60" t="n">
        <v>0</v>
      </c>
    </row>
    <row r="177" customFormat="false" ht="14.65" hidden="false" customHeight="false" outlineLevel="0" collapsed="false">
      <c r="A177" s="58" t="n">
        <v>36698</v>
      </c>
      <c r="B177" s="58" t="n">
        <v>36698</v>
      </c>
      <c r="C177" s="58" t="n">
        <v>36698</v>
      </c>
      <c r="D177" s="59" t="s">
        <v>5</v>
      </c>
      <c r="E177" s="60" t="n">
        <v>43</v>
      </c>
      <c r="F177" s="60" t="n">
        <v>-77</v>
      </c>
      <c r="G177" s="60" t="n">
        <v>-93</v>
      </c>
      <c r="H177" s="60" t="n">
        <f aca="false">G177+F177</f>
        <v>-170</v>
      </c>
      <c r="I177" s="60" t="n">
        <v>-127</v>
      </c>
      <c r="J177" s="60" t="n">
        <v>4124</v>
      </c>
      <c r="K177" s="60" t="n">
        <v>3986</v>
      </c>
      <c r="L177" s="60" t="n">
        <v>136</v>
      </c>
      <c r="M177" s="60" t="n">
        <v>0</v>
      </c>
      <c r="N177" s="60" t="n">
        <v>0</v>
      </c>
      <c r="O177" s="60" t="n">
        <f aca="false">N177+M177</f>
        <v>0</v>
      </c>
      <c r="P177" s="60" t="n">
        <v>55</v>
      </c>
      <c r="Q177" s="60" t="n">
        <v>19</v>
      </c>
      <c r="R177" s="60" t="n">
        <v>5</v>
      </c>
      <c r="S177" s="60" t="n">
        <v>0</v>
      </c>
      <c r="T177" s="60" t="n">
        <v>0</v>
      </c>
      <c r="U177" s="60" t="n">
        <v>0</v>
      </c>
    </row>
    <row r="178" customFormat="false" ht="14.65" hidden="false" customHeight="false" outlineLevel="0" collapsed="false">
      <c r="A178" s="58" t="n">
        <v>36699</v>
      </c>
      <c r="B178" s="58" t="n">
        <v>36699</v>
      </c>
      <c r="C178" s="58" t="n">
        <v>36699</v>
      </c>
      <c r="D178" s="59" t="s">
        <v>5</v>
      </c>
      <c r="E178" s="60" t="n">
        <v>-44</v>
      </c>
      <c r="F178" s="60" t="n">
        <v>-30</v>
      </c>
      <c r="G178" s="60" t="n">
        <v>40</v>
      </c>
      <c r="H178" s="60" t="n">
        <f aca="false">G178+F178</f>
        <v>10</v>
      </c>
      <c r="I178" s="60" t="n">
        <v>-34</v>
      </c>
      <c r="J178" s="60" t="n">
        <v>3986</v>
      </c>
      <c r="K178" s="60" t="n">
        <v>3946</v>
      </c>
      <c r="L178" s="60" t="n">
        <v>180</v>
      </c>
      <c r="M178" s="60" t="n">
        <v>0</v>
      </c>
      <c r="N178" s="60" t="n">
        <v>0</v>
      </c>
      <c r="O178" s="60" t="n">
        <f aca="false">N178+M178</f>
        <v>0</v>
      </c>
      <c r="P178" s="60" t="n">
        <v>57</v>
      </c>
      <c r="Q178" s="60" t="n">
        <v>0</v>
      </c>
      <c r="R178" s="60" t="n">
        <v>5</v>
      </c>
      <c r="S178" s="60" t="n">
        <v>0</v>
      </c>
      <c r="T178" s="60" t="n">
        <v>0</v>
      </c>
      <c r="U178" s="60" t="n">
        <v>0</v>
      </c>
    </row>
    <row r="179" customFormat="false" ht="14.65" hidden="false" customHeight="false" outlineLevel="0" collapsed="false">
      <c r="A179" s="58" t="n">
        <v>36700</v>
      </c>
      <c r="B179" s="58" t="n">
        <v>36700</v>
      </c>
      <c r="C179" s="58" t="n">
        <v>36700</v>
      </c>
      <c r="D179" s="59" t="s">
        <v>5</v>
      </c>
      <c r="E179" s="60" t="n">
        <v>35</v>
      </c>
      <c r="F179" s="60" t="n">
        <v>-61</v>
      </c>
      <c r="G179" s="60" t="n">
        <v>73</v>
      </c>
      <c r="H179" s="60" t="n">
        <f aca="false">G179+F179</f>
        <v>12</v>
      </c>
      <c r="I179" s="60" t="n">
        <v>47</v>
      </c>
      <c r="J179" s="60" t="n">
        <v>3946</v>
      </c>
      <c r="K179" s="60" t="n">
        <v>3957</v>
      </c>
      <c r="L179" s="60" t="n">
        <v>126</v>
      </c>
      <c r="M179" s="60" t="n">
        <v>0</v>
      </c>
      <c r="N179" s="60" t="n">
        <v>0</v>
      </c>
      <c r="O179" s="60" t="n">
        <f aca="false">N179+M179</f>
        <v>0</v>
      </c>
      <c r="P179" s="60" t="n">
        <v>58</v>
      </c>
      <c r="Q179" s="60" t="n">
        <v>80</v>
      </c>
      <c r="R179" s="60" t="n">
        <v>6</v>
      </c>
      <c r="S179" s="60" t="n">
        <v>0</v>
      </c>
      <c r="T179" s="60" t="n">
        <v>0</v>
      </c>
      <c r="U179" s="60" t="n">
        <v>0</v>
      </c>
    </row>
    <row r="180" customFormat="false" ht="14.65" hidden="false" customHeight="false" outlineLevel="0" collapsed="false">
      <c r="A180" s="58" t="n">
        <v>36701</v>
      </c>
      <c r="B180" s="58" t="n">
        <v>36701</v>
      </c>
      <c r="C180" s="58" t="n">
        <v>36701</v>
      </c>
      <c r="D180" s="59" t="s">
        <v>5</v>
      </c>
      <c r="E180" s="60" t="n">
        <v>80</v>
      </c>
      <c r="F180" s="60" t="n">
        <v>101</v>
      </c>
      <c r="G180" s="60" t="n">
        <v>70</v>
      </c>
      <c r="H180" s="60" t="n">
        <f aca="false">G180+F180</f>
        <v>171</v>
      </c>
      <c r="I180" s="60" t="n">
        <v>251</v>
      </c>
      <c r="J180" s="60" t="n">
        <v>3957</v>
      </c>
      <c r="K180" s="60" t="n">
        <v>4130</v>
      </c>
      <c r="L180" s="60" t="n">
        <v>103</v>
      </c>
      <c r="M180" s="60" t="n">
        <v>0</v>
      </c>
      <c r="N180" s="60" t="n">
        <v>0</v>
      </c>
      <c r="O180" s="60" t="n">
        <f aca="false">N180+M180</f>
        <v>0</v>
      </c>
      <c r="P180" s="60" t="n">
        <v>57</v>
      </c>
      <c r="Q180" s="60" t="n">
        <v>232</v>
      </c>
      <c r="R180" s="60" t="n">
        <v>6</v>
      </c>
      <c r="S180" s="60" t="n">
        <v>0</v>
      </c>
      <c r="T180" s="60" t="n">
        <v>0</v>
      </c>
      <c r="U180" s="60" t="n">
        <v>0</v>
      </c>
    </row>
    <row r="181" customFormat="false" ht="14.65" hidden="false" customHeight="false" outlineLevel="0" collapsed="false">
      <c r="A181" s="58" t="n">
        <v>36702</v>
      </c>
      <c r="B181" s="58" t="n">
        <v>36702</v>
      </c>
      <c r="C181" s="58" t="n">
        <v>36702</v>
      </c>
      <c r="D181" s="59" t="s">
        <v>5</v>
      </c>
      <c r="E181" s="60" t="n">
        <v>51</v>
      </c>
      <c r="F181" s="60" t="n">
        <v>168</v>
      </c>
      <c r="G181" s="60" t="n">
        <v>57</v>
      </c>
      <c r="H181" s="60" t="n">
        <f aca="false">G181+F181</f>
        <v>225</v>
      </c>
      <c r="I181" s="60" t="n">
        <v>276</v>
      </c>
      <c r="J181" s="60" t="n">
        <v>4130</v>
      </c>
      <c r="K181" s="60" t="n">
        <v>4334</v>
      </c>
      <c r="L181" s="60" t="n">
        <v>101</v>
      </c>
      <c r="M181" s="60" t="n">
        <v>0</v>
      </c>
      <c r="N181" s="60" t="n">
        <v>0</v>
      </c>
      <c r="O181" s="60" t="n">
        <f aca="false">N181+M181</f>
        <v>0</v>
      </c>
      <c r="P181" s="60" t="n">
        <v>58</v>
      </c>
      <c r="Q181" s="60" t="n">
        <v>210</v>
      </c>
      <c r="R181" s="60" t="n">
        <v>6</v>
      </c>
      <c r="S181" s="60" t="n">
        <v>0</v>
      </c>
      <c r="T181" s="60" t="n">
        <v>0</v>
      </c>
      <c r="U181" s="60" t="n">
        <v>0</v>
      </c>
    </row>
    <row r="182" customFormat="false" ht="14.65" hidden="false" customHeight="false" outlineLevel="0" collapsed="false">
      <c r="A182" s="58" t="n">
        <v>36703</v>
      </c>
      <c r="B182" s="58" t="n">
        <v>36703</v>
      </c>
      <c r="C182" s="58" t="n">
        <v>36703</v>
      </c>
      <c r="D182" s="59" t="s">
        <v>5</v>
      </c>
      <c r="E182" s="60" t="n">
        <v>21</v>
      </c>
      <c r="F182" s="60" t="n">
        <v>64</v>
      </c>
      <c r="G182" s="60" t="n">
        <v>-164</v>
      </c>
      <c r="H182" s="60" t="n">
        <f aca="false">G182+F182</f>
        <v>-100</v>
      </c>
      <c r="I182" s="60" t="n">
        <v>-79</v>
      </c>
      <c r="J182" s="60" t="n">
        <v>4334</v>
      </c>
      <c r="K182" s="60" t="n">
        <v>4250</v>
      </c>
      <c r="L182" s="60" t="n">
        <v>101</v>
      </c>
      <c r="M182" s="60" t="n">
        <v>0</v>
      </c>
      <c r="N182" s="60" t="n">
        <v>0</v>
      </c>
      <c r="O182" s="60" t="n">
        <f aca="false">N182+M182</f>
        <v>0</v>
      </c>
      <c r="P182" s="60" t="n">
        <v>53</v>
      </c>
      <c r="Q182" s="60" t="n">
        <v>157</v>
      </c>
      <c r="R182" s="60" t="n">
        <v>5</v>
      </c>
      <c r="S182" s="60" t="n">
        <v>0</v>
      </c>
      <c r="T182" s="60" t="n">
        <v>0</v>
      </c>
      <c r="U182" s="60" t="n">
        <v>0</v>
      </c>
    </row>
    <row r="183" customFormat="false" ht="14.65" hidden="false" customHeight="false" outlineLevel="0" collapsed="false">
      <c r="A183" s="58" t="n">
        <v>36704</v>
      </c>
      <c r="B183" s="58" t="n">
        <v>36704</v>
      </c>
      <c r="C183" s="58" t="n">
        <v>36704</v>
      </c>
      <c r="D183" s="59" t="s">
        <v>5</v>
      </c>
      <c r="E183" s="60" t="n">
        <v>16</v>
      </c>
      <c r="F183" s="60" t="n">
        <v>-115</v>
      </c>
      <c r="G183" s="60" t="n">
        <v>27</v>
      </c>
      <c r="H183" s="60" t="n">
        <f aca="false">G183+F183</f>
        <v>-88</v>
      </c>
      <c r="I183" s="60" t="n">
        <v>-72</v>
      </c>
      <c r="J183" s="60" t="n">
        <v>4250</v>
      </c>
      <c r="K183" s="60" t="n">
        <v>4132</v>
      </c>
      <c r="L183" s="60" t="n">
        <v>106</v>
      </c>
      <c r="M183" s="60" t="n">
        <v>0</v>
      </c>
      <c r="N183" s="60" t="n">
        <v>0</v>
      </c>
      <c r="O183" s="60" t="n">
        <f aca="false">N183+M183</f>
        <v>0</v>
      </c>
      <c r="P183" s="60" t="n">
        <v>46</v>
      </c>
      <c r="Q183" s="60" t="n">
        <v>81</v>
      </c>
      <c r="R183" s="60" t="n">
        <v>5</v>
      </c>
      <c r="S183" s="60" t="n">
        <v>0</v>
      </c>
      <c r="T183" s="60" t="n">
        <v>0</v>
      </c>
      <c r="U183" s="60" t="n">
        <v>0</v>
      </c>
    </row>
    <row r="184" customFormat="false" ht="14.65" hidden="false" customHeight="false" outlineLevel="0" collapsed="false">
      <c r="A184" s="58" t="n">
        <v>36705</v>
      </c>
      <c r="B184" s="58" t="n">
        <v>36705</v>
      </c>
      <c r="C184" s="58" t="n">
        <v>36705</v>
      </c>
      <c r="D184" s="59" t="s">
        <v>5</v>
      </c>
      <c r="E184" s="60" t="n">
        <v>10</v>
      </c>
      <c r="F184" s="60" t="n">
        <v>-134</v>
      </c>
      <c r="G184" s="60" t="n">
        <v>-39</v>
      </c>
      <c r="H184" s="60" t="n">
        <f aca="false">G184+F184</f>
        <v>-173</v>
      </c>
      <c r="I184" s="60" t="n">
        <v>-163</v>
      </c>
      <c r="J184" s="60" t="n">
        <v>4132</v>
      </c>
      <c r="K184" s="60" t="n">
        <v>4023</v>
      </c>
      <c r="L184" s="60" t="n">
        <v>90</v>
      </c>
      <c r="M184" s="60" t="n">
        <v>0</v>
      </c>
      <c r="N184" s="60" t="n">
        <v>0</v>
      </c>
      <c r="O184" s="60" t="n">
        <f aca="false">N184+M184</f>
        <v>0</v>
      </c>
      <c r="P184" s="60" t="n">
        <v>43</v>
      </c>
      <c r="Q184" s="60" t="n">
        <v>56</v>
      </c>
      <c r="R184" s="60" t="n">
        <v>5</v>
      </c>
      <c r="S184" s="60" t="n">
        <v>0</v>
      </c>
      <c r="T184" s="60" t="n">
        <v>0</v>
      </c>
      <c r="U184" s="60" t="n">
        <v>0</v>
      </c>
    </row>
    <row r="185" customFormat="false" ht="14.65" hidden="false" customHeight="false" outlineLevel="0" collapsed="false">
      <c r="A185" s="58" t="n">
        <v>36706</v>
      </c>
      <c r="B185" s="58" t="n">
        <v>36706</v>
      </c>
      <c r="C185" s="58" t="n">
        <v>36706</v>
      </c>
      <c r="D185" s="59" t="s">
        <v>5</v>
      </c>
      <c r="E185" s="60" t="n">
        <v>-10</v>
      </c>
      <c r="F185" s="60" t="n">
        <v>-58</v>
      </c>
      <c r="G185" s="60" t="n">
        <v>29</v>
      </c>
      <c r="H185" s="60" t="n">
        <f aca="false">G185+F185</f>
        <v>-29</v>
      </c>
      <c r="I185" s="60" t="n">
        <v>-39</v>
      </c>
      <c r="J185" s="60" t="n">
        <v>4023</v>
      </c>
      <c r="K185" s="60" t="n">
        <v>3900</v>
      </c>
      <c r="L185" s="60" t="n">
        <v>215</v>
      </c>
      <c r="M185" s="60" t="n">
        <v>0</v>
      </c>
      <c r="N185" s="60" t="n">
        <v>0</v>
      </c>
      <c r="O185" s="60" t="n">
        <f aca="false">N185+M185</f>
        <v>0</v>
      </c>
      <c r="P185" s="60" t="n">
        <v>0</v>
      </c>
      <c r="Q185" s="60" t="n">
        <v>0</v>
      </c>
      <c r="R185" s="60" t="n">
        <v>5</v>
      </c>
      <c r="S185" s="60" t="n">
        <v>10</v>
      </c>
      <c r="T185" s="60" t="n">
        <v>86</v>
      </c>
      <c r="U185" s="60" t="n">
        <v>0</v>
      </c>
    </row>
    <row r="186" customFormat="false" ht="14.65" hidden="false" customHeight="false" outlineLevel="0" collapsed="false">
      <c r="A186" s="58" t="n">
        <v>36707</v>
      </c>
      <c r="B186" s="58" t="n">
        <v>36707</v>
      </c>
      <c r="C186" s="58" t="n">
        <v>36707</v>
      </c>
      <c r="D186" s="59" t="s">
        <v>5</v>
      </c>
      <c r="E186" s="60" t="n">
        <v>35</v>
      </c>
      <c r="F186" s="60" t="n">
        <v>-77</v>
      </c>
      <c r="G186" s="60" t="n">
        <v>131</v>
      </c>
      <c r="H186" s="60" t="n">
        <f aca="false">G186+F186</f>
        <v>54</v>
      </c>
      <c r="I186" s="60" t="n">
        <v>89</v>
      </c>
      <c r="J186" s="60" t="n">
        <v>3900</v>
      </c>
      <c r="K186" s="60" t="n">
        <v>3953</v>
      </c>
      <c r="L186" s="60" t="n">
        <v>165</v>
      </c>
      <c r="M186" s="60" t="n">
        <v>0</v>
      </c>
      <c r="N186" s="60" t="n">
        <v>0</v>
      </c>
      <c r="O186" s="60" t="n">
        <f aca="false">N186+M186</f>
        <v>0</v>
      </c>
      <c r="P186" s="60" t="n">
        <v>41</v>
      </c>
      <c r="Q186" s="60" t="n">
        <v>111</v>
      </c>
      <c r="R186" s="60" t="n">
        <v>6</v>
      </c>
      <c r="S186" s="60" t="n">
        <v>2</v>
      </c>
      <c r="T186" s="60" t="n">
        <v>1</v>
      </c>
      <c r="U186" s="60" t="n"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R55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68" activeCellId="0" sqref="A68:V68 A68:V68"/>
    </sheetView>
  </sheetViews>
  <sheetFormatPr defaultColWidth="9.0546875" defaultRowHeight="14.65" customHeight="true" zeroHeight="false" outlineLevelRow="0" outlineLevelCol="0"/>
  <sheetData>
    <row r="1" customFormat="false" ht="14.65" hidden="false" customHeight="false" outlineLevel="0" collapsed="false">
      <c r="A1" s="64" t="s">
        <v>89</v>
      </c>
      <c r="B1" s="64" t="s">
        <v>90</v>
      </c>
      <c r="C1" s="64" t="s">
        <v>91</v>
      </c>
      <c r="D1" s="64" t="s">
        <v>92</v>
      </c>
      <c r="E1" s="64" t="s">
        <v>93</v>
      </c>
      <c r="F1" s="64" t="s">
        <v>94</v>
      </c>
      <c r="G1" s="64" t="s">
        <v>96</v>
      </c>
      <c r="H1" s="64" t="s">
        <v>97</v>
      </c>
      <c r="I1" s="64" t="s">
        <v>98</v>
      </c>
      <c r="J1" s="64" t="s">
        <v>99</v>
      </c>
      <c r="K1" s="64" t="s">
        <v>100</v>
      </c>
      <c r="L1" s="64" t="s">
        <v>101</v>
      </c>
      <c r="M1" s="64" t="s">
        <v>103</v>
      </c>
      <c r="N1" s="64" t="s">
        <v>104</v>
      </c>
      <c r="O1" s="64" t="s">
        <v>105</v>
      </c>
      <c r="P1" s="64" t="s">
        <v>106</v>
      </c>
      <c r="Q1" s="64" t="s">
        <v>107</v>
      </c>
      <c r="R1" s="64" t="s">
        <v>108</v>
      </c>
    </row>
    <row r="2" customFormat="false" ht="14.65" hidden="false" customHeight="false" outlineLevel="0" collapsed="false">
      <c r="A2" s="61" t="n">
        <v>36526</v>
      </c>
      <c r="B2" s="61" t="n">
        <v>36526</v>
      </c>
      <c r="C2" s="62" t="s">
        <v>109</v>
      </c>
      <c r="D2" s="63" t="n">
        <v>-220</v>
      </c>
      <c r="E2" s="63" t="n">
        <v>153</v>
      </c>
      <c r="F2" s="63" t="n">
        <v>91</v>
      </c>
      <c r="G2" s="63" t="n">
        <v>24</v>
      </c>
      <c r="H2" s="63" t="n">
        <v>4098</v>
      </c>
      <c r="I2" s="63" t="n">
        <v>4172</v>
      </c>
      <c r="J2" s="63" t="n">
        <v>103</v>
      </c>
      <c r="K2" s="63" t="n">
        <v>0</v>
      </c>
      <c r="L2" s="63" t="n">
        <v>0</v>
      </c>
      <c r="M2" s="63" t="n">
        <v>0</v>
      </c>
      <c r="N2" s="63" t="n">
        <v>0</v>
      </c>
      <c r="O2" s="63" t="n">
        <v>0</v>
      </c>
      <c r="P2" s="63" t="n">
        <v>0</v>
      </c>
      <c r="Q2" s="63" t="n">
        <v>325</v>
      </c>
      <c r="R2" s="63" t="n">
        <v>0</v>
      </c>
    </row>
    <row r="3" customFormat="false" ht="47.75" hidden="false" customHeight="false" outlineLevel="0" collapsed="false">
      <c r="A3" s="61" t="n">
        <v>36527</v>
      </c>
      <c r="B3" s="61" t="n">
        <v>36527</v>
      </c>
      <c r="C3" s="62" t="s">
        <v>109</v>
      </c>
      <c r="D3" s="63" t="n">
        <v>-44</v>
      </c>
      <c r="E3" s="63" t="n">
        <v>142</v>
      </c>
      <c r="F3" s="63" t="n">
        <v>-20</v>
      </c>
      <c r="G3" s="63" t="n">
        <v>78</v>
      </c>
      <c r="H3" s="63" t="n">
        <v>4156</v>
      </c>
      <c r="I3" s="63" t="n">
        <v>4396</v>
      </c>
      <c r="J3" s="63" t="n">
        <v>103</v>
      </c>
      <c r="K3" s="63" t="n">
        <v>0</v>
      </c>
      <c r="L3" s="63" t="n">
        <v>0</v>
      </c>
      <c r="M3" s="63" t="n">
        <v>0</v>
      </c>
      <c r="N3" s="63" t="n">
        <v>0</v>
      </c>
      <c r="O3" s="63" t="n">
        <v>0</v>
      </c>
      <c r="P3" s="63" t="n">
        <v>0</v>
      </c>
      <c r="Q3" s="63" t="n">
        <v>786</v>
      </c>
      <c r="R3" s="63" t="n">
        <v>0</v>
      </c>
    </row>
    <row r="4" customFormat="false" ht="14.65" hidden="false" customHeight="false" outlineLevel="0" collapsed="false">
      <c r="A4" s="61" t="n">
        <v>36528</v>
      </c>
      <c r="B4" s="61" t="n">
        <v>36528</v>
      </c>
      <c r="C4" s="62" t="s">
        <v>109</v>
      </c>
      <c r="D4" s="63" t="n">
        <v>-124</v>
      </c>
      <c r="E4" s="63" t="n">
        <v>3</v>
      </c>
      <c r="F4" s="63" t="n">
        <v>-159</v>
      </c>
      <c r="G4" s="63" t="n">
        <v>-280</v>
      </c>
      <c r="H4" s="63" t="n">
        <v>4387</v>
      </c>
      <c r="I4" s="63" t="n">
        <v>4186</v>
      </c>
      <c r="J4" s="63" t="n">
        <v>103</v>
      </c>
      <c r="K4" s="63" t="n">
        <v>0</v>
      </c>
      <c r="L4" s="63" t="n">
        <v>0</v>
      </c>
      <c r="M4" s="63" t="n">
        <v>0</v>
      </c>
      <c r="N4" s="63" t="n">
        <v>0</v>
      </c>
      <c r="O4" s="63" t="n">
        <v>0</v>
      </c>
      <c r="P4" s="63" t="n">
        <v>225</v>
      </c>
      <c r="Q4" s="63" t="n">
        <v>388</v>
      </c>
      <c r="R4" s="63" t="n">
        <v>0</v>
      </c>
    </row>
    <row r="5" customFormat="false" ht="53.7" hidden="false" customHeight="false" outlineLevel="0" collapsed="false">
      <c r="A5" s="61" t="n">
        <v>36529</v>
      </c>
      <c r="B5" s="61" t="n">
        <v>36529</v>
      </c>
      <c r="C5" s="62" t="s">
        <v>109</v>
      </c>
      <c r="D5" s="63" t="n">
        <v>51</v>
      </c>
      <c r="E5" s="63" t="n">
        <v>-47</v>
      </c>
      <c r="F5" s="63" t="n">
        <v>-91</v>
      </c>
      <c r="G5" s="63" t="n">
        <v>-87</v>
      </c>
      <c r="H5" s="63" t="n">
        <v>4175</v>
      </c>
      <c r="I5" s="63" t="n">
        <v>4174</v>
      </c>
      <c r="J5" s="63" t="n">
        <v>103</v>
      </c>
      <c r="K5" s="63" t="n">
        <v>0</v>
      </c>
      <c r="L5" s="63" t="n">
        <v>0</v>
      </c>
      <c r="M5" s="63" t="n">
        <v>0</v>
      </c>
      <c r="N5" s="63" t="n">
        <v>0</v>
      </c>
      <c r="O5" s="63" t="n">
        <v>0</v>
      </c>
      <c r="P5" s="63" t="n">
        <v>281</v>
      </c>
      <c r="Q5" s="63" t="n">
        <v>511</v>
      </c>
      <c r="R5" s="63" t="n">
        <v>0</v>
      </c>
    </row>
    <row r="6" customFormat="false" ht="41" hidden="false" customHeight="false" outlineLevel="0" collapsed="false">
      <c r="A6" s="61" t="n">
        <v>36530</v>
      </c>
      <c r="B6" s="61" t="n">
        <v>36530</v>
      </c>
      <c r="C6" s="62" t="s">
        <v>109</v>
      </c>
      <c r="D6" s="63" t="n">
        <v>-8</v>
      </c>
      <c r="E6" s="63" t="n">
        <v>-44</v>
      </c>
      <c r="F6" s="63" t="n">
        <v>-47</v>
      </c>
      <c r="G6" s="63" t="n">
        <v>-99</v>
      </c>
      <c r="H6" s="63" t="n">
        <v>4184</v>
      </c>
      <c r="I6" s="63" t="n">
        <v>4101</v>
      </c>
      <c r="J6" s="63" t="n">
        <v>103</v>
      </c>
      <c r="K6" s="63" t="n">
        <v>0</v>
      </c>
      <c r="L6" s="63" t="n">
        <v>0</v>
      </c>
      <c r="M6" s="63" t="n">
        <v>0</v>
      </c>
      <c r="N6" s="63" t="n">
        <v>0</v>
      </c>
      <c r="O6" s="63" t="n">
        <v>0</v>
      </c>
      <c r="P6" s="63" t="n">
        <v>313</v>
      </c>
      <c r="Q6" s="63" t="n">
        <v>266</v>
      </c>
      <c r="R6" s="63" t="n">
        <v>0</v>
      </c>
    </row>
    <row r="7" customFormat="false" ht="41" hidden="false" customHeight="false" outlineLevel="0" collapsed="false">
      <c r="A7" s="61" t="n">
        <v>36532</v>
      </c>
      <c r="B7" s="61" t="n">
        <v>36532</v>
      </c>
      <c r="C7" s="62" t="s">
        <v>109</v>
      </c>
      <c r="D7" s="63" t="n">
        <v>166</v>
      </c>
      <c r="E7" s="63" t="n">
        <v>-1</v>
      </c>
      <c r="F7" s="63" t="n">
        <v>-44</v>
      </c>
      <c r="G7" s="63" t="n">
        <v>121</v>
      </c>
      <c r="H7" s="63" t="n">
        <v>4055</v>
      </c>
      <c r="I7" s="63" t="n">
        <v>4162</v>
      </c>
      <c r="J7" s="63" t="n">
        <v>103</v>
      </c>
      <c r="K7" s="63" t="n">
        <v>0</v>
      </c>
      <c r="L7" s="63" t="n">
        <v>0</v>
      </c>
      <c r="M7" s="63" t="n">
        <v>0</v>
      </c>
      <c r="N7" s="63" t="n">
        <v>0</v>
      </c>
      <c r="O7" s="63" t="n">
        <v>0</v>
      </c>
      <c r="P7" s="63" t="n">
        <v>232</v>
      </c>
      <c r="Q7" s="63" t="n">
        <v>414</v>
      </c>
      <c r="R7" s="63" t="n">
        <v>0</v>
      </c>
    </row>
    <row r="8" customFormat="false" ht="41" hidden="false" customHeight="false" outlineLevel="0" collapsed="false">
      <c r="A8" s="61" t="n">
        <v>36533</v>
      </c>
      <c r="B8" s="61" t="n">
        <v>36533</v>
      </c>
      <c r="C8" s="62" t="s">
        <v>109</v>
      </c>
      <c r="D8" s="63" t="n">
        <v>137</v>
      </c>
      <c r="E8" s="63" t="n">
        <v>8</v>
      </c>
      <c r="F8" s="63" t="n">
        <v>41</v>
      </c>
      <c r="G8" s="63" t="n">
        <v>186</v>
      </c>
      <c r="H8" s="63" t="n">
        <v>4135</v>
      </c>
      <c r="I8" s="63" t="n">
        <v>4293</v>
      </c>
      <c r="J8" s="63" t="n">
        <v>103</v>
      </c>
      <c r="K8" s="63" t="n">
        <v>0</v>
      </c>
      <c r="L8" s="63" t="n">
        <v>0</v>
      </c>
      <c r="M8" s="63" t="n">
        <v>0</v>
      </c>
      <c r="N8" s="63" t="n">
        <v>0</v>
      </c>
      <c r="O8" s="63" t="n">
        <v>0</v>
      </c>
      <c r="P8" s="63" t="n">
        <v>214</v>
      </c>
      <c r="Q8" s="63" t="n">
        <v>314</v>
      </c>
      <c r="R8" s="63" t="n">
        <v>0</v>
      </c>
    </row>
    <row r="9" customFormat="false" ht="70.1" hidden="false" customHeight="false" outlineLevel="0" collapsed="false">
      <c r="A9" s="61" t="n">
        <v>36534</v>
      </c>
      <c r="B9" s="61" t="n">
        <v>36534</v>
      </c>
      <c r="C9" s="62" t="s">
        <v>109</v>
      </c>
      <c r="D9" s="63" t="n">
        <v>77</v>
      </c>
      <c r="E9" s="63" t="n">
        <v>42</v>
      </c>
      <c r="F9" s="63" t="n">
        <v>19</v>
      </c>
      <c r="G9" s="63" t="n">
        <v>138</v>
      </c>
      <c r="H9" s="63" t="n">
        <v>4285</v>
      </c>
      <c r="I9" s="63" t="n">
        <v>4365</v>
      </c>
      <c r="J9" s="63" t="n">
        <v>103</v>
      </c>
      <c r="K9" s="63" t="n">
        <v>0</v>
      </c>
      <c r="L9" s="63" t="n">
        <v>0</v>
      </c>
      <c r="M9" s="63" t="n">
        <v>0</v>
      </c>
      <c r="N9" s="63" t="n">
        <v>0</v>
      </c>
      <c r="O9" s="63" t="n">
        <v>0</v>
      </c>
      <c r="P9" s="63" t="n">
        <v>210</v>
      </c>
      <c r="Q9" s="63" t="n">
        <v>184</v>
      </c>
      <c r="R9" s="63" t="n">
        <v>0</v>
      </c>
    </row>
    <row r="10" customFormat="false" ht="41" hidden="false" customHeight="false" outlineLevel="0" collapsed="false">
      <c r="A10" s="61" t="n">
        <v>36535</v>
      </c>
      <c r="B10" s="61" t="n">
        <v>36535</v>
      </c>
      <c r="C10" s="62" t="s">
        <v>109</v>
      </c>
      <c r="D10" s="63" t="n">
        <v>39</v>
      </c>
      <c r="E10" s="63" t="n">
        <v>-46</v>
      </c>
      <c r="F10" s="63" t="n">
        <v>-60</v>
      </c>
      <c r="G10" s="63" t="n">
        <v>-67</v>
      </c>
      <c r="H10" s="63" t="n">
        <v>4357</v>
      </c>
      <c r="I10" s="63" t="n">
        <v>4343</v>
      </c>
      <c r="J10" s="63" t="n">
        <v>103</v>
      </c>
      <c r="K10" s="63" t="n">
        <v>0</v>
      </c>
      <c r="L10" s="63" t="n">
        <v>0</v>
      </c>
      <c r="M10" s="63" t="n">
        <v>0</v>
      </c>
      <c r="N10" s="63" t="n">
        <v>0</v>
      </c>
      <c r="O10" s="63" t="n">
        <v>0</v>
      </c>
      <c r="P10" s="63" t="n">
        <v>285</v>
      </c>
      <c r="Q10" s="63" t="n">
        <v>68</v>
      </c>
      <c r="R10" s="63" t="n">
        <v>0</v>
      </c>
    </row>
    <row r="11" customFormat="false" ht="41" hidden="false" customHeight="false" outlineLevel="0" collapsed="false">
      <c r="A11" s="61" t="n">
        <v>36536</v>
      </c>
      <c r="B11" s="61" t="n">
        <v>36536</v>
      </c>
      <c r="C11" s="62" t="s">
        <v>109</v>
      </c>
      <c r="D11" s="63" t="n">
        <v>-96</v>
      </c>
      <c r="E11" s="63" t="n">
        <v>-12</v>
      </c>
      <c r="F11" s="63" t="n">
        <v>-25</v>
      </c>
      <c r="G11" s="63" t="n">
        <v>-133</v>
      </c>
      <c r="H11" s="63" t="n">
        <v>4318</v>
      </c>
      <c r="I11" s="63" t="n">
        <v>4187</v>
      </c>
      <c r="J11" s="63" t="n">
        <v>103</v>
      </c>
      <c r="K11" s="63" t="n">
        <v>0</v>
      </c>
      <c r="L11" s="63" t="n">
        <v>0</v>
      </c>
      <c r="M11" s="63" t="n">
        <v>0</v>
      </c>
      <c r="N11" s="63" t="n">
        <v>0</v>
      </c>
      <c r="O11" s="63" t="n">
        <v>0</v>
      </c>
      <c r="P11" s="63" t="n">
        <v>268</v>
      </c>
      <c r="Q11" s="63" t="n">
        <v>71</v>
      </c>
      <c r="R11" s="63" t="n">
        <v>0</v>
      </c>
    </row>
    <row r="12" customFormat="false" ht="41" hidden="false" customHeight="false" outlineLevel="0" collapsed="false">
      <c r="A12" s="61" t="n">
        <v>36537</v>
      </c>
      <c r="B12" s="61" t="n">
        <v>36537</v>
      </c>
      <c r="C12" s="62" t="s">
        <v>109</v>
      </c>
      <c r="D12" s="63" t="n">
        <v>42</v>
      </c>
      <c r="E12" s="63" t="n">
        <v>-59</v>
      </c>
      <c r="F12" s="63" t="n">
        <v>18</v>
      </c>
      <c r="G12" s="63" t="n">
        <v>1</v>
      </c>
      <c r="H12" s="63" t="n">
        <v>4184</v>
      </c>
      <c r="I12" s="63" t="n">
        <v>4184</v>
      </c>
      <c r="J12" s="63" t="n">
        <v>103</v>
      </c>
      <c r="K12" s="63" t="n">
        <v>0</v>
      </c>
      <c r="L12" s="63" t="n">
        <v>0</v>
      </c>
      <c r="M12" s="63" t="n">
        <v>0</v>
      </c>
      <c r="N12" s="63" t="n">
        <v>0</v>
      </c>
      <c r="O12" s="63" t="n">
        <v>0</v>
      </c>
      <c r="P12" s="63" t="n">
        <v>307</v>
      </c>
      <c r="Q12" s="63" t="n">
        <v>293</v>
      </c>
      <c r="R12" s="63" t="n">
        <v>0</v>
      </c>
    </row>
    <row r="13" customFormat="false" ht="41" hidden="false" customHeight="false" outlineLevel="0" collapsed="false">
      <c r="A13" s="61" t="n">
        <v>36539</v>
      </c>
      <c r="B13" s="61" t="n">
        <v>36539</v>
      </c>
      <c r="C13" s="62" t="s">
        <v>109</v>
      </c>
      <c r="D13" s="63" t="n">
        <v>236</v>
      </c>
      <c r="E13" s="63" t="n">
        <v>-75</v>
      </c>
      <c r="F13" s="63" t="n">
        <v>32</v>
      </c>
      <c r="G13" s="63" t="n">
        <v>193</v>
      </c>
      <c r="H13" s="63" t="n">
        <v>4289</v>
      </c>
      <c r="I13" s="63" t="n">
        <v>4441</v>
      </c>
      <c r="J13" s="63" t="n">
        <v>103</v>
      </c>
      <c r="K13" s="63" t="n">
        <v>0</v>
      </c>
      <c r="L13" s="63" t="n">
        <v>0</v>
      </c>
      <c r="M13" s="63" t="n">
        <v>0</v>
      </c>
      <c r="N13" s="63" t="n">
        <v>0</v>
      </c>
      <c r="O13" s="63" t="n">
        <v>0</v>
      </c>
      <c r="P13" s="63" t="n">
        <v>290</v>
      </c>
      <c r="Q13" s="63" t="n">
        <v>158</v>
      </c>
      <c r="R13" s="63" t="n">
        <v>0</v>
      </c>
    </row>
    <row r="14" customFormat="false" ht="41" hidden="false" customHeight="false" outlineLevel="0" collapsed="false">
      <c r="A14" s="61" t="n">
        <v>36540</v>
      </c>
      <c r="B14" s="61" t="n">
        <v>36540</v>
      </c>
      <c r="C14" s="62" t="s">
        <v>109</v>
      </c>
      <c r="D14" s="63" t="n">
        <v>129</v>
      </c>
      <c r="E14" s="63" t="n">
        <v>108</v>
      </c>
      <c r="F14" s="63" t="n">
        <v>59</v>
      </c>
      <c r="G14" s="63" t="n">
        <v>296</v>
      </c>
      <c r="H14" s="63" t="n">
        <v>4461</v>
      </c>
      <c r="I14" s="63" t="n">
        <v>4604</v>
      </c>
      <c r="J14" s="63" t="n">
        <v>103</v>
      </c>
      <c r="K14" s="63" t="n">
        <v>0</v>
      </c>
      <c r="L14" s="63" t="n">
        <v>0</v>
      </c>
      <c r="M14" s="63" t="n">
        <v>0</v>
      </c>
      <c r="N14" s="63" t="n">
        <v>31</v>
      </c>
      <c r="O14" s="63" t="n">
        <v>0</v>
      </c>
      <c r="P14" s="63" t="n">
        <v>35</v>
      </c>
      <c r="Q14" s="63" t="n">
        <v>35</v>
      </c>
      <c r="R14" s="63" t="n">
        <v>0</v>
      </c>
    </row>
    <row r="15" customFormat="false" ht="41" hidden="false" customHeight="false" outlineLevel="0" collapsed="false">
      <c r="A15" s="61" t="n">
        <v>36541</v>
      </c>
      <c r="B15" s="61" t="n">
        <v>36541</v>
      </c>
      <c r="C15" s="62" t="s">
        <v>109</v>
      </c>
      <c r="D15" s="63" t="n">
        <v>127</v>
      </c>
      <c r="E15" s="63" t="n">
        <v>2</v>
      </c>
      <c r="F15" s="63" t="n">
        <v>16</v>
      </c>
      <c r="G15" s="63" t="n">
        <v>145</v>
      </c>
      <c r="H15" s="63" t="n">
        <v>4583</v>
      </c>
      <c r="I15" s="63" t="n">
        <v>4610</v>
      </c>
      <c r="J15" s="63" t="n">
        <v>88</v>
      </c>
      <c r="K15" s="63" t="n">
        <v>0</v>
      </c>
      <c r="L15" s="63" t="n">
        <v>0</v>
      </c>
      <c r="M15" s="63" t="n">
        <v>0</v>
      </c>
      <c r="N15" s="63" t="n">
        <v>17</v>
      </c>
      <c r="O15" s="63" t="n">
        <v>0</v>
      </c>
      <c r="P15" s="63" t="n">
        <v>27</v>
      </c>
      <c r="Q15" s="63" t="n">
        <v>43</v>
      </c>
      <c r="R15" s="63" t="n">
        <v>0</v>
      </c>
    </row>
    <row r="16" customFormat="false" ht="41" hidden="false" customHeight="false" outlineLevel="0" collapsed="false">
      <c r="A16" s="61" t="n">
        <v>36542</v>
      </c>
      <c r="B16" s="61" t="n">
        <v>36542</v>
      </c>
      <c r="C16" s="62" t="s">
        <v>109</v>
      </c>
      <c r="D16" s="63" t="n">
        <v>-37</v>
      </c>
      <c r="E16" s="63" t="n">
        <v>-45</v>
      </c>
      <c r="F16" s="63" t="n">
        <v>-16</v>
      </c>
      <c r="G16" s="63" t="n">
        <v>-98</v>
      </c>
      <c r="H16" s="63" t="n">
        <v>4592</v>
      </c>
      <c r="I16" s="63" t="n">
        <v>4419</v>
      </c>
      <c r="J16" s="63" t="n">
        <v>88</v>
      </c>
      <c r="K16" s="63" t="n">
        <v>0</v>
      </c>
      <c r="L16" s="63" t="n">
        <v>0</v>
      </c>
      <c r="M16" s="63" t="n">
        <v>0</v>
      </c>
      <c r="N16" s="63" t="n">
        <v>0</v>
      </c>
      <c r="O16" s="63" t="n">
        <v>0</v>
      </c>
      <c r="P16" s="63" t="n">
        <v>234</v>
      </c>
      <c r="Q16" s="63" t="n">
        <v>100</v>
      </c>
      <c r="R16" s="63" t="n">
        <v>0</v>
      </c>
    </row>
    <row r="17" customFormat="false" ht="41" hidden="false" customHeight="false" outlineLevel="0" collapsed="false">
      <c r="A17" s="61" t="n">
        <v>36543</v>
      </c>
      <c r="B17" s="61" t="n">
        <v>36543</v>
      </c>
      <c r="C17" s="62" t="s">
        <v>109</v>
      </c>
      <c r="D17" s="63" t="n">
        <v>298</v>
      </c>
      <c r="E17" s="63" t="n">
        <v>66</v>
      </c>
      <c r="F17" s="63" t="n">
        <v>39</v>
      </c>
      <c r="G17" s="63" t="n">
        <v>403</v>
      </c>
      <c r="H17" s="63" t="n">
        <v>4421</v>
      </c>
      <c r="I17" s="63" t="n">
        <v>4653</v>
      </c>
      <c r="J17" s="63" t="n">
        <v>103</v>
      </c>
      <c r="K17" s="63" t="n">
        <v>0</v>
      </c>
      <c r="L17" s="63" t="n">
        <v>0</v>
      </c>
      <c r="M17" s="63" t="n">
        <v>0</v>
      </c>
      <c r="N17" s="63" t="n">
        <v>0</v>
      </c>
      <c r="O17" s="63" t="n">
        <v>0</v>
      </c>
      <c r="P17" s="63" t="n">
        <v>203</v>
      </c>
      <c r="Q17" s="63" t="n">
        <v>58</v>
      </c>
      <c r="R17" s="63" t="n">
        <v>0</v>
      </c>
    </row>
    <row r="18" customFormat="false" ht="41" hidden="false" customHeight="false" outlineLevel="0" collapsed="false">
      <c r="A18" s="61" t="n">
        <v>36544</v>
      </c>
      <c r="B18" s="61" t="n">
        <v>36544</v>
      </c>
      <c r="C18" s="62" t="s">
        <v>109</v>
      </c>
      <c r="D18" s="63" t="n">
        <v>116</v>
      </c>
      <c r="E18" s="63" t="n">
        <v>2</v>
      </c>
      <c r="F18" s="63" t="n">
        <v>31</v>
      </c>
      <c r="G18" s="63" t="n">
        <v>149</v>
      </c>
      <c r="H18" s="63" t="n">
        <v>4640</v>
      </c>
      <c r="I18" s="63" t="n">
        <v>4477</v>
      </c>
      <c r="J18" s="63" t="n">
        <v>105</v>
      </c>
      <c r="K18" s="63" t="n">
        <v>0</v>
      </c>
      <c r="L18" s="63" t="n">
        <v>0</v>
      </c>
      <c r="M18" s="63" t="n">
        <v>0</v>
      </c>
      <c r="N18" s="63" t="n">
        <v>32</v>
      </c>
      <c r="O18" s="63" t="n">
        <v>0</v>
      </c>
      <c r="P18" s="63" t="n">
        <v>0</v>
      </c>
      <c r="Q18" s="63" t="n">
        <v>7</v>
      </c>
      <c r="R18" s="63" t="n">
        <v>0</v>
      </c>
    </row>
    <row r="19" customFormat="false" ht="14.65" hidden="false" customHeight="false" outlineLevel="0" collapsed="false">
      <c r="A19" s="61" t="n">
        <v>36545</v>
      </c>
      <c r="B19" s="61" t="n">
        <v>36545</v>
      </c>
      <c r="C19" s="62" t="s">
        <v>109</v>
      </c>
      <c r="D19" s="63" t="n">
        <v>-172</v>
      </c>
      <c r="E19" s="63" t="n">
        <v>-99</v>
      </c>
      <c r="F19" s="63" t="n">
        <v>-56</v>
      </c>
      <c r="G19" s="63" t="n">
        <v>-327</v>
      </c>
      <c r="H19" s="63" t="n">
        <v>4494</v>
      </c>
      <c r="I19" s="63" t="n">
        <v>4172</v>
      </c>
      <c r="J19" s="63" t="n">
        <v>105</v>
      </c>
      <c r="K19" s="63" t="n">
        <v>0</v>
      </c>
      <c r="L19" s="63" t="n">
        <v>0</v>
      </c>
      <c r="M19" s="63" t="n">
        <v>0</v>
      </c>
      <c r="N19" s="63" t="n">
        <v>0</v>
      </c>
      <c r="O19" s="63" t="n">
        <v>0</v>
      </c>
      <c r="P19" s="63" t="n">
        <v>52</v>
      </c>
      <c r="Q19" s="63" t="n">
        <v>0</v>
      </c>
      <c r="R19" s="63" t="n">
        <v>0</v>
      </c>
    </row>
    <row r="20" customFormat="false" ht="14.65" hidden="false" customHeight="false" outlineLevel="0" collapsed="false">
      <c r="A20" s="61" t="n">
        <v>36546</v>
      </c>
      <c r="B20" s="61" t="n">
        <v>36546</v>
      </c>
      <c r="C20" s="62" t="s">
        <v>109</v>
      </c>
      <c r="D20" s="63" t="n">
        <v>111</v>
      </c>
      <c r="E20" s="63" t="n">
        <v>-5</v>
      </c>
      <c r="F20" s="63" t="n">
        <v>21</v>
      </c>
      <c r="G20" s="63" t="n">
        <v>127</v>
      </c>
      <c r="H20" s="63" t="n">
        <v>4148</v>
      </c>
      <c r="I20" s="63" t="n">
        <v>4251</v>
      </c>
      <c r="J20" s="63" t="n">
        <v>105</v>
      </c>
      <c r="K20" s="63" t="n">
        <v>0</v>
      </c>
      <c r="L20" s="63" t="n">
        <v>0</v>
      </c>
      <c r="M20" s="63" t="n">
        <v>0</v>
      </c>
      <c r="N20" s="63" t="n">
        <v>0</v>
      </c>
      <c r="O20" s="63" t="n">
        <v>0</v>
      </c>
      <c r="P20" s="63" t="n">
        <v>275</v>
      </c>
      <c r="Q20" s="63" t="n">
        <v>268</v>
      </c>
      <c r="R20" s="63" t="n">
        <v>0</v>
      </c>
    </row>
    <row r="21" customFormat="false" ht="14.65" hidden="false" customHeight="false" outlineLevel="0" collapsed="false">
      <c r="A21" s="61" t="n">
        <v>36547</v>
      </c>
      <c r="B21" s="61" t="n">
        <v>36547</v>
      </c>
      <c r="C21" s="62" t="s">
        <v>109</v>
      </c>
      <c r="D21" s="63" t="n">
        <v>18</v>
      </c>
      <c r="E21" s="63" t="n">
        <v>129</v>
      </c>
      <c r="F21" s="63" t="n">
        <v>79</v>
      </c>
      <c r="G21" s="63" t="n">
        <v>226</v>
      </c>
      <c r="H21" s="63" t="n">
        <v>4296</v>
      </c>
      <c r="I21" s="63" t="n">
        <v>4484</v>
      </c>
      <c r="J21" s="63" t="n">
        <v>107</v>
      </c>
      <c r="K21" s="63" t="n">
        <v>0</v>
      </c>
      <c r="L21" s="63" t="n">
        <v>0</v>
      </c>
      <c r="M21" s="63" t="n">
        <v>0</v>
      </c>
      <c r="N21" s="63" t="n">
        <v>0</v>
      </c>
      <c r="O21" s="63" t="n">
        <v>0</v>
      </c>
      <c r="P21" s="63" t="n">
        <v>138</v>
      </c>
      <c r="Q21" s="63" t="n">
        <v>0</v>
      </c>
      <c r="R21" s="63" t="n">
        <v>0</v>
      </c>
    </row>
    <row r="22" customFormat="false" ht="14.65" hidden="false" customHeight="false" outlineLevel="0" collapsed="false">
      <c r="A22" s="61" t="n">
        <v>36548</v>
      </c>
      <c r="B22" s="61" t="n">
        <v>36548</v>
      </c>
      <c r="C22" s="62" t="s">
        <v>109</v>
      </c>
      <c r="D22" s="63" t="n">
        <v>-72</v>
      </c>
      <c r="E22" s="63" t="n">
        <v>122</v>
      </c>
      <c r="F22" s="63" t="n">
        <v>71</v>
      </c>
      <c r="G22" s="63" t="n">
        <v>121</v>
      </c>
      <c r="H22" s="63" t="n">
        <v>4502</v>
      </c>
      <c r="I22" s="63" t="n">
        <v>4560</v>
      </c>
      <c r="J22" s="63" t="n">
        <v>107</v>
      </c>
      <c r="K22" s="63" t="n">
        <v>0</v>
      </c>
      <c r="L22" s="63" t="n">
        <v>0</v>
      </c>
      <c r="M22" s="63" t="n">
        <v>0</v>
      </c>
      <c r="N22" s="63" t="n">
        <v>0</v>
      </c>
      <c r="O22" s="63" t="n">
        <v>0</v>
      </c>
      <c r="P22" s="63" t="n">
        <v>134</v>
      </c>
      <c r="Q22" s="63" t="n">
        <v>0</v>
      </c>
      <c r="R22" s="63" t="n">
        <v>0</v>
      </c>
    </row>
    <row r="23" customFormat="false" ht="14.65" hidden="false" customHeight="false" outlineLevel="0" collapsed="false">
      <c r="A23" s="61" t="n">
        <v>36549</v>
      </c>
      <c r="B23" s="61" t="n">
        <v>36549</v>
      </c>
      <c r="C23" s="62" t="s">
        <v>109</v>
      </c>
      <c r="D23" s="63" t="n">
        <v>-117</v>
      </c>
      <c r="E23" s="63" t="n">
        <v>8</v>
      </c>
      <c r="F23" s="63" t="n">
        <v>-50</v>
      </c>
      <c r="G23" s="63" t="n">
        <v>-159</v>
      </c>
      <c r="H23" s="63" t="n">
        <v>4530</v>
      </c>
      <c r="I23" s="63" t="n">
        <v>4318</v>
      </c>
      <c r="J23" s="63" t="n">
        <v>107</v>
      </c>
      <c r="K23" s="63" t="n">
        <v>0</v>
      </c>
      <c r="L23" s="63" t="n">
        <v>0</v>
      </c>
      <c r="M23" s="63" t="n">
        <v>0</v>
      </c>
      <c r="N23" s="63" t="n">
        <v>0</v>
      </c>
      <c r="O23" s="63" t="n">
        <v>0</v>
      </c>
      <c r="P23" s="63" t="n">
        <v>88</v>
      </c>
      <c r="Q23" s="63" t="n">
        <v>0</v>
      </c>
      <c r="R23" s="63" t="n">
        <v>0</v>
      </c>
    </row>
    <row r="24" customFormat="false" ht="14.65" hidden="false" customHeight="false" outlineLevel="0" collapsed="false">
      <c r="A24" s="61" t="n">
        <v>36550</v>
      </c>
      <c r="B24" s="61" t="n">
        <v>36550</v>
      </c>
      <c r="C24" s="62" t="s">
        <v>109</v>
      </c>
      <c r="D24" s="63" t="n">
        <v>101</v>
      </c>
      <c r="E24" s="63" t="n">
        <v>101</v>
      </c>
      <c r="F24" s="63" t="n">
        <v>64</v>
      </c>
      <c r="G24" s="63" t="n">
        <v>266</v>
      </c>
      <c r="H24" s="63" t="n">
        <v>4298</v>
      </c>
      <c r="I24" s="63" t="n">
        <v>4497</v>
      </c>
      <c r="J24" s="63" t="n">
        <v>112</v>
      </c>
      <c r="K24" s="63" t="n">
        <v>0</v>
      </c>
      <c r="L24" s="63" t="n">
        <v>0</v>
      </c>
      <c r="M24" s="63" t="n">
        <v>0</v>
      </c>
      <c r="N24" s="63" t="n">
        <v>0</v>
      </c>
      <c r="O24" s="63" t="n">
        <v>0</v>
      </c>
      <c r="P24" s="63" t="n">
        <v>271</v>
      </c>
      <c r="Q24" s="63" t="n">
        <v>153</v>
      </c>
      <c r="R24" s="63" t="n">
        <v>0</v>
      </c>
    </row>
    <row r="25" customFormat="false" ht="14.65" hidden="false" customHeight="false" outlineLevel="0" collapsed="false">
      <c r="A25" s="61" t="n">
        <v>36551</v>
      </c>
      <c r="B25" s="61" t="n">
        <v>36551</v>
      </c>
      <c r="C25" s="62" t="s">
        <v>109</v>
      </c>
      <c r="D25" s="63" t="n">
        <v>75</v>
      </c>
      <c r="E25" s="63" t="n">
        <v>30</v>
      </c>
      <c r="F25" s="63" t="n">
        <v>150</v>
      </c>
      <c r="G25" s="63" t="n">
        <v>255</v>
      </c>
      <c r="H25" s="63" t="n">
        <v>4501</v>
      </c>
      <c r="I25" s="63" t="n">
        <v>4632</v>
      </c>
      <c r="J25" s="63" t="n">
        <v>105</v>
      </c>
      <c r="K25" s="63" t="n">
        <v>0</v>
      </c>
      <c r="L25" s="63" t="n">
        <v>0</v>
      </c>
      <c r="M25" s="63" t="n">
        <v>0</v>
      </c>
      <c r="N25" s="63" t="n">
        <v>0</v>
      </c>
      <c r="O25" s="63" t="n">
        <v>0</v>
      </c>
      <c r="P25" s="63" t="n">
        <v>267</v>
      </c>
      <c r="Q25" s="63" t="n">
        <v>177</v>
      </c>
      <c r="R25" s="63" t="n">
        <v>0</v>
      </c>
    </row>
    <row r="26" customFormat="false" ht="14.65" hidden="false" customHeight="false" outlineLevel="0" collapsed="false">
      <c r="A26" s="61" t="n">
        <v>36552</v>
      </c>
      <c r="B26" s="61" t="n">
        <v>36552</v>
      </c>
      <c r="C26" s="62" t="s">
        <v>109</v>
      </c>
      <c r="D26" s="63" t="n">
        <v>-19</v>
      </c>
      <c r="E26" s="63" t="n">
        <v>37</v>
      </c>
      <c r="F26" s="63" t="n">
        <v>-45</v>
      </c>
      <c r="G26" s="63" t="n">
        <v>-27</v>
      </c>
      <c r="H26" s="63" t="n">
        <v>4620</v>
      </c>
      <c r="I26" s="63" t="n">
        <v>4510</v>
      </c>
      <c r="J26" s="63" t="n">
        <v>105</v>
      </c>
      <c r="K26" s="63" t="n">
        <v>0</v>
      </c>
      <c r="L26" s="63" t="n">
        <v>0</v>
      </c>
      <c r="M26" s="63" t="n">
        <v>0</v>
      </c>
      <c r="N26" s="63" t="n">
        <v>0</v>
      </c>
      <c r="O26" s="63" t="n">
        <v>0</v>
      </c>
      <c r="P26" s="63" t="n">
        <v>260</v>
      </c>
      <c r="Q26" s="63" t="n">
        <v>62</v>
      </c>
      <c r="R26" s="63" t="n">
        <v>0</v>
      </c>
    </row>
    <row r="27" customFormat="false" ht="14.65" hidden="false" customHeight="false" outlineLevel="0" collapsed="false">
      <c r="A27" s="61" t="n">
        <v>36553</v>
      </c>
      <c r="B27" s="61" t="n">
        <v>36553</v>
      </c>
      <c r="C27" s="62" t="s">
        <v>109</v>
      </c>
      <c r="D27" s="63" t="n">
        <v>-204</v>
      </c>
      <c r="E27" s="63" t="n">
        <v>-98</v>
      </c>
      <c r="F27" s="63" t="n">
        <v>-94</v>
      </c>
      <c r="G27" s="63" t="n">
        <v>-396</v>
      </c>
      <c r="H27" s="63" t="n">
        <v>4497</v>
      </c>
      <c r="I27" s="63" t="n">
        <v>4054</v>
      </c>
      <c r="J27" s="63" t="n">
        <v>145</v>
      </c>
      <c r="K27" s="63" t="n">
        <v>0</v>
      </c>
      <c r="L27" s="63" t="n">
        <v>0</v>
      </c>
      <c r="M27" s="63" t="n">
        <v>0</v>
      </c>
      <c r="N27" s="63" t="n">
        <v>0</v>
      </c>
      <c r="O27" s="63" t="n">
        <v>0</v>
      </c>
      <c r="P27" s="63" t="n">
        <v>235</v>
      </c>
      <c r="Q27" s="63" t="n">
        <v>72</v>
      </c>
      <c r="R27" s="63" t="n">
        <v>0</v>
      </c>
    </row>
    <row r="28" customFormat="false" ht="14.65" hidden="false" customHeight="false" outlineLevel="0" collapsed="false">
      <c r="A28" s="61" t="n">
        <v>36554</v>
      </c>
      <c r="B28" s="61" t="n">
        <v>36554</v>
      </c>
      <c r="C28" s="62" t="s">
        <v>109</v>
      </c>
      <c r="D28" s="63" t="n">
        <v>92</v>
      </c>
      <c r="E28" s="63" t="n">
        <v>55</v>
      </c>
      <c r="F28" s="63" t="n">
        <v>9</v>
      </c>
      <c r="G28" s="63" t="n">
        <v>156</v>
      </c>
      <c r="H28" s="63" t="n">
        <v>4064</v>
      </c>
      <c r="I28" s="63" t="n">
        <v>4323</v>
      </c>
      <c r="J28" s="63" t="n">
        <v>107</v>
      </c>
      <c r="K28" s="63" t="n">
        <v>0</v>
      </c>
      <c r="L28" s="63" t="n">
        <v>0</v>
      </c>
      <c r="M28" s="63" t="n">
        <v>0</v>
      </c>
      <c r="N28" s="63" t="n">
        <v>0</v>
      </c>
      <c r="O28" s="63" t="n">
        <v>0</v>
      </c>
      <c r="P28" s="63" t="n">
        <v>261</v>
      </c>
      <c r="Q28" s="63" t="n">
        <v>84</v>
      </c>
      <c r="R28" s="63" t="n">
        <v>0</v>
      </c>
    </row>
    <row r="29" customFormat="false" ht="14.65" hidden="false" customHeight="false" outlineLevel="0" collapsed="false">
      <c r="A29" s="61" t="n">
        <v>36555</v>
      </c>
      <c r="B29" s="61" t="n">
        <v>36555</v>
      </c>
      <c r="C29" s="62" t="s">
        <v>109</v>
      </c>
      <c r="D29" s="63" t="n">
        <v>-149</v>
      </c>
      <c r="E29" s="63" t="n">
        <v>12</v>
      </c>
      <c r="F29" s="63" t="n">
        <v>-32</v>
      </c>
      <c r="G29" s="63" t="n">
        <v>-169</v>
      </c>
      <c r="H29" s="63" t="n">
        <v>4312</v>
      </c>
      <c r="I29" s="63" t="n">
        <v>4271</v>
      </c>
      <c r="J29" s="63" t="n">
        <v>107</v>
      </c>
      <c r="K29" s="63" t="n">
        <v>0</v>
      </c>
      <c r="L29" s="63" t="n">
        <v>0</v>
      </c>
      <c r="M29" s="63" t="n">
        <v>0</v>
      </c>
      <c r="N29" s="63" t="n">
        <v>0</v>
      </c>
      <c r="O29" s="63" t="n">
        <v>0</v>
      </c>
      <c r="P29" s="63" t="n">
        <v>240</v>
      </c>
      <c r="Q29" s="63" t="n">
        <v>58</v>
      </c>
      <c r="R29" s="63" t="n">
        <v>0</v>
      </c>
    </row>
    <row r="30" customFormat="false" ht="14.65" hidden="false" customHeight="false" outlineLevel="0" collapsed="false">
      <c r="A30" s="61" t="n">
        <v>36556</v>
      </c>
      <c r="B30" s="61" t="n">
        <v>36556</v>
      </c>
      <c r="C30" s="62" t="s">
        <v>109</v>
      </c>
      <c r="D30" s="63" t="n">
        <v>-111</v>
      </c>
      <c r="E30" s="63" t="n">
        <v>-46</v>
      </c>
      <c r="F30" s="63" t="n">
        <v>-172</v>
      </c>
      <c r="G30" s="63" t="n">
        <v>-329</v>
      </c>
      <c r="H30" s="63" t="n">
        <v>4252</v>
      </c>
      <c r="I30" s="63" t="n">
        <v>4032</v>
      </c>
      <c r="J30" s="63" t="n">
        <v>107</v>
      </c>
      <c r="K30" s="63" t="n">
        <v>0</v>
      </c>
      <c r="L30" s="63" t="n">
        <v>0</v>
      </c>
      <c r="M30" s="63" t="n">
        <v>0</v>
      </c>
      <c r="N30" s="63" t="n">
        <v>0</v>
      </c>
      <c r="O30" s="63" t="n">
        <v>0</v>
      </c>
      <c r="P30" s="63" t="n">
        <v>256</v>
      </c>
      <c r="Q30" s="63" t="n">
        <v>170</v>
      </c>
      <c r="R30" s="63" t="n">
        <v>0</v>
      </c>
    </row>
    <row r="31" customFormat="false" ht="14.65" hidden="false" customHeight="false" outlineLevel="0" collapsed="false">
      <c r="A31" s="61" t="n">
        <v>36558</v>
      </c>
      <c r="B31" s="61" t="n">
        <v>36558</v>
      </c>
      <c r="C31" s="62" t="s">
        <v>109</v>
      </c>
      <c r="D31" s="63" t="n">
        <v>106</v>
      </c>
      <c r="E31" s="63" t="n">
        <v>-26</v>
      </c>
      <c r="F31" s="63" t="n">
        <v>-79</v>
      </c>
      <c r="G31" s="63" t="n">
        <v>1</v>
      </c>
      <c r="H31" s="63" t="n">
        <v>4107</v>
      </c>
      <c r="I31" s="63" t="n">
        <v>4119</v>
      </c>
      <c r="J31" s="63" t="n">
        <v>152</v>
      </c>
      <c r="K31" s="63" t="n">
        <v>0</v>
      </c>
      <c r="L31" s="63" t="n">
        <v>0</v>
      </c>
      <c r="M31" s="63" t="n">
        <v>0</v>
      </c>
      <c r="N31" s="63" t="n">
        <v>0</v>
      </c>
      <c r="O31" s="63" t="n">
        <v>0</v>
      </c>
      <c r="P31" s="63" t="n">
        <v>0</v>
      </c>
      <c r="Q31" s="63" t="n">
        <v>211</v>
      </c>
      <c r="R31" s="63" t="n">
        <v>11</v>
      </c>
    </row>
    <row r="32" customFormat="false" ht="14.65" hidden="false" customHeight="false" outlineLevel="0" collapsed="false">
      <c r="A32" s="61" t="n">
        <v>36559</v>
      </c>
      <c r="B32" s="61" t="n">
        <v>36559</v>
      </c>
      <c r="C32" s="62" t="s">
        <v>109</v>
      </c>
      <c r="D32" s="63" t="n">
        <v>-195</v>
      </c>
      <c r="E32" s="63" t="n">
        <v>-29</v>
      </c>
      <c r="F32" s="63" t="n">
        <v>-84</v>
      </c>
      <c r="G32" s="63" t="n">
        <v>-308</v>
      </c>
      <c r="H32" s="63" t="n">
        <v>4112</v>
      </c>
      <c r="I32" s="63" t="n">
        <v>4025</v>
      </c>
      <c r="J32" s="63" t="n">
        <v>177</v>
      </c>
      <c r="K32" s="63" t="n">
        <v>0</v>
      </c>
      <c r="L32" s="63" t="n">
        <v>0</v>
      </c>
      <c r="M32" s="63" t="n">
        <v>0</v>
      </c>
      <c r="N32" s="63" t="n">
        <v>0</v>
      </c>
      <c r="O32" s="63" t="n">
        <v>0</v>
      </c>
      <c r="P32" s="63" t="n">
        <v>220</v>
      </c>
      <c r="Q32" s="63" t="n">
        <v>181</v>
      </c>
      <c r="R32" s="63" t="n">
        <v>65</v>
      </c>
    </row>
    <row r="33" customFormat="false" ht="14.65" hidden="false" customHeight="false" outlineLevel="0" collapsed="false">
      <c r="A33" s="61" t="n">
        <v>36560</v>
      </c>
      <c r="B33" s="61" t="n">
        <v>36560</v>
      </c>
      <c r="C33" s="62" t="s">
        <v>109</v>
      </c>
      <c r="D33" s="63" t="n">
        <v>22</v>
      </c>
      <c r="E33" s="63" t="n">
        <v>19</v>
      </c>
      <c r="F33" s="63" t="n">
        <v>-67</v>
      </c>
      <c r="G33" s="63" t="n">
        <v>-26</v>
      </c>
      <c r="H33" s="63" t="n">
        <v>4026</v>
      </c>
      <c r="I33" s="63" t="n">
        <v>3985</v>
      </c>
      <c r="J33" s="63" t="n">
        <v>172</v>
      </c>
      <c r="K33" s="63" t="n">
        <v>0</v>
      </c>
      <c r="L33" s="63" t="n">
        <v>0</v>
      </c>
      <c r="M33" s="63" t="n">
        <v>0</v>
      </c>
      <c r="N33" s="63" t="n">
        <v>0</v>
      </c>
      <c r="O33" s="63" t="n">
        <v>0</v>
      </c>
      <c r="P33" s="63" t="n">
        <v>156</v>
      </c>
      <c r="Q33" s="63" t="n">
        <v>134</v>
      </c>
      <c r="R33" s="63" t="n">
        <v>69</v>
      </c>
    </row>
    <row r="34" customFormat="false" ht="14.65" hidden="false" customHeight="false" outlineLevel="0" collapsed="false">
      <c r="A34" s="61" t="n">
        <v>36562</v>
      </c>
      <c r="B34" s="61" t="n">
        <v>36562</v>
      </c>
      <c r="C34" s="62" t="s">
        <v>109</v>
      </c>
      <c r="D34" s="63" t="n">
        <v>86</v>
      </c>
      <c r="E34" s="63" t="n">
        <v>134</v>
      </c>
      <c r="F34" s="63" t="n">
        <v>19</v>
      </c>
      <c r="G34" s="63" t="n">
        <v>239</v>
      </c>
      <c r="H34" s="63" t="n">
        <v>4122</v>
      </c>
      <c r="I34" s="63" t="n">
        <v>4340</v>
      </c>
      <c r="J34" s="63" t="n">
        <v>172</v>
      </c>
      <c r="K34" s="63" t="n">
        <v>0</v>
      </c>
      <c r="L34" s="63" t="n">
        <v>0</v>
      </c>
      <c r="M34" s="63" t="n">
        <v>0</v>
      </c>
      <c r="N34" s="63" t="n">
        <v>0</v>
      </c>
      <c r="O34" s="63" t="n">
        <v>0</v>
      </c>
      <c r="P34" s="63" t="n">
        <v>184</v>
      </c>
      <c r="Q34" s="63" t="n">
        <v>68</v>
      </c>
      <c r="R34" s="63" t="n">
        <v>66</v>
      </c>
    </row>
    <row r="35" customFormat="false" ht="14.65" hidden="false" customHeight="false" outlineLevel="0" collapsed="false">
      <c r="A35" s="61" t="n">
        <v>36563</v>
      </c>
      <c r="B35" s="61" t="n">
        <v>36563</v>
      </c>
      <c r="C35" s="62" t="s">
        <v>109</v>
      </c>
      <c r="D35" s="63" t="n">
        <v>118</v>
      </c>
      <c r="E35" s="63" t="n">
        <v>-11</v>
      </c>
      <c r="F35" s="63" t="n">
        <v>-74</v>
      </c>
      <c r="G35" s="63" t="n">
        <v>33</v>
      </c>
      <c r="H35" s="63" t="n">
        <v>4343</v>
      </c>
      <c r="I35" s="63" t="n">
        <v>4333</v>
      </c>
      <c r="J35" s="63" t="n">
        <v>172</v>
      </c>
      <c r="K35" s="63" t="n">
        <v>0</v>
      </c>
      <c r="L35" s="63" t="n">
        <v>0</v>
      </c>
      <c r="M35" s="63" t="n">
        <v>0</v>
      </c>
      <c r="N35" s="63" t="n">
        <v>0</v>
      </c>
      <c r="O35" s="63" t="n">
        <v>0</v>
      </c>
      <c r="P35" s="63" t="n">
        <v>137</v>
      </c>
      <c r="Q35" s="63" t="n">
        <v>56</v>
      </c>
      <c r="R35" s="63" t="n">
        <v>63</v>
      </c>
    </row>
    <row r="36" customFormat="false" ht="14.65" hidden="false" customHeight="false" outlineLevel="0" collapsed="false">
      <c r="A36" s="61" t="n">
        <v>36564</v>
      </c>
      <c r="B36" s="61" t="n">
        <v>36564</v>
      </c>
      <c r="C36" s="62" t="s">
        <v>109</v>
      </c>
      <c r="D36" s="63" t="n">
        <v>100</v>
      </c>
      <c r="E36" s="63" t="n">
        <v>56</v>
      </c>
      <c r="F36" s="63" t="n">
        <v>-81</v>
      </c>
      <c r="G36" s="63" t="n">
        <v>75</v>
      </c>
      <c r="H36" s="63" t="n">
        <v>4331</v>
      </c>
      <c r="I36" s="63" t="n">
        <v>4297</v>
      </c>
      <c r="J36" s="63" t="n">
        <v>172</v>
      </c>
      <c r="K36" s="63" t="n">
        <v>0</v>
      </c>
      <c r="L36" s="63" t="n">
        <v>0</v>
      </c>
      <c r="M36" s="63" t="n">
        <v>0</v>
      </c>
      <c r="N36" s="63" t="n">
        <v>0</v>
      </c>
      <c r="O36" s="63" t="n">
        <v>0</v>
      </c>
      <c r="P36" s="63" t="n">
        <v>22</v>
      </c>
      <c r="Q36" s="63" t="n">
        <v>53</v>
      </c>
      <c r="R36" s="63" t="n">
        <v>59</v>
      </c>
    </row>
    <row r="37" customFormat="false" ht="14.65" hidden="false" customHeight="false" outlineLevel="0" collapsed="false">
      <c r="A37" s="61" t="n">
        <v>36565</v>
      </c>
      <c r="B37" s="61" t="n">
        <v>36565</v>
      </c>
      <c r="C37" s="62" t="s">
        <v>109</v>
      </c>
      <c r="D37" s="63" t="n">
        <v>52</v>
      </c>
      <c r="E37" s="63" t="n">
        <v>36</v>
      </c>
      <c r="F37" s="63" t="n">
        <v>-55</v>
      </c>
      <c r="G37" s="63" t="n">
        <v>33</v>
      </c>
      <c r="H37" s="63" t="n">
        <v>4291</v>
      </c>
      <c r="I37" s="63" t="n">
        <v>4250</v>
      </c>
      <c r="J37" s="63" t="n">
        <v>198</v>
      </c>
      <c r="K37" s="63" t="n">
        <v>0</v>
      </c>
      <c r="L37" s="63" t="n">
        <v>0</v>
      </c>
      <c r="M37" s="63" t="n">
        <v>0</v>
      </c>
      <c r="N37" s="63" t="n">
        <v>0</v>
      </c>
      <c r="O37" s="63" t="n">
        <v>0</v>
      </c>
      <c r="P37" s="63" t="n">
        <v>9</v>
      </c>
      <c r="Q37" s="63" t="n">
        <v>42</v>
      </c>
      <c r="R37" s="63" t="n">
        <v>63</v>
      </c>
    </row>
    <row r="38" customFormat="false" ht="14.65" hidden="false" customHeight="false" outlineLevel="0" collapsed="false">
      <c r="A38" s="61" t="n">
        <v>36566</v>
      </c>
      <c r="B38" s="61" t="n">
        <v>36566</v>
      </c>
      <c r="C38" s="62" t="s">
        <v>109</v>
      </c>
      <c r="D38" s="63" t="n">
        <v>-159</v>
      </c>
      <c r="E38" s="63" t="n">
        <v>88</v>
      </c>
      <c r="F38" s="63" t="n">
        <v>-103</v>
      </c>
      <c r="G38" s="63" t="n">
        <v>-174</v>
      </c>
      <c r="H38" s="63" t="n">
        <v>4257</v>
      </c>
      <c r="I38" s="63" t="n">
        <v>4051</v>
      </c>
      <c r="J38" s="63" t="n">
        <v>187</v>
      </c>
      <c r="K38" s="63" t="n">
        <v>0</v>
      </c>
      <c r="L38" s="63" t="n">
        <v>0</v>
      </c>
      <c r="M38" s="63" t="n">
        <v>0</v>
      </c>
      <c r="N38" s="63" t="n">
        <v>0</v>
      </c>
      <c r="O38" s="63" t="n">
        <v>0</v>
      </c>
      <c r="P38" s="63" t="n">
        <v>104</v>
      </c>
      <c r="Q38" s="63" t="n">
        <v>37</v>
      </c>
      <c r="R38" s="63" t="n">
        <v>59</v>
      </c>
    </row>
    <row r="39" customFormat="false" ht="14.65" hidden="false" customHeight="false" outlineLevel="0" collapsed="false">
      <c r="A39" s="61" t="n">
        <v>36567</v>
      </c>
      <c r="B39" s="61" t="n">
        <v>36567</v>
      </c>
      <c r="C39" s="62" t="s">
        <v>109</v>
      </c>
      <c r="D39" s="63" t="n">
        <v>-473</v>
      </c>
      <c r="E39" s="63" t="n">
        <v>84</v>
      </c>
      <c r="F39" s="63" t="n">
        <v>-89</v>
      </c>
      <c r="G39" s="63" t="n">
        <v>-478</v>
      </c>
      <c r="H39" s="63" t="n">
        <v>4053</v>
      </c>
      <c r="I39" s="63" t="n">
        <v>3981</v>
      </c>
      <c r="J39" s="63" t="n">
        <v>187</v>
      </c>
      <c r="K39" s="63" t="n">
        <v>0</v>
      </c>
      <c r="L39" s="63" t="n">
        <v>0</v>
      </c>
      <c r="M39" s="63" t="n">
        <v>0</v>
      </c>
      <c r="N39" s="63" t="n">
        <v>0</v>
      </c>
      <c r="O39" s="63" t="n">
        <v>0</v>
      </c>
      <c r="P39" s="63" t="n">
        <v>197</v>
      </c>
      <c r="Q39" s="63" t="n">
        <v>350</v>
      </c>
      <c r="R39" s="63" t="n">
        <v>62</v>
      </c>
    </row>
    <row r="40" customFormat="false" ht="14.65" hidden="false" customHeight="false" outlineLevel="0" collapsed="false">
      <c r="A40" s="61" t="n">
        <v>36568</v>
      </c>
      <c r="B40" s="61" t="n">
        <v>36568</v>
      </c>
      <c r="C40" s="62" t="s">
        <v>109</v>
      </c>
      <c r="D40" s="63" t="n">
        <v>-116</v>
      </c>
      <c r="E40" s="63" t="n">
        <v>105</v>
      </c>
      <c r="F40" s="63" t="n">
        <v>71</v>
      </c>
      <c r="G40" s="63" t="n">
        <v>60</v>
      </c>
      <c r="H40" s="63" t="n">
        <v>4024</v>
      </c>
      <c r="I40" s="63" t="n">
        <v>4123</v>
      </c>
      <c r="J40" s="63" t="n">
        <v>187</v>
      </c>
      <c r="K40" s="63" t="n">
        <v>0</v>
      </c>
      <c r="L40" s="63" t="n">
        <v>0</v>
      </c>
      <c r="M40" s="63" t="n">
        <v>0</v>
      </c>
      <c r="N40" s="63" t="n">
        <v>0</v>
      </c>
      <c r="O40" s="63" t="n">
        <v>0</v>
      </c>
      <c r="P40" s="63" t="n">
        <v>174</v>
      </c>
      <c r="Q40" s="63" t="n">
        <v>48</v>
      </c>
      <c r="R40" s="63" t="n">
        <v>61</v>
      </c>
    </row>
    <row r="41" customFormat="false" ht="14.65" hidden="false" customHeight="false" outlineLevel="0" collapsed="false">
      <c r="A41" s="61" t="n">
        <v>36569</v>
      </c>
      <c r="B41" s="61" t="n">
        <v>36569</v>
      </c>
      <c r="C41" s="62" t="s">
        <v>109</v>
      </c>
      <c r="D41" s="63" t="n">
        <v>4</v>
      </c>
      <c r="E41" s="63" t="n">
        <v>71</v>
      </c>
      <c r="F41" s="63" t="n">
        <v>35</v>
      </c>
      <c r="G41" s="63" t="n">
        <v>110</v>
      </c>
      <c r="H41" s="63" t="n">
        <v>4126</v>
      </c>
      <c r="I41" s="63" t="n">
        <v>4323</v>
      </c>
      <c r="J41" s="63" t="n">
        <v>187</v>
      </c>
      <c r="K41" s="63" t="n">
        <v>0</v>
      </c>
      <c r="L41" s="63" t="n">
        <v>0</v>
      </c>
      <c r="M41" s="63" t="n">
        <v>0</v>
      </c>
      <c r="N41" s="63" t="n">
        <v>0</v>
      </c>
      <c r="O41" s="63" t="n">
        <v>0</v>
      </c>
      <c r="P41" s="63" t="n">
        <v>176</v>
      </c>
      <c r="Q41" s="63" t="n">
        <v>46</v>
      </c>
      <c r="R41" s="63" t="n">
        <v>56</v>
      </c>
    </row>
    <row r="42" customFormat="false" ht="14.65" hidden="false" customHeight="false" outlineLevel="0" collapsed="false">
      <c r="A42" s="61" t="n">
        <v>36570</v>
      </c>
      <c r="B42" s="61" t="n">
        <v>36570</v>
      </c>
      <c r="C42" s="62" t="s">
        <v>109</v>
      </c>
      <c r="D42" s="63" t="n">
        <v>171</v>
      </c>
      <c r="E42" s="63" t="n">
        <v>-83</v>
      </c>
      <c r="F42" s="63" t="n">
        <v>-43</v>
      </c>
      <c r="G42" s="63" t="n">
        <v>45</v>
      </c>
      <c r="H42" s="63" t="n">
        <v>4321</v>
      </c>
      <c r="I42" s="63" t="n">
        <v>4320</v>
      </c>
      <c r="J42" s="63" t="n">
        <v>202</v>
      </c>
      <c r="K42" s="63" t="n">
        <v>0</v>
      </c>
      <c r="L42" s="63" t="n">
        <v>0</v>
      </c>
      <c r="M42" s="63" t="n">
        <v>0</v>
      </c>
      <c r="N42" s="63" t="n">
        <v>0</v>
      </c>
      <c r="O42" s="63" t="n">
        <v>0</v>
      </c>
      <c r="P42" s="63" t="n">
        <v>138</v>
      </c>
      <c r="Q42" s="63" t="n">
        <v>50</v>
      </c>
      <c r="R42" s="63" t="n">
        <v>57</v>
      </c>
    </row>
    <row r="43" customFormat="false" ht="14.65" hidden="false" customHeight="false" outlineLevel="0" collapsed="false">
      <c r="A43" s="61" t="n">
        <v>36571</v>
      </c>
      <c r="B43" s="61" t="n">
        <v>36571</v>
      </c>
      <c r="C43" s="62" t="s">
        <v>109</v>
      </c>
      <c r="D43" s="63" t="n">
        <v>125</v>
      </c>
      <c r="E43" s="63" t="n">
        <v>-19</v>
      </c>
      <c r="F43" s="63" t="n">
        <v>16</v>
      </c>
      <c r="G43" s="63" t="n">
        <v>122</v>
      </c>
      <c r="H43" s="63" t="n">
        <v>4298</v>
      </c>
      <c r="I43" s="63" t="n">
        <v>4351</v>
      </c>
      <c r="J43" s="63" t="n">
        <v>187</v>
      </c>
      <c r="K43" s="63" t="n">
        <v>0</v>
      </c>
      <c r="L43" s="63" t="n">
        <v>0</v>
      </c>
      <c r="M43" s="63" t="n">
        <v>0</v>
      </c>
      <c r="N43" s="63" t="n">
        <v>0</v>
      </c>
      <c r="O43" s="63" t="n">
        <v>0</v>
      </c>
      <c r="P43" s="63" t="n">
        <v>67</v>
      </c>
      <c r="Q43" s="63" t="n">
        <v>49</v>
      </c>
      <c r="R43" s="63" t="n">
        <v>57</v>
      </c>
    </row>
    <row r="44" customFormat="false" ht="14.65" hidden="false" customHeight="false" outlineLevel="0" collapsed="false">
      <c r="A44" s="61" t="n">
        <v>36572</v>
      </c>
      <c r="B44" s="61" t="n">
        <v>36572</v>
      </c>
      <c r="C44" s="62" t="s">
        <v>109</v>
      </c>
      <c r="D44" s="63" t="n">
        <v>-231</v>
      </c>
      <c r="E44" s="63" t="n">
        <v>52</v>
      </c>
      <c r="F44" s="63" t="n">
        <v>-84</v>
      </c>
      <c r="G44" s="63" t="n">
        <v>-263</v>
      </c>
      <c r="H44" s="63" t="n">
        <v>4354</v>
      </c>
      <c r="I44" s="63" t="n">
        <v>4075</v>
      </c>
      <c r="J44" s="63" t="n">
        <v>187</v>
      </c>
      <c r="K44" s="63" t="n">
        <v>0</v>
      </c>
      <c r="L44" s="63" t="n">
        <v>0</v>
      </c>
      <c r="M44" s="63" t="n">
        <v>0</v>
      </c>
      <c r="N44" s="63" t="n">
        <v>3</v>
      </c>
      <c r="O44" s="63" t="n">
        <v>0</v>
      </c>
      <c r="P44" s="63" t="n">
        <v>115</v>
      </c>
      <c r="Q44" s="63" t="n">
        <v>108</v>
      </c>
      <c r="R44" s="63" t="n">
        <v>55</v>
      </c>
    </row>
    <row r="45" customFormat="false" ht="14.65" hidden="false" customHeight="false" outlineLevel="0" collapsed="false">
      <c r="A45" s="61" t="n">
        <v>36573</v>
      </c>
      <c r="B45" s="61" t="n">
        <v>36573</v>
      </c>
      <c r="C45" s="62" t="s">
        <v>109</v>
      </c>
      <c r="D45" s="63" t="n">
        <v>-50</v>
      </c>
      <c r="E45" s="63" t="n">
        <v>5</v>
      </c>
      <c r="F45" s="63" t="n">
        <v>-58</v>
      </c>
      <c r="G45" s="63" t="n">
        <v>-103</v>
      </c>
      <c r="H45" s="63" t="n">
        <v>4080</v>
      </c>
      <c r="I45" s="63" t="n">
        <v>4000</v>
      </c>
      <c r="J45" s="63" t="n">
        <v>187</v>
      </c>
      <c r="K45" s="63" t="n">
        <v>0</v>
      </c>
      <c r="L45" s="63" t="n">
        <v>0</v>
      </c>
      <c r="M45" s="63" t="n">
        <v>0</v>
      </c>
      <c r="N45" s="63" t="n">
        <v>0</v>
      </c>
      <c r="O45" s="63" t="n">
        <v>0</v>
      </c>
      <c r="P45" s="63" t="n">
        <v>187</v>
      </c>
      <c r="Q45" s="63" t="n">
        <v>130</v>
      </c>
      <c r="R45" s="63" t="n">
        <v>30</v>
      </c>
    </row>
    <row r="46" customFormat="false" ht="14.65" hidden="false" customHeight="false" outlineLevel="0" collapsed="false">
      <c r="A46" s="61" t="n">
        <v>36574</v>
      </c>
      <c r="B46" s="61" t="n">
        <v>36574</v>
      </c>
      <c r="C46" s="62" t="s">
        <v>109</v>
      </c>
      <c r="D46" s="63" t="n">
        <v>168</v>
      </c>
      <c r="E46" s="63" t="n">
        <v>34</v>
      </c>
      <c r="F46" s="63" t="n">
        <v>-5</v>
      </c>
      <c r="G46" s="63" t="n">
        <v>197</v>
      </c>
      <c r="H46" s="63" t="n">
        <v>4006</v>
      </c>
      <c r="I46" s="63" t="n">
        <v>4128</v>
      </c>
      <c r="J46" s="63" t="n">
        <v>187</v>
      </c>
      <c r="K46" s="63" t="n">
        <v>0</v>
      </c>
      <c r="L46" s="63" t="n">
        <v>0</v>
      </c>
      <c r="M46" s="63" t="n">
        <v>0</v>
      </c>
      <c r="N46" s="63" t="n">
        <v>0</v>
      </c>
      <c r="O46" s="63" t="n">
        <v>0</v>
      </c>
      <c r="P46" s="63" t="n">
        <v>190</v>
      </c>
      <c r="Q46" s="63" t="n">
        <v>54</v>
      </c>
      <c r="R46" s="63" t="n">
        <v>5</v>
      </c>
    </row>
    <row r="47" customFormat="false" ht="14.65" hidden="false" customHeight="false" outlineLevel="0" collapsed="false">
      <c r="A47" s="61" t="n">
        <v>36575</v>
      </c>
      <c r="B47" s="61" t="n">
        <v>36575</v>
      </c>
      <c r="C47" s="62" t="s">
        <v>109</v>
      </c>
      <c r="D47" s="63" t="n">
        <v>165</v>
      </c>
      <c r="E47" s="63" t="n">
        <v>175</v>
      </c>
      <c r="F47" s="63" t="n">
        <v>142</v>
      </c>
      <c r="G47" s="63" t="n">
        <v>482</v>
      </c>
      <c r="H47" s="63" t="n">
        <v>4103</v>
      </c>
      <c r="I47" s="63" t="n">
        <v>4511</v>
      </c>
      <c r="J47" s="63" t="n">
        <v>187</v>
      </c>
      <c r="K47" s="63" t="n">
        <v>0</v>
      </c>
      <c r="L47" s="63" t="n">
        <v>0</v>
      </c>
      <c r="M47" s="63" t="n">
        <v>0</v>
      </c>
      <c r="N47" s="63" t="n">
        <v>0</v>
      </c>
      <c r="O47" s="63" t="n">
        <v>0</v>
      </c>
      <c r="P47" s="63" t="n">
        <v>55</v>
      </c>
      <c r="Q47" s="63" t="n">
        <v>42</v>
      </c>
      <c r="R47" s="63" t="n">
        <v>0</v>
      </c>
    </row>
    <row r="48" customFormat="false" ht="14.65" hidden="false" customHeight="false" outlineLevel="0" collapsed="false">
      <c r="A48" s="61" t="n">
        <v>36576</v>
      </c>
      <c r="B48" s="61" t="n">
        <v>36576</v>
      </c>
      <c r="C48" s="62" t="s">
        <v>109</v>
      </c>
      <c r="D48" s="63" t="n">
        <v>-27</v>
      </c>
      <c r="E48" s="63" t="n">
        <v>172</v>
      </c>
      <c r="F48" s="63" t="n">
        <v>162</v>
      </c>
      <c r="G48" s="63" t="n">
        <v>307</v>
      </c>
      <c r="H48" s="63" t="n">
        <v>4516</v>
      </c>
      <c r="I48" s="63" t="n">
        <v>4597</v>
      </c>
      <c r="J48" s="63" t="n">
        <v>187</v>
      </c>
      <c r="K48" s="63" t="n">
        <v>0</v>
      </c>
      <c r="L48" s="63" t="n">
        <v>0</v>
      </c>
      <c r="M48" s="63" t="n">
        <v>0</v>
      </c>
      <c r="N48" s="63" t="n">
        <v>169</v>
      </c>
      <c r="O48" s="63" t="n">
        <v>0</v>
      </c>
      <c r="P48" s="63" t="n">
        <v>0</v>
      </c>
      <c r="Q48" s="63" t="n">
        <v>12</v>
      </c>
      <c r="R48" s="63" t="n">
        <v>0</v>
      </c>
    </row>
    <row r="49" customFormat="false" ht="14.65" hidden="false" customHeight="false" outlineLevel="0" collapsed="false">
      <c r="A49" s="61" t="n">
        <v>36577</v>
      </c>
      <c r="B49" s="61" t="n">
        <v>36577</v>
      </c>
      <c r="C49" s="62" t="s">
        <v>109</v>
      </c>
      <c r="D49" s="63" t="n">
        <v>71</v>
      </c>
      <c r="E49" s="63" t="n">
        <v>-32</v>
      </c>
      <c r="F49" s="63" t="n">
        <v>-46</v>
      </c>
      <c r="G49" s="63" t="n">
        <v>-7</v>
      </c>
      <c r="H49" s="63" t="n">
        <v>4580</v>
      </c>
      <c r="I49" s="63" t="n">
        <v>4567</v>
      </c>
      <c r="J49" s="63" t="n">
        <v>162</v>
      </c>
      <c r="K49" s="63" t="n">
        <v>0</v>
      </c>
      <c r="L49" s="63" t="n">
        <v>0</v>
      </c>
      <c r="M49" s="63" t="n">
        <v>0</v>
      </c>
      <c r="N49" s="63" t="n">
        <v>0</v>
      </c>
      <c r="O49" s="63" t="n">
        <v>0</v>
      </c>
      <c r="P49" s="63" t="n">
        <v>26</v>
      </c>
      <c r="Q49" s="63" t="n">
        <v>45</v>
      </c>
      <c r="R49" s="63" t="n">
        <v>0</v>
      </c>
    </row>
    <row r="50" customFormat="false" ht="14.65" hidden="false" customHeight="false" outlineLevel="0" collapsed="false">
      <c r="A50" s="61" t="n">
        <v>36578</v>
      </c>
      <c r="B50" s="61" t="n">
        <v>36578</v>
      </c>
      <c r="C50" s="62" t="s">
        <v>109</v>
      </c>
      <c r="D50" s="63" t="n">
        <v>-441</v>
      </c>
      <c r="E50" s="63" t="n">
        <v>71</v>
      </c>
      <c r="F50" s="63" t="n">
        <v>-58</v>
      </c>
      <c r="G50" s="63" t="n">
        <v>-428</v>
      </c>
      <c r="H50" s="63" t="n">
        <v>4546</v>
      </c>
      <c r="I50" s="63" t="n">
        <v>4096</v>
      </c>
      <c r="J50" s="63" t="n">
        <v>187</v>
      </c>
      <c r="K50" s="63" t="n">
        <v>0</v>
      </c>
      <c r="L50" s="63" t="n">
        <v>0</v>
      </c>
      <c r="M50" s="63" t="n">
        <v>0</v>
      </c>
      <c r="N50" s="63" t="n">
        <v>0</v>
      </c>
      <c r="O50" s="63" t="n">
        <v>0</v>
      </c>
      <c r="P50" s="63" t="n">
        <v>0</v>
      </c>
      <c r="Q50" s="63" t="n">
        <v>67</v>
      </c>
      <c r="R50" s="63" t="n">
        <v>0</v>
      </c>
    </row>
    <row r="51" customFormat="false" ht="14.65" hidden="false" customHeight="false" outlineLevel="0" collapsed="false">
      <c r="A51" s="61" t="n">
        <v>36579</v>
      </c>
      <c r="B51" s="61" t="n">
        <v>36579</v>
      </c>
      <c r="C51" s="62" t="s">
        <v>109</v>
      </c>
      <c r="D51" s="63" t="n">
        <v>-133</v>
      </c>
      <c r="E51" s="63" t="n">
        <v>53</v>
      </c>
      <c r="F51" s="63" t="n">
        <v>-112</v>
      </c>
      <c r="G51" s="63" t="n">
        <v>-192</v>
      </c>
      <c r="H51" s="63" t="n">
        <v>4104</v>
      </c>
      <c r="I51" s="63" t="n">
        <v>4030</v>
      </c>
      <c r="J51" s="63" t="n">
        <v>212</v>
      </c>
      <c r="K51" s="63" t="n">
        <v>0</v>
      </c>
      <c r="L51" s="63" t="n">
        <v>0</v>
      </c>
      <c r="M51" s="63" t="n">
        <v>0</v>
      </c>
      <c r="N51" s="63" t="n">
        <v>0</v>
      </c>
      <c r="O51" s="63" t="n">
        <v>0</v>
      </c>
      <c r="P51" s="63" t="n">
        <v>195</v>
      </c>
      <c r="Q51" s="63" t="n">
        <v>443</v>
      </c>
      <c r="R51" s="63" t="n">
        <v>27</v>
      </c>
    </row>
    <row r="52" customFormat="false" ht="14.65" hidden="false" customHeight="false" outlineLevel="0" collapsed="false">
      <c r="A52" s="61" t="n">
        <v>36580</v>
      </c>
      <c r="B52" s="61" t="n">
        <v>36580</v>
      </c>
      <c r="C52" s="62" t="s">
        <v>109</v>
      </c>
      <c r="D52" s="63" t="n">
        <v>-296</v>
      </c>
      <c r="E52" s="63" t="n">
        <v>-69</v>
      </c>
      <c r="F52" s="63" t="n">
        <v>11</v>
      </c>
      <c r="G52" s="63" t="n">
        <v>-354</v>
      </c>
      <c r="H52" s="63" t="n">
        <v>4046</v>
      </c>
      <c r="I52" s="63" t="n">
        <v>4000</v>
      </c>
      <c r="J52" s="63" t="n">
        <v>190</v>
      </c>
      <c r="K52" s="63" t="n">
        <v>0</v>
      </c>
      <c r="L52" s="63" t="n">
        <v>0</v>
      </c>
      <c r="M52" s="63" t="n">
        <v>0</v>
      </c>
      <c r="N52" s="63" t="n">
        <v>0</v>
      </c>
      <c r="O52" s="63" t="n">
        <v>0</v>
      </c>
      <c r="P52" s="63" t="n">
        <v>119</v>
      </c>
      <c r="Q52" s="63" t="n">
        <v>543</v>
      </c>
      <c r="R52" s="63" t="n">
        <v>32</v>
      </c>
    </row>
    <row r="53" customFormat="false" ht="14.65" hidden="false" customHeight="false" outlineLevel="0" collapsed="false">
      <c r="A53" s="61" t="n">
        <v>36581</v>
      </c>
      <c r="B53" s="61" t="n">
        <v>36581</v>
      </c>
      <c r="C53" s="62" t="s">
        <v>109</v>
      </c>
      <c r="D53" s="63" t="n">
        <v>205</v>
      </c>
      <c r="E53" s="63" t="n">
        <v>-29</v>
      </c>
      <c r="F53" s="63" t="n">
        <v>113</v>
      </c>
      <c r="G53" s="63" t="n">
        <v>289</v>
      </c>
      <c r="H53" s="63" t="n">
        <v>4020</v>
      </c>
      <c r="I53" s="63" t="n">
        <v>4215</v>
      </c>
      <c r="J53" s="63" t="n">
        <v>190</v>
      </c>
      <c r="K53" s="63" t="n">
        <v>0</v>
      </c>
      <c r="L53" s="63" t="n">
        <v>0</v>
      </c>
      <c r="M53" s="63" t="n">
        <v>0</v>
      </c>
      <c r="N53" s="63" t="n">
        <v>0</v>
      </c>
      <c r="O53" s="63" t="n">
        <v>0</v>
      </c>
      <c r="P53" s="63" t="n">
        <v>0</v>
      </c>
      <c r="Q53" s="63" t="n">
        <v>258</v>
      </c>
      <c r="R53" s="63" t="n">
        <v>32</v>
      </c>
    </row>
    <row r="54" customFormat="false" ht="14.65" hidden="false" customHeight="false" outlineLevel="0" collapsed="false">
      <c r="A54" s="61" t="n">
        <v>36582</v>
      </c>
      <c r="B54" s="61" t="n">
        <v>36582</v>
      </c>
      <c r="C54" s="62" t="s">
        <v>109</v>
      </c>
      <c r="D54" s="63" t="n">
        <v>72</v>
      </c>
      <c r="E54" s="63" t="n">
        <v>119</v>
      </c>
      <c r="F54" s="63" t="n">
        <v>99</v>
      </c>
      <c r="G54" s="63" t="n">
        <v>290</v>
      </c>
      <c r="H54" s="63" t="n">
        <v>4218</v>
      </c>
      <c r="I54" s="63" t="n">
        <v>4442</v>
      </c>
      <c r="J54" s="63" t="n">
        <v>190</v>
      </c>
      <c r="K54" s="63" t="n">
        <v>0</v>
      </c>
      <c r="L54" s="63" t="n">
        <v>0</v>
      </c>
      <c r="M54" s="63" t="n">
        <v>0</v>
      </c>
      <c r="N54" s="63" t="n">
        <v>0</v>
      </c>
      <c r="O54" s="63" t="n">
        <v>0</v>
      </c>
      <c r="P54" s="63" t="n">
        <v>0</v>
      </c>
      <c r="Q54" s="63" t="n">
        <v>16</v>
      </c>
      <c r="R54" s="63" t="n">
        <v>2</v>
      </c>
    </row>
    <row r="55" customFormat="false" ht="14.65" hidden="false" customHeight="false" outlineLevel="0" collapsed="false">
      <c r="A55" s="61" t="n">
        <v>36582</v>
      </c>
      <c r="B55" s="61" t="n">
        <v>36582</v>
      </c>
      <c r="C55" s="62" t="s">
        <v>109</v>
      </c>
      <c r="D55" s="63" t="n">
        <v>72</v>
      </c>
      <c r="E55" s="63" t="n">
        <v>119</v>
      </c>
      <c r="F55" s="63" t="n">
        <v>99</v>
      </c>
      <c r="G55" s="63" t="n">
        <v>290</v>
      </c>
      <c r="H55" s="63" t="n">
        <v>4218</v>
      </c>
      <c r="I55" s="63" t="n">
        <v>4442</v>
      </c>
      <c r="J55" s="63" t="n">
        <v>190</v>
      </c>
      <c r="K55" s="63" t="n">
        <v>0</v>
      </c>
      <c r="L55" s="63" t="n">
        <v>0</v>
      </c>
      <c r="M55" s="63" t="n">
        <v>0</v>
      </c>
      <c r="N55" s="63" t="n">
        <v>0</v>
      </c>
      <c r="O55" s="63" t="n">
        <v>0</v>
      </c>
      <c r="P55" s="63" t="n">
        <v>0</v>
      </c>
      <c r="Q55" s="63" t="n">
        <v>16</v>
      </c>
      <c r="R55" s="63" t="n">
        <v>2</v>
      </c>
    </row>
    <row r="56" customFormat="false" ht="14.65" hidden="false" customHeight="false" outlineLevel="0" collapsed="false">
      <c r="A56" s="61" t="n">
        <v>36583</v>
      </c>
      <c r="B56" s="61" t="n">
        <v>36583</v>
      </c>
      <c r="C56" s="62" t="s">
        <v>109</v>
      </c>
      <c r="D56" s="63" t="n">
        <v>-3</v>
      </c>
      <c r="E56" s="63" t="n">
        <v>176</v>
      </c>
      <c r="F56" s="63" t="n">
        <v>99</v>
      </c>
      <c r="G56" s="63" t="n">
        <v>272</v>
      </c>
      <c r="H56" s="63" t="n">
        <v>4435</v>
      </c>
      <c r="I56" s="63" t="n">
        <v>4533</v>
      </c>
      <c r="J56" s="63" t="n">
        <v>190</v>
      </c>
      <c r="K56" s="63" t="n">
        <v>0</v>
      </c>
      <c r="L56" s="63" t="n">
        <v>0</v>
      </c>
      <c r="M56" s="63" t="n">
        <v>0</v>
      </c>
      <c r="N56" s="63" t="n">
        <v>0</v>
      </c>
      <c r="O56" s="63" t="n">
        <v>0</v>
      </c>
      <c r="P56" s="63" t="n">
        <v>0</v>
      </c>
      <c r="Q56" s="63" t="n">
        <v>89</v>
      </c>
      <c r="R56" s="63" t="n">
        <v>0</v>
      </c>
    </row>
    <row r="57" customFormat="false" ht="14.65" hidden="false" customHeight="false" outlineLevel="0" collapsed="false">
      <c r="A57" s="61" t="n">
        <v>36585</v>
      </c>
      <c r="B57" s="61" t="n">
        <v>36585</v>
      </c>
      <c r="C57" s="62" t="s">
        <v>109</v>
      </c>
      <c r="D57" s="63" t="n">
        <v>-1</v>
      </c>
      <c r="E57" s="63" t="n">
        <v>82</v>
      </c>
      <c r="F57" s="63" t="n">
        <v>-23</v>
      </c>
      <c r="G57" s="63" t="n">
        <v>58</v>
      </c>
      <c r="H57" s="63" t="n">
        <v>4240</v>
      </c>
      <c r="I57" s="63" t="n">
        <v>4191</v>
      </c>
      <c r="J57" s="63" t="n">
        <v>258</v>
      </c>
      <c r="K57" s="63" t="n">
        <v>0</v>
      </c>
      <c r="L57" s="63" t="n">
        <v>0</v>
      </c>
      <c r="M57" s="63" t="n">
        <v>0</v>
      </c>
      <c r="N57" s="63" t="n">
        <v>0</v>
      </c>
      <c r="O57" s="63" t="n">
        <v>0</v>
      </c>
      <c r="P57" s="63" t="n">
        <v>166</v>
      </c>
      <c r="Q57" s="63" t="n">
        <v>169</v>
      </c>
      <c r="R57" s="63" t="n">
        <v>32</v>
      </c>
    </row>
    <row r="58" customFormat="false" ht="14.65" hidden="false" customHeight="false" outlineLevel="0" collapsed="false">
      <c r="A58" s="61" t="n">
        <v>36587</v>
      </c>
      <c r="B58" s="61" t="n">
        <v>36587</v>
      </c>
      <c r="C58" s="62" t="s">
        <v>109</v>
      </c>
      <c r="D58" s="63" t="n">
        <v>-139</v>
      </c>
      <c r="E58" s="63" t="n">
        <v>-67</v>
      </c>
      <c r="F58" s="63" t="n">
        <v>23</v>
      </c>
      <c r="G58" s="63" t="n">
        <v>-183</v>
      </c>
      <c r="H58" s="63" t="n">
        <v>4063</v>
      </c>
      <c r="I58" s="63" t="n">
        <v>3944</v>
      </c>
      <c r="J58" s="63" t="n">
        <v>191</v>
      </c>
      <c r="K58" s="63" t="n">
        <v>0</v>
      </c>
      <c r="L58" s="63" t="n">
        <v>0</v>
      </c>
      <c r="M58" s="63" t="n">
        <v>0</v>
      </c>
      <c r="N58" s="63" t="n">
        <v>0</v>
      </c>
      <c r="O58" s="63" t="n">
        <v>0</v>
      </c>
      <c r="P58" s="63" t="n">
        <v>175</v>
      </c>
      <c r="Q58" s="63" t="n">
        <v>155</v>
      </c>
      <c r="R58" s="63" t="n">
        <v>11</v>
      </c>
    </row>
    <row r="59" customFormat="false" ht="14.65" hidden="false" customHeight="false" outlineLevel="0" collapsed="false">
      <c r="A59" s="61" t="n">
        <v>36588</v>
      </c>
      <c r="B59" s="61" t="n">
        <v>36588</v>
      </c>
      <c r="C59" s="62" t="s">
        <v>109</v>
      </c>
      <c r="D59" s="63" t="n">
        <v>52</v>
      </c>
      <c r="E59" s="63" t="n">
        <v>-136</v>
      </c>
      <c r="F59" s="63" t="n">
        <v>54</v>
      </c>
      <c r="G59" s="63" t="n">
        <v>-30</v>
      </c>
      <c r="H59" s="63" t="n">
        <v>3963</v>
      </c>
      <c r="I59" s="63" t="n">
        <v>3955</v>
      </c>
      <c r="J59" s="63" t="n">
        <v>190</v>
      </c>
      <c r="K59" s="63" t="n">
        <v>0</v>
      </c>
      <c r="L59" s="63" t="n">
        <v>0</v>
      </c>
      <c r="M59" s="63" t="n">
        <v>0</v>
      </c>
      <c r="N59" s="63" t="n">
        <v>0</v>
      </c>
      <c r="O59" s="63" t="n">
        <v>0</v>
      </c>
      <c r="P59" s="63" t="n">
        <v>55</v>
      </c>
      <c r="Q59" s="63" t="n">
        <v>22</v>
      </c>
      <c r="R59" s="63" t="n">
        <v>0</v>
      </c>
    </row>
    <row r="60" customFormat="false" ht="14.65" hidden="false" customHeight="false" outlineLevel="0" collapsed="false">
      <c r="A60" s="61" t="n">
        <v>36589</v>
      </c>
      <c r="B60" s="61" t="n">
        <v>36589</v>
      </c>
      <c r="C60" s="62" t="s">
        <v>109</v>
      </c>
      <c r="D60" s="63" t="n">
        <v>62</v>
      </c>
      <c r="E60" s="63" t="n">
        <v>67</v>
      </c>
      <c r="F60" s="63" t="n">
        <v>89</v>
      </c>
      <c r="G60" s="63" t="n">
        <v>218</v>
      </c>
      <c r="H60" s="63" t="n">
        <v>3956</v>
      </c>
      <c r="I60" s="63" t="n">
        <v>4196</v>
      </c>
      <c r="J60" s="63" t="n">
        <v>161</v>
      </c>
      <c r="K60" s="63" t="n">
        <v>0</v>
      </c>
      <c r="L60" s="63" t="n">
        <v>0</v>
      </c>
      <c r="M60" s="63" t="n">
        <v>0</v>
      </c>
      <c r="N60" s="63" t="n">
        <v>57</v>
      </c>
      <c r="O60" s="63" t="n">
        <v>0</v>
      </c>
      <c r="P60" s="63" t="n">
        <v>5</v>
      </c>
      <c r="Q60" s="63" t="n">
        <v>0</v>
      </c>
      <c r="R60" s="63" t="n">
        <v>0</v>
      </c>
    </row>
    <row r="61" customFormat="false" ht="14.65" hidden="false" customHeight="false" outlineLevel="0" collapsed="false">
      <c r="A61" s="61" t="n">
        <v>36590</v>
      </c>
      <c r="B61" s="61" t="n">
        <v>36590</v>
      </c>
      <c r="C61" s="62" t="s">
        <v>109</v>
      </c>
      <c r="D61" s="63" t="n">
        <v>-172</v>
      </c>
      <c r="E61" s="63" t="n">
        <v>87</v>
      </c>
      <c r="F61" s="63" t="n">
        <v>82</v>
      </c>
      <c r="G61" s="63" t="n">
        <v>-3</v>
      </c>
      <c r="H61" s="63" t="n">
        <v>4198</v>
      </c>
      <c r="I61" s="63" t="n">
        <v>4249</v>
      </c>
      <c r="J61" s="63" t="n">
        <v>161</v>
      </c>
      <c r="K61" s="63" t="n">
        <v>0</v>
      </c>
      <c r="L61" s="63" t="n">
        <v>0</v>
      </c>
      <c r="M61" s="63" t="n">
        <v>0</v>
      </c>
      <c r="N61" s="63" t="n">
        <v>0</v>
      </c>
      <c r="O61" s="63" t="n">
        <v>0</v>
      </c>
      <c r="P61" s="63" t="n">
        <v>172</v>
      </c>
      <c r="Q61" s="63" t="n">
        <v>54</v>
      </c>
      <c r="R61" s="63" t="n">
        <v>0</v>
      </c>
    </row>
    <row r="62" customFormat="false" ht="14.65" hidden="false" customHeight="false" outlineLevel="0" collapsed="false">
      <c r="A62" s="61" t="n">
        <v>36591</v>
      </c>
      <c r="B62" s="61" t="n">
        <v>36591</v>
      </c>
      <c r="C62" s="62" t="s">
        <v>109</v>
      </c>
      <c r="D62" s="63" t="n">
        <v>76</v>
      </c>
      <c r="E62" s="63" t="n">
        <v>6</v>
      </c>
      <c r="F62" s="63" t="n">
        <v>-49</v>
      </c>
      <c r="G62" s="63" t="n">
        <v>33</v>
      </c>
      <c r="H62" s="63" t="n">
        <v>4243</v>
      </c>
      <c r="I62" s="63" t="n">
        <v>4244</v>
      </c>
      <c r="J62" s="63" t="n">
        <v>152</v>
      </c>
      <c r="K62" s="63" t="n">
        <v>0</v>
      </c>
      <c r="L62" s="63" t="n">
        <v>0</v>
      </c>
      <c r="M62" s="63" t="n">
        <v>0</v>
      </c>
      <c r="N62" s="63" t="n">
        <v>0</v>
      </c>
      <c r="O62" s="63" t="n">
        <v>0</v>
      </c>
      <c r="P62" s="63" t="n">
        <v>177</v>
      </c>
      <c r="Q62" s="63" t="n">
        <v>67</v>
      </c>
      <c r="R62" s="63" t="n">
        <v>24</v>
      </c>
    </row>
    <row r="63" customFormat="false" ht="14.65" hidden="false" customHeight="false" outlineLevel="0" collapsed="false">
      <c r="A63" s="61" t="n">
        <v>36592</v>
      </c>
      <c r="B63" s="61" t="n">
        <v>36592</v>
      </c>
      <c r="C63" s="62" t="s">
        <v>109</v>
      </c>
      <c r="D63" s="63" t="n">
        <v>-296</v>
      </c>
      <c r="E63" s="63" t="n">
        <v>-26</v>
      </c>
      <c r="F63" s="63" t="n">
        <v>78</v>
      </c>
      <c r="G63" s="63" t="n">
        <v>-244</v>
      </c>
      <c r="H63" s="63" t="n">
        <v>4238</v>
      </c>
      <c r="I63" s="63" t="n">
        <v>4070</v>
      </c>
      <c r="J63" s="63" t="n">
        <v>110</v>
      </c>
      <c r="K63" s="63" t="n">
        <v>0</v>
      </c>
      <c r="L63" s="63" t="n">
        <v>0</v>
      </c>
      <c r="M63" s="63" t="n">
        <v>0</v>
      </c>
      <c r="N63" s="63" t="n">
        <v>0</v>
      </c>
      <c r="O63" s="63" t="n">
        <v>0</v>
      </c>
      <c r="P63" s="63" t="n">
        <v>0</v>
      </c>
      <c r="Q63" s="63" t="n">
        <v>289</v>
      </c>
      <c r="R63" s="63" t="n">
        <v>28</v>
      </c>
    </row>
    <row r="64" customFormat="false" ht="14.65" hidden="false" customHeight="false" outlineLevel="0" collapsed="false">
      <c r="A64" s="61" t="n">
        <v>36593</v>
      </c>
      <c r="B64" s="61" t="n">
        <v>36593</v>
      </c>
      <c r="C64" s="62" t="s">
        <v>109</v>
      </c>
      <c r="D64" s="63" t="n">
        <v>2</v>
      </c>
      <c r="E64" s="63" t="n">
        <v>-45</v>
      </c>
      <c r="F64" s="63" t="n">
        <v>46</v>
      </c>
      <c r="G64" s="63" t="n">
        <v>3</v>
      </c>
      <c r="H64" s="63" t="n">
        <v>4071</v>
      </c>
      <c r="I64" s="63" t="n">
        <v>4122</v>
      </c>
      <c r="J64" s="63" t="n">
        <v>112</v>
      </c>
      <c r="K64" s="63" t="n">
        <v>0</v>
      </c>
      <c r="L64" s="63" t="n">
        <v>0</v>
      </c>
      <c r="M64" s="63" t="n">
        <v>0</v>
      </c>
      <c r="N64" s="63" t="n">
        <v>0</v>
      </c>
      <c r="O64" s="63" t="n">
        <v>0</v>
      </c>
      <c r="P64" s="63" t="n">
        <v>0</v>
      </c>
      <c r="Q64" s="63" t="n">
        <v>593</v>
      </c>
      <c r="R64" s="63" t="n">
        <v>26</v>
      </c>
    </row>
    <row r="65" customFormat="false" ht="14.65" hidden="false" customHeight="false" outlineLevel="0" collapsed="false">
      <c r="A65" s="61" t="n">
        <v>36594</v>
      </c>
      <c r="B65" s="61" t="n">
        <v>36594</v>
      </c>
      <c r="C65" s="62" t="s">
        <v>109</v>
      </c>
      <c r="D65" s="63" t="n">
        <v>66</v>
      </c>
      <c r="E65" s="63" t="n">
        <v>-41</v>
      </c>
      <c r="F65" s="63" t="n">
        <v>-146</v>
      </c>
      <c r="G65" s="63" t="n">
        <v>-121</v>
      </c>
      <c r="H65" s="63" t="n">
        <v>4123</v>
      </c>
      <c r="I65" s="63" t="n">
        <v>4026</v>
      </c>
      <c r="J65" s="63" t="n">
        <v>99</v>
      </c>
      <c r="K65" s="63" t="n">
        <v>0</v>
      </c>
      <c r="L65" s="63" t="n">
        <v>0</v>
      </c>
      <c r="M65" s="63" t="n">
        <v>0</v>
      </c>
      <c r="N65" s="63" t="n">
        <v>0</v>
      </c>
      <c r="O65" s="63" t="n">
        <v>0</v>
      </c>
      <c r="P65" s="63" t="n">
        <v>0</v>
      </c>
      <c r="Q65" s="63" t="n">
        <v>153</v>
      </c>
      <c r="R65" s="63" t="n">
        <v>28</v>
      </c>
    </row>
    <row r="66" customFormat="false" ht="14.65" hidden="false" customHeight="false" outlineLevel="0" collapsed="false">
      <c r="A66" s="61" t="n">
        <v>36595</v>
      </c>
      <c r="B66" s="61" t="n">
        <v>36595</v>
      </c>
      <c r="C66" s="62" t="s">
        <v>109</v>
      </c>
      <c r="D66" s="63" t="n">
        <v>75</v>
      </c>
      <c r="E66" s="63" t="n">
        <v>14</v>
      </c>
      <c r="F66" s="63" t="n">
        <v>68</v>
      </c>
      <c r="G66" s="63" t="n">
        <v>157</v>
      </c>
      <c r="H66" s="63" t="n">
        <v>4017</v>
      </c>
      <c r="I66" s="63" t="n">
        <v>4167</v>
      </c>
      <c r="J66" s="63" t="n">
        <v>99</v>
      </c>
      <c r="K66" s="63" t="n">
        <v>0</v>
      </c>
      <c r="L66" s="63" t="n">
        <v>0</v>
      </c>
      <c r="M66" s="63" t="n">
        <v>0</v>
      </c>
      <c r="N66" s="63" t="n">
        <v>143</v>
      </c>
      <c r="O66" s="63" t="n">
        <v>0</v>
      </c>
      <c r="P66" s="63" t="n">
        <v>0</v>
      </c>
      <c r="Q66" s="63" t="n">
        <v>107</v>
      </c>
      <c r="R66" s="63" t="n">
        <v>2</v>
      </c>
    </row>
    <row r="67" customFormat="false" ht="14.65" hidden="false" customHeight="false" outlineLevel="0" collapsed="false">
      <c r="A67" s="61" t="n">
        <v>36596</v>
      </c>
      <c r="B67" s="61" t="n">
        <v>36596</v>
      </c>
      <c r="C67" s="62" t="s">
        <v>109</v>
      </c>
      <c r="D67" s="63" t="n">
        <v>96</v>
      </c>
      <c r="E67" s="63" t="n">
        <v>174</v>
      </c>
      <c r="F67" s="63" t="n">
        <v>169</v>
      </c>
      <c r="G67" s="63" t="n">
        <v>439</v>
      </c>
      <c r="H67" s="63" t="n">
        <v>4184</v>
      </c>
      <c r="I67" s="63" t="n">
        <v>4522</v>
      </c>
      <c r="J67" s="63" t="n">
        <v>126</v>
      </c>
      <c r="K67" s="63" t="n">
        <v>0</v>
      </c>
      <c r="L67" s="63" t="n">
        <v>0</v>
      </c>
      <c r="M67" s="63" t="n">
        <v>0</v>
      </c>
      <c r="N67" s="63" t="n">
        <v>151</v>
      </c>
      <c r="O67" s="63" t="n">
        <v>0</v>
      </c>
      <c r="P67" s="63" t="n">
        <v>0</v>
      </c>
      <c r="Q67" s="63" t="n">
        <v>0</v>
      </c>
      <c r="R67" s="63" t="n">
        <v>0</v>
      </c>
    </row>
    <row r="68" customFormat="false" ht="14.65" hidden="false" customHeight="false" outlineLevel="0" collapsed="false">
      <c r="A68" s="61" t="n">
        <v>36597</v>
      </c>
      <c r="B68" s="61" t="n">
        <v>36597</v>
      </c>
      <c r="C68" s="62" t="s">
        <v>109</v>
      </c>
      <c r="D68" s="63" t="n">
        <v>45</v>
      </c>
      <c r="E68" s="63" t="n">
        <v>21</v>
      </c>
      <c r="F68" s="63" t="n">
        <v>1</v>
      </c>
      <c r="G68" s="63" t="n">
        <v>67</v>
      </c>
      <c r="H68" s="63" t="n">
        <v>4507</v>
      </c>
      <c r="I68" s="63" t="n">
        <v>4550</v>
      </c>
      <c r="J68" s="63" t="n">
        <v>117</v>
      </c>
      <c r="K68" s="63" t="n">
        <v>0</v>
      </c>
      <c r="L68" s="63" t="n">
        <v>0</v>
      </c>
      <c r="M68" s="63" t="n">
        <v>0</v>
      </c>
      <c r="N68" s="63" t="n">
        <v>138</v>
      </c>
      <c r="O68" s="63" t="n">
        <v>0</v>
      </c>
      <c r="P68" s="63" t="n">
        <v>0</v>
      </c>
      <c r="Q68" s="63" t="n">
        <v>0</v>
      </c>
      <c r="R68" s="63" t="n">
        <v>0</v>
      </c>
    </row>
    <row r="69" customFormat="false" ht="14.65" hidden="false" customHeight="false" outlineLevel="0" collapsed="false">
      <c r="A69" s="61" t="n">
        <v>36598</v>
      </c>
      <c r="B69" s="61" t="n">
        <v>36598</v>
      </c>
      <c r="C69" s="62" t="s">
        <v>109</v>
      </c>
      <c r="D69" s="63" t="n">
        <v>95</v>
      </c>
      <c r="E69" s="63" t="n">
        <v>39</v>
      </c>
      <c r="F69" s="63" t="n">
        <v>28</v>
      </c>
      <c r="G69" s="63" t="n">
        <v>162</v>
      </c>
      <c r="H69" s="63" t="n">
        <v>4531</v>
      </c>
      <c r="I69" s="63" t="n">
        <v>4640</v>
      </c>
      <c r="J69" s="63" t="n">
        <v>126</v>
      </c>
      <c r="K69" s="63" t="n">
        <v>0</v>
      </c>
      <c r="L69" s="63" t="n">
        <v>0</v>
      </c>
      <c r="M69" s="63" t="n">
        <v>0</v>
      </c>
      <c r="N69" s="63" t="n">
        <v>237</v>
      </c>
      <c r="O69" s="63" t="n">
        <v>0</v>
      </c>
      <c r="P69" s="63" t="n">
        <v>0</v>
      </c>
      <c r="Q69" s="63" t="n">
        <v>0</v>
      </c>
      <c r="R69" s="63" t="n">
        <v>0</v>
      </c>
    </row>
    <row r="70" customFormat="false" ht="14.65" hidden="false" customHeight="false" outlineLevel="0" collapsed="false">
      <c r="A70" s="61" t="n">
        <v>36599</v>
      </c>
      <c r="B70" s="61" t="n">
        <v>36599</v>
      </c>
      <c r="C70" s="62" t="s">
        <v>109</v>
      </c>
      <c r="D70" s="63" t="n">
        <v>175</v>
      </c>
      <c r="E70" s="63" t="n">
        <v>79</v>
      </c>
      <c r="F70" s="63" t="n">
        <v>-45</v>
      </c>
      <c r="G70" s="63" t="n">
        <v>209</v>
      </c>
      <c r="H70" s="63" t="n">
        <v>4627</v>
      </c>
      <c r="I70" s="63" t="n">
        <v>4600</v>
      </c>
      <c r="J70" s="63" t="n">
        <v>128</v>
      </c>
      <c r="K70" s="63" t="n">
        <v>0</v>
      </c>
      <c r="L70" s="63" t="n">
        <v>0</v>
      </c>
      <c r="M70" s="63" t="n">
        <v>92</v>
      </c>
      <c r="N70" s="63" t="n">
        <v>247</v>
      </c>
      <c r="O70" s="63" t="n">
        <v>0</v>
      </c>
      <c r="P70" s="63" t="n">
        <v>0</v>
      </c>
      <c r="Q70" s="63" t="n">
        <v>0</v>
      </c>
      <c r="R70" s="63" t="n">
        <v>0</v>
      </c>
    </row>
    <row r="71" customFormat="false" ht="14.65" hidden="false" customHeight="false" outlineLevel="0" collapsed="false">
      <c r="A71" s="61" t="n">
        <v>36600</v>
      </c>
      <c r="B71" s="61" t="n">
        <v>36600</v>
      </c>
      <c r="C71" s="62" t="s">
        <v>109</v>
      </c>
      <c r="D71" s="63" t="n">
        <v>110</v>
      </c>
      <c r="E71" s="63" t="n">
        <v>-37</v>
      </c>
      <c r="F71" s="63" t="n">
        <v>-86</v>
      </c>
      <c r="G71" s="63" t="n">
        <v>-13</v>
      </c>
      <c r="H71" s="63" t="n">
        <v>4595</v>
      </c>
      <c r="I71" s="63" t="n">
        <v>4485</v>
      </c>
      <c r="J71" s="63" t="n">
        <v>109</v>
      </c>
      <c r="K71" s="63" t="n">
        <v>0</v>
      </c>
      <c r="L71" s="63" t="n">
        <v>0</v>
      </c>
      <c r="M71" s="63" t="n">
        <v>119</v>
      </c>
      <c r="N71" s="63" t="n">
        <v>134</v>
      </c>
      <c r="O71" s="63" t="n">
        <v>0</v>
      </c>
      <c r="P71" s="63" t="n">
        <v>0</v>
      </c>
      <c r="Q71" s="63" t="n">
        <v>0</v>
      </c>
      <c r="R71" s="63" t="n">
        <v>0</v>
      </c>
    </row>
    <row r="72" customFormat="false" ht="14.65" hidden="false" customHeight="false" outlineLevel="0" collapsed="false">
      <c r="A72" s="61" t="n">
        <v>36601</v>
      </c>
      <c r="B72" s="61" t="n">
        <v>36601</v>
      </c>
      <c r="C72" s="62" t="s">
        <v>109</v>
      </c>
      <c r="D72" s="63" t="n">
        <v>-30</v>
      </c>
      <c r="E72" s="63" t="n">
        <v>-43</v>
      </c>
      <c r="F72" s="63" t="n">
        <v>-31</v>
      </c>
      <c r="G72" s="63" t="n">
        <v>-104</v>
      </c>
      <c r="H72" s="63" t="n">
        <v>4486</v>
      </c>
      <c r="I72" s="63" t="n">
        <v>4350</v>
      </c>
      <c r="J72" s="63" t="n">
        <v>119</v>
      </c>
      <c r="K72" s="63" t="n">
        <v>0</v>
      </c>
      <c r="L72" s="63" t="n">
        <v>0</v>
      </c>
      <c r="M72" s="63" t="n">
        <v>108</v>
      </c>
      <c r="N72" s="63" t="n">
        <v>157</v>
      </c>
      <c r="O72" s="63" t="n">
        <v>0</v>
      </c>
      <c r="P72" s="63" t="n">
        <v>0</v>
      </c>
      <c r="Q72" s="63" t="n">
        <v>0</v>
      </c>
      <c r="R72" s="63" t="n">
        <v>0</v>
      </c>
    </row>
    <row r="73" customFormat="false" ht="14.65" hidden="false" customHeight="false" outlineLevel="0" collapsed="false">
      <c r="A73" s="61" t="n">
        <v>36602</v>
      </c>
      <c r="B73" s="61" t="n">
        <v>36602</v>
      </c>
      <c r="C73" s="62" t="s">
        <v>109</v>
      </c>
      <c r="D73" s="63" t="n">
        <v>-103</v>
      </c>
      <c r="E73" s="63" t="n">
        <v>-52</v>
      </c>
      <c r="F73" s="63" t="n">
        <v>-52</v>
      </c>
      <c r="G73" s="63" t="n">
        <v>-207</v>
      </c>
      <c r="H73" s="63" t="n">
        <v>4337</v>
      </c>
      <c r="I73" s="63" t="n">
        <v>4129</v>
      </c>
      <c r="J73" s="63" t="n">
        <v>99</v>
      </c>
      <c r="K73" s="63" t="n">
        <v>0</v>
      </c>
      <c r="L73" s="63" t="n">
        <v>0</v>
      </c>
      <c r="M73" s="63" t="n">
        <v>110</v>
      </c>
      <c r="N73" s="63" t="n">
        <v>207</v>
      </c>
      <c r="O73" s="63" t="n">
        <v>0</v>
      </c>
      <c r="P73" s="63" t="n">
        <v>0</v>
      </c>
      <c r="Q73" s="63" t="n">
        <v>0</v>
      </c>
      <c r="R73" s="63" t="n">
        <v>0</v>
      </c>
    </row>
    <row r="74" customFormat="false" ht="14.65" hidden="false" customHeight="false" outlineLevel="0" collapsed="false">
      <c r="A74" s="61" t="n">
        <v>36603</v>
      </c>
      <c r="B74" s="61" t="n">
        <v>36603</v>
      </c>
      <c r="C74" s="62" t="s">
        <v>109</v>
      </c>
      <c r="D74" s="63" t="n">
        <v>36</v>
      </c>
      <c r="E74" s="63" t="n">
        <v>132</v>
      </c>
      <c r="F74" s="63" t="n">
        <v>-36</v>
      </c>
      <c r="G74" s="63" t="n">
        <v>132</v>
      </c>
      <c r="H74" s="63" t="n">
        <v>4124</v>
      </c>
      <c r="I74" s="63" t="n">
        <v>4195</v>
      </c>
      <c r="J74" s="63" t="n">
        <v>99</v>
      </c>
      <c r="K74" s="63" t="n">
        <v>0</v>
      </c>
      <c r="L74" s="63" t="n">
        <v>0</v>
      </c>
      <c r="M74" s="63" t="n">
        <v>109</v>
      </c>
      <c r="N74" s="63" t="n">
        <v>199</v>
      </c>
      <c r="O74" s="63" t="n">
        <v>0</v>
      </c>
      <c r="P74" s="63" t="n">
        <v>0</v>
      </c>
      <c r="Q74" s="63" t="n">
        <v>0</v>
      </c>
      <c r="R74" s="63" t="n">
        <v>0</v>
      </c>
    </row>
    <row r="75" customFormat="false" ht="14.65" hidden="false" customHeight="false" outlineLevel="0" collapsed="false">
      <c r="A75" s="61" t="n">
        <v>36604</v>
      </c>
      <c r="B75" s="61" t="n">
        <v>36604</v>
      </c>
      <c r="C75" s="62" t="s">
        <v>109</v>
      </c>
      <c r="D75" s="63" t="n">
        <v>-57</v>
      </c>
      <c r="E75" s="63" t="n">
        <v>103</v>
      </c>
      <c r="F75" s="63" t="n">
        <v>-54</v>
      </c>
      <c r="G75" s="63" t="n">
        <v>-8</v>
      </c>
      <c r="H75" s="63" t="n">
        <v>4187</v>
      </c>
      <c r="I75" s="63" t="n">
        <v>4137</v>
      </c>
      <c r="J75" s="63" t="n">
        <v>99</v>
      </c>
      <c r="K75" s="63" t="n">
        <v>0</v>
      </c>
      <c r="L75" s="63" t="n">
        <v>0</v>
      </c>
      <c r="M75" s="63" t="n">
        <v>117</v>
      </c>
      <c r="N75" s="63" t="n">
        <v>134</v>
      </c>
      <c r="O75" s="63" t="n">
        <v>0</v>
      </c>
      <c r="P75" s="63" t="n">
        <v>0</v>
      </c>
      <c r="Q75" s="63" t="n">
        <v>0</v>
      </c>
      <c r="R75" s="63" t="n">
        <v>0</v>
      </c>
    </row>
    <row r="76" customFormat="false" ht="14.65" hidden="false" customHeight="false" outlineLevel="0" collapsed="false">
      <c r="A76" s="61" t="n">
        <v>36605</v>
      </c>
      <c r="B76" s="61" t="n">
        <v>36605</v>
      </c>
      <c r="C76" s="62" t="s">
        <v>109</v>
      </c>
      <c r="D76" s="63" t="n">
        <v>-87</v>
      </c>
      <c r="E76" s="63" t="n">
        <v>0</v>
      </c>
      <c r="F76" s="63" t="n">
        <v>-39</v>
      </c>
      <c r="G76" s="63" t="n">
        <v>-126</v>
      </c>
      <c r="H76" s="63" t="n">
        <v>4100</v>
      </c>
      <c r="I76" s="63" t="n">
        <v>3943</v>
      </c>
      <c r="J76" s="63" t="n">
        <v>134</v>
      </c>
      <c r="K76" s="63" t="n">
        <v>0</v>
      </c>
      <c r="L76" s="63" t="n">
        <v>0</v>
      </c>
      <c r="M76" s="63" t="n">
        <v>80</v>
      </c>
      <c r="N76" s="63" t="n">
        <v>31</v>
      </c>
      <c r="O76" s="63" t="n">
        <v>0</v>
      </c>
      <c r="P76" s="63" t="n">
        <v>0</v>
      </c>
      <c r="Q76" s="63" t="n">
        <v>0</v>
      </c>
      <c r="R76" s="63" t="n">
        <v>0</v>
      </c>
    </row>
    <row r="77" customFormat="false" ht="14.65" hidden="false" customHeight="false" outlineLevel="0" collapsed="false">
      <c r="A77" s="61" t="n">
        <v>36606</v>
      </c>
      <c r="B77" s="61" t="n">
        <v>36606</v>
      </c>
      <c r="C77" s="62" t="s">
        <v>109</v>
      </c>
      <c r="D77" s="63" t="n">
        <v>150</v>
      </c>
      <c r="E77" s="63" t="n">
        <v>18</v>
      </c>
      <c r="F77" s="63" t="n">
        <v>40</v>
      </c>
      <c r="G77" s="63" t="n">
        <v>208</v>
      </c>
      <c r="H77" s="63" t="n">
        <v>3920</v>
      </c>
      <c r="I77" s="63" t="n">
        <v>4094</v>
      </c>
      <c r="J77" s="63" t="n">
        <v>223</v>
      </c>
      <c r="K77" s="63" t="n">
        <v>0</v>
      </c>
      <c r="L77" s="63" t="n">
        <v>0</v>
      </c>
      <c r="M77" s="63" t="n">
        <v>3</v>
      </c>
      <c r="N77" s="63" t="n">
        <v>12</v>
      </c>
      <c r="O77" s="63" t="n">
        <v>0</v>
      </c>
      <c r="P77" s="63" t="n">
        <v>0</v>
      </c>
      <c r="Q77" s="63" t="n">
        <v>0</v>
      </c>
      <c r="R77" s="63" t="n">
        <v>0</v>
      </c>
    </row>
    <row r="78" customFormat="false" ht="14.65" hidden="false" customHeight="false" outlineLevel="0" collapsed="false">
      <c r="A78" s="61" t="n">
        <v>36607</v>
      </c>
      <c r="B78" s="61" t="n">
        <v>36607</v>
      </c>
      <c r="C78" s="62" t="s">
        <v>109</v>
      </c>
      <c r="D78" s="63" t="n">
        <v>178</v>
      </c>
      <c r="E78" s="63" t="n">
        <v>-33</v>
      </c>
      <c r="F78" s="63" t="n">
        <v>-38</v>
      </c>
      <c r="G78" s="63" t="n">
        <v>107</v>
      </c>
      <c r="H78" s="63" t="n">
        <v>4083</v>
      </c>
      <c r="I78" s="63" t="n">
        <v>4141</v>
      </c>
      <c r="J78" s="63" t="n">
        <v>136</v>
      </c>
      <c r="K78" s="63" t="n">
        <v>0</v>
      </c>
      <c r="L78" s="63" t="n">
        <v>0</v>
      </c>
      <c r="M78" s="63" t="n">
        <v>86</v>
      </c>
      <c r="N78" s="63" t="n">
        <v>75</v>
      </c>
      <c r="O78" s="63" t="n">
        <v>0</v>
      </c>
      <c r="P78" s="63" t="n">
        <v>0</v>
      </c>
      <c r="Q78" s="63" t="n">
        <v>0</v>
      </c>
      <c r="R78" s="63" t="n">
        <v>0</v>
      </c>
    </row>
    <row r="79" customFormat="false" ht="14.65" hidden="false" customHeight="false" outlineLevel="0" collapsed="false">
      <c r="A79" s="61" t="n">
        <v>36608</v>
      </c>
      <c r="B79" s="61" t="n">
        <v>36608</v>
      </c>
      <c r="C79" s="62" t="s">
        <v>109</v>
      </c>
      <c r="D79" s="63" t="n">
        <v>35</v>
      </c>
      <c r="E79" s="63" t="n">
        <v>76</v>
      </c>
      <c r="F79" s="63" t="n">
        <v>9</v>
      </c>
      <c r="G79" s="63" t="n">
        <v>120</v>
      </c>
      <c r="H79" s="63" t="n">
        <v>4161</v>
      </c>
      <c r="I79" s="63" t="n">
        <v>4166</v>
      </c>
      <c r="J79" s="63" t="n">
        <v>156</v>
      </c>
      <c r="K79" s="63" t="n">
        <v>0</v>
      </c>
      <c r="L79" s="63" t="n">
        <v>0</v>
      </c>
      <c r="M79" s="63" t="n">
        <v>78</v>
      </c>
      <c r="N79" s="63" t="n">
        <v>0</v>
      </c>
      <c r="O79" s="63" t="n">
        <v>0</v>
      </c>
      <c r="P79" s="63" t="n">
        <v>0</v>
      </c>
      <c r="Q79" s="63" t="n">
        <v>0</v>
      </c>
      <c r="R79" s="63" t="n">
        <v>0</v>
      </c>
    </row>
    <row r="80" customFormat="false" ht="14.65" hidden="false" customHeight="false" outlineLevel="0" collapsed="false">
      <c r="A80" s="61" t="n">
        <v>36609</v>
      </c>
      <c r="B80" s="61" t="n">
        <v>36609</v>
      </c>
      <c r="C80" s="62" t="s">
        <v>109</v>
      </c>
      <c r="D80" s="63" t="n">
        <v>32</v>
      </c>
      <c r="E80" s="63" t="n">
        <v>21</v>
      </c>
      <c r="F80" s="63" t="n">
        <v>32</v>
      </c>
      <c r="G80" s="63" t="n">
        <v>85</v>
      </c>
      <c r="H80" s="63" t="n">
        <v>4177</v>
      </c>
      <c r="I80" s="63" t="n">
        <v>4150</v>
      </c>
      <c r="J80" s="63" t="n">
        <v>102</v>
      </c>
      <c r="K80" s="63" t="n">
        <v>0</v>
      </c>
      <c r="L80" s="63" t="n">
        <v>0</v>
      </c>
      <c r="M80" s="63" t="n">
        <v>60</v>
      </c>
      <c r="N80" s="63" t="n">
        <v>26</v>
      </c>
      <c r="O80" s="63" t="n">
        <v>0</v>
      </c>
      <c r="P80" s="63" t="n">
        <v>0</v>
      </c>
      <c r="Q80" s="63" t="n">
        <v>0</v>
      </c>
      <c r="R80" s="63" t="n">
        <v>0</v>
      </c>
    </row>
    <row r="81" customFormat="false" ht="14.65" hidden="false" customHeight="false" outlineLevel="0" collapsed="false">
      <c r="A81" s="61" t="n">
        <v>36610</v>
      </c>
      <c r="B81" s="61" t="n">
        <v>36610</v>
      </c>
      <c r="C81" s="62" t="s">
        <v>109</v>
      </c>
      <c r="D81" s="63" t="n">
        <v>6</v>
      </c>
      <c r="E81" s="63" t="n">
        <v>124</v>
      </c>
      <c r="F81" s="63" t="n">
        <v>-17</v>
      </c>
      <c r="G81" s="63" t="n">
        <v>113</v>
      </c>
      <c r="H81" s="63" t="n">
        <v>4148</v>
      </c>
      <c r="I81" s="63" t="n">
        <v>4210</v>
      </c>
      <c r="J81" s="63" t="n">
        <v>99</v>
      </c>
      <c r="K81" s="63" t="n">
        <v>0</v>
      </c>
      <c r="L81" s="63" t="n">
        <v>0</v>
      </c>
      <c r="M81" s="63" t="n">
        <v>101</v>
      </c>
      <c r="N81" s="63" t="n">
        <v>224</v>
      </c>
      <c r="O81" s="63" t="n">
        <v>0</v>
      </c>
      <c r="P81" s="63" t="n">
        <v>0</v>
      </c>
      <c r="Q81" s="63" t="n">
        <v>0</v>
      </c>
      <c r="R81" s="63" t="n">
        <v>0</v>
      </c>
    </row>
    <row r="82" customFormat="false" ht="14.65" hidden="false" customHeight="false" outlineLevel="0" collapsed="false">
      <c r="A82" s="61" t="n">
        <v>36611</v>
      </c>
      <c r="B82" s="61" t="n">
        <v>36611</v>
      </c>
      <c r="C82" s="62" t="s">
        <v>109</v>
      </c>
      <c r="D82" s="63" t="n">
        <v>3</v>
      </c>
      <c r="E82" s="63" t="n">
        <v>155</v>
      </c>
      <c r="F82" s="63" t="n">
        <v>-68</v>
      </c>
      <c r="G82" s="63" t="n">
        <v>90</v>
      </c>
      <c r="H82" s="63" t="n">
        <v>4217</v>
      </c>
      <c r="I82" s="63" t="n">
        <v>4260</v>
      </c>
      <c r="J82" s="63" t="n">
        <v>99</v>
      </c>
      <c r="K82" s="63" t="n">
        <v>0</v>
      </c>
      <c r="L82" s="63" t="n">
        <v>0</v>
      </c>
      <c r="M82" s="63" t="n">
        <v>104</v>
      </c>
      <c r="N82" s="63" t="n">
        <v>188</v>
      </c>
      <c r="O82" s="63" t="n">
        <v>0</v>
      </c>
      <c r="P82" s="63" t="n">
        <v>0</v>
      </c>
      <c r="Q82" s="63" t="n">
        <v>0</v>
      </c>
      <c r="R82" s="63" t="n">
        <v>0</v>
      </c>
    </row>
    <row r="83" customFormat="false" ht="14.65" hidden="false" customHeight="false" outlineLevel="0" collapsed="false">
      <c r="A83" s="61" t="n">
        <v>36612</v>
      </c>
      <c r="B83" s="61" t="n">
        <v>36612</v>
      </c>
      <c r="C83" s="62" t="s">
        <v>109</v>
      </c>
      <c r="D83" s="63" t="n">
        <v>-152</v>
      </c>
      <c r="E83" s="63" t="n">
        <v>40</v>
      </c>
      <c r="F83" s="63" t="n">
        <v>-189</v>
      </c>
      <c r="G83" s="63" t="n">
        <v>-301</v>
      </c>
      <c r="H83" s="63" t="n">
        <v>4275</v>
      </c>
      <c r="I83" s="63" t="n">
        <v>4010</v>
      </c>
      <c r="J83" s="63" t="n">
        <v>99</v>
      </c>
      <c r="K83" s="63" t="n">
        <v>0</v>
      </c>
      <c r="L83" s="63" t="n">
        <v>0</v>
      </c>
      <c r="M83" s="63" t="n">
        <v>100</v>
      </c>
      <c r="N83" s="63" t="n">
        <v>126</v>
      </c>
      <c r="O83" s="63" t="n">
        <v>1</v>
      </c>
      <c r="P83" s="63" t="n">
        <v>0</v>
      </c>
      <c r="Q83" s="63" t="n">
        <v>0</v>
      </c>
      <c r="R83" s="63" t="n">
        <v>0</v>
      </c>
    </row>
    <row r="84" customFormat="false" ht="14.65" hidden="false" customHeight="false" outlineLevel="0" collapsed="false">
      <c r="A84" s="61" t="n">
        <v>36613</v>
      </c>
      <c r="B84" s="61" t="n">
        <v>36613</v>
      </c>
      <c r="C84" s="62" t="s">
        <v>109</v>
      </c>
      <c r="D84" s="63" t="n">
        <v>-75</v>
      </c>
      <c r="E84" s="63" t="n">
        <v>112</v>
      </c>
      <c r="F84" s="63" t="n">
        <v>45</v>
      </c>
      <c r="G84" s="63" t="n">
        <v>82</v>
      </c>
      <c r="H84" s="63" t="n">
        <v>4008</v>
      </c>
      <c r="I84" s="63" t="n">
        <v>4038</v>
      </c>
      <c r="J84" s="63" t="n">
        <v>176</v>
      </c>
      <c r="K84" s="63" t="n">
        <v>0</v>
      </c>
      <c r="L84" s="63" t="n">
        <v>0</v>
      </c>
      <c r="M84" s="63" t="n">
        <v>61</v>
      </c>
      <c r="N84" s="63" t="n">
        <v>4</v>
      </c>
      <c r="O84" s="63" t="n">
        <v>2</v>
      </c>
      <c r="P84" s="63" t="n">
        <v>0</v>
      </c>
      <c r="Q84" s="63" t="n">
        <v>0</v>
      </c>
      <c r="R84" s="63" t="n">
        <v>0</v>
      </c>
    </row>
    <row r="85" customFormat="false" ht="14.65" hidden="false" customHeight="false" outlineLevel="0" collapsed="false">
      <c r="A85" s="61" t="n">
        <v>36615</v>
      </c>
      <c r="B85" s="61" t="n">
        <v>36615</v>
      </c>
      <c r="C85" s="62" t="s">
        <v>109</v>
      </c>
      <c r="D85" s="63" t="n">
        <v>12</v>
      </c>
      <c r="E85" s="63" t="n">
        <v>76</v>
      </c>
      <c r="F85" s="63" t="n">
        <v>-42</v>
      </c>
      <c r="G85" s="63" t="n">
        <v>46</v>
      </c>
      <c r="H85" s="63" t="n">
        <v>4030</v>
      </c>
      <c r="I85" s="63" t="n">
        <v>4041</v>
      </c>
      <c r="J85" s="63" t="n">
        <v>128</v>
      </c>
      <c r="K85" s="63" t="n">
        <v>0</v>
      </c>
      <c r="L85" s="63" t="n">
        <v>0</v>
      </c>
      <c r="M85" s="63" t="n">
        <v>95</v>
      </c>
      <c r="N85" s="63" t="n">
        <v>206</v>
      </c>
      <c r="O85" s="63" t="n">
        <v>7</v>
      </c>
      <c r="P85" s="63" t="n">
        <v>0</v>
      </c>
      <c r="Q85" s="63" t="n">
        <v>0</v>
      </c>
      <c r="R85" s="63" t="n">
        <v>0</v>
      </c>
    </row>
    <row r="86" customFormat="false" ht="14.65" hidden="false" customHeight="false" outlineLevel="0" collapsed="false">
      <c r="A86" s="61" t="n">
        <v>36616</v>
      </c>
      <c r="B86" s="61" t="n">
        <v>36616</v>
      </c>
      <c r="C86" s="62" t="s">
        <v>109</v>
      </c>
      <c r="D86" s="63" t="n">
        <v>-2</v>
      </c>
      <c r="E86" s="63" t="n">
        <v>129</v>
      </c>
      <c r="F86" s="63" t="n">
        <v>41</v>
      </c>
      <c r="G86" s="63" t="n">
        <v>168</v>
      </c>
      <c r="H86" s="63" t="n">
        <v>4037</v>
      </c>
      <c r="I86" s="63" t="n">
        <v>4170</v>
      </c>
      <c r="J86" s="63" t="n">
        <v>128</v>
      </c>
      <c r="K86" s="63" t="n">
        <v>0</v>
      </c>
      <c r="L86" s="63" t="n">
        <v>0</v>
      </c>
      <c r="M86" s="63" t="n">
        <v>95</v>
      </c>
      <c r="N86" s="63" t="n">
        <v>234</v>
      </c>
      <c r="O86" s="63" t="n">
        <v>9</v>
      </c>
      <c r="P86" s="63" t="n">
        <v>0</v>
      </c>
      <c r="Q86" s="63" t="n">
        <v>0</v>
      </c>
      <c r="R86" s="63" t="n">
        <v>0</v>
      </c>
    </row>
    <row r="87" customFormat="false" ht="14.65" hidden="false" customHeight="false" outlineLevel="0" collapsed="false">
      <c r="A87" s="61" t="n">
        <v>36617</v>
      </c>
      <c r="B87" s="61" t="n">
        <v>36617</v>
      </c>
      <c r="C87" s="62" t="s">
        <v>109</v>
      </c>
      <c r="D87" s="63" t="n">
        <v>-41</v>
      </c>
      <c r="E87" s="63" t="n">
        <v>205</v>
      </c>
      <c r="F87" s="63" t="n">
        <v>25</v>
      </c>
      <c r="G87" s="63" t="n">
        <v>189</v>
      </c>
      <c r="H87" s="63" t="n">
        <v>4183</v>
      </c>
      <c r="I87" s="63" t="n">
        <v>4311</v>
      </c>
      <c r="J87" s="63" t="n">
        <v>77</v>
      </c>
      <c r="K87" s="63" t="n">
        <v>0</v>
      </c>
      <c r="L87" s="63" t="n">
        <v>0</v>
      </c>
      <c r="M87" s="63" t="n">
        <v>74</v>
      </c>
      <c r="N87" s="63" t="n">
        <v>256</v>
      </c>
      <c r="O87" s="63" t="n">
        <v>12</v>
      </c>
      <c r="P87" s="63" t="n">
        <v>0</v>
      </c>
      <c r="Q87" s="63" t="n">
        <v>0</v>
      </c>
      <c r="R87" s="63" t="n">
        <v>0</v>
      </c>
    </row>
    <row r="88" customFormat="false" ht="14.65" hidden="false" customHeight="false" outlineLevel="0" collapsed="false">
      <c r="A88" s="61" t="n">
        <v>36618</v>
      </c>
      <c r="B88" s="61" t="n">
        <v>36618</v>
      </c>
      <c r="C88" s="62" t="s">
        <v>109</v>
      </c>
      <c r="D88" s="63" t="n">
        <v>40</v>
      </c>
      <c r="E88" s="63" t="n">
        <v>160</v>
      </c>
      <c r="F88" s="63" t="n">
        <v>63</v>
      </c>
      <c r="G88" s="63" t="n">
        <v>263</v>
      </c>
      <c r="H88" s="63" t="n">
        <v>4322</v>
      </c>
      <c r="I88" s="63" t="n">
        <v>4513</v>
      </c>
      <c r="J88" s="63" t="n">
        <v>77</v>
      </c>
      <c r="K88" s="63" t="n">
        <v>0</v>
      </c>
      <c r="L88" s="63" t="n">
        <v>0</v>
      </c>
      <c r="M88" s="63" t="n">
        <v>86</v>
      </c>
      <c r="N88" s="63" t="n">
        <v>220</v>
      </c>
      <c r="O88" s="63" t="n">
        <v>13</v>
      </c>
      <c r="P88" s="63" t="n">
        <v>0</v>
      </c>
      <c r="Q88" s="63" t="n">
        <v>0</v>
      </c>
      <c r="R88" s="63" t="n">
        <v>0</v>
      </c>
    </row>
    <row r="89" customFormat="false" ht="14.65" hidden="false" customHeight="false" outlineLevel="0" collapsed="false">
      <c r="A89" s="61" t="n">
        <v>36619</v>
      </c>
      <c r="B89" s="61" t="n">
        <v>36619</v>
      </c>
      <c r="C89" s="62" t="s">
        <v>109</v>
      </c>
      <c r="D89" s="63" t="n">
        <v>22</v>
      </c>
      <c r="E89" s="63" t="n">
        <v>13</v>
      </c>
      <c r="F89" s="63" t="n">
        <v>-229</v>
      </c>
      <c r="G89" s="63" t="n">
        <v>-194</v>
      </c>
      <c r="H89" s="63" t="n">
        <v>4500</v>
      </c>
      <c r="I89" s="63" t="n">
        <v>4362</v>
      </c>
      <c r="J89" s="63" t="n">
        <v>77</v>
      </c>
      <c r="K89" s="63" t="n">
        <v>0</v>
      </c>
      <c r="L89" s="63" t="n">
        <v>0</v>
      </c>
      <c r="M89" s="63" t="n">
        <v>71</v>
      </c>
      <c r="N89" s="63" t="n">
        <v>114</v>
      </c>
      <c r="O89" s="63" t="n">
        <v>13</v>
      </c>
      <c r="P89" s="63" t="n">
        <v>0</v>
      </c>
      <c r="Q89" s="63" t="n">
        <v>0</v>
      </c>
      <c r="R89" s="63" t="n">
        <v>0</v>
      </c>
    </row>
    <row r="90" customFormat="false" ht="14.65" hidden="false" customHeight="false" outlineLevel="0" collapsed="false">
      <c r="A90" s="61" t="n">
        <v>36620</v>
      </c>
      <c r="B90" s="61" t="n">
        <v>36620</v>
      </c>
      <c r="C90" s="62" t="s">
        <v>109</v>
      </c>
      <c r="D90" s="63" t="n">
        <v>142</v>
      </c>
      <c r="E90" s="63" t="n">
        <v>24</v>
      </c>
      <c r="F90" s="63" t="n">
        <v>-30</v>
      </c>
      <c r="G90" s="63" t="n">
        <v>136</v>
      </c>
      <c r="H90" s="63" t="n">
        <v>4399</v>
      </c>
      <c r="I90" s="63" t="n">
        <v>4450</v>
      </c>
      <c r="J90" s="63" t="n">
        <v>130</v>
      </c>
      <c r="K90" s="63" t="n">
        <v>0</v>
      </c>
      <c r="L90" s="63" t="n">
        <v>0</v>
      </c>
      <c r="M90" s="63" t="n">
        <v>4</v>
      </c>
      <c r="N90" s="63" t="n">
        <v>88</v>
      </c>
      <c r="O90" s="63" t="n">
        <v>11</v>
      </c>
      <c r="P90" s="63" t="n">
        <v>0</v>
      </c>
      <c r="Q90" s="63" t="n">
        <v>0</v>
      </c>
      <c r="R90" s="63" t="n">
        <v>0</v>
      </c>
    </row>
    <row r="91" customFormat="false" ht="14.65" hidden="false" customHeight="false" outlineLevel="0" collapsed="false">
      <c r="A91" s="61" t="n">
        <v>36621</v>
      </c>
      <c r="B91" s="61" t="n">
        <v>36621</v>
      </c>
      <c r="C91" s="62" t="s">
        <v>109</v>
      </c>
      <c r="D91" s="63" t="n">
        <v>48</v>
      </c>
      <c r="E91" s="63" t="n">
        <v>-21</v>
      </c>
      <c r="F91" s="63" t="n">
        <v>88</v>
      </c>
      <c r="G91" s="63" t="n">
        <v>115</v>
      </c>
      <c r="H91" s="63" t="n">
        <v>4448</v>
      </c>
      <c r="I91" s="63" t="n">
        <v>4471</v>
      </c>
      <c r="J91" s="63" t="n">
        <v>189</v>
      </c>
      <c r="K91" s="63" t="n">
        <v>0</v>
      </c>
      <c r="L91" s="63" t="n">
        <v>0</v>
      </c>
      <c r="M91" s="63" t="n">
        <v>0</v>
      </c>
      <c r="N91" s="63" t="n">
        <v>107</v>
      </c>
      <c r="O91" s="63" t="n">
        <v>11</v>
      </c>
      <c r="P91" s="63" t="n">
        <v>0</v>
      </c>
      <c r="Q91" s="63" t="n">
        <v>0</v>
      </c>
      <c r="R91" s="63" t="n">
        <v>0</v>
      </c>
    </row>
    <row r="92" customFormat="false" ht="14.65" hidden="false" customHeight="false" outlineLevel="0" collapsed="false">
      <c r="A92" s="61" t="n">
        <v>36622</v>
      </c>
      <c r="B92" s="61" t="n">
        <v>36622</v>
      </c>
      <c r="C92" s="62" t="s">
        <v>109</v>
      </c>
      <c r="D92" s="63" t="n">
        <v>-42</v>
      </c>
      <c r="E92" s="63" t="n">
        <v>2</v>
      </c>
      <c r="F92" s="63" t="n">
        <v>62</v>
      </c>
      <c r="G92" s="63" t="n">
        <v>22</v>
      </c>
      <c r="H92" s="63" t="n">
        <v>4468</v>
      </c>
      <c r="I92" s="63" t="n">
        <v>4444</v>
      </c>
      <c r="J92" s="63" t="n">
        <v>169</v>
      </c>
      <c r="K92" s="63" t="n">
        <v>0</v>
      </c>
      <c r="L92" s="63" t="n">
        <v>0</v>
      </c>
      <c r="M92" s="63" t="n">
        <v>0</v>
      </c>
      <c r="N92" s="63" t="n">
        <v>120</v>
      </c>
      <c r="O92" s="63" t="n">
        <v>11</v>
      </c>
      <c r="P92" s="63" t="n">
        <v>0</v>
      </c>
      <c r="Q92" s="63" t="n">
        <v>0</v>
      </c>
      <c r="R92" s="63" t="n">
        <v>0</v>
      </c>
    </row>
    <row r="93" customFormat="false" ht="14.65" hidden="false" customHeight="false" outlineLevel="0" collapsed="false">
      <c r="A93" s="61" t="n">
        <v>36623</v>
      </c>
      <c r="B93" s="61" t="n">
        <v>36623</v>
      </c>
      <c r="C93" s="62" t="s">
        <v>109</v>
      </c>
      <c r="D93" s="63" t="n">
        <v>-51</v>
      </c>
      <c r="E93" s="63" t="n">
        <v>-11</v>
      </c>
      <c r="F93" s="63" t="n">
        <v>-52</v>
      </c>
      <c r="G93" s="63" t="n">
        <v>-114</v>
      </c>
      <c r="H93" s="63" t="n">
        <v>4440</v>
      </c>
      <c r="I93" s="63" t="n">
        <v>4312</v>
      </c>
      <c r="J93" s="63" t="n">
        <v>77</v>
      </c>
      <c r="K93" s="63" t="n">
        <v>0</v>
      </c>
      <c r="L93" s="63" t="n">
        <v>0</v>
      </c>
      <c r="M93" s="63" t="n">
        <v>0</v>
      </c>
      <c r="N93" s="63" t="n">
        <v>235</v>
      </c>
      <c r="O93" s="63" t="n">
        <v>12</v>
      </c>
      <c r="P93" s="63" t="n">
        <v>0</v>
      </c>
      <c r="Q93" s="63" t="n">
        <v>0</v>
      </c>
      <c r="R93" s="63" t="n">
        <v>0</v>
      </c>
    </row>
    <row r="94" customFormat="false" ht="14.65" hidden="false" customHeight="false" outlineLevel="0" collapsed="false">
      <c r="A94" s="61" t="n">
        <v>36624</v>
      </c>
      <c r="B94" s="61" t="n">
        <v>36624</v>
      </c>
      <c r="C94" s="62" t="s">
        <v>109</v>
      </c>
      <c r="D94" s="63" t="n">
        <v>-134</v>
      </c>
      <c r="E94" s="63" t="n">
        <v>179</v>
      </c>
      <c r="F94" s="63" t="n">
        <v>48</v>
      </c>
      <c r="G94" s="63" t="n">
        <v>93</v>
      </c>
      <c r="H94" s="63" t="n">
        <v>4311</v>
      </c>
      <c r="I94" s="63" t="n">
        <v>4296</v>
      </c>
      <c r="J94" s="63" t="n">
        <v>114</v>
      </c>
      <c r="K94" s="63" t="n">
        <v>0</v>
      </c>
      <c r="L94" s="63" t="n">
        <v>0</v>
      </c>
      <c r="M94" s="63" t="n">
        <v>67</v>
      </c>
      <c r="N94" s="63" t="n">
        <v>187</v>
      </c>
      <c r="O94" s="63" t="n">
        <v>12</v>
      </c>
      <c r="P94" s="63" t="n">
        <v>0</v>
      </c>
      <c r="Q94" s="63" t="n">
        <v>0</v>
      </c>
      <c r="R94" s="63" t="n">
        <v>0</v>
      </c>
    </row>
    <row r="95" customFormat="false" ht="14.65" hidden="false" customHeight="false" outlineLevel="0" collapsed="false">
      <c r="A95" s="61" t="n">
        <v>36625</v>
      </c>
      <c r="B95" s="61" t="n">
        <v>36625</v>
      </c>
      <c r="C95" s="62" t="s">
        <v>109</v>
      </c>
      <c r="D95" s="63" t="n">
        <v>65</v>
      </c>
      <c r="E95" s="63" t="n">
        <v>108</v>
      </c>
      <c r="F95" s="63" t="n">
        <v>48</v>
      </c>
      <c r="G95" s="63" t="n">
        <v>221</v>
      </c>
      <c r="H95" s="63" t="n">
        <v>4308</v>
      </c>
      <c r="I95" s="63" t="n">
        <v>4559</v>
      </c>
      <c r="J95" s="63" t="n">
        <v>167</v>
      </c>
      <c r="K95" s="63" t="n">
        <v>0</v>
      </c>
      <c r="L95" s="63" t="n">
        <v>0</v>
      </c>
      <c r="M95" s="63" t="n">
        <v>91</v>
      </c>
      <c r="N95" s="63" t="n">
        <v>80</v>
      </c>
      <c r="O95" s="63" t="n">
        <v>12</v>
      </c>
      <c r="P95" s="63" t="n">
        <v>0</v>
      </c>
      <c r="Q95" s="63" t="n">
        <v>0</v>
      </c>
      <c r="R95" s="63" t="n">
        <v>0</v>
      </c>
    </row>
    <row r="96" customFormat="false" ht="14.65" hidden="false" customHeight="false" outlineLevel="0" collapsed="false">
      <c r="A96" s="61" t="n">
        <v>36626</v>
      </c>
      <c r="B96" s="61" t="n">
        <v>36626</v>
      </c>
      <c r="C96" s="62" t="s">
        <v>109</v>
      </c>
      <c r="D96" s="63" t="n">
        <v>-3</v>
      </c>
      <c r="E96" s="63" t="n">
        <v>32</v>
      </c>
      <c r="F96" s="63" t="n">
        <v>-74</v>
      </c>
      <c r="G96" s="63" t="n">
        <v>-45</v>
      </c>
      <c r="H96" s="63" t="n">
        <v>4534</v>
      </c>
      <c r="I96" s="63" t="n">
        <v>4427</v>
      </c>
      <c r="J96" s="63" t="n">
        <v>105</v>
      </c>
      <c r="K96" s="63" t="n">
        <v>0</v>
      </c>
      <c r="L96" s="63" t="n">
        <v>0</v>
      </c>
      <c r="M96" s="63" t="n">
        <v>89</v>
      </c>
      <c r="N96" s="63" t="n">
        <v>120</v>
      </c>
      <c r="O96" s="63" t="n">
        <v>12</v>
      </c>
      <c r="P96" s="63" t="n">
        <v>0</v>
      </c>
      <c r="Q96" s="63" t="n">
        <v>0</v>
      </c>
      <c r="R96" s="63" t="n">
        <v>0</v>
      </c>
    </row>
    <row r="97" customFormat="false" ht="14.65" hidden="false" customHeight="false" outlineLevel="0" collapsed="false">
      <c r="A97" s="61" t="n">
        <v>36627</v>
      </c>
      <c r="B97" s="61" t="n">
        <v>36627</v>
      </c>
      <c r="C97" s="62" t="s">
        <v>109</v>
      </c>
      <c r="D97" s="63" t="n">
        <v>90</v>
      </c>
      <c r="E97" s="63" t="n">
        <v>28</v>
      </c>
      <c r="F97" s="63" t="n">
        <v>136</v>
      </c>
      <c r="G97" s="63" t="n">
        <v>254</v>
      </c>
      <c r="H97" s="63" t="n">
        <v>4457</v>
      </c>
      <c r="I97" s="63" t="n">
        <v>4517</v>
      </c>
      <c r="J97" s="63" t="n">
        <v>119</v>
      </c>
      <c r="K97" s="63" t="n">
        <v>0</v>
      </c>
      <c r="L97" s="63" t="n">
        <v>0</v>
      </c>
      <c r="M97" s="63" t="n">
        <v>89</v>
      </c>
      <c r="N97" s="63" t="n">
        <v>137</v>
      </c>
      <c r="O97" s="63" t="n">
        <v>11</v>
      </c>
      <c r="P97" s="63" t="n">
        <v>0</v>
      </c>
      <c r="Q97" s="63" t="n">
        <v>0</v>
      </c>
      <c r="R97" s="63" t="n">
        <v>0</v>
      </c>
    </row>
    <row r="98" customFormat="false" ht="14.65" hidden="false" customHeight="false" outlineLevel="0" collapsed="false">
      <c r="A98" s="61" t="n">
        <v>36628</v>
      </c>
      <c r="B98" s="61" t="n">
        <v>36628</v>
      </c>
      <c r="C98" s="62" t="s">
        <v>109</v>
      </c>
      <c r="D98" s="63" t="n">
        <v>-2</v>
      </c>
      <c r="E98" s="63" t="n">
        <v>-36</v>
      </c>
      <c r="F98" s="63" t="n">
        <v>-32</v>
      </c>
      <c r="G98" s="63" t="n">
        <v>-70</v>
      </c>
      <c r="H98" s="63" t="n">
        <v>4517</v>
      </c>
      <c r="I98" s="63" t="n">
        <v>4460</v>
      </c>
      <c r="J98" s="63" t="n">
        <v>97</v>
      </c>
      <c r="K98" s="63" t="n">
        <v>0</v>
      </c>
      <c r="L98" s="63" t="n">
        <v>0</v>
      </c>
      <c r="M98" s="63" t="n">
        <v>84</v>
      </c>
      <c r="N98" s="63" t="n">
        <v>239</v>
      </c>
      <c r="O98" s="63" t="n">
        <v>12</v>
      </c>
      <c r="P98" s="63" t="n">
        <v>0</v>
      </c>
      <c r="Q98" s="63" t="n">
        <v>0</v>
      </c>
      <c r="R98" s="63" t="n">
        <v>0</v>
      </c>
    </row>
    <row r="99" customFormat="false" ht="14.65" hidden="false" customHeight="false" outlineLevel="0" collapsed="false">
      <c r="A99" s="61" t="n">
        <v>36629</v>
      </c>
      <c r="B99" s="61" t="n">
        <v>36629</v>
      </c>
      <c r="C99" s="62" t="s">
        <v>109</v>
      </c>
      <c r="D99" s="63" t="n">
        <v>9</v>
      </c>
      <c r="E99" s="63" t="n">
        <v>53</v>
      </c>
      <c r="F99" s="63" t="n">
        <v>27</v>
      </c>
      <c r="G99" s="63" t="n">
        <v>89</v>
      </c>
      <c r="H99" s="63" t="n">
        <v>4466</v>
      </c>
      <c r="I99" s="63" t="n">
        <v>4490</v>
      </c>
      <c r="J99" s="63" t="n">
        <v>136</v>
      </c>
      <c r="K99" s="63" t="n">
        <v>0</v>
      </c>
      <c r="L99" s="63" t="n">
        <v>0</v>
      </c>
      <c r="M99" s="63" t="n">
        <v>82</v>
      </c>
      <c r="N99" s="63" t="n">
        <v>158</v>
      </c>
      <c r="O99" s="63" t="n">
        <v>12</v>
      </c>
      <c r="P99" s="63" t="n">
        <v>0</v>
      </c>
      <c r="Q99" s="63" t="n">
        <v>0</v>
      </c>
      <c r="R99" s="63" t="n">
        <v>0</v>
      </c>
    </row>
    <row r="100" customFormat="false" ht="14.65" hidden="false" customHeight="false" outlineLevel="0" collapsed="false">
      <c r="A100" s="61" t="n">
        <v>36630</v>
      </c>
      <c r="B100" s="61" t="n">
        <v>36630</v>
      </c>
      <c r="C100" s="62" t="s">
        <v>109</v>
      </c>
      <c r="D100" s="63" t="n">
        <v>-5</v>
      </c>
      <c r="E100" s="63" t="n">
        <v>82</v>
      </c>
      <c r="F100" s="63" t="n">
        <v>-35</v>
      </c>
      <c r="G100" s="63" t="n">
        <v>42</v>
      </c>
      <c r="H100" s="63" t="n">
        <v>4469</v>
      </c>
      <c r="I100" s="63" t="n">
        <v>4461</v>
      </c>
      <c r="J100" s="63" t="n">
        <v>87</v>
      </c>
      <c r="K100" s="63" t="n">
        <v>0</v>
      </c>
      <c r="L100" s="63" t="n">
        <v>0</v>
      </c>
      <c r="M100" s="63" t="n">
        <v>81</v>
      </c>
      <c r="N100" s="63" t="n">
        <v>238</v>
      </c>
      <c r="O100" s="63" t="n">
        <v>12</v>
      </c>
      <c r="P100" s="63" t="n">
        <v>0</v>
      </c>
      <c r="Q100" s="63" t="n">
        <v>0</v>
      </c>
      <c r="R100" s="63" t="n">
        <v>0</v>
      </c>
    </row>
    <row r="101" customFormat="false" ht="14.65" hidden="false" customHeight="false" outlineLevel="0" collapsed="false">
      <c r="A101" s="61" t="n">
        <v>36631</v>
      </c>
      <c r="B101" s="61" t="n">
        <v>36631</v>
      </c>
      <c r="C101" s="62" t="s">
        <v>109</v>
      </c>
      <c r="D101" s="63" t="n">
        <v>-101</v>
      </c>
      <c r="E101" s="63" t="n">
        <v>55</v>
      </c>
      <c r="F101" s="63" t="n">
        <v>-9</v>
      </c>
      <c r="G101" s="63" t="n">
        <v>-55</v>
      </c>
      <c r="H101" s="63" t="n">
        <v>4468</v>
      </c>
      <c r="I101" s="63" t="n">
        <v>4386</v>
      </c>
      <c r="J101" s="63" t="n">
        <v>77</v>
      </c>
      <c r="K101" s="63" t="n">
        <v>0</v>
      </c>
      <c r="L101" s="63" t="n">
        <v>0</v>
      </c>
      <c r="M101" s="63" t="n">
        <v>83</v>
      </c>
      <c r="N101" s="63" t="n">
        <v>286</v>
      </c>
      <c r="O101" s="63" t="n">
        <v>12</v>
      </c>
      <c r="P101" s="63" t="n">
        <v>0</v>
      </c>
      <c r="Q101" s="63" t="n">
        <v>0</v>
      </c>
      <c r="R101" s="63" t="n">
        <v>0</v>
      </c>
    </row>
    <row r="102" customFormat="false" ht="14.65" hidden="false" customHeight="false" outlineLevel="0" collapsed="false">
      <c r="A102" s="61" t="n">
        <v>36632</v>
      </c>
      <c r="B102" s="61" t="n">
        <v>36632</v>
      </c>
      <c r="C102" s="62" t="s">
        <v>109</v>
      </c>
      <c r="D102" s="63" t="n">
        <v>-103</v>
      </c>
      <c r="E102" s="63" t="n">
        <v>21</v>
      </c>
      <c r="F102" s="63" t="n">
        <v>-19</v>
      </c>
      <c r="G102" s="63" t="n">
        <v>-101</v>
      </c>
      <c r="H102" s="63" t="n">
        <v>4390</v>
      </c>
      <c r="I102" s="63" t="n">
        <v>4337</v>
      </c>
      <c r="J102" s="63" t="n">
        <v>77</v>
      </c>
      <c r="K102" s="63" t="n">
        <v>0</v>
      </c>
      <c r="L102" s="63" t="n">
        <v>0</v>
      </c>
      <c r="M102" s="63" t="n">
        <v>82</v>
      </c>
      <c r="N102" s="63" t="n">
        <v>234</v>
      </c>
      <c r="O102" s="63" t="n">
        <v>12</v>
      </c>
      <c r="P102" s="63" t="n">
        <v>0</v>
      </c>
      <c r="Q102" s="63" t="n">
        <v>0</v>
      </c>
      <c r="R102" s="63" t="n">
        <v>0</v>
      </c>
    </row>
    <row r="103" customFormat="false" ht="14.65" hidden="false" customHeight="false" outlineLevel="0" collapsed="false">
      <c r="A103" s="61" t="n">
        <v>36633</v>
      </c>
      <c r="B103" s="61" t="n">
        <v>36633</v>
      </c>
      <c r="C103" s="62" t="s">
        <v>109</v>
      </c>
      <c r="D103" s="63" t="n">
        <v>-91</v>
      </c>
      <c r="E103" s="63" t="n">
        <v>-20</v>
      </c>
      <c r="F103" s="63" t="n">
        <v>-86</v>
      </c>
      <c r="G103" s="63" t="n">
        <v>-197</v>
      </c>
      <c r="H103" s="63" t="n">
        <v>4339</v>
      </c>
      <c r="I103" s="63" t="n">
        <v>4178</v>
      </c>
      <c r="J103" s="63" t="n">
        <v>96</v>
      </c>
      <c r="K103" s="63" t="n">
        <v>0</v>
      </c>
      <c r="L103" s="63" t="n">
        <v>0</v>
      </c>
      <c r="M103" s="63" t="n">
        <v>85</v>
      </c>
      <c r="N103" s="63" t="n">
        <v>77</v>
      </c>
      <c r="O103" s="63" t="n">
        <v>12</v>
      </c>
      <c r="P103" s="63" t="n">
        <v>0</v>
      </c>
      <c r="Q103" s="63" t="n">
        <v>0</v>
      </c>
      <c r="R103" s="63" t="n">
        <v>0</v>
      </c>
    </row>
    <row r="104" customFormat="false" ht="14.65" hidden="false" customHeight="false" outlineLevel="0" collapsed="false">
      <c r="A104" s="61" t="n">
        <v>36634</v>
      </c>
      <c r="B104" s="61" t="n">
        <v>36634</v>
      </c>
      <c r="C104" s="62" t="s">
        <v>109</v>
      </c>
      <c r="D104" s="63" t="n">
        <v>14</v>
      </c>
      <c r="E104" s="63" t="n">
        <v>52</v>
      </c>
      <c r="F104" s="63" t="n">
        <v>100</v>
      </c>
      <c r="G104" s="63" t="n">
        <v>166</v>
      </c>
      <c r="H104" s="63" t="n">
        <v>4170</v>
      </c>
      <c r="I104" s="63" t="n">
        <v>4294</v>
      </c>
      <c r="J104" s="63" t="n">
        <v>128</v>
      </c>
      <c r="K104" s="63" t="n">
        <v>0</v>
      </c>
      <c r="L104" s="63" t="n">
        <v>0</v>
      </c>
      <c r="M104" s="63" t="n">
        <v>88</v>
      </c>
      <c r="N104" s="63" t="n">
        <v>95</v>
      </c>
      <c r="O104" s="63" t="n">
        <v>9</v>
      </c>
      <c r="P104" s="63" t="n">
        <v>0</v>
      </c>
      <c r="Q104" s="63" t="n">
        <v>0</v>
      </c>
      <c r="R104" s="63" t="n">
        <v>0</v>
      </c>
    </row>
    <row r="105" customFormat="false" ht="14.65" hidden="false" customHeight="false" outlineLevel="0" collapsed="false">
      <c r="A105" s="61" t="n">
        <v>36635</v>
      </c>
      <c r="B105" s="61" t="n">
        <v>36635</v>
      </c>
      <c r="C105" s="62" t="s">
        <v>109</v>
      </c>
      <c r="D105" s="63" t="n">
        <v>-35</v>
      </c>
      <c r="E105" s="63" t="n">
        <v>-54</v>
      </c>
      <c r="F105" s="63" t="n">
        <v>122</v>
      </c>
      <c r="G105" s="63" t="n">
        <v>33</v>
      </c>
      <c r="H105" s="63" t="n">
        <v>4269</v>
      </c>
      <c r="I105" s="63" t="n">
        <v>4218</v>
      </c>
      <c r="J105" s="63" t="n">
        <v>88</v>
      </c>
      <c r="K105" s="63" t="n">
        <v>0</v>
      </c>
      <c r="L105" s="63" t="n">
        <v>0</v>
      </c>
      <c r="M105" s="63" t="n">
        <v>85</v>
      </c>
      <c r="N105" s="63" t="n">
        <v>219</v>
      </c>
      <c r="O105" s="63" t="n">
        <v>10</v>
      </c>
      <c r="P105" s="63" t="n">
        <v>0</v>
      </c>
      <c r="Q105" s="63" t="n">
        <v>0</v>
      </c>
      <c r="R105" s="63" t="n">
        <v>0</v>
      </c>
    </row>
    <row r="106" customFormat="false" ht="14.65" hidden="false" customHeight="false" outlineLevel="0" collapsed="false">
      <c r="A106" s="61" t="n">
        <v>36636</v>
      </c>
      <c r="B106" s="61" t="n">
        <v>36636</v>
      </c>
      <c r="C106" s="62" t="s">
        <v>109</v>
      </c>
      <c r="D106" s="63" t="n">
        <v>76</v>
      </c>
      <c r="E106" s="63" t="n">
        <v>-68</v>
      </c>
      <c r="F106" s="63" t="n">
        <v>-15</v>
      </c>
      <c r="G106" s="63" t="n">
        <v>-7</v>
      </c>
      <c r="H106" s="63" t="n">
        <v>4224</v>
      </c>
      <c r="I106" s="63" t="n">
        <v>4091</v>
      </c>
      <c r="J106" s="63" t="n">
        <v>66</v>
      </c>
      <c r="K106" s="63" t="n">
        <v>0</v>
      </c>
      <c r="L106" s="63" t="n">
        <v>0</v>
      </c>
      <c r="M106" s="63" t="n">
        <v>86</v>
      </c>
      <c r="N106" s="63" t="n">
        <v>266</v>
      </c>
      <c r="O106" s="63" t="n">
        <v>9</v>
      </c>
      <c r="P106" s="63" t="n">
        <v>0</v>
      </c>
      <c r="Q106" s="63" t="n">
        <v>0</v>
      </c>
      <c r="R106" s="63" t="n">
        <v>0</v>
      </c>
    </row>
    <row r="107" customFormat="false" ht="14.65" hidden="false" customHeight="false" outlineLevel="0" collapsed="false">
      <c r="A107" s="61" t="n">
        <v>36637</v>
      </c>
      <c r="B107" s="61" t="n">
        <v>36637</v>
      </c>
      <c r="C107" s="62" t="s">
        <v>109</v>
      </c>
      <c r="D107" s="63" t="n">
        <v>-112</v>
      </c>
      <c r="E107" s="63" t="n">
        <v>74</v>
      </c>
      <c r="F107" s="63" t="n">
        <v>59</v>
      </c>
      <c r="G107" s="63" t="n">
        <v>21</v>
      </c>
      <c r="H107" s="63" t="n">
        <v>4102</v>
      </c>
      <c r="I107" s="63" t="n">
        <v>4082</v>
      </c>
      <c r="J107" s="63" t="n">
        <v>77</v>
      </c>
      <c r="K107" s="63" t="n">
        <v>0</v>
      </c>
      <c r="L107" s="63" t="n">
        <v>0</v>
      </c>
      <c r="M107" s="63" t="n">
        <v>84</v>
      </c>
      <c r="N107" s="63" t="n">
        <v>276</v>
      </c>
      <c r="O107" s="63" t="n">
        <v>9</v>
      </c>
      <c r="P107" s="63" t="n">
        <v>0</v>
      </c>
      <c r="Q107" s="63" t="n">
        <v>0</v>
      </c>
      <c r="R107" s="63" t="n">
        <v>0</v>
      </c>
    </row>
    <row r="108" customFormat="false" ht="14.65" hidden="false" customHeight="false" outlineLevel="0" collapsed="false">
      <c r="A108" s="61" t="n">
        <v>36638</v>
      </c>
      <c r="B108" s="61" t="n">
        <v>36638</v>
      </c>
      <c r="C108" s="62" t="s">
        <v>109</v>
      </c>
      <c r="D108" s="63" t="n">
        <v>-13</v>
      </c>
      <c r="E108" s="63" t="n">
        <v>193</v>
      </c>
      <c r="F108" s="63" t="n">
        <v>66</v>
      </c>
      <c r="G108" s="63" t="n">
        <v>246</v>
      </c>
      <c r="H108" s="63" t="n">
        <v>4098</v>
      </c>
      <c r="I108" s="63" t="n">
        <v>4325</v>
      </c>
      <c r="J108" s="63" t="n">
        <v>77</v>
      </c>
      <c r="K108" s="63" t="n">
        <v>0</v>
      </c>
      <c r="L108" s="63" t="n">
        <v>0</v>
      </c>
      <c r="M108" s="63" t="n">
        <v>84</v>
      </c>
      <c r="N108" s="63" t="n">
        <v>208</v>
      </c>
      <c r="O108" s="63" t="n">
        <v>10</v>
      </c>
      <c r="P108" s="63" t="n">
        <v>0</v>
      </c>
      <c r="Q108" s="63" t="n">
        <v>0</v>
      </c>
      <c r="R108" s="63" t="n">
        <v>0</v>
      </c>
    </row>
    <row r="109" customFormat="false" ht="14.65" hidden="false" customHeight="false" outlineLevel="0" collapsed="false">
      <c r="A109" s="61" t="n">
        <v>36639</v>
      </c>
      <c r="B109" s="61" t="n">
        <v>36639</v>
      </c>
      <c r="C109" s="62" t="s">
        <v>109</v>
      </c>
      <c r="D109" s="63" t="n">
        <v>-37</v>
      </c>
      <c r="E109" s="63" t="n">
        <v>191</v>
      </c>
      <c r="F109" s="63" t="n">
        <v>52</v>
      </c>
      <c r="G109" s="63" t="n">
        <v>206</v>
      </c>
      <c r="H109" s="63" t="n">
        <v>4293</v>
      </c>
      <c r="I109" s="63" t="n">
        <v>4486</v>
      </c>
      <c r="J109" s="63" t="n">
        <v>77</v>
      </c>
      <c r="K109" s="63" t="n">
        <v>0</v>
      </c>
      <c r="L109" s="63" t="n">
        <v>0</v>
      </c>
      <c r="M109" s="63" t="n">
        <v>87</v>
      </c>
      <c r="N109" s="63" t="n">
        <v>166</v>
      </c>
      <c r="O109" s="63" t="n">
        <v>11</v>
      </c>
      <c r="P109" s="63" t="n">
        <v>0</v>
      </c>
      <c r="Q109" s="63" t="n">
        <v>0</v>
      </c>
      <c r="R109" s="63" t="n">
        <v>0</v>
      </c>
    </row>
    <row r="110" customFormat="false" ht="14.65" hidden="false" customHeight="false" outlineLevel="0" collapsed="false">
      <c r="A110" s="61" t="n">
        <v>36640</v>
      </c>
      <c r="B110" s="61" t="n">
        <v>36640</v>
      </c>
      <c r="C110" s="62" t="s">
        <v>109</v>
      </c>
      <c r="D110" s="63" t="n">
        <v>13</v>
      </c>
      <c r="E110" s="63" t="n">
        <v>19</v>
      </c>
      <c r="F110" s="63" t="n">
        <v>31</v>
      </c>
      <c r="G110" s="63" t="n">
        <v>63</v>
      </c>
      <c r="H110" s="63" t="n">
        <v>4480</v>
      </c>
      <c r="I110" s="63" t="n">
        <v>4499</v>
      </c>
      <c r="J110" s="63" t="n">
        <v>94</v>
      </c>
      <c r="K110" s="63" t="n">
        <v>0</v>
      </c>
      <c r="L110" s="63" t="n">
        <v>0</v>
      </c>
      <c r="M110" s="63" t="n">
        <v>85</v>
      </c>
      <c r="N110" s="63" t="n">
        <v>178</v>
      </c>
      <c r="O110" s="63" t="n">
        <v>10</v>
      </c>
      <c r="P110" s="63" t="n">
        <v>0</v>
      </c>
      <c r="Q110" s="63" t="n">
        <v>0</v>
      </c>
      <c r="R110" s="63" t="n">
        <v>0</v>
      </c>
    </row>
    <row r="111" customFormat="false" ht="14.65" hidden="false" customHeight="false" outlineLevel="0" collapsed="false">
      <c r="A111" s="61" t="n">
        <v>36641</v>
      </c>
      <c r="B111" s="61" t="n">
        <v>36641</v>
      </c>
      <c r="C111" s="62" t="s">
        <v>109</v>
      </c>
      <c r="D111" s="63" t="n">
        <v>65</v>
      </c>
      <c r="E111" s="63" t="n">
        <v>41</v>
      </c>
      <c r="F111" s="63" t="n">
        <v>-64</v>
      </c>
      <c r="G111" s="63" t="n">
        <v>42</v>
      </c>
      <c r="H111" s="63" t="n">
        <v>4499</v>
      </c>
      <c r="I111" s="63" t="n">
        <v>4493</v>
      </c>
      <c r="J111" s="63" t="n">
        <v>76</v>
      </c>
      <c r="K111" s="63" t="n">
        <v>0</v>
      </c>
      <c r="L111" s="63" t="n">
        <v>0</v>
      </c>
      <c r="M111" s="63" t="n">
        <v>86</v>
      </c>
      <c r="N111" s="63" t="n">
        <v>260</v>
      </c>
      <c r="O111" s="63" t="n">
        <v>9</v>
      </c>
      <c r="P111" s="63" t="n">
        <v>0</v>
      </c>
      <c r="Q111" s="63" t="n">
        <v>0</v>
      </c>
      <c r="R111" s="63" t="n">
        <v>0</v>
      </c>
    </row>
    <row r="112" customFormat="false" ht="14.65" hidden="false" customHeight="false" outlineLevel="0" collapsed="false">
      <c r="A112" s="61" t="n">
        <v>36642</v>
      </c>
      <c r="B112" s="61" t="n">
        <v>36642</v>
      </c>
      <c r="C112" s="62" t="s">
        <v>109</v>
      </c>
      <c r="D112" s="63" t="n">
        <v>0</v>
      </c>
      <c r="E112" s="63" t="n">
        <v>-43</v>
      </c>
      <c r="F112" s="63" t="n">
        <v>-73</v>
      </c>
      <c r="G112" s="63" t="n">
        <v>-116</v>
      </c>
      <c r="H112" s="63" t="n">
        <v>4481</v>
      </c>
      <c r="I112" s="63" t="n">
        <v>4340</v>
      </c>
      <c r="J112" s="63" t="n">
        <v>77</v>
      </c>
      <c r="K112" s="63" t="n">
        <v>0</v>
      </c>
      <c r="L112" s="63" t="n">
        <v>0</v>
      </c>
      <c r="M112" s="63" t="n">
        <v>84</v>
      </c>
      <c r="N112" s="63" t="n">
        <v>254</v>
      </c>
      <c r="O112" s="63" t="n">
        <v>9</v>
      </c>
      <c r="P112" s="63" t="n">
        <v>0</v>
      </c>
      <c r="Q112" s="63" t="n">
        <v>0</v>
      </c>
      <c r="R112" s="63" t="n">
        <v>0</v>
      </c>
    </row>
    <row r="113" customFormat="false" ht="14.65" hidden="false" customHeight="false" outlineLevel="0" collapsed="false">
      <c r="A113" s="61" t="n">
        <v>36643</v>
      </c>
      <c r="B113" s="61" t="n">
        <v>36643</v>
      </c>
      <c r="C113" s="62" t="s">
        <v>109</v>
      </c>
      <c r="D113" s="63" t="n">
        <v>-78</v>
      </c>
      <c r="E113" s="63" t="n">
        <v>-11</v>
      </c>
      <c r="F113" s="63" t="n">
        <v>40</v>
      </c>
      <c r="G113" s="63" t="n">
        <v>-49</v>
      </c>
      <c r="H113" s="63" t="n">
        <v>4345</v>
      </c>
      <c r="I113" s="63" t="n">
        <v>4187</v>
      </c>
      <c r="J113" s="63" t="n">
        <v>119</v>
      </c>
      <c r="K113" s="63" t="n">
        <v>0</v>
      </c>
      <c r="L113" s="63" t="n">
        <v>0</v>
      </c>
      <c r="M113" s="63" t="n">
        <v>87</v>
      </c>
      <c r="N113" s="63" t="n">
        <v>156</v>
      </c>
      <c r="O113" s="63" t="n">
        <v>9</v>
      </c>
      <c r="P113" s="63" t="n">
        <v>0</v>
      </c>
      <c r="Q113" s="63" t="n">
        <v>0</v>
      </c>
      <c r="R113" s="63" t="n">
        <v>0</v>
      </c>
    </row>
    <row r="114" customFormat="false" ht="14.65" hidden="false" customHeight="false" outlineLevel="0" collapsed="false">
      <c r="A114" s="61" t="n">
        <v>36644</v>
      </c>
      <c r="B114" s="61" t="n">
        <v>36644</v>
      </c>
      <c r="C114" s="62" t="s">
        <v>109</v>
      </c>
      <c r="D114" s="63" t="n">
        <v>-38</v>
      </c>
      <c r="E114" s="63" t="n">
        <v>-58</v>
      </c>
      <c r="F114" s="63" t="n">
        <v>-64</v>
      </c>
      <c r="G114" s="63" t="n">
        <v>-160</v>
      </c>
      <c r="H114" s="63" t="n">
        <v>4190</v>
      </c>
      <c r="I114" s="63" t="n">
        <v>4043</v>
      </c>
      <c r="J114" s="63" t="n">
        <v>80</v>
      </c>
      <c r="K114" s="63" t="n">
        <v>0</v>
      </c>
      <c r="L114" s="63" t="n">
        <v>0</v>
      </c>
      <c r="M114" s="63" t="n">
        <v>83</v>
      </c>
      <c r="N114" s="63" t="n">
        <v>251</v>
      </c>
      <c r="O114" s="63" t="n">
        <v>9</v>
      </c>
      <c r="P114" s="63" t="n">
        <v>0</v>
      </c>
      <c r="Q114" s="63" t="n">
        <v>0</v>
      </c>
      <c r="R114" s="63" t="n">
        <v>0</v>
      </c>
    </row>
    <row r="115" customFormat="false" ht="14.65" hidden="false" customHeight="false" outlineLevel="0" collapsed="false">
      <c r="A115" s="61" t="n">
        <v>36645</v>
      </c>
      <c r="B115" s="61" t="n">
        <v>36645</v>
      </c>
      <c r="C115" s="62" t="s">
        <v>109</v>
      </c>
      <c r="D115" s="63" t="n">
        <v>-20</v>
      </c>
      <c r="E115" s="63" t="n">
        <v>185</v>
      </c>
      <c r="F115" s="63" t="n">
        <v>30</v>
      </c>
      <c r="G115" s="63" t="n">
        <v>195</v>
      </c>
      <c r="H115" s="63" t="n">
        <v>4040</v>
      </c>
      <c r="I115" s="63" t="n">
        <v>4260</v>
      </c>
      <c r="J115" s="63" t="n">
        <v>80</v>
      </c>
      <c r="K115" s="63" t="n">
        <v>0</v>
      </c>
      <c r="L115" s="63" t="n">
        <v>0</v>
      </c>
      <c r="M115" s="63" t="n">
        <v>83</v>
      </c>
      <c r="N115" s="63" t="n">
        <v>277</v>
      </c>
      <c r="O115" s="63" t="n">
        <v>10</v>
      </c>
      <c r="P115" s="63" t="n">
        <v>0</v>
      </c>
      <c r="Q115" s="63" t="n">
        <v>0</v>
      </c>
      <c r="R115" s="63" t="n">
        <v>0</v>
      </c>
    </row>
    <row r="116" customFormat="false" ht="14.65" hidden="false" customHeight="false" outlineLevel="0" collapsed="false">
      <c r="A116" s="61" t="n">
        <v>36646</v>
      </c>
      <c r="B116" s="61" t="n">
        <v>36646</v>
      </c>
      <c r="C116" s="62" t="s">
        <v>109</v>
      </c>
      <c r="D116" s="63" t="n">
        <v>29</v>
      </c>
      <c r="E116" s="63" t="n">
        <v>221</v>
      </c>
      <c r="F116" s="63" t="n">
        <v>2</v>
      </c>
      <c r="G116" s="63" t="n">
        <v>252</v>
      </c>
      <c r="H116" s="63" t="n">
        <v>4256</v>
      </c>
      <c r="I116" s="63" t="n">
        <v>4484</v>
      </c>
      <c r="J116" s="63" t="n">
        <v>80</v>
      </c>
      <c r="K116" s="63" t="n">
        <v>0</v>
      </c>
      <c r="L116" s="63" t="n">
        <v>0</v>
      </c>
      <c r="M116" s="63" t="n">
        <v>82</v>
      </c>
      <c r="N116" s="63" t="n">
        <v>266</v>
      </c>
      <c r="O116" s="63" t="n">
        <v>11</v>
      </c>
      <c r="P116" s="63" t="n">
        <v>0</v>
      </c>
      <c r="Q116" s="63" t="n">
        <v>0</v>
      </c>
      <c r="R116" s="63" t="n">
        <v>0</v>
      </c>
    </row>
    <row r="117" customFormat="false" ht="14.65" hidden="false" customHeight="false" outlineLevel="0" collapsed="false">
      <c r="A117" s="61" t="n">
        <v>36647</v>
      </c>
      <c r="B117" s="61" t="n">
        <v>36647</v>
      </c>
      <c r="C117" s="62" t="s">
        <v>109</v>
      </c>
      <c r="D117" s="63" t="n">
        <v>-30</v>
      </c>
      <c r="E117" s="63" t="n">
        <v>-46</v>
      </c>
      <c r="F117" s="63" t="n">
        <v>-20</v>
      </c>
      <c r="G117" s="63" t="n">
        <v>-96</v>
      </c>
      <c r="H117" s="63" t="n">
        <v>4486</v>
      </c>
      <c r="I117" s="63" t="n">
        <v>4370</v>
      </c>
      <c r="J117" s="63" t="n">
        <v>109</v>
      </c>
      <c r="K117" s="63" t="n">
        <v>0</v>
      </c>
      <c r="L117" s="63" t="n">
        <v>0</v>
      </c>
      <c r="M117" s="63" t="n">
        <v>80</v>
      </c>
      <c r="N117" s="63" t="n">
        <v>184</v>
      </c>
      <c r="O117" s="63" t="n">
        <v>9</v>
      </c>
      <c r="P117" s="63" t="n">
        <v>0</v>
      </c>
      <c r="Q117" s="63" t="n">
        <v>0</v>
      </c>
      <c r="R117" s="63" t="n">
        <v>0</v>
      </c>
    </row>
    <row r="118" customFormat="false" ht="14.65" hidden="false" customHeight="false" outlineLevel="0" collapsed="false">
      <c r="A118" s="61" t="n">
        <v>36648</v>
      </c>
      <c r="B118" s="61" t="n">
        <v>36648</v>
      </c>
      <c r="C118" s="62" t="s">
        <v>109</v>
      </c>
      <c r="D118" s="63" t="n">
        <v>56</v>
      </c>
      <c r="E118" s="63" t="n">
        <v>17</v>
      </c>
      <c r="F118" s="63" t="n">
        <v>-3</v>
      </c>
      <c r="G118" s="63" t="n">
        <v>70</v>
      </c>
      <c r="H118" s="63" t="n">
        <v>4353</v>
      </c>
      <c r="I118" s="63" t="n">
        <v>4367</v>
      </c>
      <c r="J118" s="63" t="n">
        <v>101</v>
      </c>
      <c r="K118" s="63" t="n">
        <v>0</v>
      </c>
      <c r="L118" s="63" t="n">
        <v>0</v>
      </c>
      <c r="M118" s="63" t="n">
        <v>77</v>
      </c>
      <c r="N118" s="63" t="n">
        <v>113</v>
      </c>
      <c r="O118" s="63" t="n">
        <v>9</v>
      </c>
      <c r="P118" s="63" t="n">
        <v>0</v>
      </c>
      <c r="Q118" s="63" t="n">
        <v>0</v>
      </c>
      <c r="R118" s="63" t="n">
        <v>0</v>
      </c>
    </row>
    <row r="119" customFormat="false" ht="14.65" hidden="false" customHeight="false" outlineLevel="0" collapsed="false">
      <c r="A119" s="61" t="n">
        <v>36649</v>
      </c>
      <c r="B119" s="61" t="n">
        <v>36649</v>
      </c>
      <c r="C119" s="62" t="s">
        <v>109</v>
      </c>
      <c r="D119" s="63" t="n">
        <v>98</v>
      </c>
      <c r="E119" s="63" t="n">
        <v>-54</v>
      </c>
      <c r="F119" s="63" t="n">
        <v>28</v>
      </c>
      <c r="G119" s="63" t="n">
        <v>72</v>
      </c>
      <c r="H119" s="63" t="n">
        <v>4359</v>
      </c>
      <c r="I119" s="63" t="n">
        <v>4427</v>
      </c>
      <c r="J119" s="63" t="n">
        <v>98</v>
      </c>
      <c r="K119" s="63" t="n">
        <v>0</v>
      </c>
      <c r="L119" s="63" t="n">
        <v>0</v>
      </c>
      <c r="M119" s="63" t="n">
        <v>79</v>
      </c>
      <c r="N119" s="63" t="n">
        <v>116</v>
      </c>
      <c r="O119" s="63" t="n">
        <v>10</v>
      </c>
      <c r="P119" s="63" t="n">
        <v>0</v>
      </c>
      <c r="Q119" s="63" t="n">
        <v>0</v>
      </c>
      <c r="R119" s="63" t="n">
        <v>0</v>
      </c>
    </row>
    <row r="120" customFormat="false" ht="14.65" hidden="false" customHeight="false" outlineLevel="0" collapsed="false">
      <c r="A120" s="61" t="n">
        <v>36650</v>
      </c>
      <c r="B120" s="61" t="n">
        <v>36650</v>
      </c>
      <c r="C120" s="62" t="s">
        <v>109</v>
      </c>
      <c r="D120" s="63" t="n">
        <v>-20</v>
      </c>
      <c r="E120" s="63" t="n">
        <v>-48</v>
      </c>
      <c r="F120" s="63" t="n">
        <v>11</v>
      </c>
      <c r="G120" s="63" t="n">
        <v>-57</v>
      </c>
      <c r="H120" s="63" t="n">
        <v>4429</v>
      </c>
      <c r="I120" s="63" t="n">
        <v>4290</v>
      </c>
      <c r="J120" s="63" t="n">
        <v>101</v>
      </c>
      <c r="K120" s="63" t="n">
        <v>0</v>
      </c>
      <c r="L120" s="63" t="n">
        <v>0</v>
      </c>
      <c r="M120" s="63" t="n">
        <v>78</v>
      </c>
      <c r="N120" s="63" t="n">
        <v>209</v>
      </c>
      <c r="O120" s="63" t="n">
        <v>9</v>
      </c>
      <c r="P120" s="63" t="n">
        <v>0</v>
      </c>
      <c r="Q120" s="63" t="n">
        <v>0</v>
      </c>
      <c r="R120" s="63" t="n">
        <v>0</v>
      </c>
    </row>
    <row r="121" customFormat="false" ht="14.65" hidden="false" customHeight="false" outlineLevel="0" collapsed="false">
      <c r="A121" s="61" t="n">
        <v>36651</v>
      </c>
      <c r="B121" s="61" t="n">
        <v>36651</v>
      </c>
      <c r="C121" s="62" t="s">
        <v>109</v>
      </c>
      <c r="D121" s="63" t="n">
        <v>-40</v>
      </c>
      <c r="E121" s="63" t="n">
        <v>-41</v>
      </c>
      <c r="F121" s="63" t="n">
        <v>36</v>
      </c>
      <c r="G121" s="63" t="n">
        <v>-45</v>
      </c>
      <c r="H121" s="63" t="n">
        <v>4285</v>
      </c>
      <c r="I121" s="63" t="n">
        <v>4196</v>
      </c>
      <c r="J121" s="63" t="n">
        <v>107</v>
      </c>
      <c r="K121" s="63" t="n">
        <v>0</v>
      </c>
      <c r="L121" s="63" t="n">
        <v>0</v>
      </c>
      <c r="M121" s="63" t="n">
        <v>80</v>
      </c>
      <c r="N121" s="63" t="n">
        <v>239</v>
      </c>
      <c r="O121" s="63" t="n">
        <v>9</v>
      </c>
      <c r="P121" s="63" t="n">
        <v>0</v>
      </c>
      <c r="Q121" s="63" t="n">
        <v>0</v>
      </c>
      <c r="R121" s="63" t="n">
        <v>0</v>
      </c>
    </row>
    <row r="122" customFormat="false" ht="14.65" hidden="false" customHeight="false" outlineLevel="0" collapsed="false">
      <c r="A122" s="61" t="n">
        <v>36652</v>
      </c>
      <c r="B122" s="61" t="n">
        <v>36652</v>
      </c>
      <c r="C122" s="62" t="s">
        <v>109</v>
      </c>
      <c r="D122" s="63" t="n">
        <v>-254</v>
      </c>
      <c r="E122" s="63" t="n">
        <v>187</v>
      </c>
      <c r="F122" s="63" t="n">
        <v>22</v>
      </c>
      <c r="G122" s="63" t="n">
        <v>-45</v>
      </c>
      <c r="H122" s="63" t="n">
        <v>4192</v>
      </c>
      <c r="I122" s="63" t="n">
        <v>4112</v>
      </c>
      <c r="J122" s="63" t="n">
        <v>101</v>
      </c>
      <c r="K122" s="63" t="n">
        <v>0</v>
      </c>
      <c r="L122" s="63" t="n">
        <v>0</v>
      </c>
      <c r="M122" s="63" t="n">
        <v>81</v>
      </c>
      <c r="N122" s="63" t="n">
        <v>261</v>
      </c>
      <c r="O122" s="63" t="n">
        <v>9</v>
      </c>
      <c r="P122" s="63" t="n">
        <v>0</v>
      </c>
      <c r="Q122" s="63" t="n">
        <v>0</v>
      </c>
      <c r="R122" s="63" t="n">
        <v>0</v>
      </c>
    </row>
    <row r="123" customFormat="false" ht="14.65" hidden="false" customHeight="false" outlineLevel="0" collapsed="false">
      <c r="A123" s="61" t="n">
        <v>36653</v>
      </c>
      <c r="B123" s="61" t="n">
        <v>36653</v>
      </c>
      <c r="C123" s="62" t="s">
        <v>109</v>
      </c>
      <c r="D123" s="63" t="n">
        <v>-61</v>
      </c>
      <c r="E123" s="63" t="n">
        <v>145</v>
      </c>
      <c r="F123" s="63" t="n">
        <v>17</v>
      </c>
      <c r="G123" s="63" t="n">
        <v>101</v>
      </c>
      <c r="H123" s="63" t="n">
        <v>4114</v>
      </c>
      <c r="I123" s="63" t="n">
        <v>4201</v>
      </c>
      <c r="J123" s="63" t="n">
        <v>101</v>
      </c>
      <c r="K123" s="63" t="n">
        <v>0</v>
      </c>
      <c r="L123" s="63" t="n">
        <v>0</v>
      </c>
      <c r="M123" s="63" t="n">
        <v>80</v>
      </c>
      <c r="N123" s="63" t="n">
        <v>108</v>
      </c>
      <c r="O123" s="63" t="n">
        <v>9</v>
      </c>
      <c r="P123" s="63" t="n">
        <v>0</v>
      </c>
      <c r="Q123" s="63" t="n">
        <v>0</v>
      </c>
      <c r="R123" s="63" t="n">
        <v>0</v>
      </c>
    </row>
    <row r="124" customFormat="false" ht="14.65" hidden="false" customHeight="false" outlineLevel="0" collapsed="false">
      <c r="A124" s="61" t="n">
        <v>36654</v>
      </c>
      <c r="B124" s="61" t="n">
        <v>36654</v>
      </c>
      <c r="C124" s="62" t="s">
        <v>109</v>
      </c>
      <c r="D124" s="63" t="n">
        <v>30</v>
      </c>
      <c r="E124" s="63" t="n">
        <v>54</v>
      </c>
      <c r="F124" s="63" t="n">
        <v>-225</v>
      </c>
      <c r="G124" s="63" t="n">
        <v>-141</v>
      </c>
      <c r="H124" s="63" t="n">
        <v>4188</v>
      </c>
      <c r="I124" s="63" t="n">
        <v>4086</v>
      </c>
      <c r="J124" s="63" t="n">
        <v>101</v>
      </c>
      <c r="K124" s="63" t="n">
        <v>0</v>
      </c>
      <c r="L124" s="63" t="n">
        <v>0</v>
      </c>
      <c r="M124" s="63" t="n">
        <v>79</v>
      </c>
      <c r="N124" s="63" t="n">
        <v>103</v>
      </c>
      <c r="O124" s="63" t="n">
        <v>9</v>
      </c>
      <c r="P124" s="63" t="n">
        <v>0</v>
      </c>
      <c r="Q124" s="63" t="n">
        <v>0</v>
      </c>
      <c r="R124" s="63" t="n">
        <v>0</v>
      </c>
    </row>
    <row r="125" customFormat="false" ht="25.35" hidden="false" customHeight="false" outlineLevel="0" collapsed="false">
      <c r="A125" s="61" t="n">
        <v>36656</v>
      </c>
      <c r="B125" s="61" t="n">
        <v>36656</v>
      </c>
      <c r="C125" s="62" t="s">
        <v>109</v>
      </c>
      <c r="D125" s="63" t="n">
        <v>-116</v>
      </c>
      <c r="E125" s="63" t="n">
        <v>-83</v>
      </c>
      <c r="F125" s="63" t="n">
        <v>18</v>
      </c>
      <c r="G125" s="63" t="n">
        <v>-181</v>
      </c>
      <c r="H125" s="63" t="n">
        <v>4031</v>
      </c>
      <c r="I125" s="63" t="n">
        <v>3914</v>
      </c>
      <c r="J125" s="63" t="n">
        <v>101</v>
      </c>
      <c r="K125" s="63" t="n">
        <v>0</v>
      </c>
      <c r="L125" s="63" t="n">
        <v>0</v>
      </c>
      <c r="M125" s="63" t="n">
        <v>57</v>
      </c>
      <c r="N125" s="63" t="n">
        <v>68</v>
      </c>
      <c r="O125" s="63" t="n">
        <v>9</v>
      </c>
      <c r="P125" s="63" t="n">
        <v>0</v>
      </c>
      <c r="Q125" s="63" t="n">
        <v>0</v>
      </c>
      <c r="R125" s="63" t="n">
        <v>0</v>
      </c>
    </row>
    <row r="126" customFormat="false" ht="25.35" hidden="false" customHeight="false" outlineLevel="0" collapsed="false">
      <c r="A126" s="61" t="n">
        <v>36657</v>
      </c>
      <c r="B126" s="61" t="n">
        <v>36657</v>
      </c>
      <c r="C126" s="62" t="s">
        <v>109</v>
      </c>
      <c r="D126" s="63" t="n">
        <v>90</v>
      </c>
      <c r="E126" s="63" t="n">
        <v>-161</v>
      </c>
      <c r="F126" s="63" t="n">
        <v>17</v>
      </c>
      <c r="G126" s="63" t="n">
        <v>-54</v>
      </c>
      <c r="H126" s="63" t="n">
        <v>3905</v>
      </c>
      <c r="I126" s="63" t="n">
        <v>3901</v>
      </c>
      <c r="J126" s="63" t="n">
        <v>101</v>
      </c>
      <c r="K126" s="63" t="n">
        <v>0</v>
      </c>
      <c r="L126" s="63" t="n">
        <v>7</v>
      </c>
      <c r="M126" s="63" t="n">
        <v>61</v>
      </c>
      <c r="N126" s="63" t="n">
        <v>73</v>
      </c>
      <c r="O126" s="63" t="n">
        <v>8</v>
      </c>
      <c r="P126" s="63" t="n">
        <v>0</v>
      </c>
      <c r="Q126" s="63" t="n">
        <v>0</v>
      </c>
      <c r="R126" s="63" t="n">
        <v>0</v>
      </c>
    </row>
    <row r="127" customFormat="false" ht="25.35" hidden="false" customHeight="false" outlineLevel="0" collapsed="false">
      <c r="A127" s="61" t="n">
        <v>36658</v>
      </c>
      <c r="B127" s="61" t="n">
        <v>36658</v>
      </c>
      <c r="C127" s="62" t="s">
        <v>109</v>
      </c>
      <c r="D127" s="63" t="n">
        <v>-20</v>
      </c>
      <c r="E127" s="63" t="n">
        <v>-108</v>
      </c>
      <c r="F127" s="63" t="n">
        <v>35</v>
      </c>
      <c r="G127" s="63" t="n">
        <v>-93</v>
      </c>
      <c r="H127" s="63" t="n">
        <v>3902</v>
      </c>
      <c r="I127" s="63" t="n">
        <v>3869</v>
      </c>
      <c r="J127" s="63" t="n">
        <v>106</v>
      </c>
      <c r="K127" s="63" t="n">
        <v>0</v>
      </c>
      <c r="L127" s="63" t="n">
        <v>0</v>
      </c>
      <c r="M127" s="63" t="n">
        <v>65</v>
      </c>
      <c r="N127" s="63" t="n">
        <v>94</v>
      </c>
      <c r="O127" s="63" t="n">
        <v>7</v>
      </c>
      <c r="P127" s="63" t="n">
        <v>0</v>
      </c>
      <c r="Q127" s="63" t="n">
        <v>0</v>
      </c>
      <c r="R127" s="63" t="n">
        <v>0</v>
      </c>
    </row>
    <row r="128" customFormat="false" ht="25.35" hidden="false" customHeight="false" outlineLevel="0" collapsed="false">
      <c r="A128" s="61" t="n">
        <v>36659</v>
      </c>
      <c r="B128" s="61" t="n">
        <v>36659</v>
      </c>
      <c r="C128" s="62" t="s">
        <v>109</v>
      </c>
      <c r="D128" s="63" t="n">
        <v>-78</v>
      </c>
      <c r="E128" s="63" t="n">
        <v>112</v>
      </c>
      <c r="F128" s="63" t="n">
        <v>73</v>
      </c>
      <c r="G128" s="63" t="n">
        <v>107</v>
      </c>
      <c r="H128" s="63" t="n">
        <v>3876</v>
      </c>
      <c r="I128" s="63" t="n">
        <v>4028</v>
      </c>
      <c r="J128" s="63" t="n">
        <v>101</v>
      </c>
      <c r="K128" s="63" t="n">
        <v>0</v>
      </c>
      <c r="L128" s="63" t="n">
        <v>0</v>
      </c>
      <c r="M128" s="63" t="n">
        <v>59</v>
      </c>
      <c r="N128" s="63" t="n">
        <v>83</v>
      </c>
      <c r="O128" s="63" t="n">
        <v>8</v>
      </c>
      <c r="P128" s="63" t="n">
        <v>0</v>
      </c>
      <c r="Q128" s="63" t="n">
        <v>0</v>
      </c>
      <c r="R128" s="63" t="n">
        <v>0</v>
      </c>
    </row>
    <row r="129" customFormat="false" ht="25.35" hidden="false" customHeight="false" outlineLevel="0" collapsed="false">
      <c r="A129" s="61" t="n">
        <v>36660</v>
      </c>
      <c r="B129" s="61" t="n">
        <v>36660</v>
      </c>
      <c r="C129" s="62" t="s">
        <v>109</v>
      </c>
      <c r="D129" s="63" t="n">
        <v>-42</v>
      </c>
      <c r="E129" s="63" t="n">
        <v>65</v>
      </c>
      <c r="F129" s="63" t="n">
        <v>160</v>
      </c>
      <c r="G129" s="63" t="n">
        <v>183</v>
      </c>
      <c r="H129" s="63" t="n">
        <v>4022</v>
      </c>
      <c r="I129" s="63" t="n">
        <v>4270</v>
      </c>
      <c r="J129" s="63" t="n">
        <v>101</v>
      </c>
      <c r="K129" s="63" t="n">
        <v>0</v>
      </c>
      <c r="L129" s="63" t="n">
        <v>0</v>
      </c>
      <c r="M129" s="63" t="n">
        <v>78</v>
      </c>
      <c r="N129" s="63" t="n">
        <v>15</v>
      </c>
      <c r="O129" s="63" t="n">
        <v>8</v>
      </c>
      <c r="P129" s="63" t="n">
        <v>0</v>
      </c>
      <c r="Q129" s="63" t="n">
        <v>0</v>
      </c>
      <c r="R129" s="63" t="n">
        <v>0</v>
      </c>
    </row>
    <row r="130" customFormat="false" ht="25.35" hidden="false" customHeight="false" outlineLevel="0" collapsed="false">
      <c r="A130" s="61" t="n">
        <v>36661</v>
      </c>
      <c r="B130" s="61" t="n">
        <v>36661</v>
      </c>
      <c r="C130" s="62" t="s">
        <v>109</v>
      </c>
      <c r="D130" s="63" t="n">
        <v>-78</v>
      </c>
      <c r="E130" s="63" t="n">
        <v>18</v>
      </c>
      <c r="F130" s="63" t="n">
        <v>-77</v>
      </c>
      <c r="G130" s="63" t="n">
        <v>-137</v>
      </c>
      <c r="H130" s="63" t="n">
        <v>4258</v>
      </c>
      <c r="I130" s="63" t="n">
        <v>4125</v>
      </c>
      <c r="J130" s="63" t="n">
        <v>101</v>
      </c>
      <c r="K130" s="63" t="n">
        <v>0</v>
      </c>
      <c r="L130" s="63" t="n">
        <v>0</v>
      </c>
      <c r="M130" s="63" t="n">
        <v>75</v>
      </c>
      <c r="N130" s="63" t="n">
        <v>0</v>
      </c>
      <c r="O130" s="63" t="n">
        <v>7</v>
      </c>
      <c r="P130" s="63" t="n">
        <v>0</v>
      </c>
      <c r="Q130" s="63" t="n">
        <v>0</v>
      </c>
      <c r="R130" s="63" t="n">
        <v>0</v>
      </c>
    </row>
    <row r="131" customFormat="false" ht="25.35" hidden="false" customHeight="false" outlineLevel="0" collapsed="false">
      <c r="A131" s="61" t="n">
        <v>36662</v>
      </c>
      <c r="B131" s="61" t="n">
        <v>36662</v>
      </c>
      <c r="C131" s="62" t="s">
        <v>109</v>
      </c>
      <c r="D131" s="63" t="n">
        <v>-76</v>
      </c>
      <c r="E131" s="63" t="n">
        <v>-124</v>
      </c>
      <c r="F131" s="63" t="n">
        <v>100</v>
      </c>
      <c r="G131" s="63" t="n">
        <v>-100</v>
      </c>
      <c r="H131" s="63" t="n">
        <v>4113</v>
      </c>
      <c r="I131" s="63" t="n">
        <v>4064</v>
      </c>
      <c r="J131" s="63" t="n">
        <v>121</v>
      </c>
      <c r="K131" s="63" t="n">
        <v>0</v>
      </c>
      <c r="L131" s="63" t="n">
        <v>0</v>
      </c>
      <c r="M131" s="63" t="n">
        <v>21</v>
      </c>
      <c r="N131" s="63" t="n">
        <v>0</v>
      </c>
      <c r="O131" s="63" t="n">
        <v>7</v>
      </c>
      <c r="P131" s="63" t="n">
        <v>0</v>
      </c>
      <c r="Q131" s="63" t="n">
        <v>0</v>
      </c>
      <c r="R131" s="63" t="n">
        <v>0</v>
      </c>
    </row>
    <row r="132" customFormat="false" ht="25.35" hidden="false" customHeight="false" outlineLevel="0" collapsed="false">
      <c r="A132" s="61" t="n">
        <v>36663</v>
      </c>
      <c r="B132" s="61" t="n">
        <v>36663</v>
      </c>
      <c r="C132" s="62" t="s">
        <v>109</v>
      </c>
      <c r="D132" s="63" t="n">
        <v>-52</v>
      </c>
      <c r="E132" s="63" t="n">
        <v>19</v>
      </c>
      <c r="F132" s="63" t="n">
        <v>104</v>
      </c>
      <c r="G132" s="63" t="n">
        <v>71</v>
      </c>
      <c r="H132" s="63" t="n">
        <v>4080</v>
      </c>
      <c r="I132" s="63" t="n">
        <v>4106</v>
      </c>
      <c r="J132" s="63" t="n">
        <v>131</v>
      </c>
      <c r="K132" s="63" t="n">
        <v>0</v>
      </c>
      <c r="L132" s="63" t="n">
        <v>0</v>
      </c>
      <c r="M132" s="63" t="n">
        <v>76</v>
      </c>
      <c r="N132" s="63" t="n">
        <v>56</v>
      </c>
      <c r="O132" s="63" t="n">
        <v>7</v>
      </c>
      <c r="P132" s="63" t="n">
        <v>0</v>
      </c>
      <c r="Q132" s="63" t="n">
        <v>0</v>
      </c>
      <c r="R132" s="63" t="n">
        <v>0</v>
      </c>
    </row>
    <row r="133" customFormat="false" ht="25.35" hidden="false" customHeight="false" outlineLevel="0" collapsed="false">
      <c r="A133" s="61" t="n">
        <v>36664</v>
      </c>
      <c r="B133" s="61" t="n">
        <v>36664</v>
      </c>
      <c r="C133" s="62" t="s">
        <v>109</v>
      </c>
      <c r="D133" s="63" t="n">
        <v>49</v>
      </c>
      <c r="E133" s="63" t="n">
        <v>98</v>
      </c>
      <c r="F133" s="63" t="n">
        <v>-32</v>
      </c>
      <c r="G133" s="63" t="n">
        <v>115</v>
      </c>
      <c r="H133" s="63" t="n">
        <v>4123</v>
      </c>
      <c r="I133" s="63" t="n">
        <v>4173</v>
      </c>
      <c r="J133" s="63" t="n">
        <v>118</v>
      </c>
      <c r="K133" s="63" t="n">
        <v>0</v>
      </c>
      <c r="L133" s="63" t="n">
        <v>0</v>
      </c>
      <c r="M133" s="63" t="n">
        <v>75</v>
      </c>
      <c r="N133" s="63" t="n">
        <v>84</v>
      </c>
      <c r="O133" s="63" t="n">
        <v>7</v>
      </c>
      <c r="P133" s="63" t="n">
        <v>0</v>
      </c>
      <c r="Q133" s="63" t="n">
        <v>0</v>
      </c>
      <c r="R133" s="63" t="n">
        <v>0</v>
      </c>
    </row>
    <row r="134" customFormat="false" ht="25.35" hidden="false" customHeight="false" outlineLevel="0" collapsed="false">
      <c r="A134" s="61" t="n">
        <v>36665</v>
      </c>
      <c r="B134" s="61" t="n">
        <v>36665</v>
      </c>
      <c r="C134" s="62" t="s">
        <v>109</v>
      </c>
      <c r="D134" s="63" t="n">
        <v>-34</v>
      </c>
      <c r="E134" s="63" t="n">
        <v>132</v>
      </c>
      <c r="F134" s="63" t="n">
        <v>-4</v>
      </c>
      <c r="G134" s="63" t="n">
        <v>94</v>
      </c>
      <c r="H134" s="63" t="n">
        <v>4161</v>
      </c>
      <c r="I134" s="63" t="n">
        <v>4221</v>
      </c>
      <c r="J134" s="63" t="n">
        <v>101</v>
      </c>
      <c r="K134" s="63" t="n">
        <v>0</v>
      </c>
      <c r="L134" s="63" t="n">
        <v>0</v>
      </c>
      <c r="M134" s="63" t="n">
        <v>64</v>
      </c>
      <c r="N134" s="63" t="n">
        <v>177</v>
      </c>
      <c r="O134" s="63" t="n">
        <v>7</v>
      </c>
      <c r="P134" s="63" t="n">
        <v>0</v>
      </c>
      <c r="Q134" s="63" t="n">
        <v>0</v>
      </c>
      <c r="R134" s="63" t="n">
        <v>0</v>
      </c>
    </row>
    <row r="135" customFormat="false" ht="25.35" hidden="false" customHeight="false" outlineLevel="0" collapsed="false">
      <c r="A135" s="61" t="n">
        <v>36666</v>
      </c>
      <c r="B135" s="61" t="n">
        <v>36666</v>
      </c>
      <c r="C135" s="62" t="s">
        <v>109</v>
      </c>
      <c r="D135" s="63" t="n">
        <v>-54</v>
      </c>
      <c r="E135" s="63" t="n">
        <v>350</v>
      </c>
      <c r="F135" s="63" t="n">
        <v>62</v>
      </c>
      <c r="G135" s="63" t="n">
        <v>358</v>
      </c>
      <c r="H135" s="63" t="n">
        <v>4221</v>
      </c>
      <c r="I135" s="63" t="n">
        <v>4486</v>
      </c>
      <c r="J135" s="63" t="n">
        <v>107</v>
      </c>
      <c r="K135" s="63" t="n">
        <v>0</v>
      </c>
      <c r="L135" s="63" t="n">
        <v>0</v>
      </c>
      <c r="M135" s="63" t="n">
        <v>71</v>
      </c>
      <c r="N135" s="63" t="n">
        <v>227</v>
      </c>
      <c r="O135" s="63" t="n">
        <v>7</v>
      </c>
      <c r="P135" s="63" t="n">
        <v>0</v>
      </c>
      <c r="Q135" s="63" t="n">
        <v>0</v>
      </c>
      <c r="R135" s="63" t="n">
        <v>0</v>
      </c>
    </row>
    <row r="136" customFormat="false" ht="25.35" hidden="false" customHeight="false" outlineLevel="0" collapsed="false">
      <c r="A136" s="61" t="n">
        <v>36667</v>
      </c>
      <c r="B136" s="61" t="n">
        <v>36667</v>
      </c>
      <c r="C136" s="62" t="s">
        <v>109</v>
      </c>
      <c r="D136" s="63" t="n">
        <v>-36</v>
      </c>
      <c r="E136" s="63" t="n">
        <v>85</v>
      </c>
      <c r="F136" s="63" t="n">
        <v>-91</v>
      </c>
      <c r="G136" s="63" t="n">
        <v>-42</v>
      </c>
      <c r="H136" s="63" t="n">
        <v>4479</v>
      </c>
      <c r="I136" s="63" t="n">
        <v>4374</v>
      </c>
      <c r="J136" s="63" t="n">
        <v>98</v>
      </c>
      <c r="K136" s="63" t="n">
        <v>0</v>
      </c>
      <c r="L136" s="63" t="n">
        <v>0</v>
      </c>
      <c r="M136" s="63" t="n">
        <v>64</v>
      </c>
      <c r="N136" s="63" t="n">
        <v>254</v>
      </c>
      <c r="O136" s="63" t="n">
        <v>8</v>
      </c>
      <c r="P136" s="63" t="n">
        <v>0</v>
      </c>
      <c r="Q136" s="63" t="n">
        <v>0</v>
      </c>
      <c r="R136" s="63" t="n">
        <v>0</v>
      </c>
    </row>
    <row r="137" customFormat="false" ht="25.35" hidden="false" customHeight="false" outlineLevel="0" collapsed="false">
      <c r="A137" s="61" t="n">
        <v>36668</v>
      </c>
      <c r="B137" s="61" t="n">
        <v>36668</v>
      </c>
      <c r="C137" s="62" t="s">
        <v>109</v>
      </c>
      <c r="D137" s="63" t="n">
        <v>27</v>
      </c>
      <c r="E137" s="63" t="n">
        <v>33</v>
      </c>
      <c r="F137" s="63" t="n">
        <v>-130</v>
      </c>
      <c r="G137" s="63" t="n">
        <v>-70</v>
      </c>
      <c r="H137" s="63" t="n">
        <v>4373</v>
      </c>
      <c r="I137" s="63" t="n">
        <v>4251</v>
      </c>
      <c r="J137" s="63" t="n">
        <v>101</v>
      </c>
      <c r="K137" s="63" t="n">
        <v>0</v>
      </c>
      <c r="L137" s="63" t="n">
        <v>0</v>
      </c>
      <c r="M137" s="63" t="n">
        <v>64</v>
      </c>
      <c r="N137" s="63" t="n">
        <v>122</v>
      </c>
      <c r="O137" s="63" t="n">
        <v>6</v>
      </c>
      <c r="P137" s="63" t="n">
        <v>0</v>
      </c>
      <c r="Q137" s="63" t="n">
        <v>0</v>
      </c>
      <c r="R137" s="63" t="n">
        <v>0</v>
      </c>
    </row>
    <row r="138" customFormat="false" ht="25.35" hidden="false" customHeight="false" outlineLevel="0" collapsed="false">
      <c r="A138" s="61" t="n">
        <v>36669</v>
      </c>
      <c r="B138" s="61" t="n">
        <v>36669</v>
      </c>
      <c r="C138" s="62" t="s">
        <v>109</v>
      </c>
      <c r="D138" s="63" t="n">
        <v>69</v>
      </c>
      <c r="E138" s="63" t="n">
        <v>18</v>
      </c>
      <c r="F138" s="63" t="n">
        <v>-53</v>
      </c>
      <c r="G138" s="63" t="n">
        <v>34</v>
      </c>
      <c r="H138" s="63" t="n">
        <v>4247</v>
      </c>
      <c r="I138" s="63" t="n">
        <v>4161</v>
      </c>
      <c r="J138" s="63" t="n">
        <v>235</v>
      </c>
      <c r="K138" s="63" t="n">
        <v>0</v>
      </c>
      <c r="L138" s="63" t="n">
        <v>0</v>
      </c>
      <c r="M138" s="63" t="n">
        <v>64</v>
      </c>
      <c r="N138" s="63" t="n">
        <v>65</v>
      </c>
      <c r="O138" s="63" t="n">
        <v>6</v>
      </c>
      <c r="P138" s="63" t="n">
        <v>0</v>
      </c>
      <c r="Q138" s="63" t="n">
        <v>0</v>
      </c>
      <c r="R138" s="63" t="n">
        <v>0</v>
      </c>
    </row>
    <row r="139" customFormat="false" ht="25.35" hidden="false" customHeight="false" outlineLevel="0" collapsed="false">
      <c r="A139" s="61" t="n">
        <v>36670</v>
      </c>
      <c r="B139" s="61" t="n">
        <v>36670</v>
      </c>
      <c r="C139" s="62" t="s">
        <v>109</v>
      </c>
      <c r="D139" s="63" t="n">
        <v>13</v>
      </c>
      <c r="E139" s="63" t="n">
        <v>100</v>
      </c>
      <c r="F139" s="63" t="n">
        <v>-11</v>
      </c>
      <c r="G139" s="63" t="n">
        <v>102</v>
      </c>
      <c r="H139" s="63" t="n">
        <v>4133</v>
      </c>
      <c r="I139" s="63" t="n">
        <v>4210</v>
      </c>
      <c r="J139" s="63" t="n">
        <v>223</v>
      </c>
      <c r="K139" s="63" t="n">
        <v>0</v>
      </c>
      <c r="L139" s="63" t="n">
        <v>0</v>
      </c>
      <c r="M139" s="63" t="n">
        <v>68</v>
      </c>
      <c r="N139" s="63" t="n">
        <v>41</v>
      </c>
      <c r="O139" s="63" t="n">
        <v>5</v>
      </c>
      <c r="P139" s="63" t="n">
        <v>0</v>
      </c>
      <c r="Q139" s="63" t="n">
        <v>0</v>
      </c>
      <c r="R139" s="63" t="n">
        <v>0</v>
      </c>
    </row>
    <row r="140" customFormat="false" ht="25.35" hidden="false" customHeight="false" outlineLevel="0" collapsed="false">
      <c r="A140" s="61" t="n">
        <v>36671</v>
      </c>
      <c r="B140" s="61" t="n">
        <v>36671</v>
      </c>
      <c r="C140" s="62" t="s">
        <v>109</v>
      </c>
      <c r="D140" s="63" t="n">
        <v>50</v>
      </c>
      <c r="E140" s="63" t="n">
        <v>163</v>
      </c>
      <c r="F140" s="63" t="n">
        <v>12</v>
      </c>
      <c r="G140" s="63" t="n">
        <v>225</v>
      </c>
      <c r="H140" s="63" t="n">
        <v>4220</v>
      </c>
      <c r="I140" s="63" t="n">
        <v>4334</v>
      </c>
      <c r="J140" s="63" t="n">
        <v>172</v>
      </c>
      <c r="K140" s="63" t="n">
        <v>0</v>
      </c>
      <c r="L140" s="63" t="n">
        <v>0</v>
      </c>
      <c r="M140" s="63" t="n">
        <v>68</v>
      </c>
      <c r="N140" s="63" t="n">
        <v>142</v>
      </c>
      <c r="O140" s="63" t="n">
        <v>6</v>
      </c>
      <c r="P140" s="63" t="n">
        <v>0</v>
      </c>
      <c r="Q140" s="63" t="n">
        <v>0</v>
      </c>
      <c r="R140" s="63" t="n">
        <v>0</v>
      </c>
    </row>
    <row r="141" customFormat="false" ht="25.35" hidden="false" customHeight="false" outlineLevel="0" collapsed="false">
      <c r="A141" s="61" t="n">
        <v>36672</v>
      </c>
      <c r="B141" s="61" t="n">
        <v>36672</v>
      </c>
      <c r="C141" s="62" t="s">
        <v>109</v>
      </c>
      <c r="D141" s="63" t="n">
        <v>-17</v>
      </c>
      <c r="E141" s="63" t="n">
        <v>257</v>
      </c>
      <c r="F141" s="63" t="n">
        <v>59</v>
      </c>
      <c r="G141" s="63" t="n">
        <v>299</v>
      </c>
      <c r="H141" s="63" t="n">
        <v>4314</v>
      </c>
      <c r="I141" s="63" t="n">
        <v>4429</v>
      </c>
      <c r="J141" s="63" t="n">
        <v>152</v>
      </c>
      <c r="K141" s="63" t="n">
        <v>0</v>
      </c>
      <c r="L141" s="63" t="n">
        <v>0</v>
      </c>
      <c r="M141" s="63" t="n">
        <v>61</v>
      </c>
      <c r="N141" s="63" t="n">
        <v>127</v>
      </c>
      <c r="O141" s="63" t="n">
        <v>6</v>
      </c>
      <c r="P141" s="63" t="n">
        <v>0</v>
      </c>
      <c r="Q141" s="63" t="n">
        <v>0</v>
      </c>
      <c r="R141" s="63" t="n">
        <v>0</v>
      </c>
    </row>
    <row r="142" customFormat="false" ht="25.35" hidden="false" customHeight="false" outlineLevel="0" collapsed="false">
      <c r="A142" s="61" t="n">
        <v>36673</v>
      </c>
      <c r="B142" s="61" t="n">
        <v>36673</v>
      </c>
      <c r="C142" s="62" t="s">
        <v>109</v>
      </c>
      <c r="D142" s="63" t="n">
        <v>-12</v>
      </c>
      <c r="E142" s="63" t="n">
        <v>48</v>
      </c>
      <c r="F142" s="63" t="n">
        <v>-111</v>
      </c>
      <c r="G142" s="63" t="n">
        <v>-75</v>
      </c>
      <c r="H142" s="63" t="n">
        <v>4438</v>
      </c>
      <c r="I142" s="63" t="n">
        <v>4386</v>
      </c>
      <c r="J142" s="63" t="n">
        <v>116</v>
      </c>
      <c r="K142" s="63" t="n">
        <v>0</v>
      </c>
      <c r="L142" s="63" t="n">
        <v>0</v>
      </c>
      <c r="M142" s="63" t="n">
        <v>62</v>
      </c>
      <c r="N142" s="63" t="n">
        <v>243</v>
      </c>
      <c r="O142" s="63" t="n">
        <v>7</v>
      </c>
      <c r="P142" s="63" t="n">
        <v>0</v>
      </c>
      <c r="Q142" s="63" t="n">
        <v>0</v>
      </c>
      <c r="R142" s="63" t="n">
        <v>0</v>
      </c>
    </row>
    <row r="143" customFormat="false" ht="25.35" hidden="false" customHeight="false" outlineLevel="0" collapsed="false">
      <c r="A143" s="61" t="n">
        <v>36674</v>
      </c>
      <c r="B143" s="61" t="n">
        <v>36674</v>
      </c>
      <c r="C143" s="62" t="s">
        <v>109</v>
      </c>
      <c r="D143" s="63" t="n">
        <v>20</v>
      </c>
      <c r="E143" s="63" t="n">
        <v>9</v>
      </c>
      <c r="F143" s="63" t="n">
        <v>-49</v>
      </c>
      <c r="G143" s="63" t="n">
        <v>-20</v>
      </c>
      <c r="H143" s="63" t="n">
        <v>4391</v>
      </c>
      <c r="I143" s="63" t="n">
        <v>4377</v>
      </c>
      <c r="J143" s="63" t="n">
        <v>116</v>
      </c>
      <c r="K143" s="63" t="n">
        <v>0</v>
      </c>
      <c r="L143" s="63" t="n">
        <v>0</v>
      </c>
      <c r="M143" s="63" t="n">
        <v>68</v>
      </c>
      <c r="N143" s="63" t="n">
        <v>252</v>
      </c>
      <c r="O143" s="63" t="n">
        <v>8</v>
      </c>
      <c r="P143" s="63" t="n">
        <v>0</v>
      </c>
      <c r="Q143" s="63" t="n">
        <v>0</v>
      </c>
      <c r="R143" s="63" t="n">
        <v>0</v>
      </c>
    </row>
    <row r="144" customFormat="false" ht="25.35" hidden="false" customHeight="false" outlineLevel="0" collapsed="false">
      <c r="A144" s="61" t="n">
        <v>36675</v>
      </c>
      <c r="B144" s="61" t="n">
        <v>36675</v>
      </c>
      <c r="C144" s="62" t="s">
        <v>109</v>
      </c>
      <c r="D144" s="63" t="n">
        <v>86</v>
      </c>
      <c r="E144" s="63" t="n">
        <v>33</v>
      </c>
      <c r="F144" s="63" t="n">
        <v>-87</v>
      </c>
      <c r="G144" s="63" t="n">
        <v>32</v>
      </c>
      <c r="H144" s="63" t="n">
        <v>4387</v>
      </c>
      <c r="I144" s="63" t="n">
        <v>4401</v>
      </c>
      <c r="J144" s="63" t="n">
        <v>116</v>
      </c>
      <c r="K144" s="63" t="n">
        <v>0</v>
      </c>
      <c r="L144" s="63" t="n">
        <v>0</v>
      </c>
      <c r="M144" s="63" t="n">
        <v>69</v>
      </c>
      <c r="N144" s="63" t="n">
        <v>142</v>
      </c>
      <c r="O144" s="63" t="n">
        <v>6</v>
      </c>
      <c r="P144" s="63" t="n">
        <v>0</v>
      </c>
      <c r="Q144" s="63" t="n">
        <v>0</v>
      </c>
      <c r="R144" s="63" t="n">
        <v>0</v>
      </c>
    </row>
    <row r="145" customFormat="false" ht="25.35" hidden="false" customHeight="false" outlineLevel="0" collapsed="false">
      <c r="A145" s="61" t="n">
        <v>36676</v>
      </c>
      <c r="B145" s="61" t="n">
        <v>36676</v>
      </c>
      <c r="C145" s="62" t="s">
        <v>109</v>
      </c>
      <c r="D145" s="63" t="n">
        <v>34</v>
      </c>
      <c r="E145" s="63" t="n">
        <v>-30</v>
      </c>
      <c r="F145" s="63" t="n">
        <v>-125</v>
      </c>
      <c r="G145" s="63" t="n">
        <v>-121</v>
      </c>
      <c r="H145" s="63" t="n">
        <v>4404</v>
      </c>
      <c r="I145" s="63" t="n">
        <v>4244</v>
      </c>
      <c r="J145" s="63" t="n">
        <v>146</v>
      </c>
      <c r="K145" s="63" t="n">
        <v>0</v>
      </c>
      <c r="L145" s="63" t="n">
        <v>0</v>
      </c>
      <c r="M145" s="63" t="n">
        <v>65</v>
      </c>
      <c r="N145" s="63" t="n">
        <v>120</v>
      </c>
      <c r="O145" s="63" t="n">
        <v>6</v>
      </c>
      <c r="P145" s="63" t="n">
        <v>0</v>
      </c>
      <c r="Q145" s="63" t="n">
        <v>0</v>
      </c>
      <c r="R145" s="63" t="n">
        <v>0</v>
      </c>
    </row>
    <row r="146" customFormat="false" ht="25.35" hidden="false" customHeight="false" outlineLevel="0" collapsed="false">
      <c r="A146" s="61" t="n">
        <v>36677</v>
      </c>
      <c r="B146" s="61" t="n">
        <v>36677</v>
      </c>
      <c r="C146" s="62" t="s">
        <v>109</v>
      </c>
      <c r="D146" s="63" t="n">
        <v>-12</v>
      </c>
      <c r="E146" s="63" t="n">
        <v>173</v>
      </c>
      <c r="F146" s="63" t="n">
        <v>-38</v>
      </c>
      <c r="G146" s="63" t="n">
        <v>123</v>
      </c>
      <c r="H146" s="63" t="n">
        <v>4244</v>
      </c>
      <c r="I146" s="63" t="n">
        <v>4305</v>
      </c>
      <c r="J146" s="63" t="n">
        <v>166</v>
      </c>
      <c r="K146" s="63" t="n">
        <v>0</v>
      </c>
      <c r="L146" s="63" t="n">
        <v>0</v>
      </c>
      <c r="M146" s="63" t="n">
        <v>69</v>
      </c>
      <c r="N146" s="63" t="n">
        <v>106</v>
      </c>
      <c r="O146" s="63" t="n">
        <v>6</v>
      </c>
      <c r="P146" s="63" t="n">
        <v>0</v>
      </c>
      <c r="Q146" s="63" t="n">
        <v>0</v>
      </c>
      <c r="R146" s="63" t="n">
        <v>0</v>
      </c>
    </row>
    <row r="147" customFormat="false" ht="14.65" hidden="false" customHeight="false" outlineLevel="0" collapsed="false">
      <c r="A147" s="61" t="n">
        <v>36678</v>
      </c>
      <c r="B147" s="61" t="n">
        <v>36678</v>
      </c>
      <c r="C147" s="62" t="s">
        <v>109</v>
      </c>
      <c r="D147" s="63" t="n">
        <v>-47</v>
      </c>
      <c r="E147" s="63" t="n">
        <v>147</v>
      </c>
      <c r="F147" s="63" t="n">
        <v>-94</v>
      </c>
      <c r="G147" s="63" t="n">
        <v>6</v>
      </c>
      <c r="H147" s="63" t="n">
        <v>4310</v>
      </c>
      <c r="I147" s="63" t="n">
        <v>4252</v>
      </c>
      <c r="J147" s="63" t="n">
        <v>132</v>
      </c>
      <c r="K147" s="63" t="n">
        <v>0</v>
      </c>
      <c r="L147" s="63" t="n">
        <v>0</v>
      </c>
      <c r="M147" s="63" t="n">
        <v>64</v>
      </c>
      <c r="N147" s="63" t="n">
        <v>106</v>
      </c>
      <c r="O147" s="63" t="n">
        <v>6</v>
      </c>
      <c r="P147" s="63" t="n">
        <v>0</v>
      </c>
      <c r="Q147" s="63" t="n">
        <v>0</v>
      </c>
      <c r="R147" s="63" t="n">
        <v>0</v>
      </c>
    </row>
    <row r="148" customFormat="false" ht="14.65" hidden="false" customHeight="false" outlineLevel="0" collapsed="false">
      <c r="A148" s="61" t="n">
        <v>36679</v>
      </c>
      <c r="B148" s="61" t="n">
        <v>36679</v>
      </c>
      <c r="C148" s="62" t="s">
        <v>109</v>
      </c>
      <c r="D148" s="63" t="n">
        <v>-96</v>
      </c>
      <c r="E148" s="63" t="n">
        <v>34</v>
      </c>
      <c r="F148" s="63" t="n">
        <v>126</v>
      </c>
      <c r="G148" s="63" t="n">
        <v>64</v>
      </c>
      <c r="H148" s="63" t="n">
        <v>4250</v>
      </c>
      <c r="I148" s="63" t="n">
        <v>4227</v>
      </c>
      <c r="J148" s="63" t="n">
        <v>133</v>
      </c>
      <c r="K148" s="63" t="n">
        <v>0</v>
      </c>
      <c r="L148" s="63" t="n">
        <v>0</v>
      </c>
      <c r="M148" s="63" t="n">
        <v>59</v>
      </c>
      <c r="N148" s="63" t="n">
        <v>160</v>
      </c>
      <c r="O148" s="63" t="n">
        <v>6</v>
      </c>
      <c r="P148" s="63" t="n">
        <v>0</v>
      </c>
      <c r="Q148" s="63" t="n">
        <v>0</v>
      </c>
      <c r="R148" s="63" t="n">
        <v>0</v>
      </c>
    </row>
    <row r="149" customFormat="false" ht="14.65" hidden="false" customHeight="false" outlineLevel="0" collapsed="false">
      <c r="A149" s="61" t="n">
        <v>36680</v>
      </c>
      <c r="B149" s="61" t="n">
        <v>36680</v>
      </c>
      <c r="C149" s="62" t="s">
        <v>109</v>
      </c>
      <c r="D149" s="63" t="n">
        <v>-6</v>
      </c>
      <c r="E149" s="63" t="n">
        <v>206</v>
      </c>
      <c r="F149" s="63" t="n">
        <v>-55</v>
      </c>
      <c r="G149" s="63" t="n">
        <v>145</v>
      </c>
      <c r="H149" s="63" t="n">
        <v>4218</v>
      </c>
      <c r="I149" s="63" t="n">
        <v>4365</v>
      </c>
      <c r="J149" s="63" t="n">
        <v>125</v>
      </c>
      <c r="K149" s="63" t="n">
        <v>0</v>
      </c>
      <c r="L149" s="63" t="n">
        <v>0</v>
      </c>
      <c r="M149" s="63" t="n">
        <v>67</v>
      </c>
      <c r="N149" s="63" t="n">
        <v>213</v>
      </c>
      <c r="O149" s="63" t="n">
        <v>6</v>
      </c>
      <c r="P149" s="63" t="n">
        <v>0</v>
      </c>
      <c r="Q149" s="63" t="n">
        <v>0</v>
      </c>
      <c r="R149" s="63" t="n">
        <v>0</v>
      </c>
    </row>
    <row r="150" customFormat="false" ht="14.65" hidden="false" customHeight="false" outlineLevel="0" collapsed="false">
      <c r="A150" s="61" t="n">
        <v>36681</v>
      </c>
      <c r="B150" s="61" t="n">
        <v>36681</v>
      </c>
      <c r="C150" s="62" t="s">
        <v>109</v>
      </c>
      <c r="D150" s="63" t="n">
        <v>-7</v>
      </c>
      <c r="E150" s="63" t="n">
        <v>80</v>
      </c>
      <c r="F150" s="63" t="n">
        <v>21</v>
      </c>
      <c r="G150" s="63" t="n">
        <v>94</v>
      </c>
      <c r="H150" s="63" t="n">
        <v>4374</v>
      </c>
      <c r="I150" s="63" t="n">
        <v>4465</v>
      </c>
      <c r="J150" s="63" t="n">
        <v>104</v>
      </c>
      <c r="K150" s="63" t="n">
        <v>0</v>
      </c>
      <c r="L150" s="63" t="n">
        <v>0</v>
      </c>
      <c r="M150" s="63" t="n">
        <v>69</v>
      </c>
      <c r="N150" s="63" t="n">
        <v>228</v>
      </c>
      <c r="O150" s="63" t="n">
        <v>7</v>
      </c>
      <c r="P150" s="63" t="n">
        <v>0</v>
      </c>
      <c r="Q150" s="63" t="n">
        <v>0</v>
      </c>
      <c r="R150" s="63" t="n">
        <v>0</v>
      </c>
    </row>
    <row r="151" customFormat="false" ht="14.65" hidden="false" customHeight="false" outlineLevel="0" collapsed="false">
      <c r="A151" s="61" t="n">
        <v>36682</v>
      </c>
      <c r="B151" s="61" t="n">
        <v>36682</v>
      </c>
      <c r="C151" s="62" t="s">
        <v>109</v>
      </c>
      <c r="D151" s="63" t="n">
        <v>31</v>
      </c>
      <c r="E151" s="63" t="n">
        <v>16</v>
      </c>
      <c r="F151" s="63" t="n">
        <v>-146</v>
      </c>
      <c r="G151" s="63" t="n">
        <v>-99</v>
      </c>
      <c r="H151" s="63" t="n">
        <v>4471</v>
      </c>
      <c r="I151" s="63" t="n">
        <v>4318</v>
      </c>
      <c r="J151" s="63" t="n">
        <v>141</v>
      </c>
      <c r="K151" s="63" t="n">
        <v>0</v>
      </c>
      <c r="L151" s="63" t="n">
        <v>0</v>
      </c>
      <c r="M151" s="63" t="n">
        <v>69</v>
      </c>
      <c r="N151" s="63" t="n">
        <v>115</v>
      </c>
      <c r="O151" s="63" t="n">
        <v>7</v>
      </c>
      <c r="P151" s="63" t="n">
        <v>0</v>
      </c>
      <c r="Q151" s="63" t="n">
        <v>0</v>
      </c>
      <c r="R151" s="63" t="n">
        <v>0</v>
      </c>
    </row>
    <row r="152" customFormat="false" ht="14.65" hidden="false" customHeight="false" outlineLevel="0" collapsed="false">
      <c r="A152" s="61" t="n">
        <v>36683</v>
      </c>
      <c r="B152" s="61" t="n">
        <v>36683</v>
      </c>
      <c r="C152" s="62" t="s">
        <v>109</v>
      </c>
      <c r="D152" s="63" t="n">
        <v>-31</v>
      </c>
      <c r="E152" s="63" t="n">
        <v>71</v>
      </c>
      <c r="F152" s="63" t="n">
        <v>-40</v>
      </c>
      <c r="G152" s="63" t="n">
        <v>0</v>
      </c>
      <c r="H152" s="63" t="n">
        <v>4316</v>
      </c>
      <c r="I152" s="63" t="n">
        <v>4271</v>
      </c>
      <c r="J152" s="63" t="n">
        <v>142</v>
      </c>
      <c r="K152" s="63" t="n">
        <v>0</v>
      </c>
      <c r="L152" s="63" t="n">
        <v>0</v>
      </c>
      <c r="M152" s="63" t="n">
        <v>44</v>
      </c>
      <c r="N152" s="63" t="n">
        <v>14</v>
      </c>
      <c r="O152" s="63" t="n">
        <v>6</v>
      </c>
      <c r="P152" s="63" t="n">
        <v>0</v>
      </c>
      <c r="Q152" s="63" t="n">
        <v>0</v>
      </c>
      <c r="R152" s="63" t="n">
        <v>0</v>
      </c>
    </row>
    <row r="153" customFormat="false" ht="14.65" hidden="false" customHeight="false" outlineLevel="0" collapsed="false">
      <c r="A153" s="61" t="n">
        <v>36684</v>
      </c>
      <c r="B153" s="61" t="n">
        <v>36684</v>
      </c>
      <c r="C153" s="62" t="s">
        <v>109</v>
      </c>
      <c r="D153" s="63" t="n">
        <v>39</v>
      </c>
      <c r="E153" s="63" t="n">
        <v>51</v>
      </c>
      <c r="F153" s="63" t="n">
        <v>-23</v>
      </c>
      <c r="G153" s="63" t="n">
        <v>67</v>
      </c>
      <c r="H153" s="63" t="n">
        <v>4288</v>
      </c>
      <c r="I153" s="63" t="n">
        <v>4318</v>
      </c>
      <c r="J153" s="63" t="n">
        <v>132</v>
      </c>
      <c r="K153" s="63" t="n">
        <v>0</v>
      </c>
      <c r="L153" s="63" t="n">
        <v>0</v>
      </c>
      <c r="M153" s="63" t="n">
        <v>0</v>
      </c>
      <c r="N153" s="63" t="n">
        <v>0</v>
      </c>
      <c r="O153" s="63" t="n">
        <v>5</v>
      </c>
      <c r="P153" s="63" t="n">
        <v>0</v>
      </c>
      <c r="Q153" s="63" t="n">
        <v>0</v>
      </c>
      <c r="R153" s="63" t="n">
        <v>0</v>
      </c>
    </row>
    <row r="154" customFormat="false" ht="14.65" hidden="false" customHeight="false" outlineLevel="0" collapsed="false">
      <c r="A154" s="61" t="n">
        <v>36685</v>
      </c>
      <c r="B154" s="61" t="n">
        <v>36685</v>
      </c>
      <c r="C154" s="62" t="s">
        <v>109</v>
      </c>
      <c r="D154" s="63" t="n">
        <v>-64</v>
      </c>
      <c r="E154" s="63" t="n">
        <v>-25</v>
      </c>
      <c r="F154" s="63" t="n">
        <v>18</v>
      </c>
      <c r="G154" s="63" t="n">
        <v>-71</v>
      </c>
      <c r="H154" s="63" t="n">
        <v>4340</v>
      </c>
      <c r="I154" s="63" t="n">
        <v>4176</v>
      </c>
      <c r="J154" s="63" t="n">
        <v>130</v>
      </c>
      <c r="K154" s="63" t="n">
        <v>0</v>
      </c>
      <c r="L154" s="63" t="n">
        <v>0</v>
      </c>
      <c r="M154" s="63" t="n">
        <v>48</v>
      </c>
      <c r="N154" s="63" t="n">
        <v>10</v>
      </c>
      <c r="O154" s="63" t="n">
        <v>5</v>
      </c>
      <c r="P154" s="63" t="n">
        <v>5</v>
      </c>
      <c r="Q154" s="63" t="n">
        <v>0</v>
      </c>
      <c r="R154" s="63" t="n">
        <v>0</v>
      </c>
    </row>
    <row r="155" customFormat="false" ht="14.65" hidden="false" customHeight="false" outlineLevel="0" collapsed="false">
      <c r="A155" s="61" t="n">
        <v>36686</v>
      </c>
      <c r="B155" s="61" t="n">
        <v>36686</v>
      </c>
      <c r="C155" s="62" t="s">
        <v>109</v>
      </c>
      <c r="D155" s="63" t="n">
        <v>-10</v>
      </c>
      <c r="E155" s="63" t="n">
        <v>3</v>
      </c>
      <c r="F155" s="63" t="n">
        <v>139</v>
      </c>
      <c r="G155" s="63" t="n">
        <v>132</v>
      </c>
      <c r="H155" s="63" t="n">
        <v>4159</v>
      </c>
      <c r="I155" s="63" t="n">
        <v>4193</v>
      </c>
      <c r="J155" s="63" t="n">
        <v>97</v>
      </c>
      <c r="K155" s="63" t="n">
        <v>0</v>
      </c>
      <c r="L155" s="63" t="n">
        <v>0</v>
      </c>
      <c r="M155" s="63" t="n">
        <v>63</v>
      </c>
      <c r="N155" s="63" t="n">
        <v>88</v>
      </c>
      <c r="O155" s="63" t="n">
        <v>6</v>
      </c>
      <c r="P155" s="63" t="n">
        <v>5</v>
      </c>
      <c r="Q155" s="63" t="n">
        <v>0</v>
      </c>
      <c r="R155" s="63" t="n">
        <v>0</v>
      </c>
    </row>
    <row r="156" customFormat="false" ht="14.65" hidden="false" customHeight="false" outlineLevel="0" collapsed="false">
      <c r="A156" s="61" t="n">
        <v>36687</v>
      </c>
      <c r="B156" s="61" t="n">
        <v>36687</v>
      </c>
      <c r="C156" s="62" t="s">
        <v>109</v>
      </c>
      <c r="D156" s="63" t="n">
        <v>29</v>
      </c>
      <c r="E156" s="63" t="n">
        <v>173</v>
      </c>
      <c r="F156" s="63" t="n">
        <v>96</v>
      </c>
      <c r="G156" s="63" t="n">
        <v>298</v>
      </c>
      <c r="H156" s="63" t="n">
        <v>4188</v>
      </c>
      <c r="I156" s="63" t="n">
        <v>4434</v>
      </c>
      <c r="J156" s="63" t="n">
        <v>97</v>
      </c>
      <c r="K156" s="63" t="n">
        <v>0</v>
      </c>
      <c r="L156" s="63" t="n">
        <v>0</v>
      </c>
      <c r="M156" s="63" t="n">
        <v>64</v>
      </c>
      <c r="N156" s="63" t="n">
        <v>185</v>
      </c>
      <c r="O156" s="63" t="n">
        <v>6</v>
      </c>
      <c r="P156" s="63" t="n">
        <v>5</v>
      </c>
      <c r="Q156" s="63" t="n">
        <v>0</v>
      </c>
      <c r="R156" s="63" t="n">
        <v>0</v>
      </c>
    </row>
    <row r="157" customFormat="false" ht="14.65" hidden="false" customHeight="false" outlineLevel="0" collapsed="false">
      <c r="A157" s="61" t="n">
        <v>36688</v>
      </c>
      <c r="B157" s="61" t="n">
        <v>36688</v>
      </c>
      <c r="C157" s="62" t="s">
        <v>109</v>
      </c>
      <c r="D157" s="63" t="n">
        <v>-5</v>
      </c>
      <c r="E157" s="63" t="n">
        <v>244</v>
      </c>
      <c r="F157" s="63" t="n">
        <v>119</v>
      </c>
      <c r="G157" s="63" t="n">
        <v>358</v>
      </c>
      <c r="H157" s="63" t="n">
        <v>4456</v>
      </c>
      <c r="I157" s="63" t="n">
        <v>4642</v>
      </c>
      <c r="J157" s="63" t="n">
        <v>96</v>
      </c>
      <c r="K157" s="63" t="n">
        <v>0</v>
      </c>
      <c r="L157" s="63" t="n">
        <v>0</v>
      </c>
      <c r="M157" s="63" t="n">
        <v>63</v>
      </c>
      <c r="N157" s="63" t="n">
        <v>254</v>
      </c>
      <c r="O157" s="63" t="n">
        <v>7</v>
      </c>
      <c r="P157" s="63" t="n">
        <v>5</v>
      </c>
      <c r="Q157" s="63" t="n">
        <v>0</v>
      </c>
      <c r="R157" s="63" t="n">
        <v>0</v>
      </c>
    </row>
    <row r="158" customFormat="false" ht="14.65" hidden="false" customHeight="false" outlineLevel="0" collapsed="false">
      <c r="A158" s="61" t="n">
        <v>36689</v>
      </c>
      <c r="B158" s="61" t="n">
        <v>36689</v>
      </c>
      <c r="C158" s="62" t="s">
        <v>109</v>
      </c>
      <c r="D158" s="63" t="n">
        <v>-16</v>
      </c>
      <c r="E158" s="63" t="n">
        <v>-112</v>
      </c>
      <c r="F158" s="63" t="n">
        <v>-166</v>
      </c>
      <c r="G158" s="63" t="n">
        <v>-294</v>
      </c>
      <c r="H158" s="63" t="n">
        <v>4618</v>
      </c>
      <c r="I158" s="63" t="n">
        <v>4362</v>
      </c>
      <c r="J158" s="63" t="n">
        <v>94</v>
      </c>
      <c r="K158" s="63" t="n">
        <v>0</v>
      </c>
      <c r="L158" s="63" t="n">
        <v>0</v>
      </c>
      <c r="M158" s="63" t="n">
        <v>58</v>
      </c>
      <c r="N158" s="63" t="n">
        <v>208</v>
      </c>
      <c r="O158" s="63" t="n">
        <v>5</v>
      </c>
      <c r="P158" s="63" t="n">
        <v>5</v>
      </c>
      <c r="Q158" s="63" t="n">
        <v>0</v>
      </c>
      <c r="R158" s="63" t="n">
        <v>0</v>
      </c>
    </row>
    <row r="159" customFormat="false" ht="14.65" hidden="false" customHeight="false" outlineLevel="0" collapsed="false">
      <c r="A159" s="61" t="n">
        <v>36690</v>
      </c>
      <c r="B159" s="61" t="n">
        <v>36690</v>
      </c>
      <c r="C159" s="62" t="s">
        <v>109</v>
      </c>
      <c r="D159" s="63" t="n">
        <v>-14</v>
      </c>
      <c r="E159" s="63" t="n">
        <v>25</v>
      </c>
      <c r="F159" s="63" t="n">
        <v>-138</v>
      </c>
      <c r="G159" s="63" t="n">
        <v>-127</v>
      </c>
      <c r="H159" s="63" t="n">
        <v>4366</v>
      </c>
      <c r="I159" s="63" t="n">
        <v>4171</v>
      </c>
      <c r="J159" s="63" t="n">
        <v>132</v>
      </c>
      <c r="K159" s="63" t="n">
        <v>0</v>
      </c>
      <c r="L159" s="63" t="n">
        <v>0</v>
      </c>
      <c r="M159" s="63" t="n">
        <v>50</v>
      </c>
      <c r="N159" s="63" t="n">
        <v>134</v>
      </c>
      <c r="O159" s="63" t="n">
        <v>6</v>
      </c>
      <c r="P159" s="63" t="n">
        <v>5</v>
      </c>
      <c r="Q159" s="63" t="n">
        <v>0</v>
      </c>
      <c r="R159" s="63" t="n">
        <v>0</v>
      </c>
    </row>
    <row r="160" customFormat="false" ht="14.65" hidden="false" customHeight="false" outlineLevel="0" collapsed="false">
      <c r="A160" s="61" t="n">
        <v>36691</v>
      </c>
      <c r="B160" s="61" t="n">
        <v>36691</v>
      </c>
      <c r="C160" s="62" t="s">
        <v>109</v>
      </c>
      <c r="D160" s="63" t="n">
        <v>55</v>
      </c>
      <c r="E160" s="63" t="n">
        <v>-71</v>
      </c>
      <c r="F160" s="63" t="n">
        <v>-109</v>
      </c>
      <c r="G160" s="63" t="n">
        <v>-125</v>
      </c>
      <c r="H160" s="63" t="n">
        <v>4170</v>
      </c>
      <c r="I160" s="63" t="n">
        <v>4027</v>
      </c>
      <c r="J160" s="63" t="n">
        <v>121</v>
      </c>
      <c r="K160" s="63" t="n">
        <v>0</v>
      </c>
      <c r="L160" s="63" t="n">
        <v>0</v>
      </c>
      <c r="M160" s="63" t="n">
        <v>46</v>
      </c>
      <c r="N160" s="63" t="n">
        <v>25</v>
      </c>
      <c r="O160" s="63" t="n">
        <v>4</v>
      </c>
      <c r="P160" s="63" t="n">
        <v>6</v>
      </c>
      <c r="Q160" s="63" t="n">
        <v>0</v>
      </c>
      <c r="R160" s="63" t="n">
        <v>0</v>
      </c>
    </row>
    <row r="161" customFormat="false" ht="14.65" hidden="false" customHeight="false" outlineLevel="0" collapsed="false">
      <c r="A161" s="61" t="n">
        <v>36692</v>
      </c>
      <c r="B161" s="61" t="n">
        <v>36692</v>
      </c>
      <c r="C161" s="62" t="s">
        <v>109</v>
      </c>
      <c r="D161" s="63" t="n">
        <v>17</v>
      </c>
      <c r="E161" s="63" t="n">
        <v>-101</v>
      </c>
      <c r="F161" s="63" t="n">
        <v>120</v>
      </c>
      <c r="G161" s="63" t="n">
        <v>36</v>
      </c>
      <c r="H161" s="63" t="n">
        <v>4033</v>
      </c>
      <c r="I161" s="63" t="n">
        <v>4016</v>
      </c>
      <c r="J161" s="63" t="n">
        <v>116</v>
      </c>
      <c r="K161" s="63" t="n">
        <v>0</v>
      </c>
      <c r="L161" s="63" t="n">
        <v>0</v>
      </c>
      <c r="M161" s="63" t="n">
        <v>1</v>
      </c>
      <c r="N161" s="63" t="n">
        <v>38</v>
      </c>
      <c r="O161" s="63" t="n">
        <v>5</v>
      </c>
      <c r="P161" s="63" t="n">
        <v>6</v>
      </c>
      <c r="Q161" s="63" t="n">
        <v>0</v>
      </c>
      <c r="R161" s="63" t="n">
        <v>0</v>
      </c>
    </row>
    <row r="162" customFormat="false" ht="14.65" hidden="false" customHeight="false" outlineLevel="0" collapsed="false">
      <c r="A162" s="61" t="n">
        <v>36694</v>
      </c>
      <c r="B162" s="61" t="n">
        <v>36694</v>
      </c>
      <c r="C162" s="62" t="s">
        <v>109</v>
      </c>
      <c r="D162" s="63" t="n">
        <v>192</v>
      </c>
      <c r="E162" s="63" t="n">
        <v>13</v>
      </c>
      <c r="F162" s="63" t="n">
        <v>-20</v>
      </c>
      <c r="G162" s="63" t="n">
        <v>185</v>
      </c>
      <c r="H162" s="63" t="n">
        <v>3973</v>
      </c>
      <c r="I162" s="63" t="n">
        <v>4196</v>
      </c>
      <c r="J162" s="63" t="n">
        <v>99</v>
      </c>
      <c r="K162" s="63" t="n">
        <v>0</v>
      </c>
      <c r="L162" s="63" t="n">
        <v>0</v>
      </c>
      <c r="M162" s="63" t="n">
        <v>57</v>
      </c>
      <c r="N162" s="63" t="n">
        <v>87</v>
      </c>
      <c r="O162" s="63" t="n">
        <v>6</v>
      </c>
      <c r="P162" s="63" t="n">
        <v>6</v>
      </c>
      <c r="Q162" s="63" t="n">
        <v>0</v>
      </c>
      <c r="R162" s="63" t="n">
        <v>0</v>
      </c>
    </row>
    <row r="163" customFormat="false" ht="14.65" hidden="false" customHeight="false" outlineLevel="0" collapsed="false">
      <c r="A163" s="61" t="n">
        <v>36695</v>
      </c>
      <c r="B163" s="61" t="n">
        <v>36695</v>
      </c>
      <c r="C163" s="62" t="s">
        <v>109</v>
      </c>
      <c r="D163" s="63" t="n">
        <v>71</v>
      </c>
      <c r="E163" s="63" t="n">
        <v>117</v>
      </c>
      <c r="F163" s="63" t="n">
        <v>72</v>
      </c>
      <c r="G163" s="63" t="n">
        <v>260</v>
      </c>
      <c r="H163" s="63" t="n">
        <v>4210</v>
      </c>
      <c r="I163" s="63" t="n">
        <v>4411</v>
      </c>
      <c r="J163" s="63" t="n">
        <v>99</v>
      </c>
      <c r="K163" s="63" t="n">
        <v>0</v>
      </c>
      <c r="L163" s="63" t="n">
        <v>0</v>
      </c>
      <c r="M163" s="63" t="n">
        <v>58</v>
      </c>
      <c r="N163" s="63" t="n">
        <v>173</v>
      </c>
      <c r="O163" s="63" t="n">
        <v>7</v>
      </c>
      <c r="P163" s="63" t="n">
        <v>6</v>
      </c>
      <c r="Q163" s="63" t="n">
        <v>0</v>
      </c>
      <c r="R163" s="63" t="n">
        <v>0</v>
      </c>
    </row>
    <row r="164" customFormat="false" ht="14.65" hidden="false" customHeight="false" outlineLevel="0" collapsed="false">
      <c r="A164" s="61" t="n">
        <v>36696</v>
      </c>
      <c r="B164" s="61" t="n">
        <v>36696</v>
      </c>
      <c r="C164" s="62" t="s">
        <v>109</v>
      </c>
      <c r="D164" s="63" t="n">
        <v>24</v>
      </c>
      <c r="E164" s="63" t="n">
        <v>20</v>
      </c>
      <c r="F164" s="63" t="n">
        <v>-175</v>
      </c>
      <c r="G164" s="63" t="n">
        <v>-131</v>
      </c>
      <c r="H164" s="63" t="n">
        <v>4410</v>
      </c>
      <c r="I164" s="63" t="n">
        <v>4251</v>
      </c>
      <c r="J164" s="63" t="n">
        <v>99</v>
      </c>
      <c r="K164" s="63" t="n">
        <v>0</v>
      </c>
      <c r="L164" s="63" t="n">
        <v>0</v>
      </c>
      <c r="M164" s="63" t="n">
        <v>54</v>
      </c>
      <c r="N164" s="63" t="n">
        <v>189</v>
      </c>
      <c r="O164" s="63" t="n">
        <v>6</v>
      </c>
      <c r="P164" s="63" t="n">
        <v>7</v>
      </c>
      <c r="Q164" s="63" t="n">
        <v>0</v>
      </c>
      <c r="R164" s="63" t="n">
        <v>0</v>
      </c>
    </row>
    <row r="165" customFormat="false" ht="14.65" hidden="false" customHeight="false" outlineLevel="0" collapsed="false">
      <c r="A165" s="61" t="n">
        <v>36697</v>
      </c>
      <c r="B165" s="61" t="n">
        <v>36697</v>
      </c>
      <c r="C165" s="62" t="s">
        <v>109</v>
      </c>
      <c r="D165" s="63" t="n">
        <v>40</v>
      </c>
      <c r="E165" s="63" t="n">
        <v>-71</v>
      </c>
      <c r="F165" s="63" t="n">
        <v>-60</v>
      </c>
      <c r="G165" s="63" t="n">
        <v>-91</v>
      </c>
      <c r="H165" s="63" t="n">
        <v>4259</v>
      </c>
      <c r="I165" s="63" t="n">
        <v>4125</v>
      </c>
      <c r="J165" s="63" t="n">
        <v>129</v>
      </c>
      <c r="K165" s="63" t="n">
        <v>0</v>
      </c>
      <c r="L165" s="63" t="n">
        <v>0</v>
      </c>
      <c r="M165" s="63" t="n">
        <v>55</v>
      </c>
      <c r="N165" s="63" t="n">
        <v>88</v>
      </c>
      <c r="O165" s="63" t="n">
        <v>6</v>
      </c>
      <c r="P165" s="63" t="n">
        <v>0</v>
      </c>
      <c r="Q165" s="63" t="n">
        <v>0</v>
      </c>
      <c r="R165" s="63" t="n">
        <v>0</v>
      </c>
    </row>
    <row r="166" customFormat="false" ht="14.65" hidden="false" customHeight="false" outlineLevel="0" collapsed="false">
      <c r="A166" s="61" t="n">
        <v>36698</v>
      </c>
      <c r="B166" s="61" t="n">
        <v>36698</v>
      </c>
      <c r="C166" s="62" t="s">
        <v>109</v>
      </c>
      <c r="D166" s="63" t="n">
        <v>30</v>
      </c>
      <c r="E166" s="63" t="n">
        <v>-60</v>
      </c>
      <c r="F166" s="63" t="n">
        <v>-91</v>
      </c>
      <c r="G166" s="63" t="n">
        <v>-121</v>
      </c>
      <c r="H166" s="63" t="n">
        <v>4124</v>
      </c>
      <c r="I166" s="63" t="n">
        <v>3990</v>
      </c>
      <c r="J166" s="63" t="n">
        <v>136</v>
      </c>
      <c r="K166" s="63" t="n">
        <v>0</v>
      </c>
      <c r="L166" s="63" t="n">
        <v>0</v>
      </c>
      <c r="M166" s="63" t="n">
        <v>56</v>
      </c>
      <c r="N166" s="63" t="n">
        <v>19</v>
      </c>
      <c r="O166" s="63" t="n">
        <v>5</v>
      </c>
      <c r="P166" s="63" t="n">
        <v>0</v>
      </c>
      <c r="Q166" s="63" t="n">
        <v>0</v>
      </c>
      <c r="R166" s="63" t="n">
        <v>0</v>
      </c>
    </row>
    <row r="167" customFormat="false" ht="14.65" hidden="false" customHeight="false" outlineLevel="0" collapsed="false">
      <c r="A167" s="61" t="n">
        <v>36699</v>
      </c>
      <c r="B167" s="61" t="n">
        <v>36699</v>
      </c>
      <c r="C167" s="62" t="s">
        <v>109</v>
      </c>
      <c r="D167" s="63" t="n">
        <v>-24</v>
      </c>
      <c r="E167" s="63" t="n">
        <v>-37</v>
      </c>
      <c r="F167" s="63" t="n">
        <v>51</v>
      </c>
      <c r="G167" s="63" t="n">
        <v>-10</v>
      </c>
      <c r="H167" s="63" t="n">
        <v>3986</v>
      </c>
      <c r="I167" s="63" t="n">
        <v>3926</v>
      </c>
      <c r="J167" s="63" t="n">
        <v>180</v>
      </c>
      <c r="K167" s="63" t="n">
        <v>0</v>
      </c>
      <c r="L167" s="63" t="n">
        <v>0</v>
      </c>
      <c r="M167" s="63" t="n">
        <v>57</v>
      </c>
      <c r="N167" s="63" t="n">
        <v>0</v>
      </c>
      <c r="O167" s="63" t="n">
        <v>5</v>
      </c>
      <c r="P167" s="63" t="n">
        <v>0</v>
      </c>
      <c r="Q167" s="63" t="n">
        <v>0</v>
      </c>
      <c r="R167" s="63" t="n">
        <v>0</v>
      </c>
    </row>
    <row r="168" customFormat="false" ht="14.65" hidden="false" customHeight="false" outlineLevel="0" collapsed="false">
      <c r="A168" s="61" t="n">
        <v>36700</v>
      </c>
      <c r="B168" s="61" t="n">
        <v>36700</v>
      </c>
      <c r="C168" s="62" t="s">
        <v>109</v>
      </c>
      <c r="D168" s="63" t="n">
        <v>2</v>
      </c>
      <c r="E168" s="63" t="n">
        <v>-44</v>
      </c>
      <c r="F168" s="63" t="n">
        <v>72</v>
      </c>
      <c r="G168" s="63" t="n">
        <v>30</v>
      </c>
      <c r="H168" s="63" t="n">
        <v>3946</v>
      </c>
      <c r="I168" s="63" t="n">
        <v>3939</v>
      </c>
      <c r="J168" s="63" t="n">
        <v>126</v>
      </c>
      <c r="K168" s="63" t="n">
        <v>0</v>
      </c>
      <c r="L168" s="63" t="n">
        <v>0</v>
      </c>
      <c r="M168" s="63" t="n">
        <v>58</v>
      </c>
      <c r="N168" s="63" t="n">
        <v>79</v>
      </c>
      <c r="O168" s="63" t="n">
        <v>6</v>
      </c>
      <c r="P168" s="63" t="n">
        <v>0</v>
      </c>
      <c r="Q168" s="63" t="n">
        <v>0</v>
      </c>
      <c r="R168" s="63" t="n">
        <v>0</v>
      </c>
    </row>
    <row r="169" customFormat="false" ht="14.65" hidden="false" customHeight="false" outlineLevel="0" collapsed="false">
      <c r="A169" s="61" t="n">
        <v>36701</v>
      </c>
      <c r="B169" s="61" t="n">
        <v>36701</v>
      </c>
      <c r="C169" s="62" t="s">
        <v>109</v>
      </c>
      <c r="D169" s="63" t="n">
        <v>112</v>
      </c>
      <c r="E169" s="63" t="n">
        <v>67</v>
      </c>
      <c r="F169" s="63" t="n">
        <v>65</v>
      </c>
      <c r="G169" s="63" t="n">
        <v>244</v>
      </c>
      <c r="H169" s="63" t="n">
        <v>3957</v>
      </c>
      <c r="I169" s="63" t="n">
        <v>4121</v>
      </c>
      <c r="J169" s="63" t="n">
        <v>103</v>
      </c>
      <c r="K169" s="63" t="n">
        <v>0</v>
      </c>
      <c r="L169" s="63" t="n">
        <v>0</v>
      </c>
      <c r="M169" s="63" t="n">
        <v>56</v>
      </c>
      <c r="N169" s="63" t="n">
        <v>231</v>
      </c>
      <c r="O169" s="63" t="n">
        <v>5</v>
      </c>
      <c r="P169" s="63" t="n">
        <v>0</v>
      </c>
      <c r="Q169" s="63" t="n">
        <v>0</v>
      </c>
      <c r="R169" s="63" t="n">
        <v>0</v>
      </c>
    </row>
    <row r="170" customFormat="false" ht="14.65" hidden="false" customHeight="false" outlineLevel="0" collapsed="false">
      <c r="A170" s="61" t="n">
        <v>36702</v>
      </c>
      <c r="B170" s="61" t="n">
        <v>36702</v>
      </c>
      <c r="C170" s="62" t="s">
        <v>109</v>
      </c>
      <c r="D170" s="63" t="n">
        <v>75</v>
      </c>
      <c r="E170" s="63" t="n">
        <v>156</v>
      </c>
      <c r="F170" s="63" t="n">
        <v>57</v>
      </c>
      <c r="G170" s="63" t="n">
        <v>288</v>
      </c>
      <c r="H170" s="63" t="n">
        <v>4130</v>
      </c>
      <c r="I170" s="63" t="n">
        <v>4337</v>
      </c>
      <c r="J170" s="63" t="n">
        <v>101</v>
      </c>
      <c r="K170" s="63" t="n">
        <v>0</v>
      </c>
      <c r="L170" s="63" t="n">
        <v>0</v>
      </c>
      <c r="M170" s="63" t="n">
        <v>57</v>
      </c>
      <c r="N170" s="63" t="n">
        <v>208</v>
      </c>
      <c r="O170" s="63" t="n">
        <v>6</v>
      </c>
      <c r="P170" s="63" t="n">
        <v>0</v>
      </c>
      <c r="Q170" s="63" t="n">
        <v>0</v>
      </c>
      <c r="R170" s="63" t="n">
        <v>0</v>
      </c>
    </row>
    <row r="171" customFormat="false" ht="14.65" hidden="false" customHeight="false" outlineLevel="0" collapsed="false">
      <c r="A171" s="61" t="n">
        <v>36704</v>
      </c>
      <c r="B171" s="61" t="n">
        <v>36704</v>
      </c>
      <c r="C171" s="62" t="s">
        <v>109</v>
      </c>
      <c r="D171" s="63" t="n">
        <v>-38</v>
      </c>
      <c r="E171" s="63" t="n">
        <v>-72</v>
      </c>
      <c r="F171" s="63" t="n">
        <v>29</v>
      </c>
      <c r="G171" s="63" t="n">
        <v>-81</v>
      </c>
      <c r="H171" s="63" t="n">
        <v>4250</v>
      </c>
      <c r="I171" s="63" t="n">
        <v>4130</v>
      </c>
      <c r="J171" s="63" t="n">
        <v>106</v>
      </c>
      <c r="K171" s="63" t="n">
        <v>0</v>
      </c>
      <c r="L171" s="63" t="n">
        <v>0</v>
      </c>
      <c r="M171" s="63" t="n">
        <v>47</v>
      </c>
      <c r="N171" s="63" t="n">
        <v>82</v>
      </c>
      <c r="O171" s="63" t="n">
        <v>5</v>
      </c>
      <c r="P171" s="63" t="n">
        <v>0</v>
      </c>
      <c r="Q171" s="63" t="n">
        <v>0</v>
      </c>
      <c r="R171" s="63" t="n">
        <v>0</v>
      </c>
    </row>
    <row r="172" customFormat="false" ht="14.65" hidden="false" customHeight="false" outlineLevel="0" collapsed="false">
      <c r="A172" s="61" t="n">
        <v>36705</v>
      </c>
      <c r="B172" s="61" t="n">
        <v>36705</v>
      </c>
      <c r="C172" s="62" t="s">
        <v>109</v>
      </c>
      <c r="D172" s="63" t="n">
        <v>-7</v>
      </c>
      <c r="E172" s="63" t="n">
        <v>-130</v>
      </c>
      <c r="F172" s="63" t="n">
        <v>-33</v>
      </c>
      <c r="G172" s="63" t="n">
        <v>-170</v>
      </c>
      <c r="H172" s="63" t="n">
        <v>4132</v>
      </c>
      <c r="I172" s="63" t="n">
        <v>4014</v>
      </c>
      <c r="J172" s="63" t="n">
        <v>90</v>
      </c>
      <c r="K172" s="63" t="n">
        <v>0</v>
      </c>
      <c r="L172" s="63" t="n">
        <v>0</v>
      </c>
      <c r="M172" s="63" t="n">
        <v>43</v>
      </c>
      <c r="N172" s="63" t="n">
        <v>56</v>
      </c>
      <c r="O172" s="63" t="n">
        <v>5</v>
      </c>
      <c r="P172" s="63" t="n">
        <v>0</v>
      </c>
      <c r="Q172" s="63" t="n">
        <v>0</v>
      </c>
      <c r="R172" s="63" t="n">
        <v>0</v>
      </c>
    </row>
    <row r="173" customFormat="false" ht="14.65" hidden="false" customHeight="false" outlineLevel="0" collapsed="false">
      <c r="A173" s="61" t="n">
        <v>36706</v>
      </c>
      <c r="B173" s="61" t="n">
        <v>36706</v>
      </c>
      <c r="C173" s="62" t="s">
        <v>109</v>
      </c>
      <c r="D173" s="63" t="n">
        <v>-8</v>
      </c>
      <c r="E173" s="63" t="n">
        <v>-62</v>
      </c>
      <c r="F173" s="63" t="n">
        <v>33</v>
      </c>
      <c r="G173" s="63" t="n">
        <v>-37</v>
      </c>
      <c r="H173" s="63" t="n">
        <v>4023</v>
      </c>
      <c r="I173" s="63" t="n">
        <v>3898</v>
      </c>
      <c r="J173" s="63" t="n">
        <v>215</v>
      </c>
      <c r="K173" s="63" t="n">
        <v>0</v>
      </c>
      <c r="L173" s="63" t="n">
        <v>0</v>
      </c>
      <c r="M173" s="63" t="n">
        <v>0</v>
      </c>
      <c r="N173" s="63" t="n">
        <v>0</v>
      </c>
      <c r="O173" s="63" t="n">
        <v>5</v>
      </c>
      <c r="P173" s="63" t="n">
        <v>10</v>
      </c>
      <c r="Q173" s="63" t="n">
        <v>86</v>
      </c>
      <c r="R173" s="63" t="n">
        <v>0</v>
      </c>
    </row>
    <row r="174" customFormat="false" ht="14.65" hidden="false" customHeight="false" outlineLevel="0" collapsed="false">
      <c r="A174" s="61" t="n">
        <v>36707</v>
      </c>
      <c r="B174" s="61" t="n">
        <v>36707</v>
      </c>
      <c r="C174" s="62" t="s">
        <v>109</v>
      </c>
      <c r="D174" s="63" t="n">
        <v>67</v>
      </c>
      <c r="E174" s="63" t="n">
        <v>-112</v>
      </c>
      <c r="F174" s="63" t="n">
        <v>130</v>
      </c>
      <c r="G174" s="63" t="n">
        <v>85</v>
      </c>
      <c r="H174" s="63" t="n">
        <v>3900</v>
      </c>
      <c r="I174" s="63" t="n">
        <v>3945</v>
      </c>
      <c r="J174" s="63" t="n">
        <v>165</v>
      </c>
      <c r="K174" s="63" t="n">
        <v>0</v>
      </c>
      <c r="L174" s="63" t="n">
        <v>0</v>
      </c>
      <c r="M174" s="63" t="n">
        <v>41</v>
      </c>
      <c r="N174" s="63" t="n">
        <v>111</v>
      </c>
      <c r="O174" s="63" t="n">
        <v>6</v>
      </c>
      <c r="P174" s="63" t="n">
        <v>2</v>
      </c>
      <c r="Q174" s="63" t="n">
        <v>1</v>
      </c>
      <c r="R174" s="63" t="n">
        <v>0</v>
      </c>
    </row>
    <row r="175" customFormat="false" ht="14.65" hidden="false" customHeight="false" outlineLevel="0" collapsed="false">
      <c r="A175" s="61" t="n">
        <v>36708</v>
      </c>
      <c r="B175" s="61" t="n">
        <v>36708</v>
      </c>
      <c r="C175" s="62" t="s">
        <v>109</v>
      </c>
      <c r="D175" s="63" t="n">
        <v>92</v>
      </c>
      <c r="E175" s="63" t="n">
        <v>102</v>
      </c>
      <c r="F175" s="63" t="n">
        <v>14</v>
      </c>
      <c r="G175" s="63" t="n">
        <v>208</v>
      </c>
      <c r="H175" s="63" t="n">
        <v>3953</v>
      </c>
      <c r="I175" s="63" t="n">
        <v>4080</v>
      </c>
      <c r="J175" s="63" t="n">
        <v>300</v>
      </c>
      <c r="K175" s="63" t="n">
        <v>0</v>
      </c>
      <c r="L175" s="63" t="n">
        <v>0</v>
      </c>
      <c r="M175" s="63" t="n">
        <v>50</v>
      </c>
      <c r="N175" s="63" t="n">
        <v>134</v>
      </c>
      <c r="O175" s="63" t="n">
        <v>6</v>
      </c>
      <c r="P175" s="63" t="n">
        <v>0</v>
      </c>
      <c r="Q175" s="63" t="n">
        <v>0</v>
      </c>
      <c r="R175" s="63" t="n">
        <v>0</v>
      </c>
    </row>
    <row r="176" customFormat="false" ht="14.65" hidden="false" customHeight="false" outlineLevel="0" collapsed="false">
      <c r="A176" s="61" t="n">
        <v>36709</v>
      </c>
      <c r="B176" s="61" t="n">
        <v>36709</v>
      </c>
      <c r="C176" s="62" t="s">
        <v>109</v>
      </c>
      <c r="D176" s="63" t="n">
        <v>-33</v>
      </c>
      <c r="E176" s="63" t="n">
        <v>185</v>
      </c>
      <c r="F176" s="63" t="n">
        <v>12</v>
      </c>
      <c r="G176" s="63" t="n">
        <v>164</v>
      </c>
      <c r="H176" s="63" t="n">
        <v>4081</v>
      </c>
      <c r="I176" s="63" t="n">
        <v>4132</v>
      </c>
      <c r="J176" s="63" t="n">
        <v>276</v>
      </c>
      <c r="K176" s="63" t="n">
        <v>0</v>
      </c>
      <c r="L176" s="63" t="n">
        <v>0</v>
      </c>
      <c r="M176" s="63" t="n">
        <v>52</v>
      </c>
      <c r="N176" s="63" t="n">
        <v>148</v>
      </c>
      <c r="O176" s="63" t="n">
        <v>6</v>
      </c>
      <c r="P176" s="63" t="n">
        <v>0</v>
      </c>
      <c r="Q176" s="63" t="n">
        <v>0</v>
      </c>
      <c r="R176" s="63" t="n">
        <v>0</v>
      </c>
    </row>
    <row r="177" customFormat="false" ht="14.65" hidden="false" customHeight="false" outlineLevel="0" collapsed="false">
      <c r="A177" s="61" t="n">
        <v>36710</v>
      </c>
      <c r="B177" s="61" t="n">
        <v>36710</v>
      </c>
      <c r="C177" s="62" t="s">
        <v>109</v>
      </c>
      <c r="D177" s="63" t="n">
        <v>102</v>
      </c>
      <c r="E177" s="63" t="n">
        <v>69</v>
      </c>
      <c r="F177" s="63" t="n">
        <v>146</v>
      </c>
      <c r="G177" s="63" t="n">
        <v>317</v>
      </c>
      <c r="H177" s="63" t="n">
        <v>4126</v>
      </c>
      <c r="I177" s="63" t="n">
        <v>4427</v>
      </c>
      <c r="J177" s="63" t="n">
        <v>300</v>
      </c>
      <c r="K177" s="63" t="n">
        <v>0</v>
      </c>
      <c r="L177" s="63" t="n">
        <v>0</v>
      </c>
      <c r="M177" s="63" t="n">
        <v>54</v>
      </c>
      <c r="N177" s="63" t="n">
        <v>50</v>
      </c>
      <c r="O177" s="63" t="n">
        <v>6</v>
      </c>
      <c r="P177" s="63" t="n">
        <v>0</v>
      </c>
      <c r="Q177" s="63" t="n">
        <v>0</v>
      </c>
      <c r="R177" s="63" t="n">
        <v>0</v>
      </c>
    </row>
    <row r="178" customFormat="false" ht="14.65" hidden="false" customHeight="false" outlineLevel="0" collapsed="false">
      <c r="A178" s="61" t="n">
        <v>36711</v>
      </c>
      <c r="B178" s="61" t="n">
        <v>36711</v>
      </c>
      <c r="C178" s="62" t="s">
        <v>109</v>
      </c>
      <c r="D178" s="63" t="n">
        <v>21</v>
      </c>
      <c r="E178" s="63" t="n">
        <v>216</v>
      </c>
      <c r="F178" s="63" t="n">
        <v>266</v>
      </c>
      <c r="G178" s="63" t="n">
        <v>503</v>
      </c>
      <c r="H178" s="63" t="n">
        <v>4433</v>
      </c>
      <c r="I178" s="63" t="n">
        <v>4661</v>
      </c>
      <c r="J178" s="63" t="n">
        <v>270</v>
      </c>
      <c r="K178" s="63" t="n">
        <v>0</v>
      </c>
      <c r="L178" s="63" t="n">
        <v>0</v>
      </c>
      <c r="M178" s="63" t="n">
        <v>49</v>
      </c>
      <c r="N178" s="63" t="n">
        <v>225</v>
      </c>
      <c r="O178" s="63" t="n">
        <v>7</v>
      </c>
      <c r="P178" s="63" t="n">
        <v>0</v>
      </c>
      <c r="Q178" s="63" t="n">
        <v>0</v>
      </c>
      <c r="R178" s="63" t="n">
        <v>0</v>
      </c>
    </row>
    <row r="179" customFormat="false" ht="14.65" hidden="false" customHeight="false" outlineLevel="0" collapsed="false">
      <c r="A179" s="61" t="n">
        <v>36712</v>
      </c>
      <c r="B179" s="61" t="n">
        <v>36712</v>
      </c>
      <c r="C179" s="62" t="s">
        <v>109</v>
      </c>
      <c r="D179" s="63" t="n">
        <v>-17</v>
      </c>
      <c r="E179" s="63" t="n">
        <v>-63</v>
      </c>
      <c r="F179" s="63" t="n">
        <v>26</v>
      </c>
      <c r="G179" s="63" t="n">
        <v>-54</v>
      </c>
      <c r="H179" s="63" t="n">
        <v>4654</v>
      </c>
      <c r="I179" s="63" t="n">
        <v>4520</v>
      </c>
      <c r="J179" s="63" t="n">
        <v>265</v>
      </c>
      <c r="K179" s="63" t="n">
        <v>0</v>
      </c>
      <c r="L179" s="63" t="n">
        <v>0</v>
      </c>
      <c r="M179" s="63" t="n">
        <v>50</v>
      </c>
      <c r="N179" s="63" t="n">
        <v>213</v>
      </c>
      <c r="O179" s="63" t="n">
        <v>7</v>
      </c>
      <c r="P179" s="63" t="n">
        <v>0</v>
      </c>
      <c r="Q179" s="63" t="n">
        <v>0</v>
      </c>
      <c r="R179" s="63" t="n">
        <v>0</v>
      </c>
    </row>
    <row r="180" customFormat="false" ht="14.65" hidden="false" customHeight="false" outlineLevel="0" collapsed="false">
      <c r="A180" s="61" t="n">
        <v>36713</v>
      </c>
      <c r="B180" s="61" t="n">
        <v>36713</v>
      </c>
      <c r="C180" s="62" t="s">
        <v>109</v>
      </c>
      <c r="D180" s="63" t="n">
        <v>98</v>
      </c>
      <c r="E180" s="63" t="n">
        <v>34</v>
      </c>
      <c r="F180" s="63" t="n">
        <v>-46</v>
      </c>
      <c r="G180" s="63" t="n">
        <v>86</v>
      </c>
      <c r="H180" s="63" t="n">
        <v>4522</v>
      </c>
      <c r="I180" s="63" t="n">
        <v>4531</v>
      </c>
      <c r="J180" s="63" t="n">
        <v>312</v>
      </c>
      <c r="K180" s="63" t="n">
        <v>0</v>
      </c>
      <c r="L180" s="63" t="n">
        <v>0</v>
      </c>
      <c r="M180" s="63" t="n">
        <v>49</v>
      </c>
      <c r="N180" s="63" t="n">
        <v>199</v>
      </c>
      <c r="O180" s="63" t="n">
        <v>6</v>
      </c>
      <c r="P180" s="63" t="n">
        <v>0</v>
      </c>
      <c r="Q180" s="63" t="n">
        <v>0</v>
      </c>
      <c r="R180" s="63" t="n">
        <v>0</v>
      </c>
    </row>
    <row r="181" customFormat="false" ht="14.65" hidden="false" customHeight="false" outlineLevel="0" collapsed="false">
      <c r="A181" s="61" t="n">
        <v>36714</v>
      </c>
      <c r="B181" s="61" t="n">
        <v>36714</v>
      </c>
      <c r="C181" s="62" t="s">
        <v>109</v>
      </c>
      <c r="D181" s="63" t="n">
        <v>-53</v>
      </c>
      <c r="E181" s="63" t="n">
        <v>-9</v>
      </c>
      <c r="F181" s="63" t="n">
        <v>-35</v>
      </c>
      <c r="G181" s="63" t="n">
        <v>-97</v>
      </c>
      <c r="H181" s="63" t="n">
        <v>4541</v>
      </c>
      <c r="I181" s="63" t="n">
        <v>4433</v>
      </c>
      <c r="J181" s="63" t="n">
        <v>281</v>
      </c>
      <c r="K181" s="63" t="n">
        <v>0</v>
      </c>
      <c r="L181" s="63" t="n">
        <v>0</v>
      </c>
      <c r="M181" s="63" t="n">
        <v>48</v>
      </c>
      <c r="N181" s="63" t="n">
        <v>159</v>
      </c>
      <c r="O181" s="63" t="n">
        <v>6</v>
      </c>
      <c r="P181" s="63" t="n">
        <v>0</v>
      </c>
      <c r="Q181" s="63" t="n">
        <v>0</v>
      </c>
      <c r="R181" s="63" t="n">
        <v>0</v>
      </c>
    </row>
    <row r="182" customFormat="false" ht="14.65" hidden="false" customHeight="false" outlineLevel="0" collapsed="false">
      <c r="A182" s="61" t="n">
        <v>36715</v>
      </c>
      <c r="B182" s="61" t="n">
        <v>36715</v>
      </c>
      <c r="C182" s="62" t="s">
        <v>109</v>
      </c>
      <c r="D182" s="63" t="n">
        <v>-106</v>
      </c>
      <c r="E182" s="63" t="n">
        <v>22</v>
      </c>
      <c r="F182" s="63" t="n">
        <v>-82</v>
      </c>
      <c r="G182" s="63" t="n">
        <v>-166</v>
      </c>
      <c r="H182" s="63" t="n">
        <v>4443</v>
      </c>
      <c r="I182" s="63" t="n">
        <v>4270</v>
      </c>
      <c r="J182" s="63" t="n">
        <v>242</v>
      </c>
      <c r="K182" s="63" t="n">
        <v>0</v>
      </c>
      <c r="L182" s="63" t="n">
        <v>0</v>
      </c>
      <c r="M182" s="63" t="n">
        <v>45</v>
      </c>
      <c r="N182" s="63" t="n">
        <v>211</v>
      </c>
      <c r="O182" s="63" t="n">
        <v>7</v>
      </c>
      <c r="P182" s="63" t="n">
        <v>0</v>
      </c>
      <c r="Q182" s="63" t="n">
        <v>0</v>
      </c>
      <c r="R182" s="63" t="n">
        <v>0</v>
      </c>
    </row>
    <row r="183" customFormat="false" ht="14.65" hidden="false" customHeight="false" outlineLevel="0" collapsed="false">
      <c r="A183" s="61" t="n">
        <v>36716</v>
      </c>
      <c r="B183" s="61" t="n">
        <v>36716</v>
      </c>
      <c r="C183" s="62" t="s">
        <v>109</v>
      </c>
      <c r="D183" s="63" t="n">
        <v>-10</v>
      </c>
      <c r="E183" s="63" t="n">
        <v>138</v>
      </c>
      <c r="F183" s="63" t="n">
        <v>-90</v>
      </c>
      <c r="G183" s="63" t="n">
        <v>38</v>
      </c>
      <c r="H183" s="63" t="n">
        <v>4273</v>
      </c>
      <c r="I183" s="63" t="n">
        <v>4262</v>
      </c>
      <c r="J183" s="63" t="n">
        <v>227</v>
      </c>
      <c r="K183" s="63" t="n">
        <v>0</v>
      </c>
      <c r="L183" s="63" t="n">
        <v>0</v>
      </c>
      <c r="M183" s="63" t="n">
        <v>44</v>
      </c>
      <c r="N183" s="63" t="n">
        <v>155</v>
      </c>
      <c r="O183" s="63" t="n">
        <v>6</v>
      </c>
      <c r="P183" s="63" t="n">
        <v>0</v>
      </c>
      <c r="Q183" s="63" t="n">
        <v>0</v>
      </c>
      <c r="R183" s="63" t="n">
        <v>0</v>
      </c>
    </row>
    <row r="184" customFormat="false" ht="14.65" hidden="false" customHeight="false" outlineLevel="0" collapsed="false">
      <c r="A184" s="61" t="n">
        <v>36717</v>
      </c>
      <c r="B184" s="61" t="n">
        <v>36717</v>
      </c>
      <c r="C184" s="62" t="s">
        <v>109</v>
      </c>
      <c r="D184" s="63" t="n">
        <v>-82</v>
      </c>
      <c r="E184" s="63" t="n">
        <v>39</v>
      </c>
      <c r="F184" s="63" t="n">
        <v>-250</v>
      </c>
      <c r="G184" s="63" t="n">
        <v>-293</v>
      </c>
      <c r="H184" s="63" t="n">
        <v>4264</v>
      </c>
      <c r="I184" s="63" t="n">
        <v>3952</v>
      </c>
      <c r="J184" s="63" t="n">
        <v>281</v>
      </c>
      <c r="K184" s="63" t="n">
        <v>0</v>
      </c>
      <c r="L184" s="63" t="n">
        <v>0</v>
      </c>
      <c r="M184" s="63" t="n">
        <v>52</v>
      </c>
      <c r="N184" s="63" t="n">
        <v>40</v>
      </c>
      <c r="O184" s="63" t="n">
        <v>6</v>
      </c>
      <c r="P184" s="63" t="n">
        <v>0</v>
      </c>
      <c r="Q184" s="63" t="n">
        <v>0</v>
      </c>
      <c r="R184" s="63" t="n">
        <v>0</v>
      </c>
    </row>
    <row r="185" customFormat="false" ht="14.65" hidden="false" customHeight="false" outlineLevel="0" collapsed="false">
      <c r="A185" s="61" t="n">
        <v>36718</v>
      </c>
      <c r="B185" s="61" t="n">
        <v>36718</v>
      </c>
      <c r="C185" s="62" t="s">
        <v>109</v>
      </c>
      <c r="D185" s="63" t="n">
        <v>-4</v>
      </c>
      <c r="E185" s="63" t="n">
        <v>157</v>
      </c>
      <c r="F185" s="63" t="n">
        <v>68</v>
      </c>
      <c r="G185" s="63" t="n">
        <v>221</v>
      </c>
      <c r="H185" s="63" t="n">
        <v>3946</v>
      </c>
      <c r="I185" s="63" t="n">
        <v>4066</v>
      </c>
      <c r="J185" s="63" t="n">
        <v>369</v>
      </c>
      <c r="K185" s="63" t="n">
        <v>0</v>
      </c>
      <c r="L185" s="63" t="n">
        <v>0</v>
      </c>
      <c r="M185" s="63" t="n">
        <v>0</v>
      </c>
      <c r="N185" s="63" t="n">
        <v>6</v>
      </c>
      <c r="O185" s="63" t="n">
        <v>5</v>
      </c>
      <c r="P185" s="63" t="n">
        <v>0</v>
      </c>
      <c r="Q185" s="63" t="n">
        <v>44</v>
      </c>
      <c r="R185" s="63" t="n">
        <v>0</v>
      </c>
    </row>
    <row r="186" customFormat="false" ht="14.65" hidden="false" customHeight="false" outlineLevel="0" collapsed="false">
      <c r="A186" s="61" t="n">
        <v>36719</v>
      </c>
      <c r="B186" s="61" t="n">
        <v>36719</v>
      </c>
      <c r="C186" s="62" t="s">
        <v>109</v>
      </c>
      <c r="D186" s="63" t="n">
        <v>6</v>
      </c>
      <c r="E186" s="63" t="n">
        <v>161</v>
      </c>
      <c r="F186" s="63" t="n">
        <v>44</v>
      </c>
      <c r="G186" s="63" t="n">
        <v>211</v>
      </c>
      <c r="H186" s="63" t="n">
        <v>4083</v>
      </c>
      <c r="I186" s="63" t="n">
        <v>4208</v>
      </c>
      <c r="J186" s="63" t="n">
        <v>391</v>
      </c>
      <c r="K186" s="63" t="n">
        <v>0</v>
      </c>
      <c r="L186" s="63" t="n">
        <v>0</v>
      </c>
      <c r="M186" s="63" t="n">
        <v>0</v>
      </c>
      <c r="N186" s="63" t="n">
        <v>0</v>
      </c>
      <c r="O186" s="63" t="n">
        <v>5</v>
      </c>
      <c r="P186" s="63" t="n">
        <v>0</v>
      </c>
      <c r="Q186" s="63" t="n">
        <v>88</v>
      </c>
      <c r="R186" s="63" t="n">
        <v>0</v>
      </c>
    </row>
    <row r="187" customFormat="false" ht="14.65" hidden="false" customHeight="false" outlineLevel="0" collapsed="false">
      <c r="A187" s="61" t="n">
        <v>36594</v>
      </c>
      <c r="B187" s="61" t="n">
        <v>36594</v>
      </c>
      <c r="C187" s="62" t="s">
        <v>109</v>
      </c>
      <c r="D187" s="63" t="n">
        <v>66</v>
      </c>
      <c r="E187" s="63" t="n">
        <v>-41</v>
      </c>
      <c r="F187" s="63" t="n">
        <v>-146</v>
      </c>
      <c r="G187" s="63" t="n">
        <v>-121</v>
      </c>
      <c r="H187" s="63" t="n">
        <v>4123</v>
      </c>
      <c r="I187" s="63" t="n">
        <v>4026</v>
      </c>
      <c r="J187" s="63" t="n">
        <v>99</v>
      </c>
      <c r="K187" s="63" t="n">
        <v>0</v>
      </c>
      <c r="L187" s="63" t="n">
        <v>0</v>
      </c>
      <c r="M187" s="63" t="n">
        <v>0</v>
      </c>
      <c r="N187" s="63" t="n">
        <v>0</v>
      </c>
      <c r="O187" s="63" t="n">
        <v>0</v>
      </c>
      <c r="P187" s="63" t="n">
        <v>0</v>
      </c>
      <c r="Q187" s="63" t="n">
        <v>153</v>
      </c>
      <c r="R187" s="63" t="n">
        <v>28</v>
      </c>
    </row>
    <row r="188" customFormat="false" ht="14.65" hidden="false" customHeight="false" outlineLevel="0" collapsed="false">
      <c r="A188" s="61" t="n">
        <v>36594</v>
      </c>
      <c r="B188" s="61" t="n">
        <v>36595</v>
      </c>
      <c r="C188" s="62" t="s">
        <v>109</v>
      </c>
      <c r="D188" s="63" t="n">
        <v>0</v>
      </c>
      <c r="E188" s="63" t="n">
        <v>2</v>
      </c>
      <c r="F188" s="63" t="n">
        <v>45</v>
      </c>
      <c r="G188" s="63" t="n">
        <v>47</v>
      </c>
      <c r="H188" s="63" t="n">
        <v>4026</v>
      </c>
      <c r="I188" s="63" t="n">
        <v>4025</v>
      </c>
      <c r="J188" s="63" t="n">
        <v>99</v>
      </c>
      <c r="K188" s="63" t="n">
        <v>0</v>
      </c>
      <c r="L188" s="63" t="n">
        <v>0</v>
      </c>
      <c r="M188" s="63" t="n">
        <v>0</v>
      </c>
      <c r="N188" s="63" t="n">
        <v>118</v>
      </c>
      <c r="O188" s="63" t="n">
        <v>0</v>
      </c>
      <c r="P188" s="63" t="n">
        <v>0</v>
      </c>
      <c r="Q188" s="63" t="n">
        <v>138</v>
      </c>
      <c r="R188" s="63" t="n">
        <v>4</v>
      </c>
    </row>
    <row r="189" customFormat="false" ht="14.65" hidden="false" customHeight="false" outlineLevel="0" collapsed="false">
      <c r="A189" s="61" t="n">
        <v>36594</v>
      </c>
      <c r="B189" s="61" t="n">
        <v>36596</v>
      </c>
      <c r="C189" s="62" t="s">
        <v>109</v>
      </c>
      <c r="D189" s="63" t="n">
        <v>0</v>
      </c>
      <c r="E189" s="63" t="n">
        <v>86</v>
      </c>
      <c r="F189" s="63" t="n">
        <v>91</v>
      </c>
      <c r="G189" s="63" t="n">
        <v>177</v>
      </c>
      <c r="H189" s="63" t="n">
        <v>4025</v>
      </c>
      <c r="I189" s="63" t="n">
        <v>4141</v>
      </c>
      <c r="J189" s="63" t="n">
        <v>99</v>
      </c>
      <c r="K189" s="63" t="n">
        <v>0</v>
      </c>
      <c r="L189" s="63" t="n">
        <v>0</v>
      </c>
      <c r="M189" s="63" t="n">
        <v>0</v>
      </c>
      <c r="N189" s="63" t="n">
        <v>128</v>
      </c>
      <c r="O189" s="63" t="n">
        <v>0</v>
      </c>
      <c r="P189" s="63" t="n">
        <v>0</v>
      </c>
      <c r="Q189" s="63" t="n">
        <v>171</v>
      </c>
      <c r="R189" s="63" t="n">
        <v>0</v>
      </c>
    </row>
    <row r="190" customFormat="false" ht="14.65" hidden="false" customHeight="false" outlineLevel="0" collapsed="false">
      <c r="A190" s="61" t="n">
        <v>36595</v>
      </c>
      <c r="B190" s="61" t="n">
        <v>36595</v>
      </c>
      <c r="C190" s="62" t="s">
        <v>109</v>
      </c>
      <c r="D190" s="63" t="n">
        <v>75</v>
      </c>
      <c r="E190" s="63" t="n">
        <v>14</v>
      </c>
      <c r="F190" s="63" t="n">
        <v>68</v>
      </c>
      <c r="G190" s="63" t="n">
        <v>157</v>
      </c>
      <c r="H190" s="63" t="n">
        <v>4017</v>
      </c>
      <c r="I190" s="63" t="n">
        <v>4167</v>
      </c>
      <c r="J190" s="63" t="n">
        <v>99</v>
      </c>
      <c r="K190" s="63" t="n">
        <v>0</v>
      </c>
      <c r="L190" s="63" t="n">
        <v>0</v>
      </c>
      <c r="M190" s="63" t="n">
        <v>0</v>
      </c>
      <c r="N190" s="63" t="n">
        <v>143</v>
      </c>
      <c r="O190" s="63" t="n">
        <v>0</v>
      </c>
      <c r="P190" s="63" t="n">
        <v>0</v>
      </c>
      <c r="Q190" s="63" t="n">
        <v>107</v>
      </c>
      <c r="R190" s="63" t="n">
        <v>2</v>
      </c>
    </row>
    <row r="191" customFormat="false" ht="14.65" hidden="false" customHeight="false" outlineLevel="0" collapsed="false">
      <c r="A191" s="61" t="n">
        <v>36595</v>
      </c>
      <c r="B191" s="61" t="n">
        <v>36596</v>
      </c>
      <c r="C191" s="62" t="s">
        <v>109</v>
      </c>
      <c r="D191" s="63" t="n">
        <v>0</v>
      </c>
      <c r="E191" s="63" t="n">
        <v>159</v>
      </c>
      <c r="F191" s="63" t="n">
        <v>139</v>
      </c>
      <c r="G191" s="63" t="n">
        <v>298</v>
      </c>
      <c r="H191" s="63" t="n">
        <v>4167</v>
      </c>
      <c r="I191" s="63" t="n">
        <v>4426</v>
      </c>
      <c r="J191" s="63" t="n">
        <v>126</v>
      </c>
      <c r="K191" s="63" t="n">
        <v>0</v>
      </c>
      <c r="L191" s="63" t="n">
        <v>0</v>
      </c>
      <c r="M191" s="63" t="n">
        <v>0</v>
      </c>
      <c r="N191" s="63" t="n">
        <v>123</v>
      </c>
      <c r="O191" s="63" t="n">
        <v>0</v>
      </c>
      <c r="P191" s="63" t="n">
        <v>0</v>
      </c>
      <c r="Q191" s="63" t="n">
        <v>38</v>
      </c>
      <c r="R191" s="63" t="n">
        <v>0</v>
      </c>
    </row>
    <row r="192" customFormat="false" ht="14.65" hidden="false" customHeight="false" outlineLevel="0" collapsed="false">
      <c r="A192" s="61" t="n">
        <v>36595</v>
      </c>
      <c r="B192" s="61" t="n">
        <v>36597</v>
      </c>
      <c r="C192" s="62" t="s">
        <v>109</v>
      </c>
      <c r="D192" s="63" t="n">
        <v>0</v>
      </c>
      <c r="E192" s="63" t="n">
        <v>163</v>
      </c>
      <c r="F192" s="63" t="n">
        <v>134</v>
      </c>
      <c r="G192" s="63" t="n">
        <v>297</v>
      </c>
      <c r="H192" s="63" t="n">
        <v>4426</v>
      </c>
      <c r="I192" s="63" t="n">
        <v>4684</v>
      </c>
      <c r="J192" s="63" t="n">
        <v>126</v>
      </c>
      <c r="K192" s="63" t="n">
        <v>0</v>
      </c>
      <c r="L192" s="63" t="n">
        <v>0</v>
      </c>
      <c r="M192" s="63" t="n">
        <v>0</v>
      </c>
      <c r="N192" s="63" t="n">
        <v>123</v>
      </c>
      <c r="O192" s="63" t="n">
        <v>0</v>
      </c>
      <c r="P192" s="63" t="n">
        <v>0</v>
      </c>
      <c r="Q192" s="63" t="n">
        <v>75</v>
      </c>
      <c r="R192" s="63" t="n">
        <v>0</v>
      </c>
    </row>
    <row r="193" customFormat="false" ht="14.65" hidden="false" customHeight="false" outlineLevel="0" collapsed="false">
      <c r="A193" s="61" t="n">
        <v>36596</v>
      </c>
      <c r="B193" s="61" t="n">
        <v>36596</v>
      </c>
      <c r="C193" s="62" t="s">
        <v>109</v>
      </c>
      <c r="D193" s="63" t="n">
        <v>96</v>
      </c>
      <c r="E193" s="63" t="n">
        <v>174</v>
      </c>
      <c r="F193" s="63" t="n">
        <v>169</v>
      </c>
      <c r="G193" s="63" t="n">
        <v>439</v>
      </c>
      <c r="H193" s="63" t="n">
        <v>4184</v>
      </c>
      <c r="I193" s="63" t="n">
        <v>4522</v>
      </c>
      <c r="J193" s="63" t="n">
        <v>126</v>
      </c>
      <c r="K193" s="63" t="n">
        <v>0</v>
      </c>
      <c r="L193" s="63" t="n">
        <v>0</v>
      </c>
      <c r="M193" s="63" t="n">
        <v>0</v>
      </c>
      <c r="N193" s="63" t="n">
        <v>151</v>
      </c>
      <c r="O193" s="63" t="n">
        <v>0</v>
      </c>
      <c r="P193" s="63" t="n">
        <v>0</v>
      </c>
      <c r="Q193" s="63" t="n">
        <v>0</v>
      </c>
      <c r="R193" s="63" t="n">
        <v>0</v>
      </c>
    </row>
    <row r="194" customFormat="false" ht="14.65" hidden="false" customHeight="false" outlineLevel="0" collapsed="false">
      <c r="A194" s="61" t="n">
        <v>36596</v>
      </c>
      <c r="B194" s="61" t="n">
        <v>36597</v>
      </c>
      <c r="C194" s="62" t="s">
        <v>109</v>
      </c>
      <c r="D194" s="63" t="n">
        <v>0</v>
      </c>
      <c r="E194" s="63" t="n">
        <v>36</v>
      </c>
      <c r="F194" s="63" t="n">
        <v>-4</v>
      </c>
      <c r="G194" s="63" t="n">
        <v>32</v>
      </c>
      <c r="H194" s="63" t="n">
        <v>4522</v>
      </c>
      <c r="I194" s="63" t="n">
        <v>4555</v>
      </c>
      <c r="J194" s="63" t="n">
        <v>117</v>
      </c>
      <c r="K194" s="63" t="n">
        <v>0</v>
      </c>
      <c r="L194" s="63" t="n">
        <v>0</v>
      </c>
      <c r="M194" s="63" t="n">
        <v>0</v>
      </c>
      <c r="N194" s="63" t="n">
        <v>122</v>
      </c>
      <c r="O194" s="63" t="n">
        <v>0</v>
      </c>
      <c r="P194" s="63" t="n">
        <v>0</v>
      </c>
      <c r="Q194" s="63" t="n">
        <v>48</v>
      </c>
      <c r="R194" s="63" t="n">
        <v>0</v>
      </c>
    </row>
    <row r="195" customFormat="false" ht="14.65" hidden="false" customHeight="false" outlineLevel="0" collapsed="false">
      <c r="A195" s="61" t="n">
        <v>36596</v>
      </c>
      <c r="B195" s="61" t="n">
        <v>36598</v>
      </c>
      <c r="C195" s="62" t="s">
        <v>109</v>
      </c>
      <c r="D195" s="63" t="n">
        <v>0</v>
      </c>
      <c r="E195" s="63" t="n">
        <v>43</v>
      </c>
      <c r="F195" s="63" t="n">
        <v>-39</v>
      </c>
      <c r="G195" s="63" t="n">
        <v>4</v>
      </c>
      <c r="H195" s="63" t="n">
        <v>4555</v>
      </c>
      <c r="I195" s="63" t="n">
        <v>4528</v>
      </c>
      <c r="J195" s="63" t="n">
        <v>126</v>
      </c>
      <c r="K195" s="63" t="n">
        <v>0</v>
      </c>
      <c r="L195" s="63" t="n">
        <v>0</v>
      </c>
      <c r="M195" s="63" t="n">
        <v>0</v>
      </c>
      <c r="N195" s="63" t="n">
        <v>232</v>
      </c>
      <c r="O195" s="63" t="n">
        <v>0</v>
      </c>
      <c r="P195" s="63" t="n">
        <v>0</v>
      </c>
      <c r="Q195" s="63" t="n">
        <v>0</v>
      </c>
      <c r="R195" s="63" t="n">
        <v>0</v>
      </c>
    </row>
    <row r="196" customFormat="false" ht="14.65" hidden="false" customHeight="false" outlineLevel="0" collapsed="false">
      <c r="A196" s="61" t="n">
        <v>36597</v>
      </c>
      <c r="B196" s="61" t="n">
        <v>36597</v>
      </c>
      <c r="C196" s="62" t="s">
        <v>109</v>
      </c>
      <c r="D196" s="63" t="n">
        <v>45</v>
      </c>
      <c r="E196" s="63" t="n">
        <v>21</v>
      </c>
      <c r="F196" s="63" t="n">
        <v>1</v>
      </c>
      <c r="G196" s="63" t="n">
        <v>67</v>
      </c>
      <c r="H196" s="63" t="n">
        <v>4507</v>
      </c>
      <c r="I196" s="63" t="n">
        <v>4550</v>
      </c>
      <c r="J196" s="63" t="n">
        <v>117</v>
      </c>
      <c r="K196" s="63" t="n">
        <v>0</v>
      </c>
      <c r="L196" s="63" t="n">
        <v>0</v>
      </c>
      <c r="M196" s="63" t="n">
        <v>0</v>
      </c>
      <c r="N196" s="63" t="n">
        <v>138</v>
      </c>
      <c r="O196" s="63" t="n">
        <v>0</v>
      </c>
      <c r="P196" s="63" t="n">
        <v>0</v>
      </c>
      <c r="Q196" s="63" t="n">
        <v>0</v>
      </c>
      <c r="R196" s="63" t="n">
        <v>0</v>
      </c>
    </row>
    <row r="197" customFormat="false" ht="14.65" hidden="false" customHeight="false" outlineLevel="0" collapsed="false">
      <c r="A197" s="61" t="n">
        <v>36597</v>
      </c>
      <c r="B197" s="61" t="n">
        <v>36598</v>
      </c>
      <c r="C197" s="62" t="s">
        <v>109</v>
      </c>
      <c r="D197" s="63" t="n">
        <v>9</v>
      </c>
      <c r="E197" s="63" t="n">
        <v>43</v>
      </c>
      <c r="F197" s="63" t="n">
        <v>-36</v>
      </c>
      <c r="G197" s="63" t="n">
        <v>16</v>
      </c>
      <c r="H197" s="63" t="n">
        <v>4550</v>
      </c>
      <c r="I197" s="63" t="n">
        <v>4529</v>
      </c>
      <c r="J197" s="63" t="n">
        <v>126</v>
      </c>
      <c r="K197" s="63" t="n">
        <v>0</v>
      </c>
      <c r="L197" s="63" t="n">
        <v>0</v>
      </c>
      <c r="M197" s="63" t="n">
        <v>0</v>
      </c>
      <c r="N197" s="63" t="n">
        <v>217</v>
      </c>
      <c r="O197" s="63" t="n">
        <v>0</v>
      </c>
      <c r="P197" s="63" t="n">
        <v>0</v>
      </c>
      <c r="Q197" s="63" t="n">
        <v>0</v>
      </c>
      <c r="R197" s="63" t="n">
        <v>0</v>
      </c>
    </row>
    <row r="198" customFormat="false" ht="14.65" hidden="false" customHeight="false" outlineLevel="0" collapsed="false">
      <c r="A198" s="61" t="n">
        <v>36597</v>
      </c>
      <c r="B198" s="61" t="n">
        <v>36599</v>
      </c>
      <c r="C198" s="62" t="s">
        <v>109</v>
      </c>
      <c r="D198" s="63" t="n">
        <v>0</v>
      </c>
      <c r="E198" s="63" t="n">
        <v>-20</v>
      </c>
      <c r="F198" s="63" t="n">
        <v>0</v>
      </c>
      <c r="G198" s="63" t="n">
        <v>-20</v>
      </c>
      <c r="H198" s="63" t="n">
        <v>4529</v>
      </c>
      <c r="I198" s="63" t="n">
        <v>4473</v>
      </c>
      <c r="J198" s="63" t="n">
        <v>126</v>
      </c>
      <c r="K198" s="63" t="n">
        <v>0</v>
      </c>
      <c r="L198" s="63" t="n">
        <v>0</v>
      </c>
      <c r="M198" s="63" t="n">
        <v>0</v>
      </c>
      <c r="N198" s="63" t="n">
        <v>77</v>
      </c>
      <c r="O198" s="63" t="n">
        <v>0</v>
      </c>
      <c r="P198" s="63" t="n">
        <v>0</v>
      </c>
      <c r="Q198" s="63" t="n">
        <v>0</v>
      </c>
      <c r="R198" s="63" t="n">
        <v>0</v>
      </c>
    </row>
    <row r="199" customFormat="false" ht="14.65" hidden="false" customHeight="false" outlineLevel="0" collapsed="false">
      <c r="A199" s="61" t="n">
        <v>36598</v>
      </c>
      <c r="B199" s="61" t="n">
        <v>36598</v>
      </c>
      <c r="C199" s="62" t="s">
        <v>109</v>
      </c>
      <c r="D199" s="63" t="n">
        <v>95</v>
      </c>
      <c r="E199" s="63" t="n">
        <v>39</v>
      </c>
      <c r="F199" s="63" t="n">
        <v>28</v>
      </c>
      <c r="G199" s="63" t="n">
        <v>162</v>
      </c>
      <c r="H199" s="63" t="n">
        <v>4531</v>
      </c>
      <c r="I199" s="63" t="n">
        <v>4640</v>
      </c>
      <c r="J199" s="63" t="n">
        <v>126</v>
      </c>
      <c r="K199" s="63" t="n">
        <v>0</v>
      </c>
      <c r="L199" s="63" t="n">
        <v>0</v>
      </c>
      <c r="M199" s="63" t="n">
        <v>0</v>
      </c>
      <c r="N199" s="63" t="n">
        <v>237</v>
      </c>
      <c r="O199" s="63" t="n">
        <v>0</v>
      </c>
      <c r="P199" s="63" t="n">
        <v>0</v>
      </c>
      <c r="Q199" s="63" t="n">
        <v>0</v>
      </c>
      <c r="R199" s="63" t="n">
        <v>0</v>
      </c>
    </row>
    <row r="200" customFormat="false" ht="14.65" hidden="false" customHeight="false" outlineLevel="0" collapsed="false">
      <c r="A200" s="61" t="n">
        <v>36598</v>
      </c>
      <c r="B200" s="61" t="n">
        <v>36599</v>
      </c>
      <c r="C200" s="62" t="s">
        <v>109</v>
      </c>
      <c r="D200" s="63" t="n">
        <v>0</v>
      </c>
      <c r="E200" s="63" t="n">
        <v>48</v>
      </c>
      <c r="F200" s="63" t="n">
        <v>-20</v>
      </c>
      <c r="G200" s="63" t="n">
        <v>28</v>
      </c>
      <c r="H200" s="63" t="n">
        <v>4640</v>
      </c>
      <c r="I200" s="63" t="n">
        <v>4620</v>
      </c>
      <c r="J200" s="63" t="n">
        <v>128</v>
      </c>
      <c r="K200" s="63" t="n">
        <v>0</v>
      </c>
      <c r="L200" s="63" t="n">
        <v>0</v>
      </c>
      <c r="M200" s="63" t="n">
        <v>102</v>
      </c>
      <c r="N200" s="63" t="n">
        <v>78</v>
      </c>
      <c r="O200" s="63" t="n">
        <v>0</v>
      </c>
      <c r="P200" s="63" t="n">
        <v>0</v>
      </c>
      <c r="Q200" s="63" t="n">
        <v>0</v>
      </c>
      <c r="R200" s="63" t="n">
        <v>0</v>
      </c>
    </row>
    <row r="201" customFormat="false" ht="14.65" hidden="false" customHeight="false" outlineLevel="0" collapsed="false">
      <c r="A201" s="61" t="n">
        <v>36598</v>
      </c>
      <c r="B201" s="61" t="n">
        <v>36600</v>
      </c>
      <c r="C201" s="62" t="s">
        <v>109</v>
      </c>
      <c r="D201" s="63" t="n">
        <v>7</v>
      </c>
      <c r="E201" s="63" t="n">
        <v>48</v>
      </c>
      <c r="F201" s="63" t="n">
        <v>-20</v>
      </c>
      <c r="G201" s="63" t="n">
        <v>35</v>
      </c>
      <c r="H201" s="63" t="n">
        <v>4620</v>
      </c>
      <c r="I201" s="63" t="n">
        <v>4607</v>
      </c>
      <c r="J201" s="63" t="n">
        <v>128</v>
      </c>
      <c r="K201" s="63" t="n">
        <v>0</v>
      </c>
      <c r="L201" s="63" t="n">
        <v>0</v>
      </c>
      <c r="M201" s="63" t="n">
        <v>0</v>
      </c>
      <c r="N201" s="63" t="n">
        <v>203</v>
      </c>
      <c r="O201" s="63" t="n">
        <v>0</v>
      </c>
      <c r="P201" s="63" t="n">
        <v>0</v>
      </c>
      <c r="Q201" s="63" t="n">
        <v>0</v>
      </c>
      <c r="R201" s="63" t="n">
        <v>0</v>
      </c>
    </row>
    <row r="202" customFormat="false" ht="14.65" hidden="false" customHeight="false" outlineLevel="0" collapsed="false">
      <c r="A202" s="61" t="n">
        <v>36599</v>
      </c>
      <c r="B202" s="61" t="n">
        <v>36599</v>
      </c>
      <c r="C202" s="62" t="s">
        <v>109</v>
      </c>
      <c r="D202" s="63" t="n">
        <v>175</v>
      </c>
      <c r="E202" s="63" t="n">
        <v>79</v>
      </c>
      <c r="F202" s="63" t="n">
        <v>-45</v>
      </c>
      <c r="G202" s="63" t="n">
        <v>209</v>
      </c>
      <c r="H202" s="63" t="n">
        <v>4627</v>
      </c>
      <c r="I202" s="63" t="n">
        <v>4600</v>
      </c>
      <c r="J202" s="63" t="n">
        <v>128</v>
      </c>
      <c r="K202" s="63" t="n">
        <v>0</v>
      </c>
      <c r="L202" s="63" t="n">
        <v>0</v>
      </c>
      <c r="M202" s="63" t="n">
        <v>92</v>
      </c>
      <c r="N202" s="63" t="n">
        <v>247</v>
      </c>
      <c r="O202" s="63" t="n">
        <v>0</v>
      </c>
      <c r="P202" s="63" t="n">
        <v>0</v>
      </c>
      <c r="Q202" s="63" t="n">
        <v>0</v>
      </c>
      <c r="R202" s="63" t="n">
        <v>0</v>
      </c>
    </row>
    <row r="203" customFormat="false" ht="14.65" hidden="false" customHeight="false" outlineLevel="0" collapsed="false">
      <c r="A203" s="61" t="n">
        <v>36599</v>
      </c>
      <c r="B203" s="61" t="n">
        <v>36600</v>
      </c>
      <c r="C203" s="62" t="s">
        <v>109</v>
      </c>
      <c r="D203" s="63" t="n">
        <v>42</v>
      </c>
      <c r="E203" s="63" t="n">
        <v>-37</v>
      </c>
      <c r="F203" s="63" t="n">
        <v>-74</v>
      </c>
      <c r="G203" s="63" t="n">
        <v>-69</v>
      </c>
      <c r="H203" s="63" t="n">
        <v>4600</v>
      </c>
      <c r="I203" s="63" t="n">
        <v>4496</v>
      </c>
      <c r="J203" s="63" t="n">
        <v>119</v>
      </c>
      <c r="K203" s="63" t="n">
        <v>0</v>
      </c>
      <c r="L203" s="63" t="n">
        <v>0</v>
      </c>
      <c r="M203" s="63" t="n">
        <v>116</v>
      </c>
      <c r="N203" s="63" t="n">
        <v>116</v>
      </c>
      <c r="O203" s="63" t="n">
        <v>0</v>
      </c>
      <c r="P203" s="63" t="n">
        <v>0</v>
      </c>
      <c r="Q203" s="63" t="n">
        <v>0</v>
      </c>
      <c r="R203" s="63" t="n">
        <v>0</v>
      </c>
    </row>
    <row r="204" customFormat="false" ht="14.65" hidden="false" customHeight="false" outlineLevel="0" collapsed="false">
      <c r="A204" s="61" t="n">
        <v>36599</v>
      </c>
      <c r="B204" s="61" t="n">
        <v>36601</v>
      </c>
      <c r="C204" s="62" t="s">
        <v>109</v>
      </c>
      <c r="D204" s="63" t="n">
        <v>13</v>
      </c>
      <c r="E204" s="63" t="n">
        <v>67</v>
      </c>
      <c r="F204" s="63" t="n">
        <v>-30</v>
      </c>
      <c r="G204" s="63" t="n">
        <v>50</v>
      </c>
      <c r="H204" s="63" t="n">
        <v>4496</v>
      </c>
      <c r="I204" s="63" t="n">
        <v>4497</v>
      </c>
      <c r="J204" s="63" t="n">
        <v>119</v>
      </c>
      <c r="K204" s="63" t="n">
        <v>0</v>
      </c>
      <c r="L204" s="63" t="n">
        <v>0</v>
      </c>
      <c r="M204" s="63" t="n">
        <v>0</v>
      </c>
      <c r="N204" s="63" t="n">
        <v>215</v>
      </c>
      <c r="O204" s="63" t="n">
        <v>0</v>
      </c>
      <c r="P204" s="63" t="n">
        <v>0</v>
      </c>
      <c r="Q204" s="63" t="n">
        <v>0</v>
      </c>
      <c r="R204" s="63" t="n">
        <v>0</v>
      </c>
    </row>
    <row r="205" customFormat="false" ht="14.65" hidden="false" customHeight="false" outlineLevel="0" collapsed="false">
      <c r="A205" s="61" t="n">
        <v>36600</v>
      </c>
      <c r="B205" s="61" t="n">
        <v>36600</v>
      </c>
      <c r="C205" s="62" t="s">
        <v>109</v>
      </c>
      <c r="D205" s="63" t="n">
        <v>110</v>
      </c>
      <c r="E205" s="63" t="n">
        <v>-37</v>
      </c>
      <c r="F205" s="63" t="n">
        <v>-86</v>
      </c>
      <c r="G205" s="63" t="n">
        <v>-13</v>
      </c>
      <c r="H205" s="63" t="n">
        <v>4595</v>
      </c>
      <c r="I205" s="63" t="n">
        <v>4485</v>
      </c>
      <c r="J205" s="63" t="n">
        <v>109</v>
      </c>
      <c r="K205" s="63" t="n">
        <v>0</v>
      </c>
      <c r="L205" s="63" t="n">
        <v>0</v>
      </c>
      <c r="M205" s="63" t="n">
        <v>119</v>
      </c>
      <c r="N205" s="63" t="n">
        <v>134</v>
      </c>
      <c r="O205" s="63" t="n">
        <v>0</v>
      </c>
      <c r="P205" s="63" t="n">
        <v>0</v>
      </c>
      <c r="Q205" s="63" t="n">
        <v>0</v>
      </c>
      <c r="R205" s="63" t="n">
        <v>0</v>
      </c>
    </row>
    <row r="206" customFormat="false" ht="14.65" hidden="false" customHeight="false" outlineLevel="0" collapsed="false">
      <c r="A206" s="61" t="n">
        <v>36600</v>
      </c>
      <c r="B206" s="61" t="n">
        <v>36601</v>
      </c>
      <c r="C206" s="62" t="s">
        <v>109</v>
      </c>
      <c r="D206" s="63" t="n">
        <v>27</v>
      </c>
      <c r="E206" s="63" t="n">
        <v>-61</v>
      </c>
      <c r="F206" s="63" t="n">
        <v>-37</v>
      </c>
      <c r="G206" s="63" t="n">
        <v>-71</v>
      </c>
      <c r="H206" s="63" t="n">
        <v>4485</v>
      </c>
      <c r="I206" s="63" t="n">
        <v>4396</v>
      </c>
      <c r="J206" s="63" t="n">
        <v>119</v>
      </c>
      <c r="K206" s="63" t="n">
        <v>0</v>
      </c>
      <c r="L206" s="63" t="n">
        <v>0</v>
      </c>
      <c r="M206" s="63" t="n">
        <v>120</v>
      </c>
      <c r="N206" s="63" t="n">
        <v>144</v>
      </c>
      <c r="O206" s="63" t="n">
        <v>0</v>
      </c>
      <c r="P206" s="63" t="n">
        <v>0</v>
      </c>
      <c r="Q206" s="63" t="n">
        <v>0</v>
      </c>
      <c r="R206" s="63" t="n">
        <v>0</v>
      </c>
    </row>
    <row r="207" customFormat="false" ht="14.65" hidden="false" customHeight="false" outlineLevel="0" collapsed="false">
      <c r="A207" s="61" t="n">
        <v>36600</v>
      </c>
      <c r="B207" s="61" t="n">
        <v>36602</v>
      </c>
      <c r="C207" s="62" t="s">
        <v>109</v>
      </c>
      <c r="D207" s="63" t="n">
        <v>87</v>
      </c>
      <c r="E207" s="63" t="n">
        <v>75</v>
      </c>
      <c r="F207" s="63" t="n">
        <v>-27</v>
      </c>
      <c r="G207" s="63" t="n">
        <v>135</v>
      </c>
      <c r="H207" s="63" t="n">
        <v>4396</v>
      </c>
      <c r="I207" s="63" t="n">
        <v>4499</v>
      </c>
      <c r="J207" s="63" t="n">
        <v>99</v>
      </c>
      <c r="K207" s="63" t="n">
        <v>0</v>
      </c>
      <c r="L207" s="63" t="n">
        <v>0</v>
      </c>
      <c r="M207" s="63" t="n">
        <v>120</v>
      </c>
      <c r="N207" s="63" t="n">
        <v>112</v>
      </c>
      <c r="O207" s="63" t="n">
        <v>0</v>
      </c>
      <c r="P207" s="63" t="n">
        <v>0</v>
      </c>
      <c r="Q207" s="63" t="n">
        <v>0</v>
      </c>
      <c r="R207" s="63" t="n">
        <v>0</v>
      </c>
    </row>
    <row r="208" customFormat="false" ht="14.65" hidden="false" customHeight="false" outlineLevel="0" collapsed="false">
      <c r="A208" s="61" t="n">
        <v>36601</v>
      </c>
      <c r="B208" s="61" t="n">
        <v>36601</v>
      </c>
      <c r="C208" s="62" t="s">
        <v>109</v>
      </c>
      <c r="D208" s="63" t="n">
        <v>-30</v>
      </c>
      <c r="E208" s="63" t="n">
        <v>-43</v>
      </c>
      <c r="F208" s="63" t="n">
        <v>-31</v>
      </c>
      <c r="G208" s="63" t="n">
        <v>-104</v>
      </c>
      <c r="H208" s="63" t="n">
        <v>4486</v>
      </c>
      <c r="I208" s="63" t="n">
        <v>4350</v>
      </c>
      <c r="J208" s="63" t="n">
        <v>119</v>
      </c>
      <c r="K208" s="63" t="n">
        <v>0</v>
      </c>
      <c r="L208" s="63" t="n">
        <v>0</v>
      </c>
      <c r="M208" s="63" t="n">
        <v>108</v>
      </c>
      <c r="N208" s="63" t="n">
        <v>157</v>
      </c>
      <c r="O208" s="63" t="n">
        <v>0</v>
      </c>
      <c r="P208" s="63" t="n">
        <v>0</v>
      </c>
      <c r="Q208" s="63" t="n">
        <v>0</v>
      </c>
      <c r="R208" s="63" t="n">
        <v>0</v>
      </c>
    </row>
    <row r="209" customFormat="false" ht="14.65" hidden="false" customHeight="false" outlineLevel="0" collapsed="false">
      <c r="A209" s="61" t="n">
        <v>36601</v>
      </c>
      <c r="B209" s="61" t="n">
        <v>36602</v>
      </c>
      <c r="C209" s="62" t="s">
        <v>109</v>
      </c>
      <c r="D209" s="63" t="n">
        <v>-22</v>
      </c>
      <c r="E209" s="63" t="n">
        <v>-18</v>
      </c>
      <c r="F209" s="63" t="n">
        <v>-7</v>
      </c>
      <c r="G209" s="63" t="n">
        <v>-47</v>
      </c>
      <c r="H209" s="63" t="n">
        <v>4350</v>
      </c>
      <c r="I209" s="63" t="n">
        <v>4284</v>
      </c>
      <c r="J209" s="63" t="n">
        <v>99</v>
      </c>
      <c r="K209" s="63" t="n">
        <v>0</v>
      </c>
      <c r="L209" s="63" t="n">
        <v>0</v>
      </c>
      <c r="M209" s="63" t="n">
        <v>117</v>
      </c>
      <c r="N209" s="63" t="n">
        <v>135</v>
      </c>
      <c r="O209" s="63" t="n">
        <v>0</v>
      </c>
      <c r="P209" s="63" t="n">
        <v>0</v>
      </c>
      <c r="Q209" s="63" t="n">
        <v>0</v>
      </c>
      <c r="R209" s="63" t="n">
        <v>0</v>
      </c>
    </row>
    <row r="210" customFormat="false" ht="14.65" hidden="false" customHeight="false" outlineLevel="0" collapsed="false">
      <c r="A210" s="61" t="n">
        <v>36601</v>
      </c>
      <c r="B210" s="61" t="n">
        <v>36603</v>
      </c>
      <c r="C210" s="62" t="s">
        <v>109</v>
      </c>
      <c r="D210" s="63" t="n">
        <v>129</v>
      </c>
      <c r="E210" s="63" t="n">
        <v>200</v>
      </c>
      <c r="F210" s="63" t="n">
        <v>51</v>
      </c>
      <c r="G210" s="63" t="n">
        <v>380</v>
      </c>
      <c r="H210" s="63" t="n">
        <v>4284</v>
      </c>
      <c r="I210" s="63" t="n">
        <v>4626</v>
      </c>
      <c r="J210" s="63" t="n">
        <v>99</v>
      </c>
      <c r="K210" s="63" t="n">
        <v>0</v>
      </c>
      <c r="L210" s="63" t="n">
        <v>0</v>
      </c>
      <c r="M210" s="63" t="n">
        <v>117</v>
      </c>
      <c r="N210" s="63" t="n">
        <v>116</v>
      </c>
      <c r="O210" s="63" t="n">
        <v>0</v>
      </c>
      <c r="P210" s="63" t="n">
        <v>0</v>
      </c>
      <c r="Q210" s="63" t="n">
        <v>0</v>
      </c>
      <c r="R210" s="63" t="n">
        <v>0</v>
      </c>
    </row>
    <row r="211" customFormat="false" ht="14.65" hidden="false" customHeight="false" outlineLevel="0" collapsed="false">
      <c r="A211" s="61" t="n">
        <v>36602</v>
      </c>
      <c r="B211" s="61" t="n">
        <v>36602</v>
      </c>
      <c r="C211" s="62" t="s">
        <v>109</v>
      </c>
      <c r="D211" s="63" t="n">
        <v>-103</v>
      </c>
      <c r="E211" s="63" t="n">
        <v>-52</v>
      </c>
      <c r="F211" s="63" t="n">
        <v>-52</v>
      </c>
      <c r="G211" s="63" t="n">
        <v>-207</v>
      </c>
      <c r="H211" s="63" t="n">
        <v>4337</v>
      </c>
      <c r="I211" s="63" t="n">
        <v>4129</v>
      </c>
      <c r="J211" s="63" t="n">
        <v>99</v>
      </c>
      <c r="K211" s="63" t="n">
        <v>0</v>
      </c>
      <c r="L211" s="63" t="n">
        <v>0</v>
      </c>
      <c r="M211" s="63" t="n">
        <v>110</v>
      </c>
      <c r="N211" s="63" t="n">
        <v>207</v>
      </c>
      <c r="O211" s="63" t="n">
        <v>0</v>
      </c>
      <c r="P211" s="63" t="n">
        <v>0</v>
      </c>
      <c r="Q211" s="63" t="n">
        <v>0</v>
      </c>
      <c r="R211" s="63" t="n">
        <v>0</v>
      </c>
    </row>
    <row r="212" customFormat="false" ht="14.65" hidden="false" customHeight="false" outlineLevel="0" collapsed="false">
      <c r="A212" s="61" t="n">
        <v>36602</v>
      </c>
      <c r="B212" s="61" t="n">
        <v>36603</v>
      </c>
      <c r="C212" s="62" t="s">
        <v>109</v>
      </c>
      <c r="D212" s="63" t="n">
        <v>16</v>
      </c>
      <c r="E212" s="63" t="n">
        <v>159</v>
      </c>
      <c r="F212" s="63" t="n">
        <v>147</v>
      </c>
      <c r="G212" s="63" t="n">
        <v>322</v>
      </c>
      <c r="H212" s="63" t="n">
        <v>4129</v>
      </c>
      <c r="I212" s="63" t="n">
        <v>4406</v>
      </c>
      <c r="J212" s="63" t="n">
        <v>99</v>
      </c>
      <c r="K212" s="63" t="n">
        <v>0</v>
      </c>
      <c r="L212" s="63" t="n">
        <v>0</v>
      </c>
      <c r="M212" s="63" t="n">
        <v>117</v>
      </c>
      <c r="N212" s="63" t="n">
        <v>208</v>
      </c>
      <c r="O212" s="63" t="n">
        <v>0</v>
      </c>
      <c r="P212" s="63" t="n">
        <v>0</v>
      </c>
      <c r="Q212" s="63" t="n">
        <v>0</v>
      </c>
      <c r="R212" s="63" t="n">
        <v>0</v>
      </c>
    </row>
    <row r="213" customFormat="false" ht="14.65" hidden="false" customHeight="false" outlineLevel="0" collapsed="false">
      <c r="A213" s="61" t="n">
        <v>36602</v>
      </c>
      <c r="B213" s="61" t="n">
        <v>36604</v>
      </c>
      <c r="C213" s="62" t="s">
        <v>109</v>
      </c>
      <c r="D213" s="63" t="n">
        <v>-44</v>
      </c>
      <c r="E213" s="63" t="n">
        <v>149</v>
      </c>
      <c r="F213" s="63" t="n">
        <v>103</v>
      </c>
      <c r="G213" s="63" t="n">
        <v>208</v>
      </c>
      <c r="H213" s="63" t="n">
        <v>4406</v>
      </c>
      <c r="I213" s="63" t="n">
        <v>4573</v>
      </c>
      <c r="J213" s="63" t="n">
        <v>99</v>
      </c>
      <c r="K213" s="63" t="n">
        <v>0</v>
      </c>
      <c r="L213" s="63" t="n">
        <v>0</v>
      </c>
      <c r="M213" s="63" t="n">
        <v>117</v>
      </c>
      <c r="N213" s="63" t="n">
        <v>269</v>
      </c>
      <c r="O213" s="63" t="n">
        <v>0</v>
      </c>
      <c r="P213" s="63" t="n">
        <v>0</v>
      </c>
      <c r="Q213" s="63" t="n">
        <v>0</v>
      </c>
      <c r="R213" s="63" t="n">
        <v>0</v>
      </c>
    </row>
    <row r="214" customFormat="false" ht="14.65" hidden="false" customHeight="false" outlineLevel="0" collapsed="false">
      <c r="A214" s="61" t="n">
        <v>36603</v>
      </c>
      <c r="B214" s="61" t="n">
        <v>36603</v>
      </c>
      <c r="C214" s="62" t="s">
        <v>109</v>
      </c>
      <c r="D214" s="63" t="n">
        <v>36</v>
      </c>
      <c r="E214" s="63" t="n">
        <v>132</v>
      </c>
      <c r="F214" s="63" t="n">
        <v>-36</v>
      </c>
      <c r="G214" s="63" t="n">
        <v>132</v>
      </c>
      <c r="H214" s="63" t="n">
        <v>4124</v>
      </c>
      <c r="I214" s="63" t="n">
        <v>4195</v>
      </c>
      <c r="J214" s="63" t="n">
        <v>99</v>
      </c>
      <c r="K214" s="63" t="n">
        <v>0</v>
      </c>
      <c r="L214" s="63" t="n">
        <v>0</v>
      </c>
      <c r="M214" s="63" t="n">
        <v>109</v>
      </c>
      <c r="N214" s="63" t="n">
        <v>199</v>
      </c>
      <c r="O214" s="63" t="n">
        <v>0</v>
      </c>
      <c r="P214" s="63" t="n">
        <v>0</v>
      </c>
      <c r="Q214" s="63" t="n">
        <v>0</v>
      </c>
      <c r="R214" s="63" t="n">
        <v>0</v>
      </c>
    </row>
    <row r="215" customFormat="false" ht="14.65" hidden="false" customHeight="false" outlineLevel="0" collapsed="false">
      <c r="A215" s="61" t="n">
        <v>36603</v>
      </c>
      <c r="B215" s="61" t="n">
        <v>36604</v>
      </c>
      <c r="C215" s="62" t="s">
        <v>109</v>
      </c>
      <c r="D215" s="63" t="n">
        <v>-93</v>
      </c>
      <c r="E215" s="63" t="n">
        <v>146</v>
      </c>
      <c r="F215" s="63" t="n">
        <v>40</v>
      </c>
      <c r="G215" s="63" t="n">
        <v>93</v>
      </c>
      <c r="H215" s="63" t="n">
        <v>4195</v>
      </c>
      <c r="I215" s="63" t="n">
        <v>4247</v>
      </c>
      <c r="J215" s="63" t="n">
        <v>99</v>
      </c>
      <c r="K215" s="63" t="n">
        <v>0</v>
      </c>
      <c r="L215" s="63" t="n">
        <v>0</v>
      </c>
      <c r="M215" s="63" t="n">
        <v>117</v>
      </c>
      <c r="N215" s="63" t="n">
        <v>232</v>
      </c>
      <c r="O215" s="63" t="n">
        <v>0</v>
      </c>
      <c r="P215" s="63" t="n">
        <v>0</v>
      </c>
      <c r="Q215" s="63" t="n">
        <v>0</v>
      </c>
      <c r="R215" s="63" t="n">
        <v>0</v>
      </c>
    </row>
    <row r="216" customFormat="false" ht="14.65" hidden="false" customHeight="false" outlineLevel="0" collapsed="false">
      <c r="A216" s="61" t="n">
        <v>36603</v>
      </c>
      <c r="B216" s="61" t="n">
        <v>36605</v>
      </c>
      <c r="C216" s="62" t="s">
        <v>109</v>
      </c>
      <c r="D216" s="63" t="n">
        <v>1</v>
      </c>
      <c r="E216" s="63" t="n">
        <v>47</v>
      </c>
      <c r="F216" s="63" t="n">
        <v>26</v>
      </c>
      <c r="G216" s="63" t="n">
        <v>74</v>
      </c>
      <c r="H216" s="63" t="n">
        <v>4247</v>
      </c>
      <c r="I216" s="63" t="n">
        <v>4281</v>
      </c>
      <c r="J216" s="63" t="n">
        <v>99</v>
      </c>
      <c r="K216" s="63" t="n">
        <v>0</v>
      </c>
      <c r="L216" s="63" t="n">
        <v>0</v>
      </c>
      <c r="M216" s="63" t="n">
        <v>79</v>
      </c>
      <c r="N216" s="63" t="n">
        <v>0</v>
      </c>
      <c r="O216" s="63" t="n">
        <v>0</v>
      </c>
      <c r="P216" s="63" t="n">
        <v>0</v>
      </c>
      <c r="Q216" s="63" t="n">
        <v>0</v>
      </c>
      <c r="R216" s="63" t="n">
        <v>0</v>
      </c>
    </row>
    <row r="217" customFormat="false" ht="14.65" hidden="false" customHeight="false" outlineLevel="0" collapsed="false">
      <c r="A217" s="61" t="n">
        <v>36604</v>
      </c>
      <c r="B217" s="61" t="n">
        <v>36604</v>
      </c>
      <c r="C217" s="62" t="s">
        <v>109</v>
      </c>
      <c r="D217" s="63" t="n">
        <v>-57</v>
      </c>
      <c r="E217" s="63" t="n">
        <v>103</v>
      </c>
      <c r="F217" s="63" t="n">
        <v>-54</v>
      </c>
      <c r="G217" s="63" t="n">
        <v>-8</v>
      </c>
      <c r="H217" s="63" t="n">
        <v>4187</v>
      </c>
      <c r="I217" s="63" t="n">
        <v>4137</v>
      </c>
      <c r="J217" s="63" t="n">
        <v>99</v>
      </c>
      <c r="K217" s="63" t="n">
        <v>0</v>
      </c>
      <c r="L217" s="63" t="n">
        <v>0</v>
      </c>
      <c r="M217" s="63" t="n">
        <v>117</v>
      </c>
      <c r="N217" s="63" t="n">
        <v>134</v>
      </c>
      <c r="O217" s="63" t="n">
        <v>0</v>
      </c>
      <c r="P217" s="63" t="n">
        <v>0</v>
      </c>
      <c r="Q217" s="63" t="n">
        <v>0</v>
      </c>
      <c r="R217" s="63" t="n">
        <v>0</v>
      </c>
    </row>
    <row r="218" customFormat="false" ht="14.65" hidden="false" customHeight="false" outlineLevel="0" collapsed="false">
      <c r="A218" s="61" t="n">
        <v>36604</v>
      </c>
      <c r="B218" s="61" t="n">
        <v>36605</v>
      </c>
      <c r="C218" s="62" t="s">
        <v>109</v>
      </c>
      <c r="D218" s="63" t="n">
        <v>10</v>
      </c>
      <c r="E218" s="63" t="n">
        <v>-1</v>
      </c>
      <c r="F218" s="63" t="n">
        <v>18</v>
      </c>
      <c r="G218" s="63" t="n">
        <v>27</v>
      </c>
      <c r="H218" s="63" t="n">
        <v>4137</v>
      </c>
      <c r="I218" s="63" t="n">
        <v>4122</v>
      </c>
      <c r="J218" s="63" t="n">
        <v>134</v>
      </c>
      <c r="K218" s="63" t="n">
        <v>0</v>
      </c>
      <c r="L218" s="63" t="n">
        <v>0</v>
      </c>
      <c r="M218" s="63" t="n">
        <v>103</v>
      </c>
      <c r="N218" s="63" t="n">
        <v>0</v>
      </c>
      <c r="O218" s="63" t="n">
        <v>0</v>
      </c>
      <c r="P218" s="63" t="n">
        <v>0</v>
      </c>
      <c r="Q218" s="63" t="n">
        <v>0</v>
      </c>
      <c r="R218" s="63" t="n">
        <v>0</v>
      </c>
    </row>
    <row r="219" customFormat="false" ht="14.65" hidden="false" customHeight="false" outlineLevel="0" collapsed="false">
      <c r="A219" s="61" t="n">
        <v>36604</v>
      </c>
      <c r="B219" s="61" t="n">
        <v>36606</v>
      </c>
      <c r="C219" s="62" t="s">
        <v>109</v>
      </c>
      <c r="D219" s="63" t="n">
        <v>73</v>
      </c>
      <c r="E219" s="63" t="n">
        <v>-30</v>
      </c>
      <c r="F219" s="63" t="n">
        <v>3</v>
      </c>
      <c r="G219" s="63" t="n">
        <v>46</v>
      </c>
      <c r="H219" s="63" t="n">
        <v>4122</v>
      </c>
      <c r="I219" s="63" t="n">
        <v>4126</v>
      </c>
      <c r="J219" s="63" t="n">
        <v>99</v>
      </c>
      <c r="K219" s="63" t="n">
        <v>0</v>
      </c>
      <c r="L219" s="63" t="n">
        <v>0</v>
      </c>
      <c r="M219" s="63" t="n">
        <v>117</v>
      </c>
      <c r="N219" s="63" t="n">
        <v>150</v>
      </c>
      <c r="O219" s="63" t="n">
        <v>0</v>
      </c>
      <c r="P219" s="63" t="n">
        <v>0</v>
      </c>
      <c r="Q219" s="63" t="n">
        <v>0</v>
      </c>
      <c r="R219" s="63" t="n">
        <v>0</v>
      </c>
    </row>
    <row r="220" customFormat="false" ht="14.65" hidden="false" customHeight="false" outlineLevel="0" collapsed="false">
      <c r="A220" s="61" t="n">
        <v>36605</v>
      </c>
      <c r="B220" s="61" t="n">
        <v>36605</v>
      </c>
      <c r="C220" s="62" t="s">
        <v>109</v>
      </c>
      <c r="D220" s="63" t="n">
        <v>-87</v>
      </c>
      <c r="E220" s="63" t="n">
        <v>0</v>
      </c>
      <c r="F220" s="63" t="n">
        <v>-39</v>
      </c>
      <c r="G220" s="63" t="n">
        <v>-126</v>
      </c>
      <c r="H220" s="63" t="n">
        <v>4100</v>
      </c>
      <c r="I220" s="63" t="n">
        <v>3943</v>
      </c>
      <c r="J220" s="63" t="n">
        <v>134</v>
      </c>
      <c r="K220" s="63" t="n">
        <v>0</v>
      </c>
      <c r="L220" s="63" t="n">
        <v>0</v>
      </c>
      <c r="M220" s="63" t="n">
        <v>80</v>
      </c>
      <c r="N220" s="63" t="n">
        <v>31</v>
      </c>
      <c r="O220" s="63" t="n">
        <v>0</v>
      </c>
      <c r="P220" s="63" t="n">
        <v>0</v>
      </c>
      <c r="Q220" s="63" t="n">
        <v>0</v>
      </c>
      <c r="R220" s="63" t="n">
        <v>0</v>
      </c>
    </row>
    <row r="221" customFormat="false" ht="14.65" hidden="false" customHeight="false" outlineLevel="0" collapsed="false">
      <c r="A221" s="61" t="n">
        <v>36605</v>
      </c>
      <c r="B221" s="61" t="n">
        <v>36606</v>
      </c>
      <c r="C221" s="62" t="s">
        <v>109</v>
      </c>
      <c r="D221" s="63" t="n">
        <v>33</v>
      </c>
      <c r="E221" s="63" t="n">
        <v>36</v>
      </c>
      <c r="F221" s="63" t="n">
        <v>45</v>
      </c>
      <c r="G221" s="63" t="n">
        <v>114</v>
      </c>
      <c r="H221" s="63" t="n">
        <v>3943</v>
      </c>
      <c r="I221" s="63" t="n">
        <v>4002</v>
      </c>
      <c r="J221" s="63" t="n">
        <v>223</v>
      </c>
      <c r="K221" s="63" t="n">
        <v>0</v>
      </c>
      <c r="L221" s="63" t="n">
        <v>0</v>
      </c>
      <c r="M221" s="63" t="n">
        <v>40</v>
      </c>
      <c r="N221" s="63" t="n">
        <v>0</v>
      </c>
      <c r="O221" s="63" t="n">
        <v>0</v>
      </c>
      <c r="P221" s="63" t="n">
        <v>0</v>
      </c>
      <c r="Q221" s="63" t="n">
        <v>0</v>
      </c>
      <c r="R221" s="63" t="n">
        <v>0</v>
      </c>
    </row>
    <row r="222" customFormat="false" ht="14.65" hidden="false" customHeight="false" outlineLevel="0" collapsed="false">
      <c r="A222" s="61" t="n">
        <v>36605</v>
      </c>
      <c r="B222" s="61" t="n">
        <v>36607</v>
      </c>
      <c r="C222" s="62" t="s">
        <v>109</v>
      </c>
      <c r="D222" s="63" t="n">
        <v>129</v>
      </c>
      <c r="E222" s="63" t="n">
        <v>-23</v>
      </c>
      <c r="F222" s="63" t="n">
        <v>-17</v>
      </c>
      <c r="G222" s="63" t="n">
        <v>89</v>
      </c>
      <c r="H222" s="63" t="n">
        <v>4002</v>
      </c>
      <c r="I222" s="63" t="n">
        <v>4049</v>
      </c>
      <c r="J222" s="63" t="n">
        <v>125</v>
      </c>
      <c r="K222" s="63" t="n">
        <v>0</v>
      </c>
      <c r="L222" s="63" t="n">
        <v>0</v>
      </c>
      <c r="M222" s="63" t="n">
        <v>117</v>
      </c>
      <c r="N222" s="63" t="n">
        <v>75</v>
      </c>
      <c r="O222" s="63" t="n">
        <v>0</v>
      </c>
      <c r="P222" s="63" t="n">
        <v>0</v>
      </c>
      <c r="Q222" s="63" t="n">
        <v>0</v>
      </c>
      <c r="R222" s="63" t="n">
        <v>0</v>
      </c>
    </row>
    <row r="223" customFormat="false" ht="14.65" hidden="false" customHeight="false" outlineLevel="0" collapsed="false">
      <c r="A223" s="61" t="n">
        <v>36606</v>
      </c>
      <c r="B223" s="61" t="n">
        <v>36606</v>
      </c>
      <c r="C223" s="62" t="s">
        <v>109</v>
      </c>
      <c r="D223" s="63" t="n">
        <v>150</v>
      </c>
      <c r="E223" s="63" t="n">
        <v>18</v>
      </c>
      <c r="F223" s="63" t="n">
        <v>40</v>
      </c>
      <c r="G223" s="63" t="n">
        <v>208</v>
      </c>
      <c r="H223" s="63" t="n">
        <v>3920</v>
      </c>
      <c r="I223" s="63" t="n">
        <v>4094</v>
      </c>
      <c r="J223" s="63" t="n">
        <v>223</v>
      </c>
      <c r="K223" s="63" t="n">
        <v>0</v>
      </c>
      <c r="L223" s="63" t="n">
        <v>0</v>
      </c>
      <c r="M223" s="63" t="n">
        <v>3</v>
      </c>
      <c r="N223" s="63" t="n">
        <v>12</v>
      </c>
      <c r="O223" s="63" t="n">
        <v>0</v>
      </c>
      <c r="P223" s="63" t="n">
        <v>0</v>
      </c>
      <c r="Q223" s="63" t="n">
        <v>0</v>
      </c>
      <c r="R223" s="63" t="n">
        <v>0</v>
      </c>
    </row>
    <row r="224" customFormat="false" ht="14.65" hidden="false" customHeight="false" outlineLevel="0" collapsed="false">
      <c r="A224" s="61" t="n">
        <v>36606</v>
      </c>
      <c r="B224" s="61" t="n">
        <v>36607</v>
      </c>
      <c r="C224" s="62" t="s">
        <v>109</v>
      </c>
      <c r="D224" s="63" t="n">
        <v>0</v>
      </c>
      <c r="E224" s="63" t="n">
        <v>-29</v>
      </c>
      <c r="F224" s="63" t="n">
        <v>94</v>
      </c>
      <c r="G224" s="63" t="n">
        <v>65</v>
      </c>
      <c r="H224" s="63" t="n">
        <v>4094</v>
      </c>
      <c r="I224" s="63" t="n">
        <v>4076</v>
      </c>
      <c r="J224" s="63" t="n">
        <v>135</v>
      </c>
      <c r="K224" s="63" t="n">
        <v>0</v>
      </c>
      <c r="L224" s="63" t="n">
        <v>0</v>
      </c>
      <c r="M224" s="63" t="n">
        <v>91</v>
      </c>
      <c r="N224" s="63" t="n">
        <v>15</v>
      </c>
      <c r="O224" s="63" t="n">
        <v>0</v>
      </c>
      <c r="P224" s="63" t="n">
        <v>0</v>
      </c>
      <c r="Q224" s="63" t="n">
        <v>0</v>
      </c>
      <c r="R224" s="63" t="n">
        <v>0</v>
      </c>
    </row>
    <row r="225" customFormat="false" ht="14.65" hidden="false" customHeight="false" outlineLevel="0" collapsed="false">
      <c r="A225" s="61" t="n">
        <v>36606</v>
      </c>
      <c r="B225" s="61" t="n">
        <v>36608</v>
      </c>
      <c r="C225" s="62" t="s">
        <v>109</v>
      </c>
      <c r="D225" s="63" t="n">
        <v>0</v>
      </c>
      <c r="E225" s="63" t="n">
        <v>-25</v>
      </c>
      <c r="F225" s="63" t="n">
        <v>40</v>
      </c>
      <c r="G225" s="63" t="n">
        <v>15</v>
      </c>
      <c r="H225" s="63" t="n">
        <v>4076</v>
      </c>
      <c r="I225" s="63" t="n">
        <v>4044</v>
      </c>
      <c r="J225" s="63" t="n">
        <v>109</v>
      </c>
      <c r="K225" s="63" t="n">
        <v>0</v>
      </c>
      <c r="L225" s="63" t="n">
        <v>0</v>
      </c>
      <c r="M225" s="63" t="n">
        <v>74</v>
      </c>
      <c r="N225" s="63" t="n">
        <v>0</v>
      </c>
      <c r="O225" s="63" t="n">
        <v>0</v>
      </c>
      <c r="P225" s="63" t="n">
        <v>0</v>
      </c>
      <c r="Q225" s="63" t="n">
        <v>0</v>
      </c>
      <c r="R225" s="63" t="n">
        <v>0</v>
      </c>
    </row>
    <row r="226" customFormat="false" ht="14.65" hidden="false" customHeight="false" outlineLevel="0" collapsed="false">
      <c r="A226" s="61" t="n">
        <v>36607</v>
      </c>
      <c r="B226" s="61" t="n">
        <v>36607</v>
      </c>
      <c r="C226" s="62" t="s">
        <v>109</v>
      </c>
      <c r="D226" s="63" t="n">
        <v>178</v>
      </c>
      <c r="E226" s="63" t="n">
        <v>-33</v>
      </c>
      <c r="F226" s="63" t="n">
        <v>-38</v>
      </c>
      <c r="G226" s="63" t="n">
        <v>107</v>
      </c>
      <c r="H226" s="63" t="n">
        <v>4083</v>
      </c>
      <c r="I226" s="63" t="n">
        <v>4141</v>
      </c>
      <c r="J226" s="63" t="n">
        <v>136</v>
      </c>
      <c r="K226" s="63" t="n">
        <v>0</v>
      </c>
      <c r="L226" s="63" t="n">
        <v>0</v>
      </c>
      <c r="M226" s="63" t="n">
        <v>86</v>
      </c>
      <c r="N226" s="63" t="n">
        <v>75</v>
      </c>
      <c r="O226" s="63" t="n">
        <v>0</v>
      </c>
      <c r="P226" s="63" t="n">
        <v>0</v>
      </c>
      <c r="Q226" s="63" t="n">
        <v>0</v>
      </c>
      <c r="R226" s="63" t="n">
        <v>0</v>
      </c>
    </row>
    <row r="227" customFormat="false" ht="14.65" hidden="false" customHeight="false" outlineLevel="0" collapsed="false">
      <c r="A227" s="61" t="n">
        <v>36607</v>
      </c>
      <c r="B227" s="61" t="n">
        <v>36608</v>
      </c>
      <c r="C227" s="62" t="s">
        <v>109</v>
      </c>
      <c r="D227" s="63" t="n">
        <v>0</v>
      </c>
      <c r="E227" s="63" t="n">
        <v>70</v>
      </c>
      <c r="F227" s="63" t="n">
        <v>-27</v>
      </c>
      <c r="G227" s="63" t="n">
        <v>43</v>
      </c>
      <c r="H227" s="63" t="n">
        <v>4141</v>
      </c>
      <c r="I227" s="63" t="n">
        <v>4101</v>
      </c>
      <c r="J227" s="63" t="n">
        <v>156</v>
      </c>
      <c r="K227" s="63" t="n">
        <v>0</v>
      </c>
      <c r="L227" s="63" t="n">
        <v>0</v>
      </c>
      <c r="M227" s="63" t="n">
        <v>54</v>
      </c>
      <c r="N227" s="63" t="n">
        <v>0</v>
      </c>
      <c r="O227" s="63" t="n">
        <v>0</v>
      </c>
      <c r="P227" s="63" t="n">
        <v>0</v>
      </c>
      <c r="Q227" s="63" t="n">
        <v>0</v>
      </c>
      <c r="R227" s="63" t="n">
        <v>0</v>
      </c>
    </row>
    <row r="228" customFormat="false" ht="14.65" hidden="false" customHeight="false" outlineLevel="0" collapsed="false">
      <c r="A228" s="61" t="n">
        <v>36607</v>
      </c>
      <c r="B228" s="61" t="n">
        <v>36609</v>
      </c>
      <c r="C228" s="62" t="s">
        <v>109</v>
      </c>
      <c r="D228" s="63" t="n">
        <v>0</v>
      </c>
      <c r="E228" s="63" t="n">
        <v>77</v>
      </c>
      <c r="F228" s="63" t="n">
        <v>24</v>
      </c>
      <c r="G228" s="63" t="n">
        <v>101</v>
      </c>
      <c r="H228" s="63" t="n">
        <v>4101</v>
      </c>
      <c r="I228" s="63" t="n">
        <v>4166</v>
      </c>
      <c r="J228" s="63" t="n">
        <v>108</v>
      </c>
      <c r="K228" s="63" t="n">
        <v>0</v>
      </c>
      <c r="L228" s="63" t="n">
        <v>0</v>
      </c>
      <c r="M228" s="63" t="n">
        <v>65</v>
      </c>
      <c r="N228" s="63" t="n">
        <v>0</v>
      </c>
      <c r="O228" s="63" t="n">
        <v>0</v>
      </c>
      <c r="P228" s="63" t="n">
        <v>0</v>
      </c>
      <c r="Q228" s="63" t="n">
        <v>0</v>
      </c>
      <c r="R228" s="63" t="n">
        <v>0</v>
      </c>
    </row>
    <row r="229" customFormat="false" ht="14.65" hidden="false" customHeight="false" outlineLevel="0" collapsed="false">
      <c r="A229" s="61" t="n">
        <v>36608</v>
      </c>
      <c r="B229" s="61" t="n">
        <v>36608</v>
      </c>
      <c r="C229" s="62" t="s">
        <v>109</v>
      </c>
      <c r="D229" s="63" t="n">
        <v>35</v>
      </c>
      <c r="E229" s="63" t="n">
        <v>76</v>
      </c>
      <c r="F229" s="63" t="n">
        <v>9</v>
      </c>
      <c r="G229" s="63" t="n">
        <v>120</v>
      </c>
      <c r="H229" s="63" t="n">
        <v>4161</v>
      </c>
      <c r="I229" s="63" t="n">
        <v>4166</v>
      </c>
      <c r="J229" s="63" t="n">
        <v>156</v>
      </c>
      <c r="K229" s="63" t="n">
        <v>0</v>
      </c>
      <c r="L229" s="63" t="n">
        <v>0</v>
      </c>
      <c r="M229" s="63" t="n">
        <v>78</v>
      </c>
      <c r="N229" s="63" t="n">
        <v>0</v>
      </c>
      <c r="O229" s="63" t="n">
        <v>0</v>
      </c>
      <c r="P229" s="63" t="n">
        <v>0</v>
      </c>
      <c r="Q229" s="63" t="n">
        <v>0</v>
      </c>
      <c r="R229" s="63" t="n">
        <v>0</v>
      </c>
    </row>
    <row r="230" customFormat="false" ht="14.65" hidden="false" customHeight="false" outlineLevel="0" collapsed="false">
      <c r="A230" s="61" t="n">
        <v>36608</v>
      </c>
      <c r="B230" s="61" t="n">
        <v>36609</v>
      </c>
      <c r="C230" s="62" t="s">
        <v>109</v>
      </c>
      <c r="D230" s="63" t="n">
        <v>0</v>
      </c>
      <c r="E230" s="63" t="n">
        <v>33</v>
      </c>
      <c r="F230" s="63" t="n">
        <v>-7</v>
      </c>
      <c r="G230" s="63" t="n">
        <v>26</v>
      </c>
      <c r="H230" s="63" t="n">
        <v>4166</v>
      </c>
      <c r="I230" s="63" t="n">
        <v>4136</v>
      </c>
      <c r="J230" s="63" t="n">
        <v>102</v>
      </c>
      <c r="K230" s="63" t="n">
        <v>0</v>
      </c>
      <c r="L230" s="63" t="n">
        <v>0</v>
      </c>
      <c r="M230" s="63" t="n">
        <v>63</v>
      </c>
      <c r="N230" s="63" t="n">
        <v>0</v>
      </c>
      <c r="O230" s="63" t="n">
        <v>0</v>
      </c>
      <c r="P230" s="63" t="n">
        <v>0</v>
      </c>
      <c r="Q230" s="63" t="n">
        <v>0</v>
      </c>
      <c r="R230" s="63" t="n">
        <v>0</v>
      </c>
    </row>
    <row r="231" customFormat="false" ht="14.65" hidden="false" customHeight="false" outlineLevel="0" collapsed="false">
      <c r="A231" s="61" t="n">
        <v>36608</v>
      </c>
      <c r="B231" s="61" t="n">
        <v>36610</v>
      </c>
      <c r="C231" s="62" t="s">
        <v>109</v>
      </c>
      <c r="D231" s="63" t="n">
        <v>0</v>
      </c>
      <c r="E231" s="63" t="n">
        <v>144</v>
      </c>
      <c r="F231" s="63" t="n">
        <v>95</v>
      </c>
      <c r="G231" s="63" t="n">
        <v>239</v>
      </c>
      <c r="H231" s="63" t="n">
        <v>4136</v>
      </c>
      <c r="I231" s="63" t="n">
        <v>4314</v>
      </c>
      <c r="J231" s="63" t="n">
        <v>99</v>
      </c>
      <c r="K231" s="63" t="n">
        <v>0</v>
      </c>
      <c r="L231" s="63" t="n">
        <v>0</v>
      </c>
      <c r="M231" s="63" t="n">
        <v>107</v>
      </c>
      <c r="N231" s="63" t="n">
        <v>8</v>
      </c>
      <c r="O231" s="63" t="n">
        <v>0</v>
      </c>
      <c r="P231" s="63" t="n">
        <v>0</v>
      </c>
      <c r="Q231" s="63" t="n">
        <v>0</v>
      </c>
      <c r="R231" s="63" t="n">
        <v>0</v>
      </c>
    </row>
    <row r="232" customFormat="false" ht="14.65" hidden="false" customHeight="false" outlineLevel="0" collapsed="false">
      <c r="A232" s="61" t="n">
        <v>36609</v>
      </c>
      <c r="B232" s="61" t="n">
        <v>36609</v>
      </c>
      <c r="C232" s="62" t="s">
        <v>109</v>
      </c>
      <c r="D232" s="63" t="n">
        <v>32</v>
      </c>
      <c r="E232" s="63" t="n">
        <v>21</v>
      </c>
      <c r="F232" s="63" t="n">
        <v>32</v>
      </c>
      <c r="G232" s="63" t="n">
        <v>85</v>
      </c>
      <c r="H232" s="63" t="n">
        <v>4177</v>
      </c>
      <c r="I232" s="63" t="n">
        <v>4150</v>
      </c>
      <c r="J232" s="63" t="n">
        <v>102</v>
      </c>
      <c r="K232" s="63" t="n">
        <v>0</v>
      </c>
      <c r="L232" s="63" t="n">
        <v>0</v>
      </c>
      <c r="M232" s="63" t="n">
        <v>60</v>
      </c>
      <c r="N232" s="63" t="n">
        <v>26</v>
      </c>
      <c r="O232" s="63" t="n">
        <v>0</v>
      </c>
      <c r="P232" s="63" t="n">
        <v>0</v>
      </c>
      <c r="Q232" s="63" t="n">
        <v>0</v>
      </c>
      <c r="R232" s="63" t="n">
        <v>0</v>
      </c>
    </row>
    <row r="233" customFormat="false" ht="14.65" hidden="false" customHeight="false" outlineLevel="0" collapsed="false">
      <c r="A233" s="61" t="n">
        <v>36609</v>
      </c>
      <c r="B233" s="61" t="n">
        <v>36610</v>
      </c>
      <c r="C233" s="62" t="s">
        <v>109</v>
      </c>
      <c r="D233" s="63" t="n">
        <v>44</v>
      </c>
      <c r="E233" s="63" t="n">
        <v>99</v>
      </c>
      <c r="F233" s="63" t="n">
        <v>17</v>
      </c>
      <c r="G233" s="63" t="n">
        <v>160</v>
      </c>
      <c r="H233" s="63" t="n">
        <v>4150</v>
      </c>
      <c r="I233" s="63" t="n">
        <v>4202</v>
      </c>
      <c r="J233" s="63" t="n">
        <v>99</v>
      </c>
      <c r="K233" s="63" t="n">
        <v>0</v>
      </c>
      <c r="L233" s="63" t="n">
        <v>0</v>
      </c>
      <c r="M233" s="63" t="n">
        <v>108</v>
      </c>
      <c r="N233" s="63" t="n">
        <v>211</v>
      </c>
      <c r="O233" s="63" t="n">
        <v>0</v>
      </c>
      <c r="P233" s="63" t="n">
        <v>0</v>
      </c>
      <c r="Q233" s="63" t="n">
        <v>0</v>
      </c>
      <c r="R233" s="63" t="n">
        <v>0</v>
      </c>
    </row>
    <row r="234" customFormat="false" ht="14.65" hidden="false" customHeight="false" outlineLevel="0" collapsed="false">
      <c r="A234" s="61" t="n">
        <v>36609</v>
      </c>
      <c r="B234" s="61" t="n">
        <v>36611</v>
      </c>
      <c r="C234" s="62" t="s">
        <v>109</v>
      </c>
      <c r="D234" s="63" t="n">
        <v>34</v>
      </c>
      <c r="E234" s="63" t="n">
        <v>99</v>
      </c>
      <c r="F234" s="63" t="n">
        <v>7</v>
      </c>
      <c r="G234" s="63" t="n">
        <v>140</v>
      </c>
      <c r="H234" s="63" t="n">
        <v>4202</v>
      </c>
      <c r="I234" s="63" t="n">
        <v>4282</v>
      </c>
      <c r="J234" s="63" t="n">
        <v>99</v>
      </c>
      <c r="K234" s="63" t="n">
        <v>0</v>
      </c>
      <c r="L234" s="63" t="n">
        <v>0</v>
      </c>
      <c r="M234" s="63" t="n">
        <v>108</v>
      </c>
      <c r="N234" s="63" t="n">
        <v>232</v>
      </c>
      <c r="O234" s="63" t="n">
        <v>0</v>
      </c>
      <c r="P234" s="63" t="n">
        <v>0</v>
      </c>
      <c r="Q234" s="63" t="n">
        <v>0</v>
      </c>
      <c r="R234" s="63" t="n">
        <v>0</v>
      </c>
    </row>
    <row r="235" customFormat="false" ht="14.65" hidden="false" customHeight="false" outlineLevel="0" collapsed="false">
      <c r="A235" s="61" t="n">
        <v>36610</v>
      </c>
      <c r="B235" s="61" t="n">
        <v>36610</v>
      </c>
      <c r="C235" s="62" t="s">
        <v>109</v>
      </c>
      <c r="D235" s="63" t="n">
        <v>6</v>
      </c>
      <c r="E235" s="63" t="n">
        <v>124</v>
      </c>
      <c r="F235" s="63" t="n">
        <v>-17</v>
      </c>
      <c r="G235" s="63" t="n">
        <v>113</v>
      </c>
      <c r="H235" s="63" t="n">
        <v>4148</v>
      </c>
      <c r="I235" s="63" t="n">
        <v>4210</v>
      </c>
      <c r="J235" s="63" t="n">
        <v>99</v>
      </c>
      <c r="K235" s="63" t="n">
        <v>0</v>
      </c>
      <c r="L235" s="63" t="n">
        <v>0</v>
      </c>
      <c r="M235" s="63" t="n">
        <v>101</v>
      </c>
      <c r="N235" s="63" t="n">
        <v>224</v>
      </c>
      <c r="O235" s="63" t="n">
        <v>0</v>
      </c>
      <c r="P235" s="63" t="n">
        <v>0</v>
      </c>
      <c r="Q235" s="63" t="n">
        <v>0</v>
      </c>
      <c r="R235" s="63" t="n">
        <v>0</v>
      </c>
    </row>
    <row r="236" customFormat="false" ht="14.65" hidden="false" customHeight="false" outlineLevel="0" collapsed="false">
      <c r="A236" s="61" t="n">
        <v>36610</v>
      </c>
      <c r="B236" s="61" t="n">
        <v>36611</v>
      </c>
      <c r="C236" s="62" t="s">
        <v>109</v>
      </c>
      <c r="D236" s="63" t="n">
        <v>-9</v>
      </c>
      <c r="E236" s="63" t="n">
        <v>132</v>
      </c>
      <c r="F236" s="63" t="n">
        <v>-22</v>
      </c>
      <c r="G236" s="63" t="n">
        <v>101</v>
      </c>
      <c r="H236" s="63" t="n">
        <v>4210</v>
      </c>
      <c r="I236" s="63" t="n">
        <v>4256</v>
      </c>
      <c r="J236" s="63" t="n">
        <v>99</v>
      </c>
      <c r="K236" s="63" t="n">
        <v>0</v>
      </c>
      <c r="L236" s="63" t="n">
        <v>0</v>
      </c>
      <c r="M236" s="63" t="n">
        <v>108</v>
      </c>
      <c r="N236" s="63" t="n">
        <v>197</v>
      </c>
      <c r="O236" s="63" t="n">
        <v>0</v>
      </c>
      <c r="P236" s="63" t="n">
        <v>0</v>
      </c>
      <c r="Q236" s="63" t="n">
        <v>0</v>
      </c>
      <c r="R236" s="63" t="n">
        <v>0</v>
      </c>
    </row>
    <row r="237" customFormat="false" ht="14.65" hidden="false" customHeight="false" outlineLevel="0" collapsed="false">
      <c r="A237" s="61" t="n">
        <v>36610</v>
      </c>
      <c r="B237" s="61" t="n">
        <v>36612</v>
      </c>
      <c r="C237" s="62" t="s">
        <v>109</v>
      </c>
      <c r="D237" s="63" t="n">
        <v>-66</v>
      </c>
      <c r="E237" s="63" t="n">
        <v>25</v>
      </c>
      <c r="F237" s="63" t="n">
        <v>-116</v>
      </c>
      <c r="G237" s="63" t="n">
        <v>-157</v>
      </c>
      <c r="H237" s="63" t="n">
        <v>4256</v>
      </c>
      <c r="I237" s="63" t="n">
        <v>4051</v>
      </c>
      <c r="J237" s="63" t="n">
        <v>99</v>
      </c>
      <c r="K237" s="63" t="n">
        <v>0</v>
      </c>
      <c r="L237" s="63" t="n">
        <v>0</v>
      </c>
      <c r="M237" s="63" t="n">
        <v>108</v>
      </c>
      <c r="N237" s="63" t="n">
        <v>210</v>
      </c>
      <c r="O237" s="63" t="n">
        <v>0</v>
      </c>
      <c r="P237" s="63" t="n">
        <v>0</v>
      </c>
      <c r="Q237" s="63" t="n">
        <v>0</v>
      </c>
      <c r="R237" s="63" t="n">
        <v>0</v>
      </c>
    </row>
    <row r="238" customFormat="false" ht="14.65" hidden="false" customHeight="false" outlineLevel="0" collapsed="false">
      <c r="A238" s="61" t="n">
        <v>36611</v>
      </c>
      <c r="B238" s="61" t="n">
        <v>36611</v>
      </c>
      <c r="C238" s="62" t="s">
        <v>109</v>
      </c>
      <c r="D238" s="63" t="n">
        <v>3</v>
      </c>
      <c r="E238" s="63" t="n">
        <v>155</v>
      </c>
      <c r="F238" s="63" t="n">
        <v>-68</v>
      </c>
      <c r="G238" s="63" t="n">
        <v>90</v>
      </c>
      <c r="H238" s="63" t="n">
        <v>4217</v>
      </c>
      <c r="I238" s="63" t="n">
        <v>4260</v>
      </c>
      <c r="J238" s="63" t="n">
        <v>99</v>
      </c>
      <c r="K238" s="63" t="n">
        <v>0</v>
      </c>
      <c r="L238" s="63" t="n">
        <v>0</v>
      </c>
      <c r="M238" s="63" t="n">
        <v>104</v>
      </c>
      <c r="N238" s="63" t="n">
        <v>188</v>
      </c>
      <c r="O238" s="63" t="n">
        <v>0</v>
      </c>
      <c r="P238" s="63" t="n">
        <v>0</v>
      </c>
      <c r="Q238" s="63" t="n">
        <v>0</v>
      </c>
      <c r="R238" s="63" t="n">
        <v>0</v>
      </c>
    </row>
    <row r="239" customFormat="false" ht="14.65" hidden="false" customHeight="false" outlineLevel="0" collapsed="false">
      <c r="A239" s="61" t="n">
        <v>36611</v>
      </c>
      <c r="B239" s="61" t="n">
        <v>36612</v>
      </c>
      <c r="C239" s="62" t="s">
        <v>109</v>
      </c>
      <c r="D239" s="63" t="n">
        <v>0</v>
      </c>
      <c r="E239" s="63" t="n">
        <v>17</v>
      </c>
      <c r="F239" s="63" t="n">
        <v>-150</v>
      </c>
      <c r="G239" s="63" t="n">
        <v>-133</v>
      </c>
      <c r="H239" s="63" t="n">
        <v>4260</v>
      </c>
      <c r="I239" s="63" t="n">
        <v>4128</v>
      </c>
      <c r="J239" s="63" t="n">
        <v>99</v>
      </c>
      <c r="K239" s="63" t="n">
        <v>0</v>
      </c>
      <c r="L239" s="63" t="n">
        <v>0</v>
      </c>
      <c r="M239" s="63" t="n">
        <v>104</v>
      </c>
      <c r="N239" s="63" t="n">
        <v>121</v>
      </c>
      <c r="O239" s="63" t="n">
        <v>0</v>
      </c>
      <c r="P239" s="63" t="n">
        <v>0</v>
      </c>
      <c r="Q239" s="63" t="n">
        <v>0</v>
      </c>
      <c r="R239" s="63" t="n">
        <v>0</v>
      </c>
    </row>
    <row r="240" customFormat="false" ht="14.65" hidden="false" customHeight="false" outlineLevel="0" collapsed="false">
      <c r="A240" s="61" t="n">
        <v>36611</v>
      </c>
      <c r="B240" s="61" t="n">
        <v>36613</v>
      </c>
      <c r="C240" s="62" t="s">
        <v>109</v>
      </c>
      <c r="D240" s="63" t="n">
        <v>0</v>
      </c>
      <c r="E240" s="63" t="n">
        <v>23</v>
      </c>
      <c r="F240" s="63" t="n">
        <v>-37</v>
      </c>
      <c r="G240" s="63" t="n">
        <v>-14</v>
      </c>
      <c r="H240" s="63" t="n">
        <v>4128</v>
      </c>
      <c r="I240" s="63" t="n">
        <v>4114</v>
      </c>
      <c r="J240" s="63" t="n">
        <v>99</v>
      </c>
      <c r="K240" s="63" t="n">
        <v>0</v>
      </c>
      <c r="L240" s="63" t="n">
        <v>0</v>
      </c>
      <c r="M240" s="63" t="n">
        <v>88</v>
      </c>
      <c r="N240" s="63" t="n">
        <v>0</v>
      </c>
      <c r="O240" s="63" t="n">
        <v>0</v>
      </c>
      <c r="P240" s="63" t="n">
        <v>0</v>
      </c>
      <c r="Q240" s="63" t="n">
        <v>0</v>
      </c>
      <c r="R240" s="63" t="n">
        <v>0</v>
      </c>
    </row>
    <row r="241" customFormat="false" ht="14.65" hidden="false" customHeight="false" outlineLevel="0" collapsed="false">
      <c r="A241" s="61" t="n">
        <v>36612</v>
      </c>
      <c r="B241" s="61" t="n">
        <v>36612</v>
      </c>
      <c r="C241" s="62" t="s">
        <v>109</v>
      </c>
      <c r="D241" s="63" t="n">
        <v>-152</v>
      </c>
      <c r="E241" s="63" t="n">
        <v>40</v>
      </c>
      <c r="F241" s="63" t="n">
        <v>-189</v>
      </c>
      <c r="G241" s="63" t="n">
        <v>-301</v>
      </c>
      <c r="H241" s="63" t="n">
        <v>4275</v>
      </c>
      <c r="I241" s="63" t="n">
        <v>4010</v>
      </c>
      <c r="J241" s="63" t="n">
        <v>99</v>
      </c>
      <c r="K241" s="63" t="n">
        <v>0</v>
      </c>
      <c r="L241" s="63" t="n">
        <v>0</v>
      </c>
      <c r="M241" s="63" t="n">
        <v>100</v>
      </c>
      <c r="N241" s="63" t="n">
        <v>126</v>
      </c>
      <c r="O241" s="63" t="n">
        <v>1</v>
      </c>
      <c r="P241" s="63" t="n">
        <v>0</v>
      </c>
      <c r="Q241" s="63" t="n">
        <v>0</v>
      </c>
      <c r="R241" s="63" t="n">
        <v>0</v>
      </c>
    </row>
    <row r="242" customFormat="false" ht="14.65" hidden="false" customHeight="false" outlineLevel="0" collapsed="false">
      <c r="A242" s="61" t="n">
        <v>36612</v>
      </c>
      <c r="B242" s="61" t="n">
        <v>36613</v>
      </c>
      <c r="C242" s="62" t="s">
        <v>109</v>
      </c>
      <c r="D242" s="63" t="n">
        <v>-112</v>
      </c>
      <c r="E242" s="63" t="n">
        <v>99</v>
      </c>
      <c r="F242" s="63" t="n">
        <v>-37</v>
      </c>
      <c r="G242" s="63" t="n">
        <v>-50</v>
      </c>
      <c r="H242" s="63" t="n">
        <v>4010</v>
      </c>
      <c r="I242" s="63" t="n">
        <v>4011</v>
      </c>
      <c r="J242" s="63" t="n">
        <v>175</v>
      </c>
      <c r="K242" s="63" t="n">
        <v>0</v>
      </c>
      <c r="L242" s="63" t="n">
        <v>0</v>
      </c>
      <c r="M242" s="63" t="n">
        <v>0</v>
      </c>
      <c r="N242" s="63" t="n">
        <v>0</v>
      </c>
      <c r="O242" s="63" t="n">
        <v>3</v>
      </c>
      <c r="P242" s="63" t="n">
        <v>0</v>
      </c>
      <c r="Q242" s="63" t="n">
        <v>0</v>
      </c>
      <c r="R242" s="63" t="n">
        <v>0</v>
      </c>
    </row>
    <row r="243" customFormat="false" ht="14.65" hidden="false" customHeight="false" outlineLevel="0" collapsed="false">
      <c r="A243" s="61" t="n">
        <v>36612</v>
      </c>
      <c r="B243" s="61" t="n">
        <v>36614</v>
      </c>
      <c r="C243" s="62" t="s">
        <v>109</v>
      </c>
      <c r="D243" s="63" t="n">
        <v>28</v>
      </c>
      <c r="E243" s="63" t="n">
        <v>60</v>
      </c>
      <c r="F243" s="63" t="n">
        <v>6</v>
      </c>
      <c r="G243" s="63" t="n">
        <v>94</v>
      </c>
      <c r="H243" s="63" t="n">
        <v>4011</v>
      </c>
      <c r="I243" s="63" t="n">
        <v>4042</v>
      </c>
      <c r="J243" s="63" t="n">
        <v>99</v>
      </c>
      <c r="K243" s="63" t="n">
        <v>0</v>
      </c>
      <c r="L243" s="63" t="n">
        <v>0</v>
      </c>
      <c r="M243" s="63" t="n">
        <v>103</v>
      </c>
      <c r="N243" s="63" t="n">
        <v>100</v>
      </c>
      <c r="O243" s="63" t="n">
        <v>3</v>
      </c>
      <c r="P243" s="63" t="n">
        <v>0</v>
      </c>
      <c r="Q243" s="63" t="n">
        <v>0</v>
      </c>
      <c r="R243" s="63" t="n">
        <v>0</v>
      </c>
    </row>
    <row r="244" customFormat="false" ht="14.65" hidden="false" customHeight="false" outlineLevel="0" collapsed="false">
      <c r="A244" s="61" t="n">
        <v>36613</v>
      </c>
      <c r="B244" s="61" t="n">
        <v>36613</v>
      </c>
      <c r="C244" s="62" t="s">
        <v>109</v>
      </c>
      <c r="D244" s="63" t="n">
        <v>-75</v>
      </c>
      <c r="E244" s="63" t="n">
        <v>112</v>
      </c>
      <c r="F244" s="63" t="n">
        <v>45</v>
      </c>
      <c r="G244" s="63" t="n">
        <v>82</v>
      </c>
      <c r="H244" s="63" t="n">
        <v>4008</v>
      </c>
      <c r="I244" s="63" t="n">
        <v>4038</v>
      </c>
      <c r="J244" s="63" t="n">
        <v>176</v>
      </c>
      <c r="K244" s="63" t="n">
        <v>0</v>
      </c>
      <c r="L244" s="63" t="n">
        <v>0</v>
      </c>
      <c r="M244" s="63" t="n">
        <v>61</v>
      </c>
      <c r="N244" s="63" t="n">
        <v>4</v>
      </c>
      <c r="O244" s="63" t="n">
        <v>2</v>
      </c>
      <c r="P244" s="63" t="n">
        <v>0</v>
      </c>
      <c r="Q244" s="63" t="n">
        <v>0</v>
      </c>
      <c r="R244" s="63" t="n">
        <v>0</v>
      </c>
    </row>
    <row r="245" customFormat="false" ht="14.65" hidden="false" customHeight="false" outlineLevel="0" collapsed="false">
      <c r="A245" s="61" t="n">
        <v>36613</v>
      </c>
      <c r="B245" s="61" t="n">
        <v>36614</v>
      </c>
      <c r="C245" s="62" t="s">
        <v>109</v>
      </c>
      <c r="D245" s="63" t="n">
        <v>-23</v>
      </c>
      <c r="E245" s="63" t="n">
        <v>87</v>
      </c>
      <c r="F245" s="63" t="n">
        <v>-37</v>
      </c>
      <c r="G245" s="63" t="n">
        <v>27</v>
      </c>
      <c r="H245" s="63" t="n">
        <v>4038</v>
      </c>
      <c r="I245" s="63" t="n">
        <v>4050</v>
      </c>
      <c r="J245" s="63" t="n">
        <v>127</v>
      </c>
      <c r="K245" s="63" t="n">
        <v>0</v>
      </c>
      <c r="L245" s="63" t="n">
        <v>0</v>
      </c>
      <c r="M245" s="63" t="n">
        <v>103</v>
      </c>
      <c r="N245" s="63" t="n">
        <v>126</v>
      </c>
      <c r="O245" s="63" t="n">
        <v>3</v>
      </c>
      <c r="P245" s="63" t="n">
        <v>0</v>
      </c>
      <c r="Q245" s="63" t="n">
        <v>0</v>
      </c>
      <c r="R245" s="63" t="n">
        <v>0</v>
      </c>
    </row>
    <row r="246" customFormat="false" ht="14.65" hidden="false" customHeight="false" outlineLevel="0" collapsed="false">
      <c r="A246" s="61" t="n">
        <v>36613</v>
      </c>
      <c r="B246" s="61" t="n">
        <v>36615</v>
      </c>
      <c r="C246" s="62" t="s">
        <v>109</v>
      </c>
      <c r="D246" s="63" t="n">
        <v>101</v>
      </c>
      <c r="E246" s="63" t="n">
        <v>107</v>
      </c>
      <c r="F246" s="63" t="n">
        <v>-18</v>
      </c>
      <c r="G246" s="63" t="n">
        <v>190</v>
      </c>
      <c r="H246" s="63" t="n">
        <v>4050</v>
      </c>
      <c r="I246" s="63" t="n">
        <v>4199</v>
      </c>
      <c r="J246" s="63" t="n">
        <v>99</v>
      </c>
      <c r="K246" s="63" t="n">
        <v>0</v>
      </c>
      <c r="L246" s="63" t="n">
        <v>0</v>
      </c>
      <c r="M246" s="63" t="n">
        <v>103</v>
      </c>
      <c r="N246" s="63" t="n">
        <v>110</v>
      </c>
      <c r="O246" s="63" t="n">
        <v>3</v>
      </c>
      <c r="P246" s="63" t="n">
        <v>0</v>
      </c>
      <c r="Q246" s="63" t="n">
        <v>0</v>
      </c>
      <c r="R246" s="63" t="n">
        <v>0</v>
      </c>
    </row>
    <row r="247" customFormat="false" ht="14.65" hidden="false" customHeight="false" outlineLevel="0" collapsed="false">
      <c r="A247" s="61" t="n">
        <v>36615</v>
      </c>
      <c r="B247" s="61" t="n">
        <v>36615</v>
      </c>
      <c r="C247" s="62" t="s">
        <v>109</v>
      </c>
      <c r="D247" s="63" t="n">
        <v>12</v>
      </c>
      <c r="E247" s="63" t="n">
        <v>76</v>
      </c>
      <c r="F247" s="63" t="n">
        <v>-42</v>
      </c>
      <c r="G247" s="63" t="n">
        <v>46</v>
      </c>
      <c r="H247" s="63" t="n">
        <v>4030</v>
      </c>
      <c r="I247" s="63" t="n">
        <v>4041</v>
      </c>
      <c r="J247" s="63" t="n">
        <v>128</v>
      </c>
      <c r="K247" s="63" t="n">
        <v>0</v>
      </c>
      <c r="L247" s="63" t="n">
        <v>0</v>
      </c>
      <c r="M247" s="63" t="n">
        <v>95</v>
      </c>
      <c r="N247" s="63" t="n">
        <v>206</v>
      </c>
      <c r="O247" s="63" t="n">
        <v>7</v>
      </c>
      <c r="P247" s="63" t="n">
        <v>0</v>
      </c>
      <c r="Q247" s="63" t="n">
        <v>0</v>
      </c>
      <c r="R247" s="63" t="n">
        <v>0</v>
      </c>
    </row>
    <row r="248" customFormat="false" ht="14.65" hidden="false" customHeight="false" outlineLevel="0" collapsed="false">
      <c r="A248" s="61" t="n">
        <v>36615</v>
      </c>
      <c r="B248" s="61" t="n">
        <v>36616</v>
      </c>
      <c r="C248" s="62" t="s">
        <v>109</v>
      </c>
      <c r="D248" s="63" t="n">
        <v>68</v>
      </c>
      <c r="E248" s="63" t="n">
        <v>68</v>
      </c>
      <c r="F248" s="63" t="n">
        <v>-50</v>
      </c>
      <c r="G248" s="63" t="n">
        <v>86</v>
      </c>
      <c r="H248" s="63" t="n">
        <v>4041</v>
      </c>
      <c r="I248" s="63" t="n">
        <v>4071</v>
      </c>
      <c r="J248" s="63" t="n">
        <v>125</v>
      </c>
      <c r="K248" s="63" t="n">
        <v>0</v>
      </c>
      <c r="L248" s="63" t="n">
        <v>0</v>
      </c>
      <c r="M248" s="63" t="n">
        <v>100</v>
      </c>
      <c r="N248" s="63" t="n">
        <v>230</v>
      </c>
      <c r="O248" s="63" t="n">
        <v>10</v>
      </c>
      <c r="P248" s="63" t="n">
        <v>0</v>
      </c>
      <c r="Q248" s="63" t="n">
        <v>0</v>
      </c>
      <c r="R248" s="63" t="n">
        <v>0</v>
      </c>
    </row>
    <row r="249" customFormat="false" ht="14.65" hidden="false" customHeight="false" outlineLevel="0" collapsed="false">
      <c r="A249" s="61" t="n">
        <v>36615</v>
      </c>
      <c r="B249" s="61" t="n">
        <v>36617</v>
      </c>
      <c r="C249" s="62" t="s">
        <v>109</v>
      </c>
      <c r="D249" s="63" t="n">
        <v>203</v>
      </c>
      <c r="E249" s="63" t="n">
        <v>214</v>
      </c>
      <c r="F249" s="63" t="n">
        <v>-49</v>
      </c>
      <c r="G249" s="63" t="n">
        <v>368</v>
      </c>
      <c r="H249" s="63" t="n">
        <v>4071</v>
      </c>
      <c r="I249" s="63" t="n">
        <v>4391</v>
      </c>
      <c r="J249" s="63" t="n">
        <v>104</v>
      </c>
      <c r="K249" s="63" t="n">
        <v>0</v>
      </c>
      <c r="L249" s="63" t="n">
        <v>0</v>
      </c>
      <c r="M249" s="63" t="n">
        <v>100</v>
      </c>
      <c r="N249" s="63" t="n">
        <v>236</v>
      </c>
      <c r="O249" s="63" t="n">
        <v>10</v>
      </c>
      <c r="P249" s="63" t="n">
        <v>0</v>
      </c>
      <c r="Q249" s="63" t="n">
        <v>0</v>
      </c>
      <c r="R249" s="63" t="n">
        <v>0</v>
      </c>
    </row>
    <row r="250" customFormat="false" ht="14.65" hidden="false" customHeight="false" outlineLevel="0" collapsed="false">
      <c r="A250" s="61" t="n">
        <v>36616</v>
      </c>
      <c r="B250" s="61" t="n">
        <v>36616</v>
      </c>
      <c r="C250" s="62" t="s">
        <v>109</v>
      </c>
      <c r="D250" s="63" t="n">
        <v>-2</v>
      </c>
      <c r="E250" s="63" t="n">
        <v>129</v>
      </c>
      <c r="F250" s="63" t="n">
        <v>41</v>
      </c>
      <c r="G250" s="63" t="n">
        <v>168</v>
      </c>
      <c r="H250" s="63" t="n">
        <v>4037</v>
      </c>
      <c r="I250" s="63" t="n">
        <v>4170</v>
      </c>
      <c r="J250" s="63" t="n">
        <v>128</v>
      </c>
      <c r="K250" s="63" t="n">
        <v>0</v>
      </c>
      <c r="L250" s="63" t="n">
        <v>0</v>
      </c>
      <c r="M250" s="63" t="n">
        <v>95</v>
      </c>
      <c r="N250" s="63" t="n">
        <v>234</v>
      </c>
      <c r="O250" s="63" t="n">
        <v>9</v>
      </c>
      <c r="P250" s="63" t="n">
        <v>0</v>
      </c>
      <c r="Q250" s="63" t="n">
        <v>0</v>
      </c>
      <c r="R250" s="63" t="n">
        <v>0</v>
      </c>
    </row>
    <row r="251" customFormat="false" ht="14.65" hidden="false" customHeight="false" outlineLevel="0" collapsed="false">
      <c r="A251" s="61" t="n">
        <v>36616</v>
      </c>
      <c r="B251" s="61" t="n">
        <v>36617</v>
      </c>
      <c r="C251" s="62" t="s">
        <v>109</v>
      </c>
      <c r="D251" s="63" t="n">
        <v>-18</v>
      </c>
      <c r="E251" s="63" t="n">
        <v>232</v>
      </c>
      <c r="F251" s="63" t="n">
        <v>7</v>
      </c>
      <c r="G251" s="63" t="n">
        <v>221</v>
      </c>
      <c r="H251" s="63" t="n">
        <v>4170</v>
      </c>
      <c r="I251" s="63" t="n">
        <v>4370</v>
      </c>
      <c r="J251" s="63" t="n">
        <v>77</v>
      </c>
      <c r="K251" s="63" t="n">
        <v>0</v>
      </c>
      <c r="L251" s="63" t="n">
        <v>0</v>
      </c>
      <c r="M251" s="63" t="n">
        <v>97</v>
      </c>
      <c r="N251" s="63" t="n">
        <v>213</v>
      </c>
      <c r="O251" s="63" t="n">
        <v>10</v>
      </c>
      <c r="P251" s="63" t="n">
        <v>0</v>
      </c>
      <c r="Q251" s="63" t="n">
        <v>0</v>
      </c>
      <c r="R251" s="63" t="n">
        <v>0</v>
      </c>
    </row>
    <row r="252" customFormat="false" ht="14.65" hidden="false" customHeight="false" outlineLevel="0" collapsed="false">
      <c r="A252" s="61" t="n">
        <v>36616</v>
      </c>
      <c r="B252" s="61" t="n">
        <v>36618</v>
      </c>
      <c r="C252" s="62" t="s">
        <v>109</v>
      </c>
      <c r="D252" s="63" t="n">
        <v>-38</v>
      </c>
      <c r="E252" s="63" t="n">
        <v>200</v>
      </c>
      <c r="F252" s="63" t="n">
        <v>5</v>
      </c>
      <c r="G252" s="63" t="n">
        <v>167</v>
      </c>
      <c r="H252" s="63" t="n">
        <v>4370</v>
      </c>
      <c r="I252" s="63" t="n">
        <v>4489</v>
      </c>
      <c r="J252" s="63" t="n">
        <v>104</v>
      </c>
      <c r="K252" s="63" t="n">
        <v>0</v>
      </c>
      <c r="L252" s="63" t="n">
        <v>0</v>
      </c>
      <c r="M252" s="63" t="n">
        <v>97</v>
      </c>
      <c r="N252" s="63" t="n">
        <v>239</v>
      </c>
      <c r="O252" s="63" t="n">
        <v>10</v>
      </c>
      <c r="P252" s="63" t="n">
        <v>0</v>
      </c>
      <c r="Q252" s="63" t="n">
        <v>0</v>
      </c>
      <c r="R252" s="63" t="n">
        <v>0</v>
      </c>
    </row>
    <row r="253" customFormat="false" ht="14.65" hidden="false" customHeight="false" outlineLevel="0" collapsed="false">
      <c r="A253" s="61" t="n">
        <v>36617</v>
      </c>
      <c r="B253" s="61" t="n">
        <v>36617</v>
      </c>
      <c r="C253" s="62" t="s">
        <v>109</v>
      </c>
      <c r="D253" s="63" t="n">
        <v>-41</v>
      </c>
      <c r="E253" s="63" t="n">
        <v>205</v>
      </c>
      <c r="F253" s="63" t="n">
        <v>25</v>
      </c>
      <c r="G253" s="63" t="n">
        <v>189</v>
      </c>
      <c r="H253" s="63" t="n">
        <v>4183</v>
      </c>
      <c r="I253" s="63" t="n">
        <v>4311</v>
      </c>
      <c r="J253" s="63" t="n">
        <v>77</v>
      </c>
      <c r="K253" s="63" t="n">
        <v>0</v>
      </c>
      <c r="L253" s="63" t="n">
        <v>0</v>
      </c>
      <c r="M253" s="63" t="n">
        <v>74</v>
      </c>
      <c r="N253" s="63" t="n">
        <v>256</v>
      </c>
      <c r="O253" s="63" t="n">
        <v>12</v>
      </c>
      <c r="P253" s="63" t="n">
        <v>0</v>
      </c>
      <c r="Q253" s="63" t="n">
        <v>0</v>
      </c>
      <c r="R253" s="63" t="n">
        <v>0</v>
      </c>
    </row>
    <row r="254" customFormat="false" ht="14.65" hidden="false" customHeight="false" outlineLevel="0" collapsed="false">
      <c r="A254" s="61" t="n">
        <v>36617</v>
      </c>
      <c r="B254" s="61" t="n">
        <v>36618</v>
      </c>
      <c r="C254" s="62" t="s">
        <v>109</v>
      </c>
      <c r="D254" s="63" t="n">
        <v>-86</v>
      </c>
      <c r="E254" s="63" t="n">
        <v>194</v>
      </c>
      <c r="F254" s="63" t="n">
        <v>35</v>
      </c>
      <c r="G254" s="63" t="n">
        <v>143</v>
      </c>
      <c r="H254" s="63" t="n">
        <v>4311</v>
      </c>
      <c r="I254" s="63" t="n">
        <v>4428</v>
      </c>
      <c r="J254" s="63" t="n">
        <v>75</v>
      </c>
      <c r="K254" s="63" t="n">
        <v>0</v>
      </c>
      <c r="L254" s="63" t="n">
        <v>0</v>
      </c>
      <c r="M254" s="63" t="n">
        <v>97</v>
      </c>
      <c r="N254" s="63" t="n">
        <v>252</v>
      </c>
      <c r="O254" s="63" t="n">
        <v>12</v>
      </c>
      <c r="P254" s="63" t="n">
        <v>0</v>
      </c>
      <c r="Q254" s="63" t="n">
        <v>0</v>
      </c>
      <c r="R254" s="63" t="n">
        <v>0</v>
      </c>
    </row>
    <row r="255" customFormat="false" ht="14.65" hidden="false" customHeight="false" outlineLevel="0" collapsed="false">
      <c r="A255" s="61" t="n">
        <v>36617</v>
      </c>
      <c r="B255" s="61" t="n">
        <v>36619</v>
      </c>
      <c r="C255" s="62" t="s">
        <v>109</v>
      </c>
      <c r="D255" s="63" t="n">
        <v>-6</v>
      </c>
      <c r="E255" s="63" t="n">
        <v>62</v>
      </c>
      <c r="F255" s="63" t="n">
        <v>-134</v>
      </c>
      <c r="G255" s="63" t="n">
        <v>-78</v>
      </c>
      <c r="H255" s="63" t="n">
        <v>4428</v>
      </c>
      <c r="I255" s="63" t="n">
        <v>4307</v>
      </c>
      <c r="J255" s="63" t="n">
        <v>72</v>
      </c>
      <c r="K255" s="63" t="n">
        <v>0</v>
      </c>
      <c r="L255" s="63" t="n">
        <v>0</v>
      </c>
      <c r="M255" s="63" t="n">
        <v>97</v>
      </c>
      <c r="N255" s="63" t="n">
        <v>263</v>
      </c>
      <c r="O255" s="63" t="n">
        <v>12</v>
      </c>
      <c r="P255" s="63" t="n">
        <v>0</v>
      </c>
      <c r="Q255" s="63" t="n">
        <v>0</v>
      </c>
      <c r="R255" s="63" t="n">
        <v>0</v>
      </c>
    </row>
    <row r="256" customFormat="false" ht="14.65" hidden="false" customHeight="false" outlineLevel="0" collapsed="false">
      <c r="A256" s="61" t="n">
        <v>36618</v>
      </c>
      <c r="B256" s="61" t="n">
        <v>36618</v>
      </c>
      <c r="C256" s="62" t="s">
        <v>109</v>
      </c>
      <c r="D256" s="63" t="n">
        <v>40</v>
      </c>
      <c r="E256" s="63" t="n">
        <v>160</v>
      </c>
      <c r="F256" s="63" t="n">
        <v>63</v>
      </c>
      <c r="G256" s="63" t="n">
        <v>263</v>
      </c>
      <c r="H256" s="63" t="n">
        <v>4322</v>
      </c>
      <c r="I256" s="63" t="n">
        <v>4513</v>
      </c>
      <c r="J256" s="63" t="n">
        <v>77</v>
      </c>
      <c r="K256" s="63" t="n">
        <v>0</v>
      </c>
      <c r="L256" s="63" t="n">
        <v>0</v>
      </c>
      <c r="M256" s="63" t="n">
        <v>86</v>
      </c>
      <c r="N256" s="63" t="n">
        <v>220</v>
      </c>
      <c r="O256" s="63" t="n">
        <v>13</v>
      </c>
      <c r="P256" s="63" t="n">
        <v>0</v>
      </c>
      <c r="Q256" s="63" t="n">
        <v>0</v>
      </c>
      <c r="R256" s="63" t="n">
        <v>0</v>
      </c>
    </row>
    <row r="257" customFormat="false" ht="14.65" hidden="false" customHeight="false" outlineLevel="0" collapsed="false">
      <c r="A257" s="61" t="n">
        <v>36618</v>
      </c>
      <c r="B257" s="61" t="n">
        <v>36619</v>
      </c>
      <c r="C257" s="62" t="s">
        <v>109</v>
      </c>
      <c r="D257" s="63" t="n">
        <v>-87</v>
      </c>
      <c r="E257" s="63" t="n">
        <v>6</v>
      </c>
      <c r="F257" s="63" t="n">
        <v>-138</v>
      </c>
      <c r="G257" s="63" t="n">
        <v>-219</v>
      </c>
      <c r="H257" s="63" t="n">
        <v>4513</v>
      </c>
      <c r="I257" s="63" t="n">
        <v>4270</v>
      </c>
      <c r="J257" s="63" t="n">
        <v>77</v>
      </c>
      <c r="K257" s="63" t="n">
        <v>0</v>
      </c>
      <c r="L257" s="63" t="n">
        <v>0</v>
      </c>
      <c r="M257" s="63" t="n">
        <v>88</v>
      </c>
      <c r="N257" s="63" t="n">
        <v>130</v>
      </c>
      <c r="O257" s="63" t="n">
        <v>13</v>
      </c>
      <c r="P257" s="63" t="n">
        <v>0</v>
      </c>
      <c r="Q257" s="63" t="n">
        <v>0</v>
      </c>
      <c r="R257" s="63" t="n">
        <v>0</v>
      </c>
    </row>
    <row r="258" customFormat="false" ht="14.65" hidden="false" customHeight="false" outlineLevel="0" collapsed="false">
      <c r="A258" s="61" t="n">
        <v>36618</v>
      </c>
      <c r="B258" s="61" t="n">
        <v>36620</v>
      </c>
      <c r="C258" s="62" t="s">
        <v>109</v>
      </c>
      <c r="D258" s="63" t="n">
        <v>-59</v>
      </c>
      <c r="E258" s="63" t="n">
        <v>1</v>
      </c>
      <c r="F258" s="63" t="n">
        <v>-8</v>
      </c>
      <c r="G258" s="63" t="n">
        <v>-66</v>
      </c>
      <c r="H258" s="63" t="n">
        <v>4270</v>
      </c>
      <c r="I258" s="63" t="n">
        <v>4159</v>
      </c>
      <c r="J258" s="63" t="n">
        <v>104</v>
      </c>
      <c r="K258" s="63" t="n">
        <v>0</v>
      </c>
      <c r="L258" s="63" t="n">
        <v>0</v>
      </c>
      <c r="M258" s="63" t="n">
        <v>89</v>
      </c>
      <c r="N258" s="63" t="n">
        <v>0</v>
      </c>
      <c r="O258" s="63" t="n">
        <v>13</v>
      </c>
      <c r="P258" s="63" t="n">
        <v>0</v>
      </c>
      <c r="Q258" s="63" t="n">
        <v>0</v>
      </c>
      <c r="R258" s="63" t="n">
        <v>0</v>
      </c>
    </row>
    <row r="259" customFormat="false" ht="14.65" hidden="false" customHeight="false" outlineLevel="0" collapsed="false">
      <c r="A259" s="61" t="n">
        <v>36619</v>
      </c>
      <c r="B259" s="61" t="n">
        <v>36619</v>
      </c>
      <c r="C259" s="62" t="s">
        <v>109</v>
      </c>
      <c r="D259" s="63" t="n">
        <v>22</v>
      </c>
      <c r="E259" s="63" t="n">
        <v>13</v>
      </c>
      <c r="F259" s="63" t="n">
        <v>-229</v>
      </c>
      <c r="G259" s="63" t="n">
        <v>-194</v>
      </c>
      <c r="H259" s="63" t="n">
        <v>4500</v>
      </c>
      <c r="I259" s="63" t="n">
        <v>4362</v>
      </c>
      <c r="J259" s="63" t="n">
        <v>77</v>
      </c>
      <c r="K259" s="63" t="n">
        <v>0</v>
      </c>
      <c r="L259" s="63" t="n">
        <v>0</v>
      </c>
      <c r="M259" s="63" t="n">
        <v>71</v>
      </c>
      <c r="N259" s="63" t="n">
        <v>114</v>
      </c>
      <c r="O259" s="63" t="n">
        <v>13</v>
      </c>
      <c r="P259" s="63" t="n">
        <v>0</v>
      </c>
      <c r="Q259" s="63" t="n">
        <v>0</v>
      </c>
      <c r="R259" s="63" t="n">
        <v>0</v>
      </c>
    </row>
    <row r="260" customFormat="false" ht="14.65" hidden="false" customHeight="false" outlineLevel="0" collapsed="false">
      <c r="A260" s="61" t="n">
        <v>36619</v>
      </c>
      <c r="B260" s="61" t="n">
        <v>36620</v>
      </c>
      <c r="C260" s="62" t="s">
        <v>109</v>
      </c>
      <c r="D260" s="63" t="n">
        <v>-15</v>
      </c>
      <c r="E260" s="63" t="n">
        <v>8</v>
      </c>
      <c r="F260" s="63" t="n">
        <v>-65</v>
      </c>
      <c r="G260" s="63" t="n">
        <v>-72</v>
      </c>
      <c r="H260" s="63" t="n">
        <v>4362</v>
      </c>
      <c r="I260" s="63" t="n">
        <v>4249</v>
      </c>
      <c r="J260" s="63" t="n">
        <v>87</v>
      </c>
      <c r="K260" s="63" t="n">
        <v>0</v>
      </c>
      <c r="L260" s="63" t="n">
        <v>0</v>
      </c>
      <c r="M260" s="63" t="n">
        <v>92</v>
      </c>
      <c r="N260" s="63" t="n">
        <v>3</v>
      </c>
      <c r="O260" s="63" t="n">
        <v>13</v>
      </c>
      <c r="P260" s="63" t="n">
        <v>0</v>
      </c>
      <c r="Q260" s="63" t="n">
        <v>0</v>
      </c>
      <c r="R260" s="63" t="n">
        <v>0</v>
      </c>
    </row>
    <row r="261" customFormat="false" ht="14.65" hidden="false" customHeight="false" outlineLevel="0" collapsed="false">
      <c r="A261" s="61" t="n">
        <v>36619</v>
      </c>
      <c r="B261" s="61" t="n">
        <v>36621</v>
      </c>
      <c r="C261" s="62" t="s">
        <v>109</v>
      </c>
      <c r="D261" s="63" t="n">
        <v>-15</v>
      </c>
      <c r="E261" s="63" t="n">
        <v>3</v>
      </c>
      <c r="F261" s="63" t="n">
        <v>-77</v>
      </c>
      <c r="G261" s="63" t="n">
        <v>-89</v>
      </c>
      <c r="H261" s="63" t="n">
        <v>4249</v>
      </c>
      <c r="I261" s="63" t="n">
        <v>4120</v>
      </c>
      <c r="J261" s="63" t="n">
        <v>104</v>
      </c>
      <c r="K261" s="63" t="n">
        <v>0</v>
      </c>
      <c r="L261" s="63" t="n">
        <v>0</v>
      </c>
      <c r="M261" s="63" t="n">
        <v>70</v>
      </c>
      <c r="N261" s="63" t="n">
        <v>0</v>
      </c>
      <c r="O261" s="63" t="n">
        <v>13</v>
      </c>
      <c r="P261" s="63" t="n">
        <v>0</v>
      </c>
      <c r="Q261" s="63" t="n">
        <v>0</v>
      </c>
      <c r="R261" s="63" t="n">
        <v>0</v>
      </c>
    </row>
    <row r="262" customFormat="false" ht="14.65" hidden="false" customHeight="false" outlineLevel="0" collapsed="false">
      <c r="A262" s="61" t="n">
        <v>36620</v>
      </c>
      <c r="B262" s="61" t="n">
        <v>36620</v>
      </c>
      <c r="C262" s="62" t="s">
        <v>109</v>
      </c>
      <c r="D262" s="63" t="n">
        <v>142</v>
      </c>
      <c r="E262" s="63" t="n">
        <v>24</v>
      </c>
      <c r="F262" s="63" t="n">
        <v>-30</v>
      </c>
      <c r="G262" s="63" t="n">
        <v>136</v>
      </c>
      <c r="H262" s="63" t="n">
        <v>4399</v>
      </c>
      <c r="I262" s="63" t="n">
        <v>4450</v>
      </c>
      <c r="J262" s="63" t="n">
        <v>130</v>
      </c>
      <c r="K262" s="63" t="n">
        <v>0</v>
      </c>
      <c r="L262" s="63" t="n">
        <v>0</v>
      </c>
      <c r="M262" s="63" t="n">
        <v>4</v>
      </c>
      <c r="N262" s="63" t="n">
        <v>88</v>
      </c>
      <c r="O262" s="63" t="n">
        <v>11</v>
      </c>
      <c r="P262" s="63" t="n">
        <v>0</v>
      </c>
      <c r="Q262" s="63" t="n">
        <v>0</v>
      </c>
      <c r="R262" s="63" t="n">
        <v>0</v>
      </c>
    </row>
    <row r="263" customFormat="false" ht="14.65" hidden="false" customHeight="false" outlineLevel="0" collapsed="false">
      <c r="A263" s="61" t="n">
        <v>36620</v>
      </c>
      <c r="B263" s="61" t="n">
        <v>36621</v>
      </c>
      <c r="C263" s="62" t="s">
        <v>109</v>
      </c>
      <c r="D263" s="63" t="n">
        <v>0</v>
      </c>
      <c r="E263" s="63" t="n">
        <v>-29</v>
      </c>
      <c r="F263" s="63" t="n">
        <v>67</v>
      </c>
      <c r="G263" s="63" t="n">
        <v>38</v>
      </c>
      <c r="H263" s="63" t="n">
        <v>4450</v>
      </c>
      <c r="I263" s="63" t="n">
        <v>4445</v>
      </c>
      <c r="J263" s="63" t="n">
        <v>89</v>
      </c>
      <c r="K263" s="63" t="n">
        <v>0</v>
      </c>
      <c r="L263" s="63" t="n">
        <v>0</v>
      </c>
      <c r="M263" s="63" t="n">
        <v>0</v>
      </c>
      <c r="N263" s="63" t="n">
        <v>119</v>
      </c>
      <c r="O263" s="63" t="n">
        <v>11</v>
      </c>
      <c r="P263" s="63" t="n">
        <v>0</v>
      </c>
      <c r="Q263" s="63" t="n">
        <v>0</v>
      </c>
      <c r="R263" s="63" t="n">
        <v>0</v>
      </c>
    </row>
    <row r="264" customFormat="false" ht="14.65" hidden="false" customHeight="false" outlineLevel="0" collapsed="false">
      <c r="A264" s="61" t="n">
        <v>36620</v>
      </c>
      <c r="B264" s="61" t="n">
        <v>36622</v>
      </c>
      <c r="C264" s="62" t="s">
        <v>109</v>
      </c>
      <c r="D264" s="63" t="n">
        <v>0</v>
      </c>
      <c r="E264" s="63" t="n">
        <v>-28</v>
      </c>
      <c r="F264" s="63" t="n">
        <v>103</v>
      </c>
      <c r="G264" s="63" t="n">
        <v>75</v>
      </c>
      <c r="H264" s="63" t="n">
        <v>4445</v>
      </c>
      <c r="I264" s="63" t="n">
        <v>4479</v>
      </c>
      <c r="J264" s="63" t="n">
        <v>104</v>
      </c>
      <c r="K264" s="63" t="n">
        <v>0</v>
      </c>
      <c r="L264" s="63" t="n">
        <v>0</v>
      </c>
      <c r="M264" s="63" t="n">
        <v>0</v>
      </c>
      <c r="N264" s="63" t="n">
        <v>140</v>
      </c>
      <c r="O264" s="63" t="n">
        <v>11</v>
      </c>
      <c r="P264" s="63" t="n">
        <v>0</v>
      </c>
      <c r="Q264" s="63" t="n">
        <v>0</v>
      </c>
      <c r="R264" s="63" t="n">
        <v>0</v>
      </c>
    </row>
    <row r="265" customFormat="false" ht="14.65" hidden="false" customHeight="false" outlineLevel="0" collapsed="false">
      <c r="A265" s="61" t="n">
        <v>36621</v>
      </c>
      <c r="B265" s="61" t="n">
        <v>36621</v>
      </c>
      <c r="C265" s="62" t="s">
        <v>109</v>
      </c>
      <c r="D265" s="63" t="n">
        <v>48</v>
      </c>
      <c r="E265" s="63" t="n">
        <v>-21</v>
      </c>
      <c r="F265" s="63" t="n">
        <v>88</v>
      </c>
      <c r="G265" s="63" t="n">
        <v>115</v>
      </c>
      <c r="H265" s="63" t="n">
        <v>4448</v>
      </c>
      <c r="I265" s="63" t="n">
        <v>4471</v>
      </c>
      <c r="J265" s="63" t="n">
        <v>189</v>
      </c>
      <c r="K265" s="63" t="n">
        <v>0</v>
      </c>
      <c r="L265" s="63" t="n">
        <v>0</v>
      </c>
      <c r="M265" s="63" t="n">
        <v>0</v>
      </c>
      <c r="N265" s="63" t="n">
        <v>107</v>
      </c>
      <c r="O265" s="63" t="n">
        <v>11</v>
      </c>
      <c r="P265" s="63" t="n">
        <v>0</v>
      </c>
      <c r="Q265" s="63" t="n">
        <v>0</v>
      </c>
      <c r="R265" s="63" t="n">
        <v>0</v>
      </c>
    </row>
    <row r="266" customFormat="false" ht="14.65" hidden="false" customHeight="false" outlineLevel="0" collapsed="false">
      <c r="A266" s="61" t="n">
        <v>36621</v>
      </c>
      <c r="B266" s="61" t="n">
        <v>36622</v>
      </c>
      <c r="C266" s="62" t="s">
        <v>109</v>
      </c>
      <c r="D266" s="63" t="n">
        <v>0</v>
      </c>
      <c r="E266" s="63" t="n">
        <v>-20</v>
      </c>
      <c r="F266" s="63" t="n">
        <v>89</v>
      </c>
      <c r="G266" s="63" t="n">
        <v>69</v>
      </c>
      <c r="H266" s="63" t="n">
        <v>4471</v>
      </c>
      <c r="I266" s="63" t="n">
        <v>4503</v>
      </c>
      <c r="J266" s="63" t="n">
        <v>162</v>
      </c>
      <c r="K266" s="63" t="n">
        <v>0</v>
      </c>
      <c r="L266" s="63" t="n">
        <v>0</v>
      </c>
      <c r="M266" s="63" t="n">
        <v>0</v>
      </c>
      <c r="N266" s="63" t="n">
        <v>109</v>
      </c>
      <c r="O266" s="63" t="n">
        <v>11</v>
      </c>
      <c r="P266" s="63" t="n">
        <v>0</v>
      </c>
      <c r="Q266" s="63" t="n">
        <v>0</v>
      </c>
      <c r="R266" s="63" t="n">
        <v>0</v>
      </c>
    </row>
    <row r="267" customFormat="false" ht="14.65" hidden="false" customHeight="false" outlineLevel="0" collapsed="false">
      <c r="A267" s="61" t="n">
        <v>36621</v>
      </c>
      <c r="B267" s="61" t="n">
        <v>36623</v>
      </c>
      <c r="C267" s="62" t="s">
        <v>109</v>
      </c>
      <c r="D267" s="63" t="n">
        <v>0</v>
      </c>
      <c r="E267" s="63" t="n">
        <v>-10</v>
      </c>
      <c r="F267" s="63" t="n">
        <v>67</v>
      </c>
      <c r="G267" s="63" t="n">
        <v>57</v>
      </c>
      <c r="H267" s="63" t="n">
        <v>4503</v>
      </c>
      <c r="I267" s="63" t="n">
        <v>4519</v>
      </c>
      <c r="J267" s="63" t="n">
        <v>104</v>
      </c>
      <c r="K267" s="63" t="n">
        <v>0</v>
      </c>
      <c r="L267" s="63" t="n">
        <v>0</v>
      </c>
      <c r="M267" s="63" t="n">
        <v>0</v>
      </c>
      <c r="N267" s="63" t="n">
        <v>244</v>
      </c>
      <c r="O267" s="63" t="n">
        <v>11</v>
      </c>
      <c r="P267" s="63" t="n">
        <v>0</v>
      </c>
      <c r="Q267" s="63" t="n">
        <v>0</v>
      </c>
      <c r="R267" s="63" t="n">
        <v>0</v>
      </c>
    </row>
    <row r="268" customFormat="false" ht="14.65" hidden="false" customHeight="false" outlineLevel="0" collapsed="false">
      <c r="A268" s="61" t="n">
        <v>36622</v>
      </c>
      <c r="B268" s="61" t="n">
        <v>36622</v>
      </c>
      <c r="C268" s="62" t="s">
        <v>109</v>
      </c>
      <c r="D268" s="63" t="n">
        <v>-42</v>
      </c>
      <c r="E268" s="63" t="n">
        <v>2</v>
      </c>
      <c r="F268" s="63" t="n">
        <v>62</v>
      </c>
      <c r="G268" s="63" t="n">
        <v>22</v>
      </c>
      <c r="H268" s="63" t="n">
        <v>4468</v>
      </c>
      <c r="I268" s="63" t="n">
        <v>4444</v>
      </c>
      <c r="J268" s="63" t="n">
        <v>169</v>
      </c>
      <c r="K268" s="63" t="n">
        <v>0</v>
      </c>
      <c r="L268" s="63" t="n">
        <v>0</v>
      </c>
      <c r="M268" s="63" t="n">
        <v>0</v>
      </c>
      <c r="N268" s="63" t="n">
        <v>120</v>
      </c>
      <c r="O268" s="63" t="n">
        <v>11</v>
      </c>
      <c r="P268" s="63" t="n">
        <v>0</v>
      </c>
      <c r="Q268" s="63" t="n">
        <v>0</v>
      </c>
      <c r="R268" s="63" t="n">
        <v>0</v>
      </c>
    </row>
    <row r="269" customFormat="false" ht="14.65" hidden="false" customHeight="false" outlineLevel="0" collapsed="false">
      <c r="A269" s="61" t="n">
        <v>36622</v>
      </c>
      <c r="B269" s="61" t="n">
        <v>36623</v>
      </c>
      <c r="C269" s="62" t="s">
        <v>109</v>
      </c>
      <c r="D269" s="63" t="n">
        <v>0</v>
      </c>
      <c r="E269" s="63" t="n">
        <v>-23</v>
      </c>
      <c r="F269" s="63" t="n">
        <v>-38</v>
      </c>
      <c r="G269" s="63" t="n">
        <v>-61</v>
      </c>
      <c r="H269" s="63" t="n">
        <v>4444</v>
      </c>
      <c r="I269" s="63" t="n">
        <v>4358</v>
      </c>
      <c r="J269" s="63" t="n">
        <v>77</v>
      </c>
      <c r="K269" s="63" t="n">
        <v>0</v>
      </c>
      <c r="L269" s="63" t="n">
        <v>0</v>
      </c>
      <c r="M269" s="63" t="n">
        <v>0</v>
      </c>
      <c r="N269" s="63" t="n">
        <v>257</v>
      </c>
      <c r="O269" s="63" t="n">
        <v>11</v>
      </c>
      <c r="P269" s="63" t="n">
        <v>0</v>
      </c>
      <c r="Q269" s="63" t="n">
        <v>0</v>
      </c>
      <c r="R269" s="63" t="n">
        <v>0</v>
      </c>
    </row>
    <row r="270" customFormat="false" ht="14.65" hidden="false" customHeight="false" outlineLevel="0" collapsed="false">
      <c r="A270" s="61" t="n">
        <v>36622</v>
      </c>
      <c r="B270" s="61" t="n">
        <v>36624</v>
      </c>
      <c r="C270" s="62" t="s">
        <v>109</v>
      </c>
      <c r="D270" s="63" t="n">
        <v>0</v>
      </c>
      <c r="E270" s="63" t="n">
        <v>151</v>
      </c>
      <c r="F270" s="63" t="n">
        <v>31</v>
      </c>
      <c r="G270" s="63" t="n">
        <v>182</v>
      </c>
      <c r="H270" s="63" t="n">
        <v>4358</v>
      </c>
      <c r="I270" s="63" t="n">
        <v>4503</v>
      </c>
      <c r="J270" s="63" t="n">
        <v>104</v>
      </c>
      <c r="K270" s="63" t="n">
        <v>0</v>
      </c>
      <c r="L270" s="63" t="n">
        <v>0</v>
      </c>
      <c r="M270" s="63" t="n">
        <v>17</v>
      </c>
      <c r="N270" s="63" t="n">
        <v>239</v>
      </c>
      <c r="O270" s="63" t="n">
        <v>11</v>
      </c>
      <c r="P270" s="63" t="n">
        <v>0</v>
      </c>
      <c r="Q270" s="63" t="n">
        <v>0</v>
      </c>
      <c r="R270" s="63" t="n">
        <v>0</v>
      </c>
    </row>
    <row r="271" customFormat="false" ht="14.65" hidden="false" customHeight="false" outlineLevel="0" collapsed="false">
      <c r="A271" s="61" t="n">
        <v>36623</v>
      </c>
      <c r="B271" s="61" t="n">
        <v>36623</v>
      </c>
      <c r="C271" s="62" t="s">
        <v>109</v>
      </c>
      <c r="D271" s="63" t="n">
        <v>-51</v>
      </c>
      <c r="E271" s="63" t="n">
        <v>-11</v>
      </c>
      <c r="F271" s="63" t="n">
        <v>-52</v>
      </c>
      <c r="G271" s="63" t="n">
        <v>-114</v>
      </c>
      <c r="H271" s="63" t="n">
        <v>4440</v>
      </c>
      <c r="I271" s="63" t="n">
        <v>4312</v>
      </c>
      <c r="J271" s="63" t="n">
        <v>77</v>
      </c>
      <c r="K271" s="63" t="n">
        <v>0</v>
      </c>
      <c r="L271" s="63" t="n">
        <v>0</v>
      </c>
      <c r="M271" s="63" t="n">
        <v>0</v>
      </c>
      <c r="N271" s="63" t="n">
        <v>235</v>
      </c>
      <c r="O271" s="63" t="n">
        <v>12</v>
      </c>
      <c r="P271" s="63" t="n">
        <v>0</v>
      </c>
      <c r="Q271" s="63" t="n">
        <v>0</v>
      </c>
      <c r="R271" s="63" t="n">
        <v>0</v>
      </c>
    </row>
    <row r="272" customFormat="false" ht="14.65" hidden="false" customHeight="false" outlineLevel="0" collapsed="false">
      <c r="A272" s="61" t="n">
        <v>36623</v>
      </c>
      <c r="B272" s="61" t="n">
        <v>36624</v>
      </c>
      <c r="C272" s="62" t="s">
        <v>109</v>
      </c>
      <c r="D272" s="63" t="n">
        <v>69</v>
      </c>
      <c r="E272" s="63" t="n">
        <v>123</v>
      </c>
      <c r="F272" s="63" t="n">
        <v>-95</v>
      </c>
      <c r="G272" s="63" t="n">
        <v>97</v>
      </c>
      <c r="H272" s="63" t="n">
        <v>4312</v>
      </c>
      <c r="I272" s="63" t="n">
        <v>4379</v>
      </c>
      <c r="J272" s="63" t="n">
        <v>113</v>
      </c>
      <c r="K272" s="63" t="n">
        <v>0</v>
      </c>
      <c r="L272" s="63" t="n">
        <v>0</v>
      </c>
      <c r="M272" s="63" t="n">
        <v>17</v>
      </c>
      <c r="N272" s="63" t="n">
        <v>234</v>
      </c>
      <c r="O272" s="63" t="n">
        <v>11</v>
      </c>
      <c r="P272" s="63" t="n">
        <v>0</v>
      </c>
      <c r="Q272" s="63" t="n">
        <v>0</v>
      </c>
      <c r="R272" s="63" t="n">
        <v>0</v>
      </c>
    </row>
    <row r="273" customFormat="false" ht="14.65" hidden="false" customHeight="false" outlineLevel="0" collapsed="false">
      <c r="A273" s="61" t="n">
        <v>36623</v>
      </c>
      <c r="B273" s="61" t="n">
        <v>36625</v>
      </c>
      <c r="C273" s="62" t="s">
        <v>109</v>
      </c>
      <c r="D273" s="63" t="n">
        <v>0</v>
      </c>
      <c r="E273" s="63" t="n">
        <v>138</v>
      </c>
      <c r="F273" s="63" t="n">
        <v>-16</v>
      </c>
      <c r="G273" s="63" t="n">
        <v>122</v>
      </c>
      <c r="H273" s="63" t="n">
        <v>4379</v>
      </c>
      <c r="I273" s="63" t="n">
        <v>4457</v>
      </c>
      <c r="J273" s="63" t="n">
        <v>77</v>
      </c>
      <c r="K273" s="63" t="n">
        <v>0</v>
      </c>
      <c r="L273" s="63" t="n">
        <v>0</v>
      </c>
      <c r="M273" s="63" t="n">
        <v>92</v>
      </c>
      <c r="N273" s="63" t="n">
        <v>216</v>
      </c>
      <c r="O273" s="63" t="n">
        <v>11</v>
      </c>
      <c r="P273" s="63" t="n">
        <v>0</v>
      </c>
      <c r="Q273" s="63" t="n">
        <v>0</v>
      </c>
      <c r="R273" s="63" t="n">
        <v>0</v>
      </c>
    </row>
    <row r="274" customFormat="false" ht="14.65" hidden="false" customHeight="false" outlineLevel="0" collapsed="false">
      <c r="A274" s="61" t="n">
        <v>36624</v>
      </c>
      <c r="B274" s="61" t="n">
        <v>36624</v>
      </c>
      <c r="C274" s="62" t="s">
        <v>109</v>
      </c>
      <c r="D274" s="63" t="n">
        <v>-134</v>
      </c>
      <c r="E274" s="63" t="n">
        <v>179</v>
      </c>
      <c r="F274" s="63" t="n">
        <v>48</v>
      </c>
      <c r="G274" s="63" t="n">
        <v>93</v>
      </c>
      <c r="H274" s="63" t="n">
        <v>4311</v>
      </c>
      <c r="I274" s="63" t="n">
        <v>4296</v>
      </c>
      <c r="J274" s="63" t="n">
        <v>114</v>
      </c>
      <c r="K274" s="63" t="n">
        <v>0</v>
      </c>
      <c r="L274" s="63" t="n">
        <v>0</v>
      </c>
      <c r="M274" s="63" t="n">
        <v>67</v>
      </c>
      <c r="N274" s="63" t="n">
        <v>187</v>
      </c>
      <c r="O274" s="63" t="n">
        <v>12</v>
      </c>
      <c r="P274" s="63" t="n">
        <v>0</v>
      </c>
      <c r="Q274" s="63" t="n">
        <v>0</v>
      </c>
      <c r="R274" s="63" t="n">
        <v>0</v>
      </c>
    </row>
    <row r="275" customFormat="false" ht="14.65" hidden="false" customHeight="false" outlineLevel="0" collapsed="false">
      <c r="A275" s="61" t="n">
        <v>36624</v>
      </c>
      <c r="B275" s="61" t="n">
        <v>36625</v>
      </c>
      <c r="C275" s="62" t="s">
        <v>109</v>
      </c>
      <c r="D275" s="63" t="n">
        <v>-22</v>
      </c>
      <c r="E275" s="63" t="n">
        <v>147</v>
      </c>
      <c r="F275" s="63" t="n">
        <v>-20</v>
      </c>
      <c r="G275" s="63" t="n">
        <v>105</v>
      </c>
      <c r="H275" s="63" t="n">
        <v>4296</v>
      </c>
      <c r="I275" s="63" t="n">
        <v>4451</v>
      </c>
      <c r="J275" s="63" t="n">
        <v>77</v>
      </c>
      <c r="K275" s="63" t="n">
        <v>0</v>
      </c>
      <c r="L275" s="63" t="n">
        <v>0</v>
      </c>
      <c r="M275" s="63" t="n">
        <v>92</v>
      </c>
      <c r="N275" s="63" t="n">
        <v>164</v>
      </c>
      <c r="O275" s="63" t="n">
        <v>12</v>
      </c>
      <c r="P275" s="63" t="n">
        <v>0</v>
      </c>
      <c r="Q275" s="63" t="n">
        <v>0</v>
      </c>
      <c r="R275" s="63" t="n">
        <v>0</v>
      </c>
    </row>
    <row r="276" customFormat="false" ht="14.65" hidden="false" customHeight="false" outlineLevel="0" collapsed="false">
      <c r="A276" s="61" t="n">
        <v>36624</v>
      </c>
      <c r="B276" s="61" t="n">
        <v>36626</v>
      </c>
      <c r="C276" s="62" t="s">
        <v>109</v>
      </c>
      <c r="D276" s="63" t="n">
        <v>0</v>
      </c>
      <c r="E276" s="63" t="n">
        <v>77</v>
      </c>
      <c r="F276" s="63" t="n">
        <v>-111</v>
      </c>
      <c r="G276" s="63" t="n">
        <v>-34</v>
      </c>
      <c r="H276" s="63" t="n">
        <v>4451</v>
      </c>
      <c r="I276" s="63" t="n">
        <v>4379</v>
      </c>
      <c r="J276" s="63" t="n">
        <v>77</v>
      </c>
      <c r="K276" s="63" t="n">
        <v>0</v>
      </c>
      <c r="L276" s="63" t="n">
        <v>0</v>
      </c>
      <c r="M276" s="63" t="n">
        <v>92</v>
      </c>
      <c r="N276" s="63" t="n">
        <v>214</v>
      </c>
      <c r="O276" s="63" t="n">
        <v>12</v>
      </c>
      <c r="P276" s="63" t="n">
        <v>0</v>
      </c>
      <c r="Q276" s="63" t="n">
        <v>0</v>
      </c>
      <c r="R276" s="63" t="n">
        <v>0</v>
      </c>
    </row>
    <row r="277" customFormat="false" ht="14.65" hidden="false" customHeight="false" outlineLevel="0" collapsed="false">
      <c r="A277" s="61" t="n">
        <v>36625</v>
      </c>
      <c r="B277" s="61" t="n">
        <v>36625</v>
      </c>
      <c r="C277" s="62" t="s">
        <v>109</v>
      </c>
      <c r="D277" s="63" t="n">
        <v>65</v>
      </c>
      <c r="E277" s="63" t="n">
        <v>108</v>
      </c>
      <c r="F277" s="63" t="n">
        <v>48</v>
      </c>
      <c r="G277" s="63" t="n">
        <v>221</v>
      </c>
      <c r="H277" s="63" t="n">
        <v>4308</v>
      </c>
      <c r="I277" s="63" t="n">
        <v>4559</v>
      </c>
      <c r="J277" s="63" t="n">
        <v>167</v>
      </c>
      <c r="K277" s="63" t="n">
        <v>0</v>
      </c>
      <c r="L277" s="63" t="n">
        <v>0</v>
      </c>
      <c r="M277" s="63" t="n">
        <v>91</v>
      </c>
      <c r="N277" s="63" t="n">
        <v>80</v>
      </c>
      <c r="O277" s="63" t="n">
        <v>12</v>
      </c>
      <c r="P277" s="63" t="n">
        <v>0</v>
      </c>
      <c r="Q277" s="63" t="n">
        <v>0</v>
      </c>
      <c r="R277" s="63" t="n">
        <v>0</v>
      </c>
    </row>
    <row r="278" customFormat="false" ht="14.65" hidden="false" customHeight="false" outlineLevel="0" collapsed="false">
      <c r="A278" s="61" t="n">
        <v>36625</v>
      </c>
      <c r="B278" s="61" t="n">
        <v>36626</v>
      </c>
      <c r="C278" s="62" t="s">
        <v>109</v>
      </c>
      <c r="D278" s="63" t="n">
        <v>-42</v>
      </c>
      <c r="E278" s="63" t="n">
        <v>74</v>
      </c>
      <c r="F278" s="63" t="n">
        <v>-215</v>
      </c>
      <c r="G278" s="63" t="n">
        <v>-183</v>
      </c>
      <c r="H278" s="63" t="n">
        <v>4559</v>
      </c>
      <c r="I278" s="63" t="n">
        <v>4350</v>
      </c>
      <c r="J278" s="63" t="n">
        <v>77</v>
      </c>
      <c r="K278" s="63" t="n">
        <v>0</v>
      </c>
      <c r="L278" s="63" t="n">
        <v>0</v>
      </c>
      <c r="M278" s="63" t="n">
        <v>92</v>
      </c>
      <c r="N278" s="63" t="n">
        <v>140</v>
      </c>
      <c r="O278" s="63" t="n">
        <v>12</v>
      </c>
      <c r="P278" s="63" t="n">
        <v>0</v>
      </c>
      <c r="Q278" s="63" t="n">
        <v>0</v>
      </c>
      <c r="R278" s="63" t="n">
        <v>0</v>
      </c>
    </row>
    <row r="279" customFormat="false" ht="14.65" hidden="false" customHeight="false" outlineLevel="0" collapsed="false">
      <c r="A279" s="61" t="n">
        <v>36625</v>
      </c>
      <c r="B279" s="61" t="n">
        <v>36627</v>
      </c>
      <c r="C279" s="62" t="s">
        <v>109</v>
      </c>
      <c r="D279" s="63" t="n">
        <v>0</v>
      </c>
      <c r="E279" s="63" t="n">
        <v>94</v>
      </c>
      <c r="F279" s="63" t="n">
        <v>-74</v>
      </c>
      <c r="G279" s="63" t="n">
        <v>20</v>
      </c>
      <c r="H279" s="63" t="n">
        <v>4350</v>
      </c>
      <c r="I279" s="63" t="n">
        <v>4329</v>
      </c>
      <c r="J279" s="63" t="n">
        <v>115</v>
      </c>
      <c r="K279" s="63" t="n">
        <v>0</v>
      </c>
      <c r="L279" s="63" t="n">
        <v>0</v>
      </c>
      <c r="M279" s="63" t="n">
        <v>92</v>
      </c>
      <c r="N279" s="63" t="n">
        <v>201</v>
      </c>
      <c r="O279" s="63" t="n">
        <v>12</v>
      </c>
      <c r="P279" s="63" t="n">
        <v>0</v>
      </c>
      <c r="Q279" s="63" t="n">
        <v>0</v>
      </c>
      <c r="R279" s="63" t="n">
        <v>0</v>
      </c>
    </row>
    <row r="280" customFormat="false" ht="14.65" hidden="false" customHeight="false" outlineLevel="0" collapsed="false">
      <c r="A280" s="61" t="n">
        <v>36626</v>
      </c>
      <c r="B280" s="61" t="n">
        <v>36626</v>
      </c>
      <c r="C280" s="62" t="s">
        <v>109</v>
      </c>
      <c r="D280" s="63" t="n">
        <v>-3</v>
      </c>
      <c r="E280" s="63" t="n">
        <v>32</v>
      </c>
      <c r="F280" s="63" t="n">
        <v>-74</v>
      </c>
      <c r="G280" s="63" t="n">
        <v>-45</v>
      </c>
      <c r="H280" s="63" t="n">
        <v>4534</v>
      </c>
      <c r="I280" s="63" t="n">
        <v>4427</v>
      </c>
      <c r="J280" s="63" t="n">
        <v>105</v>
      </c>
      <c r="K280" s="63" t="n">
        <v>0</v>
      </c>
      <c r="L280" s="63" t="n">
        <v>0</v>
      </c>
      <c r="M280" s="63" t="n">
        <v>89</v>
      </c>
      <c r="N280" s="63" t="n">
        <v>120</v>
      </c>
      <c r="O280" s="63" t="n">
        <v>12</v>
      </c>
      <c r="P280" s="63" t="n">
        <v>0</v>
      </c>
      <c r="Q280" s="63" t="n">
        <v>0</v>
      </c>
      <c r="R280" s="63" t="n">
        <v>0</v>
      </c>
    </row>
    <row r="281" customFormat="false" ht="14.65" hidden="false" customHeight="false" outlineLevel="0" collapsed="false">
      <c r="A281" s="61" t="n">
        <v>36626</v>
      </c>
      <c r="B281" s="61" t="n">
        <v>36627</v>
      </c>
      <c r="C281" s="62" t="s">
        <v>109</v>
      </c>
      <c r="D281" s="63" t="n">
        <v>-9</v>
      </c>
      <c r="E281" s="63" t="n">
        <v>10</v>
      </c>
      <c r="F281" s="63" t="n">
        <v>96</v>
      </c>
      <c r="G281" s="63" t="n">
        <v>97</v>
      </c>
      <c r="H281" s="63" t="n">
        <v>4427</v>
      </c>
      <c r="I281" s="63" t="n">
        <v>4418</v>
      </c>
      <c r="J281" s="63" t="n">
        <v>79</v>
      </c>
      <c r="K281" s="63" t="n">
        <v>0</v>
      </c>
      <c r="L281" s="63" t="n">
        <v>0</v>
      </c>
      <c r="M281" s="63" t="n">
        <v>89</v>
      </c>
      <c r="N281" s="63" t="n">
        <v>141</v>
      </c>
      <c r="O281" s="63" t="n">
        <v>12</v>
      </c>
      <c r="P281" s="63" t="n">
        <v>0</v>
      </c>
      <c r="Q281" s="63" t="n">
        <v>0</v>
      </c>
      <c r="R281" s="63" t="n">
        <v>0</v>
      </c>
    </row>
    <row r="282" customFormat="false" ht="14.65" hidden="false" customHeight="false" outlineLevel="0" collapsed="false">
      <c r="A282" s="61" t="n">
        <v>36626</v>
      </c>
      <c r="B282" s="61" t="n">
        <v>36628</v>
      </c>
      <c r="C282" s="62" t="s">
        <v>109</v>
      </c>
      <c r="D282" s="63" t="n">
        <v>0</v>
      </c>
      <c r="E282" s="63" t="n">
        <v>8</v>
      </c>
      <c r="F282" s="63" t="n">
        <v>21</v>
      </c>
      <c r="G282" s="63" t="n">
        <v>29</v>
      </c>
      <c r="H282" s="63" t="n">
        <v>4418</v>
      </c>
      <c r="I282" s="63" t="n">
        <v>4398</v>
      </c>
      <c r="J282" s="63" t="n">
        <v>79</v>
      </c>
      <c r="K282" s="63" t="n">
        <v>0</v>
      </c>
      <c r="L282" s="63" t="n">
        <v>0</v>
      </c>
      <c r="M282" s="63" t="n">
        <v>89</v>
      </c>
      <c r="N282" s="63" t="n">
        <v>141</v>
      </c>
      <c r="O282" s="63" t="n">
        <v>12</v>
      </c>
      <c r="P282" s="63" t="n">
        <v>0</v>
      </c>
      <c r="Q282" s="63" t="n">
        <v>0</v>
      </c>
      <c r="R282" s="63" t="n">
        <v>0</v>
      </c>
    </row>
    <row r="283" customFormat="false" ht="14.65" hidden="false" customHeight="false" outlineLevel="0" collapsed="false">
      <c r="A283" s="61" t="n">
        <v>36627</v>
      </c>
      <c r="B283" s="61" t="n">
        <v>36627</v>
      </c>
      <c r="C283" s="62" t="s">
        <v>109</v>
      </c>
      <c r="D283" s="63" t="n">
        <v>90</v>
      </c>
      <c r="E283" s="63" t="n">
        <v>28</v>
      </c>
      <c r="F283" s="63" t="n">
        <v>136</v>
      </c>
      <c r="G283" s="63" t="n">
        <v>254</v>
      </c>
      <c r="H283" s="63" t="n">
        <v>4457</v>
      </c>
      <c r="I283" s="63" t="n">
        <v>4517</v>
      </c>
      <c r="J283" s="63" t="n">
        <v>119</v>
      </c>
      <c r="K283" s="63" t="n">
        <v>0</v>
      </c>
      <c r="L283" s="63" t="n">
        <v>0</v>
      </c>
      <c r="M283" s="63" t="n">
        <v>89</v>
      </c>
      <c r="N283" s="63" t="n">
        <v>137</v>
      </c>
      <c r="O283" s="63" t="n">
        <v>11</v>
      </c>
      <c r="P283" s="63" t="n">
        <v>0</v>
      </c>
      <c r="Q283" s="63" t="n">
        <v>0</v>
      </c>
      <c r="R283" s="63" t="n">
        <v>0</v>
      </c>
    </row>
    <row r="284" customFormat="false" ht="14.65" hidden="false" customHeight="false" outlineLevel="0" collapsed="false">
      <c r="A284" s="61" t="n">
        <v>36627</v>
      </c>
      <c r="B284" s="61" t="n">
        <v>36628</v>
      </c>
      <c r="C284" s="62" t="s">
        <v>109</v>
      </c>
      <c r="D284" s="63" t="n">
        <v>69</v>
      </c>
      <c r="E284" s="63" t="n">
        <v>-72</v>
      </c>
      <c r="F284" s="63" t="n">
        <v>-90</v>
      </c>
      <c r="G284" s="63" t="n">
        <v>-93</v>
      </c>
      <c r="H284" s="63" t="n">
        <v>4517</v>
      </c>
      <c r="I284" s="63" t="n">
        <v>4419</v>
      </c>
      <c r="J284" s="63" t="n">
        <v>77</v>
      </c>
      <c r="K284" s="63" t="n">
        <v>0</v>
      </c>
      <c r="L284" s="63" t="n">
        <v>0</v>
      </c>
      <c r="M284" s="63" t="n">
        <v>89</v>
      </c>
      <c r="N284" s="63" t="n">
        <v>250</v>
      </c>
      <c r="O284" s="63" t="n">
        <v>12</v>
      </c>
      <c r="P284" s="63" t="n">
        <v>0</v>
      </c>
      <c r="Q284" s="63" t="n">
        <v>0</v>
      </c>
      <c r="R284" s="63" t="n">
        <v>0</v>
      </c>
    </row>
    <row r="285" customFormat="false" ht="14.65" hidden="false" customHeight="false" outlineLevel="0" collapsed="false">
      <c r="A285" s="61" t="n">
        <v>36627</v>
      </c>
      <c r="B285" s="61" t="n">
        <v>36629</v>
      </c>
      <c r="C285" s="62" t="s">
        <v>109</v>
      </c>
      <c r="D285" s="63" t="n">
        <v>-40</v>
      </c>
      <c r="E285" s="63" t="n">
        <v>7</v>
      </c>
      <c r="F285" s="63" t="n">
        <v>66</v>
      </c>
      <c r="G285" s="63" t="n">
        <v>33</v>
      </c>
      <c r="H285" s="63" t="n">
        <v>4419</v>
      </c>
      <c r="I285" s="63" t="n">
        <v>4402</v>
      </c>
      <c r="J285" s="63" t="n">
        <v>79</v>
      </c>
      <c r="K285" s="63" t="n">
        <v>0</v>
      </c>
      <c r="L285" s="63" t="n">
        <v>0</v>
      </c>
      <c r="M285" s="63" t="n">
        <v>89</v>
      </c>
      <c r="N285" s="63" t="n">
        <v>141</v>
      </c>
      <c r="O285" s="63" t="n">
        <v>12</v>
      </c>
      <c r="P285" s="63" t="n">
        <v>0</v>
      </c>
      <c r="Q285" s="63" t="n">
        <v>0</v>
      </c>
      <c r="R285" s="63" t="n">
        <v>0</v>
      </c>
    </row>
    <row r="286" customFormat="false" ht="14.65" hidden="false" customHeight="false" outlineLevel="0" collapsed="false">
      <c r="A286" s="61" t="n">
        <v>36628</v>
      </c>
      <c r="B286" s="61" t="n">
        <v>36628</v>
      </c>
      <c r="C286" s="62" t="s">
        <v>109</v>
      </c>
      <c r="D286" s="63" t="n">
        <v>-2</v>
      </c>
      <c r="E286" s="63" t="n">
        <v>-36</v>
      </c>
      <c r="F286" s="63" t="n">
        <v>-32</v>
      </c>
      <c r="G286" s="63" t="n">
        <v>-70</v>
      </c>
      <c r="H286" s="63" t="n">
        <v>4517</v>
      </c>
      <c r="I286" s="63" t="n">
        <v>4460</v>
      </c>
      <c r="J286" s="63" t="n">
        <v>97</v>
      </c>
      <c r="K286" s="63" t="n">
        <v>0</v>
      </c>
      <c r="L286" s="63" t="n">
        <v>0</v>
      </c>
      <c r="M286" s="63" t="n">
        <v>84</v>
      </c>
      <c r="N286" s="63" t="n">
        <v>239</v>
      </c>
      <c r="O286" s="63" t="n">
        <v>12</v>
      </c>
      <c r="P286" s="63" t="n">
        <v>0</v>
      </c>
      <c r="Q286" s="63" t="n">
        <v>0</v>
      </c>
      <c r="R286" s="63" t="n">
        <v>0</v>
      </c>
    </row>
    <row r="287" customFormat="false" ht="14.65" hidden="false" customHeight="false" outlineLevel="0" collapsed="false">
      <c r="A287" s="61" t="n">
        <v>36628</v>
      </c>
      <c r="B287" s="61" t="n">
        <v>36629</v>
      </c>
      <c r="C287" s="62" t="s">
        <v>109</v>
      </c>
      <c r="D287" s="63" t="n">
        <v>-8</v>
      </c>
      <c r="E287" s="63" t="n">
        <v>38</v>
      </c>
      <c r="F287" s="63" t="n">
        <v>8</v>
      </c>
      <c r="G287" s="63" t="n">
        <v>38</v>
      </c>
      <c r="H287" s="63" t="n">
        <v>4460</v>
      </c>
      <c r="I287" s="63" t="n">
        <v>4428</v>
      </c>
      <c r="J287" s="63" t="n">
        <v>114</v>
      </c>
      <c r="K287" s="63" t="n">
        <v>0</v>
      </c>
      <c r="L287" s="63" t="n">
        <v>0</v>
      </c>
      <c r="M287" s="63" t="n">
        <v>84</v>
      </c>
      <c r="N287" s="63" t="n">
        <v>164</v>
      </c>
      <c r="O287" s="63" t="n">
        <v>12</v>
      </c>
      <c r="P287" s="63" t="n">
        <v>0</v>
      </c>
      <c r="Q287" s="63" t="n">
        <v>0</v>
      </c>
      <c r="R287" s="63" t="n">
        <v>0</v>
      </c>
    </row>
    <row r="288" customFormat="false" ht="14.65" hidden="false" customHeight="false" outlineLevel="0" collapsed="false">
      <c r="A288" s="61" t="n">
        <v>36628</v>
      </c>
      <c r="B288" s="61" t="n">
        <v>36630</v>
      </c>
      <c r="C288" s="62" t="s">
        <v>109</v>
      </c>
      <c r="D288" s="63" t="n">
        <v>-3</v>
      </c>
      <c r="E288" s="63" t="n">
        <v>49</v>
      </c>
      <c r="F288" s="63" t="n">
        <v>20</v>
      </c>
      <c r="G288" s="63" t="n">
        <v>66</v>
      </c>
      <c r="H288" s="63" t="n">
        <v>4428</v>
      </c>
      <c r="I288" s="63" t="n">
        <v>4448</v>
      </c>
      <c r="J288" s="63" t="n">
        <v>79</v>
      </c>
      <c r="K288" s="63" t="n">
        <v>0</v>
      </c>
      <c r="L288" s="63" t="n">
        <v>0</v>
      </c>
      <c r="M288" s="63" t="n">
        <v>84</v>
      </c>
      <c r="N288" s="63" t="n">
        <v>143</v>
      </c>
      <c r="O288" s="63" t="n">
        <v>12</v>
      </c>
      <c r="P288" s="63" t="n">
        <v>0</v>
      </c>
      <c r="Q288" s="63" t="n">
        <v>0</v>
      </c>
      <c r="R288" s="63" t="n">
        <v>0</v>
      </c>
    </row>
    <row r="289" customFormat="false" ht="14.65" hidden="false" customHeight="false" outlineLevel="0" collapsed="false">
      <c r="A289" s="61" t="n">
        <v>36629</v>
      </c>
      <c r="B289" s="61" t="n">
        <v>36629</v>
      </c>
      <c r="C289" s="62" t="s">
        <v>109</v>
      </c>
      <c r="D289" s="63" t="n">
        <v>9</v>
      </c>
      <c r="E289" s="63" t="n">
        <v>53</v>
      </c>
      <c r="F289" s="63" t="n">
        <v>27</v>
      </c>
      <c r="G289" s="63" t="n">
        <v>89</v>
      </c>
      <c r="H289" s="63" t="n">
        <v>4466</v>
      </c>
      <c r="I289" s="63" t="n">
        <v>4490</v>
      </c>
      <c r="J289" s="63" t="n">
        <v>136</v>
      </c>
      <c r="K289" s="63" t="n">
        <v>0</v>
      </c>
      <c r="L289" s="63" t="n">
        <v>0</v>
      </c>
      <c r="M289" s="63" t="n">
        <v>82</v>
      </c>
      <c r="N289" s="63" t="n">
        <v>158</v>
      </c>
      <c r="O289" s="63" t="n">
        <v>12</v>
      </c>
      <c r="P289" s="63" t="n">
        <v>0</v>
      </c>
      <c r="Q289" s="63" t="n">
        <v>0</v>
      </c>
      <c r="R289" s="63" t="n">
        <v>0</v>
      </c>
    </row>
    <row r="290" customFormat="false" ht="14.65" hidden="false" customHeight="false" outlineLevel="0" collapsed="false">
      <c r="A290" s="61" t="n">
        <v>36629</v>
      </c>
      <c r="B290" s="61" t="n">
        <v>36630</v>
      </c>
      <c r="C290" s="62" t="s">
        <v>109</v>
      </c>
      <c r="D290" s="63" t="n">
        <v>10</v>
      </c>
      <c r="E290" s="63" t="n">
        <v>73</v>
      </c>
      <c r="F290" s="63" t="n">
        <v>-5</v>
      </c>
      <c r="G290" s="63" t="n">
        <v>78</v>
      </c>
      <c r="H290" s="63" t="n">
        <v>4490</v>
      </c>
      <c r="I290" s="63" t="n">
        <v>4515</v>
      </c>
      <c r="J290" s="63" t="n">
        <v>78</v>
      </c>
      <c r="K290" s="63" t="n">
        <v>0</v>
      </c>
      <c r="L290" s="63" t="n">
        <v>0</v>
      </c>
      <c r="M290" s="63" t="n">
        <v>84</v>
      </c>
      <c r="N290" s="63" t="n">
        <v>249</v>
      </c>
      <c r="O290" s="63" t="n">
        <v>12</v>
      </c>
      <c r="P290" s="63" t="n">
        <v>0</v>
      </c>
      <c r="Q290" s="63" t="n">
        <v>0</v>
      </c>
      <c r="R290" s="63" t="n">
        <v>0</v>
      </c>
    </row>
    <row r="291" customFormat="false" ht="14.65" hidden="false" customHeight="false" outlineLevel="0" collapsed="false">
      <c r="A291" s="61" t="n">
        <v>36629</v>
      </c>
      <c r="B291" s="61" t="n">
        <v>36631</v>
      </c>
      <c r="C291" s="62" t="s">
        <v>109</v>
      </c>
      <c r="D291" s="63" t="n">
        <v>0</v>
      </c>
      <c r="E291" s="63" t="n">
        <v>116</v>
      </c>
      <c r="F291" s="63" t="n">
        <v>35</v>
      </c>
      <c r="G291" s="63" t="n">
        <v>151</v>
      </c>
      <c r="H291" s="63" t="n">
        <v>4515</v>
      </c>
      <c r="I291" s="63" t="n">
        <v>4626</v>
      </c>
      <c r="J291" s="63" t="n">
        <v>79</v>
      </c>
      <c r="K291" s="63" t="n">
        <v>0</v>
      </c>
      <c r="L291" s="63" t="n">
        <v>0</v>
      </c>
      <c r="M291" s="63" t="n">
        <v>84</v>
      </c>
      <c r="N291" s="63" t="n">
        <v>213</v>
      </c>
      <c r="O291" s="63" t="n">
        <v>12</v>
      </c>
      <c r="P291" s="63" t="n">
        <v>0</v>
      </c>
      <c r="Q291" s="63" t="n">
        <v>0</v>
      </c>
      <c r="R291" s="63" t="n">
        <v>0</v>
      </c>
    </row>
    <row r="292" customFormat="false" ht="14.65" hidden="false" customHeight="false" outlineLevel="0" collapsed="false">
      <c r="A292" s="61" t="n">
        <v>36630</v>
      </c>
      <c r="B292" s="61" t="n">
        <v>36630</v>
      </c>
      <c r="C292" s="62" t="s">
        <v>109</v>
      </c>
      <c r="D292" s="63" t="n">
        <v>-5</v>
      </c>
      <c r="E292" s="63" t="n">
        <v>82</v>
      </c>
      <c r="F292" s="63" t="n">
        <v>-35</v>
      </c>
      <c r="G292" s="63" t="n">
        <v>42</v>
      </c>
      <c r="H292" s="63" t="n">
        <v>4469</v>
      </c>
      <c r="I292" s="63" t="n">
        <v>4461</v>
      </c>
      <c r="J292" s="63" t="n">
        <v>87</v>
      </c>
      <c r="K292" s="63" t="n">
        <v>0</v>
      </c>
      <c r="L292" s="63" t="n">
        <v>0</v>
      </c>
      <c r="M292" s="63" t="n">
        <v>81</v>
      </c>
      <c r="N292" s="63" t="n">
        <v>238</v>
      </c>
      <c r="O292" s="63" t="n">
        <v>12</v>
      </c>
      <c r="P292" s="63" t="n">
        <v>0</v>
      </c>
      <c r="Q292" s="63" t="n">
        <v>0</v>
      </c>
      <c r="R292" s="63" t="n">
        <v>0</v>
      </c>
    </row>
    <row r="293" customFormat="false" ht="14.65" hidden="false" customHeight="false" outlineLevel="0" collapsed="false">
      <c r="A293" s="61" t="n">
        <v>36630</v>
      </c>
      <c r="B293" s="61" t="n">
        <v>36631</v>
      </c>
      <c r="C293" s="62" t="s">
        <v>109</v>
      </c>
      <c r="D293" s="63" t="n">
        <v>81</v>
      </c>
      <c r="E293" s="63" t="n">
        <v>41</v>
      </c>
      <c r="F293" s="63" t="n">
        <v>-33</v>
      </c>
      <c r="G293" s="63" t="n">
        <v>89</v>
      </c>
      <c r="H293" s="63" t="n">
        <v>4461</v>
      </c>
      <c r="I293" s="63" t="n">
        <v>4519</v>
      </c>
      <c r="J293" s="63" t="n">
        <v>75</v>
      </c>
      <c r="K293" s="63" t="n">
        <v>0</v>
      </c>
      <c r="L293" s="63" t="n">
        <v>0</v>
      </c>
      <c r="M293" s="63" t="n">
        <v>83</v>
      </c>
      <c r="N293" s="63" t="n">
        <v>291</v>
      </c>
      <c r="O293" s="63" t="n">
        <v>12</v>
      </c>
      <c r="P293" s="63" t="n">
        <v>0</v>
      </c>
      <c r="Q293" s="63" t="n">
        <v>0</v>
      </c>
      <c r="R293" s="63" t="n">
        <v>0</v>
      </c>
    </row>
    <row r="294" customFormat="false" ht="14.65" hidden="false" customHeight="false" outlineLevel="0" collapsed="false">
      <c r="A294" s="61" t="n">
        <v>36630</v>
      </c>
      <c r="B294" s="61" t="n">
        <v>36632</v>
      </c>
      <c r="C294" s="62" t="s">
        <v>109</v>
      </c>
      <c r="D294" s="63" t="n">
        <v>0</v>
      </c>
      <c r="E294" s="63" t="n">
        <v>110</v>
      </c>
      <c r="F294" s="63" t="n">
        <v>44</v>
      </c>
      <c r="G294" s="63" t="n">
        <v>154</v>
      </c>
      <c r="H294" s="63" t="n">
        <v>4519</v>
      </c>
      <c r="I294" s="63" t="n">
        <v>4623</v>
      </c>
      <c r="J294" s="63" t="n">
        <v>76</v>
      </c>
      <c r="K294" s="63" t="n">
        <v>0</v>
      </c>
      <c r="L294" s="63" t="n">
        <v>0</v>
      </c>
      <c r="M294" s="63" t="n">
        <v>83</v>
      </c>
      <c r="N294" s="63" t="n">
        <v>290</v>
      </c>
      <c r="O294" s="63" t="n">
        <v>12</v>
      </c>
      <c r="P294" s="63" t="n">
        <v>0</v>
      </c>
      <c r="Q294" s="63" t="n">
        <v>0</v>
      </c>
      <c r="R294" s="63" t="n">
        <v>0</v>
      </c>
    </row>
    <row r="295" customFormat="false" ht="14.65" hidden="false" customHeight="false" outlineLevel="0" collapsed="false">
      <c r="A295" s="61" t="n">
        <v>36631</v>
      </c>
      <c r="B295" s="61" t="n">
        <v>36631</v>
      </c>
      <c r="C295" s="62" t="s">
        <v>109</v>
      </c>
      <c r="D295" s="63" t="n">
        <v>-101</v>
      </c>
      <c r="E295" s="63" t="n">
        <v>55</v>
      </c>
      <c r="F295" s="63" t="n">
        <v>-9</v>
      </c>
      <c r="G295" s="63" t="n">
        <v>-55</v>
      </c>
      <c r="H295" s="63" t="n">
        <v>4468</v>
      </c>
      <c r="I295" s="63" t="n">
        <v>4386</v>
      </c>
      <c r="J295" s="63" t="n">
        <v>77</v>
      </c>
      <c r="K295" s="63" t="n">
        <v>0</v>
      </c>
      <c r="L295" s="63" t="n">
        <v>0</v>
      </c>
      <c r="M295" s="63" t="n">
        <v>83</v>
      </c>
      <c r="N295" s="63" t="n">
        <v>286</v>
      </c>
      <c r="O295" s="63" t="n">
        <v>12</v>
      </c>
      <c r="P295" s="63" t="n">
        <v>0</v>
      </c>
      <c r="Q295" s="63" t="n">
        <v>0</v>
      </c>
      <c r="R295" s="63" t="n">
        <v>0</v>
      </c>
    </row>
    <row r="296" customFormat="false" ht="14.65" hidden="false" customHeight="false" outlineLevel="0" collapsed="false">
      <c r="A296" s="61" t="n">
        <v>36631</v>
      </c>
      <c r="B296" s="61" t="n">
        <v>36632</v>
      </c>
      <c r="C296" s="62" t="s">
        <v>109</v>
      </c>
      <c r="D296" s="63" t="n">
        <v>28</v>
      </c>
      <c r="E296" s="63" t="n">
        <v>9</v>
      </c>
      <c r="F296" s="63" t="n">
        <v>-24</v>
      </c>
      <c r="G296" s="63" t="n">
        <v>13</v>
      </c>
      <c r="H296" s="63" t="n">
        <v>4386</v>
      </c>
      <c r="I296" s="63" t="n">
        <v>4392</v>
      </c>
      <c r="J296" s="63" t="n">
        <v>77</v>
      </c>
      <c r="K296" s="63" t="n">
        <v>0</v>
      </c>
      <c r="L296" s="63" t="n">
        <v>0</v>
      </c>
      <c r="M296" s="63" t="n">
        <v>84</v>
      </c>
      <c r="N296" s="63" t="n">
        <v>286</v>
      </c>
      <c r="O296" s="63" t="n">
        <v>12</v>
      </c>
      <c r="P296" s="63" t="n">
        <v>0</v>
      </c>
      <c r="Q296" s="63" t="n">
        <v>0</v>
      </c>
      <c r="R296" s="63" t="n">
        <v>0</v>
      </c>
    </row>
    <row r="297" customFormat="false" ht="14.65" hidden="false" customHeight="false" outlineLevel="0" collapsed="false">
      <c r="A297" s="61" t="n">
        <v>36631</v>
      </c>
      <c r="B297" s="61" t="n">
        <v>36633</v>
      </c>
      <c r="C297" s="62" t="s">
        <v>109</v>
      </c>
      <c r="D297" s="63" t="n">
        <v>0</v>
      </c>
      <c r="E297" s="63" t="n">
        <v>64</v>
      </c>
      <c r="F297" s="63" t="n">
        <v>-133</v>
      </c>
      <c r="G297" s="63" t="n">
        <v>-69</v>
      </c>
      <c r="H297" s="63" t="n">
        <v>4392</v>
      </c>
      <c r="I297" s="63" t="n">
        <v>4280</v>
      </c>
      <c r="J297" s="63" t="n">
        <v>97</v>
      </c>
      <c r="K297" s="63" t="n">
        <v>0</v>
      </c>
      <c r="L297" s="63" t="n">
        <v>0</v>
      </c>
      <c r="M297" s="63" t="n">
        <v>84</v>
      </c>
      <c r="N297" s="63" t="n">
        <v>204</v>
      </c>
      <c r="O297" s="63" t="n">
        <v>12</v>
      </c>
      <c r="P297" s="63" t="n">
        <v>0</v>
      </c>
      <c r="Q297" s="63" t="n">
        <v>0</v>
      </c>
      <c r="R297" s="63" t="n">
        <v>0</v>
      </c>
    </row>
    <row r="298" customFormat="false" ht="14.65" hidden="false" customHeight="false" outlineLevel="0" collapsed="false">
      <c r="A298" s="61" t="n">
        <v>36632</v>
      </c>
      <c r="B298" s="61" t="n">
        <v>36632</v>
      </c>
      <c r="C298" s="62" t="s">
        <v>109</v>
      </c>
      <c r="D298" s="63" t="n">
        <v>-103</v>
      </c>
      <c r="E298" s="63" t="n">
        <v>21</v>
      </c>
      <c r="F298" s="63" t="n">
        <v>-19</v>
      </c>
      <c r="G298" s="63" t="n">
        <v>-101</v>
      </c>
      <c r="H298" s="63" t="n">
        <v>4390</v>
      </c>
      <c r="I298" s="63" t="n">
        <v>4337</v>
      </c>
      <c r="J298" s="63" t="n">
        <v>77</v>
      </c>
      <c r="K298" s="63" t="n">
        <v>0</v>
      </c>
      <c r="L298" s="63" t="n">
        <v>0</v>
      </c>
      <c r="M298" s="63" t="n">
        <v>82</v>
      </c>
      <c r="N298" s="63" t="n">
        <v>234</v>
      </c>
      <c r="O298" s="63" t="n">
        <v>12</v>
      </c>
      <c r="P298" s="63" t="n">
        <v>0</v>
      </c>
      <c r="Q298" s="63" t="n">
        <v>0</v>
      </c>
      <c r="R298" s="63" t="n">
        <v>0</v>
      </c>
    </row>
    <row r="299" customFormat="false" ht="14.65" hidden="false" customHeight="false" outlineLevel="0" collapsed="false">
      <c r="A299" s="61" t="n">
        <v>36632</v>
      </c>
      <c r="B299" s="61" t="n">
        <v>36633</v>
      </c>
      <c r="C299" s="62" t="s">
        <v>109</v>
      </c>
      <c r="D299" s="63" t="n">
        <v>16</v>
      </c>
      <c r="E299" s="63" t="n">
        <v>3</v>
      </c>
      <c r="F299" s="63" t="n">
        <v>-155</v>
      </c>
      <c r="G299" s="63" t="n">
        <v>-136</v>
      </c>
      <c r="H299" s="63" t="n">
        <v>4337</v>
      </c>
      <c r="I299" s="63" t="n">
        <v>4225</v>
      </c>
      <c r="J299" s="63" t="n">
        <v>165</v>
      </c>
      <c r="K299" s="63" t="n">
        <v>0</v>
      </c>
      <c r="L299" s="63" t="n">
        <v>0</v>
      </c>
      <c r="M299" s="63" t="n">
        <v>82</v>
      </c>
      <c r="N299" s="63" t="n">
        <v>19</v>
      </c>
      <c r="O299" s="63" t="n">
        <v>12</v>
      </c>
      <c r="P299" s="63" t="n">
        <v>0</v>
      </c>
      <c r="Q299" s="63" t="n">
        <v>0</v>
      </c>
      <c r="R299" s="63" t="n">
        <v>0</v>
      </c>
    </row>
    <row r="300" customFormat="false" ht="14.65" hidden="false" customHeight="false" outlineLevel="0" collapsed="false">
      <c r="A300" s="61" t="n">
        <v>36632</v>
      </c>
      <c r="B300" s="61" t="n">
        <v>36634</v>
      </c>
      <c r="C300" s="62" t="s">
        <v>109</v>
      </c>
      <c r="D300" s="63" t="n">
        <v>0</v>
      </c>
      <c r="E300" s="63" t="n">
        <v>-23</v>
      </c>
      <c r="F300" s="63" t="n">
        <v>0</v>
      </c>
      <c r="G300" s="63" t="n">
        <v>-23</v>
      </c>
      <c r="H300" s="63" t="n">
        <v>4225</v>
      </c>
      <c r="I300" s="63" t="n">
        <v>4196</v>
      </c>
      <c r="J300" s="63" t="n">
        <v>97</v>
      </c>
      <c r="K300" s="63" t="n">
        <v>0</v>
      </c>
      <c r="L300" s="63" t="n">
        <v>0</v>
      </c>
      <c r="M300" s="63" t="n">
        <v>82</v>
      </c>
      <c r="N300" s="63" t="n">
        <v>83</v>
      </c>
      <c r="O300" s="63" t="n">
        <v>12</v>
      </c>
      <c r="P300" s="63" t="n">
        <v>0</v>
      </c>
      <c r="Q300" s="63" t="n">
        <v>0</v>
      </c>
      <c r="R300" s="63" t="n">
        <v>0</v>
      </c>
    </row>
    <row r="301" customFormat="false" ht="14.65" hidden="false" customHeight="false" outlineLevel="0" collapsed="false">
      <c r="A301" s="61" t="n">
        <v>36633</v>
      </c>
      <c r="B301" s="61" t="n">
        <v>36633</v>
      </c>
      <c r="C301" s="62" t="s">
        <v>109</v>
      </c>
      <c r="D301" s="63" t="n">
        <v>-91</v>
      </c>
      <c r="E301" s="63" t="n">
        <v>-20</v>
      </c>
      <c r="F301" s="63" t="n">
        <v>-86</v>
      </c>
      <c r="G301" s="63" t="n">
        <v>-197</v>
      </c>
      <c r="H301" s="63" t="n">
        <v>4339</v>
      </c>
      <c r="I301" s="63" t="n">
        <v>4178</v>
      </c>
      <c r="J301" s="63" t="n">
        <v>96</v>
      </c>
      <c r="K301" s="63" t="n">
        <v>0</v>
      </c>
      <c r="L301" s="63" t="n">
        <v>0</v>
      </c>
      <c r="M301" s="63" t="n">
        <v>85</v>
      </c>
      <c r="N301" s="63" t="n">
        <v>77</v>
      </c>
      <c r="O301" s="63" t="n">
        <v>12</v>
      </c>
      <c r="P301" s="63" t="n">
        <v>0</v>
      </c>
      <c r="Q301" s="63" t="n">
        <v>0</v>
      </c>
      <c r="R301" s="63" t="n">
        <v>0</v>
      </c>
    </row>
    <row r="302" customFormat="false" ht="14.65" hidden="false" customHeight="false" outlineLevel="0" collapsed="false">
      <c r="A302" s="61" t="n">
        <v>36633</v>
      </c>
      <c r="B302" s="61" t="n">
        <v>36634</v>
      </c>
      <c r="C302" s="62" t="s">
        <v>109</v>
      </c>
      <c r="D302" s="63" t="n">
        <v>-84</v>
      </c>
      <c r="E302" s="63" t="n">
        <v>37</v>
      </c>
      <c r="F302" s="63" t="n">
        <v>9</v>
      </c>
      <c r="G302" s="63" t="n">
        <v>-38</v>
      </c>
      <c r="H302" s="63" t="n">
        <v>4178</v>
      </c>
      <c r="I302" s="63" t="n">
        <v>4090</v>
      </c>
      <c r="J302" s="63" t="n">
        <v>128</v>
      </c>
      <c r="K302" s="63" t="n">
        <v>0</v>
      </c>
      <c r="L302" s="63" t="n">
        <v>0</v>
      </c>
      <c r="M302" s="63" t="n">
        <v>82</v>
      </c>
      <c r="N302" s="63" t="n">
        <v>98</v>
      </c>
      <c r="O302" s="63" t="n">
        <v>12</v>
      </c>
      <c r="P302" s="63" t="n">
        <v>0</v>
      </c>
      <c r="Q302" s="63" t="n">
        <v>0</v>
      </c>
      <c r="R302" s="63" t="n">
        <v>0</v>
      </c>
    </row>
    <row r="303" customFormat="false" ht="14.65" hidden="false" customHeight="false" outlineLevel="0" collapsed="false">
      <c r="A303" s="61" t="n">
        <v>36633</v>
      </c>
      <c r="B303" s="61" t="n">
        <v>36635</v>
      </c>
      <c r="C303" s="62" t="s">
        <v>109</v>
      </c>
      <c r="D303" s="63" t="n">
        <v>0</v>
      </c>
      <c r="E303" s="63" t="n">
        <v>24</v>
      </c>
      <c r="F303" s="63" t="n">
        <v>25</v>
      </c>
      <c r="G303" s="63" t="n">
        <v>49</v>
      </c>
      <c r="H303" s="63" t="n">
        <v>4090</v>
      </c>
      <c r="I303" s="63" t="n">
        <v>4083</v>
      </c>
      <c r="J303" s="63" t="n">
        <v>77</v>
      </c>
      <c r="K303" s="63" t="n">
        <v>0</v>
      </c>
      <c r="L303" s="63" t="n">
        <v>0</v>
      </c>
      <c r="M303" s="63" t="n">
        <v>82</v>
      </c>
      <c r="N303" s="63" t="n">
        <v>158</v>
      </c>
      <c r="O303" s="63" t="n">
        <v>12</v>
      </c>
      <c r="P303" s="63" t="n">
        <v>0</v>
      </c>
      <c r="Q303" s="63" t="n">
        <v>0</v>
      </c>
      <c r="R303" s="63" t="n">
        <v>0</v>
      </c>
    </row>
    <row r="304" customFormat="false" ht="14.65" hidden="false" customHeight="false" outlineLevel="0" collapsed="false">
      <c r="A304" s="61" t="n">
        <v>36634</v>
      </c>
      <c r="B304" s="61" t="n">
        <v>36634</v>
      </c>
      <c r="C304" s="62" t="s">
        <v>109</v>
      </c>
      <c r="D304" s="63" t="n">
        <v>14</v>
      </c>
      <c r="E304" s="63" t="n">
        <v>52</v>
      </c>
      <c r="F304" s="63" t="n">
        <v>100</v>
      </c>
      <c r="G304" s="63" t="n">
        <v>166</v>
      </c>
      <c r="H304" s="63" t="n">
        <v>4170</v>
      </c>
      <c r="I304" s="63" t="n">
        <v>4294</v>
      </c>
      <c r="J304" s="63" t="n">
        <v>128</v>
      </c>
      <c r="K304" s="63" t="n">
        <v>0</v>
      </c>
      <c r="L304" s="63" t="n">
        <v>0</v>
      </c>
      <c r="M304" s="63" t="n">
        <v>88</v>
      </c>
      <c r="N304" s="63" t="n">
        <v>95</v>
      </c>
      <c r="O304" s="63" t="n">
        <v>9</v>
      </c>
      <c r="P304" s="63" t="n">
        <v>0</v>
      </c>
      <c r="Q304" s="63" t="n">
        <v>0</v>
      </c>
      <c r="R304" s="63" t="n">
        <v>0</v>
      </c>
    </row>
    <row r="305" customFormat="false" ht="14.65" hidden="false" customHeight="false" outlineLevel="0" collapsed="false">
      <c r="A305" s="61" t="n">
        <v>36634</v>
      </c>
      <c r="B305" s="61" t="n">
        <v>36635</v>
      </c>
      <c r="C305" s="62" t="s">
        <v>109</v>
      </c>
      <c r="D305" s="63" t="n">
        <v>0</v>
      </c>
      <c r="E305" s="63" t="n">
        <v>-67</v>
      </c>
      <c r="F305" s="63" t="n">
        <v>138</v>
      </c>
      <c r="G305" s="63" t="n">
        <v>71</v>
      </c>
      <c r="H305" s="63" t="n">
        <v>4294</v>
      </c>
      <c r="I305" s="63" t="n">
        <v>4309</v>
      </c>
      <c r="J305" s="63" t="n">
        <v>88</v>
      </c>
      <c r="K305" s="63" t="n">
        <v>0</v>
      </c>
      <c r="L305" s="63" t="n">
        <v>0</v>
      </c>
      <c r="M305" s="63" t="n">
        <v>85</v>
      </c>
      <c r="N305" s="63" t="n">
        <v>188</v>
      </c>
      <c r="O305" s="63" t="n">
        <v>8</v>
      </c>
      <c r="P305" s="63" t="n">
        <v>0</v>
      </c>
      <c r="Q305" s="63" t="n">
        <v>0</v>
      </c>
      <c r="R305" s="63" t="n">
        <v>0</v>
      </c>
    </row>
    <row r="306" customFormat="false" ht="14.65" hidden="false" customHeight="false" outlineLevel="0" collapsed="false">
      <c r="A306" s="61" t="n">
        <v>36634</v>
      </c>
      <c r="B306" s="61" t="n">
        <v>36636</v>
      </c>
      <c r="C306" s="62" t="s">
        <v>109</v>
      </c>
      <c r="D306" s="63" t="n">
        <v>0</v>
      </c>
      <c r="E306" s="63" t="n">
        <v>-21</v>
      </c>
      <c r="F306" s="63" t="n">
        <v>113</v>
      </c>
      <c r="G306" s="63" t="n">
        <v>92</v>
      </c>
      <c r="H306" s="63" t="n">
        <v>4309</v>
      </c>
      <c r="I306" s="63" t="n">
        <v>4350</v>
      </c>
      <c r="J306" s="63" t="n">
        <v>77</v>
      </c>
      <c r="K306" s="63" t="n">
        <v>0</v>
      </c>
      <c r="L306" s="63" t="n">
        <v>0</v>
      </c>
      <c r="M306" s="63" t="n">
        <v>85</v>
      </c>
      <c r="N306" s="63" t="n">
        <v>189</v>
      </c>
      <c r="O306" s="63" t="n">
        <v>8</v>
      </c>
      <c r="P306" s="63" t="n">
        <v>0</v>
      </c>
      <c r="Q306" s="63" t="n">
        <v>0</v>
      </c>
      <c r="R306" s="63" t="n">
        <v>0</v>
      </c>
    </row>
    <row r="307" customFormat="false" ht="14.65" hidden="false" customHeight="false" outlineLevel="0" collapsed="false">
      <c r="A307" s="61" t="n">
        <v>36635</v>
      </c>
      <c r="B307" s="61" t="n">
        <v>36635</v>
      </c>
      <c r="C307" s="62" t="s">
        <v>109</v>
      </c>
      <c r="D307" s="63" t="n">
        <v>-35</v>
      </c>
      <c r="E307" s="63" t="n">
        <v>-54</v>
      </c>
      <c r="F307" s="63" t="n">
        <v>122</v>
      </c>
      <c r="G307" s="63" t="n">
        <v>33</v>
      </c>
      <c r="H307" s="63" t="n">
        <v>4269</v>
      </c>
      <c r="I307" s="63" t="n">
        <v>4218</v>
      </c>
      <c r="J307" s="63" t="n">
        <v>88</v>
      </c>
      <c r="K307" s="63" t="n">
        <v>0</v>
      </c>
      <c r="L307" s="63" t="n">
        <v>0</v>
      </c>
      <c r="M307" s="63" t="n">
        <v>85</v>
      </c>
      <c r="N307" s="63" t="n">
        <v>219</v>
      </c>
      <c r="O307" s="63" t="n">
        <v>10</v>
      </c>
      <c r="P307" s="63" t="n">
        <v>0</v>
      </c>
      <c r="Q307" s="63" t="n">
        <v>0</v>
      </c>
      <c r="R307" s="63" t="n">
        <v>0</v>
      </c>
    </row>
    <row r="308" customFormat="false" ht="14.65" hidden="false" customHeight="false" outlineLevel="0" collapsed="false">
      <c r="A308" s="61" t="n">
        <v>36635</v>
      </c>
      <c r="B308" s="61" t="n">
        <v>36636</v>
      </c>
      <c r="C308" s="62" t="s">
        <v>109</v>
      </c>
      <c r="D308" s="63" t="n">
        <v>0</v>
      </c>
      <c r="E308" s="63" t="n">
        <v>-53</v>
      </c>
      <c r="F308" s="63" t="n">
        <v>67</v>
      </c>
      <c r="G308" s="63" t="n">
        <v>14</v>
      </c>
      <c r="H308" s="63" t="n">
        <v>4218</v>
      </c>
      <c r="I308" s="63" t="n">
        <v>4157</v>
      </c>
      <c r="J308" s="63" t="n">
        <v>84</v>
      </c>
      <c r="K308" s="63" t="n">
        <v>0</v>
      </c>
      <c r="L308" s="63" t="n">
        <v>0</v>
      </c>
      <c r="M308" s="63" t="n">
        <v>84</v>
      </c>
      <c r="N308" s="63" t="n">
        <v>193</v>
      </c>
      <c r="O308" s="63" t="n">
        <v>9</v>
      </c>
      <c r="P308" s="63" t="n">
        <v>0</v>
      </c>
      <c r="Q308" s="63" t="n">
        <v>0</v>
      </c>
      <c r="R308" s="63" t="n">
        <v>0</v>
      </c>
    </row>
    <row r="309" customFormat="false" ht="14.65" hidden="false" customHeight="false" outlineLevel="0" collapsed="false">
      <c r="A309" s="61" t="n">
        <v>36635</v>
      </c>
      <c r="B309" s="61" t="n">
        <v>36637</v>
      </c>
      <c r="C309" s="62" t="s">
        <v>109</v>
      </c>
      <c r="D309" s="63" t="n">
        <v>0</v>
      </c>
      <c r="E309" s="63" t="n">
        <v>61</v>
      </c>
      <c r="F309" s="63" t="n">
        <v>69</v>
      </c>
      <c r="G309" s="63" t="n">
        <v>130</v>
      </c>
      <c r="H309" s="63" t="n">
        <v>4157</v>
      </c>
      <c r="I309" s="63" t="n">
        <v>4226</v>
      </c>
      <c r="J309" s="63" t="n">
        <v>77</v>
      </c>
      <c r="K309" s="63" t="n">
        <v>0</v>
      </c>
      <c r="L309" s="63" t="n">
        <v>0</v>
      </c>
      <c r="M309" s="63" t="n">
        <v>84</v>
      </c>
      <c r="N309" s="63" t="n">
        <v>235</v>
      </c>
      <c r="O309" s="63" t="n">
        <v>9</v>
      </c>
      <c r="P309" s="63" t="n">
        <v>0</v>
      </c>
      <c r="Q309" s="63" t="n">
        <v>0</v>
      </c>
      <c r="R309" s="63" t="n">
        <v>0</v>
      </c>
    </row>
    <row r="310" customFormat="false" ht="14.65" hidden="false" customHeight="false" outlineLevel="0" collapsed="false">
      <c r="A310" s="61" t="n">
        <v>36636</v>
      </c>
      <c r="B310" s="61" t="n">
        <v>36636</v>
      </c>
      <c r="C310" s="62" t="s">
        <v>109</v>
      </c>
      <c r="D310" s="63" t="n">
        <v>76</v>
      </c>
      <c r="E310" s="63" t="n">
        <v>-68</v>
      </c>
      <c r="F310" s="63" t="n">
        <v>-15</v>
      </c>
      <c r="G310" s="63" t="n">
        <v>-7</v>
      </c>
      <c r="H310" s="63" t="n">
        <v>4224</v>
      </c>
      <c r="I310" s="63" t="n">
        <v>4091</v>
      </c>
      <c r="J310" s="63" t="n">
        <v>66</v>
      </c>
      <c r="K310" s="63" t="n">
        <v>0</v>
      </c>
      <c r="L310" s="63" t="n">
        <v>0</v>
      </c>
      <c r="M310" s="63" t="n">
        <v>86</v>
      </c>
      <c r="N310" s="63" t="n">
        <v>266</v>
      </c>
      <c r="O310" s="63" t="n">
        <v>9</v>
      </c>
      <c r="P310" s="63" t="n">
        <v>0</v>
      </c>
      <c r="Q310" s="63" t="n">
        <v>0</v>
      </c>
      <c r="R310" s="63" t="n">
        <v>0</v>
      </c>
    </row>
    <row r="311" customFormat="false" ht="14.65" hidden="false" customHeight="false" outlineLevel="0" collapsed="false">
      <c r="A311" s="61" t="n">
        <v>36636</v>
      </c>
      <c r="B311" s="61" t="n">
        <v>36637</v>
      </c>
      <c r="C311" s="62" t="s">
        <v>109</v>
      </c>
      <c r="D311" s="63" t="n">
        <v>-17</v>
      </c>
      <c r="E311" s="63" t="n">
        <v>35</v>
      </c>
      <c r="F311" s="63" t="n">
        <v>-14</v>
      </c>
      <c r="G311" s="63" t="n">
        <v>4</v>
      </c>
      <c r="H311" s="63" t="n">
        <v>4091</v>
      </c>
      <c r="I311" s="63" t="n">
        <v>4074</v>
      </c>
      <c r="J311" s="63" t="n">
        <v>77</v>
      </c>
      <c r="K311" s="63" t="n">
        <v>0</v>
      </c>
      <c r="L311" s="63" t="n">
        <v>0</v>
      </c>
      <c r="M311" s="63" t="n">
        <v>84</v>
      </c>
      <c r="N311" s="63" t="n">
        <v>281</v>
      </c>
      <c r="O311" s="63" t="n">
        <v>9</v>
      </c>
      <c r="P311" s="63" t="n">
        <v>0</v>
      </c>
      <c r="Q311" s="63" t="n">
        <v>0</v>
      </c>
      <c r="R311" s="63" t="n">
        <v>0</v>
      </c>
    </row>
    <row r="312" customFormat="false" ht="14.65" hidden="false" customHeight="false" outlineLevel="0" collapsed="false">
      <c r="A312" s="61" t="n">
        <v>36636</v>
      </c>
      <c r="B312" s="61" t="n">
        <v>36638</v>
      </c>
      <c r="C312" s="62" t="s">
        <v>109</v>
      </c>
      <c r="D312" s="63" t="n">
        <v>0</v>
      </c>
      <c r="E312" s="63" t="n">
        <v>175</v>
      </c>
      <c r="F312" s="63" t="n">
        <v>44</v>
      </c>
      <c r="G312" s="63" t="n">
        <v>219</v>
      </c>
      <c r="H312" s="63" t="n">
        <v>4074</v>
      </c>
      <c r="I312" s="63" t="n">
        <v>4229</v>
      </c>
      <c r="J312" s="63" t="n">
        <v>77</v>
      </c>
      <c r="K312" s="63" t="n">
        <v>0</v>
      </c>
      <c r="L312" s="63" t="n">
        <v>0</v>
      </c>
      <c r="M312" s="63" t="n">
        <v>84</v>
      </c>
      <c r="N312" s="63" t="n">
        <v>255</v>
      </c>
      <c r="O312" s="63" t="n">
        <v>9</v>
      </c>
      <c r="P312" s="63" t="n">
        <v>0</v>
      </c>
      <c r="Q312" s="63" t="n">
        <v>0</v>
      </c>
      <c r="R312" s="63" t="n">
        <v>0</v>
      </c>
    </row>
    <row r="313" customFormat="false" ht="14.65" hidden="false" customHeight="false" outlineLevel="0" collapsed="false">
      <c r="A313" s="61" t="n">
        <v>36637</v>
      </c>
      <c r="B313" s="61" t="n">
        <v>36637</v>
      </c>
      <c r="C313" s="62" t="s">
        <v>109</v>
      </c>
      <c r="D313" s="63" t="n">
        <v>-112</v>
      </c>
      <c r="E313" s="63" t="n">
        <v>74</v>
      </c>
      <c r="F313" s="63" t="n">
        <v>59</v>
      </c>
      <c r="G313" s="63" t="n">
        <v>21</v>
      </c>
      <c r="H313" s="63" t="n">
        <v>4102</v>
      </c>
      <c r="I313" s="63" t="n">
        <v>4082</v>
      </c>
      <c r="J313" s="63" t="n">
        <v>77</v>
      </c>
      <c r="K313" s="63" t="n">
        <v>0</v>
      </c>
      <c r="L313" s="63" t="n">
        <v>0</v>
      </c>
      <c r="M313" s="63" t="n">
        <v>84</v>
      </c>
      <c r="N313" s="63" t="n">
        <v>276</v>
      </c>
      <c r="O313" s="63" t="n">
        <v>9</v>
      </c>
      <c r="P313" s="63" t="n">
        <v>0</v>
      </c>
      <c r="Q313" s="63" t="n">
        <v>0</v>
      </c>
      <c r="R313" s="63" t="n">
        <v>0</v>
      </c>
    </row>
    <row r="314" customFormat="false" ht="14.65" hidden="false" customHeight="false" outlineLevel="0" collapsed="false">
      <c r="A314" s="61" t="n">
        <v>36637</v>
      </c>
      <c r="B314" s="61" t="n">
        <v>36638</v>
      </c>
      <c r="C314" s="62" t="s">
        <v>109</v>
      </c>
      <c r="D314" s="63" t="n">
        <v>-31</v>
      </c>
      <c r="E314" s="63" t="n">
        <v>205</v>
      </c>
      <c r="F314" s="63" t="n">
        <v>0</v>
      </c>
      <c r="G314" s="63" t="n">
        <v>174</v>
      </c>
      <c r="H314" s="63" t="n">
        <v>4082</v>
      </c>
      <c r="I314" s="63" t="n">
        <v>4243</v>
      </c>
      <c r="J314" s="63" t="n">
        <v>77</v>
      </c>
      <c r="K314" s="63" t="n">
        <v>0</v>
      </c>
      <c r="L314" s="63" t="n">
        <v>0</v>
      </c>
      <c r="M314" s="63" t="n">
        <v>84</v>
      </c>
      <c r="N314" s="63" t="n">
        <v>282</v>
      </c>
      <c r="O314" s="63" t="n">
        <v>9</v>
      </c>
      <c r="P314" s="63" t="n">
        <v>0</v>
      </c>
      <c r="Q314" s="63" t="n">
        <v>0</v>
      </c>
      <c r="R314" s="63" t="n">
        <v>0</v>
      </c>
    </row>
    <row r="315" customFormat="false" ht="14.65" hidden="false" customHeight="false" outlineLevel="0" collapsed="false">
      <c r="A315" s="61" t="n">
        <v>36637</v>
      </c>
      <c r="B315" s="61" t="n">
        <v>36639</v>
      </c>
      <c r="C315" s="62" t="s">
        <v>109</v>
      </c>
      <c r="D315" s="63" t="n">
        <v>0</v>
      </c>
      <c r="E315" s="63" t="n">
        <v>188</v>
      </c>
      <c r="F315" s="63" t="n">
        <v>0</v>
      </c>
      <c r="G315" s="63" t="n">
        <v>188</v>
      </c>
      <c r="H315" s="63" t="n">
        <v>4243</v>
      </c>
      <c r="I315" s="63" t="n">
        <v>4383</v>
      </c>
      <c r="J315" s="63" t="n">
        <v>77</v>
      </c>
      <c r="K315" s="63" t="n">
        <v>0</v>
      </c>
      <c r="L315" s="63" t="n">
        <v>0</v>
      </c>
      <c r="M315" s="63" t="n">
        <v>84</v>
      </c>
      <c r="N315" s="63" t="n">
        <v>177</v>
      </c>
      <c r="O315" s="63" t="n">
        <v>9</v>
      </c>
      <c r="P315" s="63" t="n">
        <v>0</v>
      </c>
      <c r="Q315" s="63" t="n">
        <v>0</v>
      </c>
      <c r="R315" s="63" t="n">
        <v>0</v>
      </c>
    </row>
    <row r="316" customFormat="false" ht="14.65" hidden="false" customHeight="false" outlineLevel="0" collapsed="false">
      <c r="A316" s="61" t="n">
        <v>36638</v>
      </c>
      <c r="B316" s="61" t="n">
        <v>36638</v>
      </c>
      <c r="C316" s="62" t="s">
        <v>109</v>
      </c>
      <c r="D316" s="63" t="n">
        <v>-13</v>
      </c>
      <c r="E316" s="63" t="n">
        <v>193</v>
      </c>
      <c r="F316" s="63" t="n">
        <v>66</v>
      </c>
      <c r="G316" s="63" t="n">
        <v>246</v>
      </c>
      <c r="H316" s="63" t="n">
        <v>4098</v>
      </c>
      <c r="I316" s="63" t="n">
        <v>4325</v>
      </c>
      <c r="J316" s="63" t="n">
        <v>77</v>
      </c>
      <c r="K316" s="63" t="n">
        <v>0</v>
      </c>
      <c r="L316" s="63" t="n">
        <v>0</v>
      </c>
      <c r="M316" s="63" t="n">
        <v>84</v>
      </c>
      <c r="N316" s="63" t="n">
        <v>208</v>
      </c>
      <c r="O316" s="63" t="n">
        <v>10</v>
      </c>
      <c r="P316" s="63" t="n">
        <v>0</v>
      </c>
      <c r="Q316" s="63" t="n">
        <v>0</v>
      </c>
      <c r="R316" s="63" t="n">
        <v>0</v>
      </c>
    </row>
    <row r="317" customFormat="false" ht="14.65" hidden="false" customHeight="false" outlineLevel="0" collapsed="false">
      <c r="A317" s="61" t="n">
        <v>36638</v>
      </c>
      <c r="B317" s="61" t="n">
        <v>36639</v>
      </c>
      <c r="C317" s="62" t="s">
        <v>109</v>
      </c>
      <c r="D317" s="63" t="n">
        <v>-11</v>
      </c>
      <c r="E317" s="63" t="n">
        <v>210</v>
      </c>
      <c r="F317" s="63" t="n">
        <v>45</v>
      </c>
      <c r="G317" s="63" t="n">
        <v>244</v>
      </c>
      <c r="H317" s="63" t="n">
        <v>4325</v>
      </c>
      <c r="I317" s="63" t="n">
        <v>4547</v>
      </c>
      <c r="J317" s="63" t="n">
        <v>77</v>
      </c>
      <c r="K317" s="63" t="n">
        <v>0</v>
      </c>
      <c r="L317" s="63" t="n">
        <v>0</v>
      </c>
      <c r="M317" s="63" t="n">
        <v>84</v>
      </c>
      <c r="N317" s="63" t="n">
        <v>168</v>
      </c>
      <c r="O317" s="63" t="n">
        <v>9</v>
      </c>
      <c r="P317" s="63" t="n">
        <v>0</v>
      </c>
      <c r="Q317" s="63" t="n">
        <v>0</v>
      </c>
      <c r="R317" s="63" t="n">
        <v>0</v>
      </c>
    </row>
    <row r="318" customFormat="false" ht="14.65" hidden="false" customHeight="false" outlineLevel="0" collapsed="false">
      <c r="A318" s="61" t="n">
        <v>36638</v>
      </c>
      <c r="B318" s="61" t="n">
        <v>36640</v>
      </c>
      <c r="C318" s="62" t="s">
        <v>109</v>
      </c>
      <c r="D318" s="63" t="n">
        <v>0</v>
      </c>
      <c r="E318" s="63" t="n">
        <v>64</v>
      </c>
      <c r="F318" s="63" t="n">
        <v>-102</v>
      </c>
      <c r="G318" s="63" t="n">
        <v>-38</v>
      </c>
      <c r="H318" s="63" t="n">
        <v>4547</v>
      </c>
      <c r="I318" s="63" t="n">
        <v>4456</v>
      </c>
      <c r="J318" s="63" t="n">
        <v>77</v>
      </c>
      <c r="K318" s="63" t="n">
        <v>0</v>
      </c>
      <c r="L318" s="63" t="n">
        <v>0</v>
      </c>
      <c r="M318" s="63" t="n">
        <v>84</v>
      </c>
      <c r="N318" s="63" t="n">
        <v>226</v>
      </c>
      <c r="O318" s="63" t="n">
        <v>9</v>
      </c>
      <c r="P318" s="63" t="n">
        <v>0</v>
      </c>
      <c r="Q318" s="63" t="n">
        <v>0</v>
      </c>
      <c r="R318" s="63" t="n">
        <v>0</v>
      </c>
    </row>
    <row r="319" customFormat="false" ht="14.65" hidden="false" customHeight="false" outlineLevel="0" collapsed="false">
      <c r="A319" s="61" t="n">
        <v>36639</v>
      </c>
      <c r="B319" s="61" t="n">
        <v>36639</v>
      </c>
      <c r="C319" s="62" t="s">
        <v>109</v>
      </c>
      <c r="D319" s="63" t="n">
        <v>-37</v>
      </c>
      <c r="E319" s="63" t="n">
        <v>191</v>
      </c>
      <c r="F319" s="63" t="n">
        <v>52</v>
      </c>
      <c r="G319" s="63" t="n">
        <v>206</v>
      </c>
      <c r="H319" s="63" t="n">
        <v>4293</v>
      </c>
      <c r="I319" s="63" t="n">
        <v>4486</v>
      </c>
      <c r="J319" s="63" t="n">
        <v>77</v>
      </c>
      <c r="K319" s="63" t="n">
        <v>0</v>
      </c>
      <c r="L319" s="63" t="n">
        <v>0</v>
      </c>
      <c r="M319" s="63" t="n">
        <v>87</v>
      </c>
      <c r="N319" s="63" t="n">
        <v>166</v>
      </c>
      <c r="O319" s="63" t="n">
        <v>11</v>
      </c>
      <c r="P319" s="63" t="n">
        <v>0</v>
      </c>
      <c r="Q319" s="63" t="n">
        <v>0</v>
      </c>
      <c r="R319" s="63" t="n">
        <v>0</v>
      </c>
    </row>
    <row r="320" customFormat="false" ht="14.65" hidden="false" customHeight="false" outlineLevel="0" collapsed="false">
      <c r="A320" s="61" t="n">
        <v>36639</v>
      </c>
      <c r="B320" s="61" t="n">
        <v>36640</v>
      </c>
      <c r="C320" s="62" t="s">
        <v>109</v>
      </c>
      <c r="D320" s="63" t="n">
        <v>-15</v>
      </c>
      <c r="E320" s="63" t="n">
        <v>11</v>
      </c>
      <c r="F320" s="63" t="n">
        <v>-81</v>
      </c>
      <c r="G320" s="63" t="n">
        <v>-85</v>
      </c>
      <c r="H320" s="63" t="n">
        <v>4486</v>
      </c>
      <c r="I320" s="63" t="n">
        <v>4383</v>
      </c>
      <c r="J320" s="63" t="n">
        <v>92</v>
      </c>
      <c r="K320" s="63" t="n">
        <v>0</v>
      </c>
      <c r="L320" s="63" t="n">
        <v>0</v>
      </c>
      <c r="M320" s="63" t="n">
        <v>84</v>
      </c>
      <c r="N320" s="63" t="n">
        <v>142</v>
      </c>
      <c r="O320" s="63" t="n">
        <v>9</v>
      </c>
      <c r="P320" s="63" t="n">
        <v>0</v>
      </c>
      <c r="Q320" s="63" t="n">
        <v>0</v>
      </c>
      <c r="R320" s="63" t="n">
        <v>0</v>
      </c>
    </row>
    <row r="321" customFormat="false" ht="14.65" hidden="false" customHeight="false" outlineLevel="0" collapsed="false">
      <c r="A321" s="61" t="n">
        <v>36639</v>
      </c>
      <c r="B321" s="61" t="n">
        <v>36641</v>
      </c>
      <c r="C321" s="62" t="s">
        <v>109</v>
      </c>
      <c r="D321" s="63" t="n">
        <v>0</v>
      </c>
      <c r="E321" s="63" t="n">
        <v>47</v>
      </c>
      <c r="F321" s="63" t="n">
        <v>-72</v>
      </c>
      <c r="G321" s="63" t="n">
        <v>-25</v>
      </c>
      <c r="H321" s="63" t="n">
        <v>4383</v>
      </c>
      <c r="I321" s="63" t="n">
        <v>4306</v>
      </c>
      <c r="J321" s="63" t="n">
        <v>77</v>
      </c>
      <c r="K321" s="63" t="n">
        <v>0</v>
      </c>
      <c r="L321" s="63" t="n">
        <v>0</v>
      </c>
      <c r="M321" s="63" t="n">
        <v>84</v>
      </c>
      <c r="N321" s="63" t="n">
        <v>191</v>
      </c>
      <c r="O321" s="63" t="n">
        <v>9</v>
      </c>
      <c r="P321" s="63" t="n">
        <v>0</v>
      </c>
      <c r="Q321" s="63" t="n">
        <v>0</v>
      </c>
      <c r="R321" s="63" t="n">
        <v>0</v>
      </c>
    </row>
    <row r="322" customFormat="false" ht="14.65" hidden="false" customHeight="false" outlineLevel="0" collapsed="false">
      <c r="A322" s="61" t="n">
        <v>36640</v>
      </c>
      <c r="B322" s="61" t="n">
        <v>36640</v>
      </c>
      <c r="C322" s="62" t="s">
        <v>109</v>
      </c>
      <c r="D322" s="63" t="n">
        <v>13</v>
      </c>
      <c r="E322" s="63" t="n">
        <v>19</v>
      </c>
      <c r="F322" s="63" t="n">
        <v>31</v>
      </c>
      <c r="G322" s="63" t="n">
        <v>63</v>
      </c>
      <c r="H322" s="63" t="n">
        <v>4480</v>
      </c>
      <c r="I322" s="63" t="n">
        <v>4499</v>
      </c>
      <c r="J322" s="63" t="n">
        <v>94</v>
      </c>
      <c r="K322" s="63" t="n">
        <v>0</v>
      </c>
      <c r="L322" s="63" t="n">
        <v>0</v>
      </c>
      <c r="M322" s="63" t="n">
        <v>85</v>
      </c>
      <c r="N322" s="63" t="n">
        <v>178</v>
      </c>
      <c r="O322" s="63" t="n">
        <v>10</v>
      </c>
      <c r="P322" s="63" t="n">
        <v>0</v>
      </c>
      <c r="Q322" s="63" t="n">
        <v>0</v>
      </c>
      <c r="R322" s="63" t="n">
        <v>0</v>
      </c>
    </row>
    <row r="323" customFormat="false" ht="14.65" hidden="false" customHeight="false" outlineLevel="0" collapsed="false">
      <c r="A323" s="61" t="n">
        <v>36640</v>
      </c>
      <c r="B323" s="61" t="n">
        <v>36641</v>
      </c>
      <c r="C323" s="62" t="s">
        <v>109</v>
      </c>
      <c r="D323" s="63" t="n">
        <v>-28</v>
      </c>
      <c r="E323" s="63" t="n">
        <v>68</v>
      </c>
      <c r="F323" s="63" t="n">
        <v>14</v>
      </c>
      <c r="G323" s="63" t="n">
        <v>54</v>
      </c>
      <c r="H323" s="63" t="n">
        <v>4499</v>
      </c>
      <c r="I323" s="63" t="n">
        <v>4506</v>
      </c>
      <c r="J323" s="63" t="n">
        <v>71</v>
      </c>
      <c r="K323" s="63" t="n">
        <v>0</v>
      </c>
      <c r="L323" s="63" t="n">
        <v>0</v>
      </c>
      <c r="M323" s="63" t="n">
        <v>84</v>
      </c>
      <c r="N323" s="63" t="n">
        <v>244</v>
      </c>
      <c r="O323" s="63" t="n">
        <v>9</v>
      </c>
      <c r="P323" s="63" t="n">
        <v>0</v>
      </c>
      <c r="Q323" s="63" t="n">
        <v>0</v>
      </c>
      <c r="R323" s="63" t="n">
        <v>0</v>
      </c>
    </row>
    <row r="324" customFormat="false" ht="14.65" hidden="false" customHeight="false" outlineLevel="0" collapsed="false">
      <c r="A324" s="61" t="n">
        <v>36640</v>
      </c>
      <c r="B324" s="61" t="n">
        <v>36642</v>
      </c>
      <c r="C324" s="62" t="s">
        <v>109</v>
      </c>
      <c r="D324" s="63" t="n">
        <v>0</v>
      </c>
      <c r="E324" s="63" t="n">
        <v>98</v>
      </c>
      <c r="F324" s="63" t="n">
        <v>40</v>
      </c>
      <c r="G324" s="63" t="n">
        <v>138</v>
      </c>
      <c r="H324" s="63" t="n">
        <v>4506</v>
      </c>
      <c r="I324" s="63" t="n">
        <v>4582</v>
      </c>
      <c r="J324" s="63" t="n">
        <v>77</v>
      </c>
      <c r="K324" s="63" t="n">
        <v>0</v>
      </c>
      <c r="L324" s="63" t="n">
        <v>0</v>
      </c>
      <c r="M324" s="63" t="n">
        <v>84</v>
      </c>
      <c r="N324" s="63" t="n">
        <v>266</v>
      </c>
      <c r="O324" s="63" t="n">
        <v>9</v>
      </c>
      <c r="P324" s="63" t="n">
        <v>0</v>
      </c>
      <c r="Q324" s="63" t="n">
        <v>0</v>
      </c>
      <c r="R324" s="63" t="n">
        <v>0</v>
      </c>
    </row>
    <row r="325" customFormat="false" ht="14.65" hidden="false" customHeight="false" outlineLevel="0" collapsed="false">
      <c r="A325" s="61" t="n">
        <v>36641</v>
      </c>
      <c r="B325" s="61" t="n">
        <v>36641</v>
      </c>
      <c r="C325" s="62" t="s">
        <v>109</v>
      </c>
      <c r="D325" s="63" t="n">
        <v>65</v>
      </c>
      <c r="E325" s="63" t="n">
        <v>41</v>
      </c>
      <c r="F325" s="63" t="n">
        <v>-64</v>
      </c>
      <c r="G325" s="63" t="n">
        <v>42</v>
      </c>
      <c r="H325" s="63" t="n">
        <v>4499</v>
      </c>
      <c r="I325" s="63" t="n">
        <v>4493</v>
      </c>
      <c r="J325" s="63" t="n">
        <v>76</v>
      </c>
      <c r="K325" s="63" t="n">
        <v>0</v>
      </c>
      <c r="L325" s="63" t="n">
        <v>0</v>
      </c>
      <c r="M325" s="63" t="n">
        <v>86</v>
      </c>
      <c r="N325" s="63" t="n">
        <v>260</v>
      </c>
      <c r="O325" s="63" t="n">
        <v>9</v>
      </c>
      <c r="P325" s="63" t="n">
        <v>0</v>
      </c>
      <c r="Q325" s="63" t="n">
        <v>0</v>
      </c>
      <c r="R325" s="63" t="n">
        <v>0</v>
      </c>
    </row>
    <row r="326" customFormat="false" ht="14.65" hidden="false" customHeight="false" outlineLevel="0" collapsed="false">
      <c r="A326" s="61" t="n">
        <v>36641</v>
      </c>
      <c r="B326" s="61" t="n">
        <v>36642</v>
      </c>
      <c r="C326" s="62" t="s">
        <v>109</v>
      </c>
      <c r="D326" s="63" t="n">
        <v>-8</v>
      </c>
      <c r="E326" s="63" t="n">
        <v>-66</v>
      </c>
      <c r="F326" s="63" t="n">
        <v>-12</v>
      </c>
      <c r="G326" s="63" t="n">
        <v>-86</v>
      </c>
      <c r="H326" s="63" t="n">
        <v>4493</v>
      </c>
      <c r="I326" s="63" t="n">
        <v>4371</v>
      </c>
      <c r="J326" s="63" t="n">
        <v>74</v>
      </c>
      <c r="K326" s="63" t="n">
        <v>0</v>
      </c>
      <c r="L326" s="63" t="n">
        <v>0</v>
      </c>
      <c r="M326" s="63" t="n">
        <v>84</v>
      </c>
      <c r="N326" s="63" t="n">
        <v>276</v>
      </c>
      <c r="O326" s="63" t="n">
        <v>9</v>
      </c>
      <c r="P326" s="63" t="n">
        <v>0</v>
      </c>
      <c r="Q326" s="63" t="n">
        <v>0</v>
      </c>
      <c r="R326" s="63" t="n">
        <v>0</v>
      </c>
    </row>
    <row r="327" customFormat="false" ht="14.65" hidden="false" customHeight="false" outlineLevel="0" collapsed="false">
      <c r="A327" s="61" t="n">
        <v>36641</v>
      </c>
      <c r="B327" s="61" t="n">
        <v>36643</v>
      </c>
      <c r="C327" s="62" t="s">
        <v>109</v>
      </c>
      <c r="D327" s="63" t="n">
        <v>0</v>
      </c>
      <c r="E327" s="63" t="n">
        <v>140</v>
      </c>
      <c r="F327" s="63" t="n">
        <v>-54</v>
      </c>
      <c r="G327" s="63" t="n">
        <v>86</v>
      </c>
      <c r="H327" s="63" t="n">
        <v>4371</v>
      </c>
      <c r="I327" s="63" t="n">
        <v>4396</v>
      </c>
      <c r="J327" s="63" t="n">
        <v>77</v>
      </c>
      <c r="K327" s="63" t="n">
        <v>0</v>
      </c>
      <c r="L327" s="63" t="n">
        <v>0</v>
      </c>
      <c r="M327" s="63" t="n">
        <v>84</v>
      </c>
      <c r="N327" s="63" t="n">
        <v>211</v>
      </c>
      <c r="O327" s="63" t="n">
        <v>9</v>
      </c>
      <c r="P327" s="63" t="n">
        <v>0</v>
      </c>
      <c r="Q327" s="63" t="n">
        <v>0</v>
      </c>
      <c r="R327" s="63" t="n">
        <v>0</v>
      </c>
    </row>
    <row r="328" customFormat="false" ht="14.65" hidden="false" customHeight="false" outlineLevel="0" collapsed="false">
      <c r="A328" s="61" t="n">
        <v>36642</v>
      </c>
      <c r="B328" s="61" t="n">
        <v>36642</v>
      </c>
      <c r="C328" s="62" t="s">
        <v>109</v>
      </c>
      <c r="D328" s="63" t="n">
        <v>0</v>
      </c>
      <c r="E328" s="63" t="n">
        <v>-43</v>
      </c>
      <c r="F328" s="63" t="n">
        <v>-73</v>
      </c>
      <c r="G328" s="63" t="n">
        <v>-116</v>
      </c>
      <c r="H328" s="63" t="n">
        <v>4481</v>
      </c>
      <c r="I328" s="63" t="n">
        <v>4340</v>
      </c>
      <c r="J328" s="63" t="n">
        <v>77</v>
      </c>
      <c r="K328" s="63" t="n">
        <v>0</v>
      </c>
      <c r="L328" s="63" t="n">
        <v>0</v>
      </c>
      <c r="M328" s="63" t="n">
        <v>84</v>
      </c>
      <c r="N328" s="63" t="n">
        <v>254</v>
      </c>
      <c r="O328" s="63" t="n">
        <v>9</v>
      </c>
      <c r="P328" s="63" t="n">
        <v>0</v>
      </c>
      <c r="Q328" s="63" t="n">
        <v>0</v>
      </c>
      <c r="R328" s="63" t="n">
        <v>0</v>
      </c>
    </row>
    <row r="329" customFormat="false" ht="14.65" hidden="false" customHeight="false" outlineLevel="0" collapsed="false">
      <c r="A329" s="61" t="n">
        <v>36642</v>
      </c>
      <c r="B329" s="61" t="n">
        <v>36643</v>
      </c>
      <c r="C329" s="62" t="s">
        <v>109</v>
      </c>
      <c r="D329" s="63" t="n">
        <v>-16</v>
      </c>
      <c r="E329" s="63" t="n">
        <v>3</v>
      </c>
      <c r="F329" s="63" t="n">
        <v>14</v>
      </c>
      <c r="G329" s="63" t="n">
        <v>1</v>
      </c>
      <c r="H329" s="63" t="n">
        <v>4340</v>
      </c>
      <c r="I329" s="63" t="n">
        <v>4253</v>
      </c>
      <c r="J329" s="63" t="n">
        <v>106</v>
      </c>
      <c r="K329" s="63" t="n">
        <v>0</v>
      </c>
      <c r="L329" s="63" t="n">
        <v>0</v>
      </c>
      <c r="M329" s="63" t="n">
        <v>84</v>
      </c>
      <c r="N329" s="63" t="n">
        <v>188</v>
      </c>
      <c r="O329" s="63" t="n">
        <v>9</v>
      </c>
      <c r="P329" s="63" t="n">
        <v>0</v>
      </c>
      <c r="Q329" s="63" t="n">
        <v>0</v>
      </c>
      <c r="R329" s="63" t="n">
        <v>0</v>
      </c>
    </row>
    <row r="330" customFormat="false" ht="14.65" hidden="false" customHeight="false" outlineLevel="0" collapsed="false">
      <c r="A330" s="61" t="n">
        <v>36642</v>
      </c>
      <c r="B330" s="61" t="n">
        <v>36644</v>
      </c>
      <c r="C330" s="62" t="s">
        <v>109</v>
      </c>
      <c r="D330" s="63" t="n">
        <v>0</v>
      </c>
      <c r="E330" s="63" t="n">
        <v>31</v>
      </c>
      <c r="F330" s="63" t="n">
        <v>57</v>
      </c>
      <c r="G330" s="63" t="n">
        <v>88</v>
      </c>
      <c r="H330" s="63" t="n">
        <v>4253</v>
      </c>
      <c r="I330" s="63" t="n">
        <v>4190</v>
      </c>
      <c r="J330" s="63" t="n">
        <v>77</v>
      </c>
      <c r="K330" s="63" t="n">
        <v>0</v>
      </c>
      <c r="L330" s="63" t="n">
        <v>0</v>
      </c>
      <c r="M330" s="63" t="n">
        <v>84</v>
      </c>
      <c r="N330" s="63" t="n">
        <v>261</v>
      </c>
      <c r="O330" s="63" t="n">
        <v>9</v>
      </c>
      <c r="P330" s="63" t="n">
        <v>0</v>
      </c>
      <c r="Q330" s="63" t="n">
        <v>0</v>
      </c>
      <c r="R330" s="63" t="n">
        <v>0</v>
      </c>
    </row>
    <row r="331" customFormat="false" ht="14.65" hidden="false" customHeight="false" outlineLevel="0" collapsed="false">
      <c r="A331" s="61" t="n">
        <v>36643</v>
      </c>
      <c r="B331" s="61" t="n">
        <v>36643</v>
      </c>
      <c r="C331" s="62" t="s">
        <v>109</v>
      </c>
      <c r="D331" s="63" t="n">
        <v>-78</v>
      </c>
      <c r="E331" s="63" t="n">
        <v>-11</v>
      </c>
      <c r="F331" s="63" t="n">
        <v>40</v>
      </c>
      <c r="G331" s="63" t="n">
        <v>-49</v>
      </c>
      <c r="H331" s="63" t="n">
        <v>4345</v>
      </c>
      <c r="I331" s="63" t="n">
        <v>4187</v>
      </c>
      <c r="J331" s="63" t="n">
        <v>119</v>
      </c>
      <c r="K331" s="63" t="n">
        <v>0</v>
      </c>
      <c r="L331" s="63" t="n">
        <v>0</v>
      </c>
      <c r="M331" s="63" t="n">
        <v>87</v>
      </c>
      <c r="N331" s="63" t="n">
        <v>156</v>
      </c>
      <c r="O331" s="63" t="n">
        <v>9</v>
      </c>
      <c r="P331" s="63" t="n">
        <v>0</v>
      </c>
      <c r="Q331" s="63" t="n">
        <v>0</v>
      </c>
      <c r="R331" s="63" t="n">
        <v>0</v>
      </c>
    </row>
    <row r="332" customFormat="false" ht="14.65" hidden="false" customHeight="false" outlineLevel="0" collapsed="false">
      <c r="A332" s="61" t="n">
        <v>36643</v>
      </c>
      <c r="B332" s="61" t="n">
        <v>36644</v>
      </c>
      <c r="C332" s="62" t="s">
        <v>109</v>
      </c>
      <c r="D332" s="63" t="n">
        <v>-103</v>
      </c>
      <c r="E332" s="63" t="n">
        <v>19</v>
      </c>
      <c r="F332" s="63" t="n">
        <v>-21</v>
      </c>
      <c r="G332" s="63" t="n">
        <v>-105</v>
      </c>
      <c r="H332" s="63" t="n">
        <v>4187</v>
      </c>
      <c r="I332" s="63" t="n">
        <v>4039</v>
      </c>
      <c r="J332" s="63" t="n">
        <v>80</v>
      </c>
      <c r="K332" s="63" t="n">
        <v>0</v>
      </c>
      <c r="L332" s="63" t="n">
        <v>0</v>
      </c>
      <c r="M332" s="63" t="n">
        <v>84</v>
      </c>
      <c r="N332" s="63" t="n">
        <v>250</v>
      </c>
      <c r="O332" s="63" t="n">
        <v>9</v>
      </c>
      <c r="P332" s="63" t="n">
        <v>0</v>
      </c>
      <c r="Q332" s="63" t="n">
        <v>0</v>
      </c>
      <c r="R332" s="63" t="n">
        <v>0</v>
      </c>
    </row>
    <row r="333" customFormat="false" ht="14.65" hidden="false" customHeight="false" outlineLevel="0" collapsed="false">
      <c r="A333" s="61" t="n">
        <v>36643</v>
      </c>
      <c r="B333" s="61" t="n">
        <v>36645</v>
      </c>
      <c r="C333" s="62" t="s">
        <v>109</v>
      </c>
      <c r="D333" s="63" t="n">
        <v>0</v>
      </c>
      <c r="E333" s="63" t="n">
        <v>147</v>
      </c>
      <c r="F333" s="63" t="n">
        <v>31</v>
      </c>
      <c r="G333" s="63" t="n">
        <v>178</v>
      </c>
      <c r="H333" s="63" t="n">
        <v>4039</v>
      </c>
      <c r="I333" s="63" t="n">
        <v>4209</v>
      </c>
      <c r="J333" s="63" t="n">
        <v>77</v>
      </c>
      <c r="K333" s="63" t="n">
        <v>0</v>
      </c>
      <c r="L333" s="63" t="n">
        <v>0</v>
      </c>
      <c r="M333" s="63" t="n">
        <v>84</v>
      </c>
      <c r="N333" s="63" t="n">
        <v>210</v>
      </c>
      <c r="O333" s="63" t="n">
        <v>9</v>
      </c>
      <c r="P333" s="63" t="n">
        <v>0</v>
      </c>
      <c r="Q333" s="63" t="n">
        <v>0</v>
      </c>
      <c r="R333" s="63" t="n">
        <v>0</v>
      </c>
    </row>
    <row r="334" customFormat="false" ht="14.65" hidden="false" customHeight="false" outlineLevel="0" collapsed="false">
      <c r="A334" s="61" t="n">
        <v>36644</v>
      </c>
      <c r="B334" s="61" t="n">
        <v>36644</v>
      </c>
      <c r="C334" s="62" t="s">
        <v>109</v>
      </c>
      <c r="D334" s="63" t="n">
        <v>-38</v>
      </c>
      <c r="E334" s="63" t="n">
        <v>-58</v>
      </c>
      <c r="F334" s="63" t="n">
        <v>-64</v>
      </c>
      <c r="G334" s="63" t="n">
        <v>-160</v>
      </c>
      <c r="H334" s="63" t="n">
        <v>4190</v>
      </c>
      <c r="I334" s="63" t="n">
        <v>4043</v>
      </c>
      <c r="J334" s="63" t="n">
        <v>80</v>
      </c>
      <c r="K334" s="63" t="n">
        <v>0</v>
      </c>
      <c r="L334" s="63" t="n">
        <v>0</v>
      </c>
      <c r="M334" s="63" t="n">
        <v>83</v>
      </c>
      <c r="N334" s="63" t="n">
        <v>251</v>
      </c>
      <c r="O334" s="63" t="n">
        <v>9</v>
      </c>
      <c r="P334" s="63" t="n">
        <v>0</v>
      </c>
      <c r="Q334" s="63" t="n">
        <v>0</v>
      </c>
      <c r="R334" s="63" t="n">
        <v>0</v>
      </c>
    </row>
    <row r="335" customFormat="false" ht="14.65" hidden="false" customHeight="false" outlineLevel="0" collapsed="false">
      <c r="A335" s="61" t="n">
        <v>36644</v>
      </c>
      <c r="B335" s="61" t="n">
        <v>36645</v>
      </c>
      <c r="C335" s="62" t="s">
        <v>109</v>
      </c>
      <c r="D335" s="63" t="n">
        <v>10</v>
      </c>
      <c r="E335" s="63" t="n">
        <v>179</v>
      </c>
      <c r="F335" s="63" t="n">
        <v>1</v>
      </c>
      <c r="G335" s="63" t="n">
        <v>190</v>
      </c>
      <c r="H335" s="63" t="n">
        <v>4043</v>
      </c>
      <c r="I335" s="63" t="n">
        <v>4248</v>
      </c>
      <c r="J335" s="63" t="n">
        <v>80</v>
      </c>
      <c r="K335" s="63" t="n">
        <v>0</v>
      </c>
      <c r="L335" s="63" t="n">
        <v>0</v>
      </c>
      <c r="M335" s="63" t="n">
        <v>87</v>
      </c>
      <c r="N335" s="63" t="n">
        <v>285</v>
      </c>
      <c r="O335" s="63" t="n">
        <v>9</v>
      </c>
      <c r="P335" s="63" t="n">
        <v>0</v>
      </c>
      <c r="Q335" s="63" t="n">
        <v>0</v>
      </c>
      <c r="R335" s="63" t="n">
        <v>0</v>
      </c>
    </row>
    <row r="336" customFormat="false" ht="14.65" hidden="false" customHeight="false" outlineLevel="0" collapsed="false">
      <c r="A336" s="61" t="n">
        <v>36644</v>
      </c>
      <c r="B336" s="61" t="n">
        <v>36646</v>
      </c>
      <c r="C336" s="62" t="s">
        <v>109</v>
      </c>
      <c r="D336" s="63" t="n">
        <v>75</v>
      </c>
      <c r="E336" s="63" t="n">
        <v>170</v>
      </c>
      <c r="F336" s="63" t="n">
        <v>-99</v>
      </c>
      <c r="G336" s="63" t="n">
        <v>146</v>
      </c>
      <c r="H336" s="63" t="n">
        <v>4248</v>
      </c>
      <c r="I336" s="63" t="n">
        <v>4334</v>
      </c>
      <c r="J336" s="63" t="n">
        <v>77</v>
      </c>
      <c r="K336" s="63" t="n">
        <v>0</v>
      </c>
      <c r="L336" s="63" t="n">
        <v>0</v>
      </c>
      <c r="M336" s="63" t="n">
        <v>87</v>
      </c>
      <c r="N336" s="63" t="n">
        <v>268</v>
      </c>
      <c r="O336" s="63" t="n">
        <v>9</v>
      </c>
      <c r="P336" s="63" t="n">
        <v>0</v>
      </c>
      <c r="Q336" s="63" t="n">
        <v>0</v>
      </c>
      <c r="R336" s="63" t="n">
        <v>0</v>
      </c>
    </row>
    <row r="337" customFormat="false" ht="14.65" hidden="false" customHeight="false" outlineLevel="0" collapsed="false">
      <c r="A337" s="61" t="n">
        <v>36645</v>
      </c>
      <c r="B337" s="61" t="n">
        <v>36645</v>
      </c>
      <c r="C337" s="62" t="s">
        <v>109</v>
      </c>
      <c r="D337" s="63" t="n">
        <v>-20</v>
      </c>
      <c r="E337" s="63" t="n">
        <v>185</v>
      </c>
      <c r="F337" s="63" t="n">
        <v>30</v>
      </c>
      <c r="G337" s="63" t="n">
        <v>195</v>
      </c>
      <c r="H337" s="63" t="n">
        <v>4040</v>
      </c>
      <c r="I337" s="63" t="n">
        <v>4260</v>
      </c>
      <c r="J337" s="63" t="n">
        <v>80</v>
      </c>
      <c r="K337" s="63" t="n">
        <v>0</v>
      </c>
      <c r="L337" s="63" t="n">
        <v>0</v>
      </c>
      <c r="M337" s="63" t="n">
        <v>83</v>
      </c>
      <c r="N337" s="63" t="n">
        <v>277</v>
      </c>
      <c r="O337" s="63" t="n">
        <v>10</v>
      </c>
      <c r="P337" s="63" t="n">
        <v>0</v>
      </c>
      <c r="Q337" s="63" t="n">
        <v>0</v>
      </c>
      <c r="R337" s="63" t="n">
        <v>0</v>
      </c>
    </row>
    <row r="338" customFormat="false" ht="14.65" hidden="false" customHeight="false" outlineLevel="0" collapsed="false">
      <c r="A338" s="61" t="n">
        <v>36645</v>
      </c>
      <c r="B338" s="61" t="n">
        <v>36646</v>
      </c>
      <c r="C338" s="62" t="s">
        <v>109</v>
      </c>
      <c r="D338" s="63" t="n">
        <v>56</v>
      </c>
      <c r="E338" s="63" t="n">
        <v>196</v>
      </c>
      <c r="F338" s="63" t="n">
        <v>-99</v>
      </c>
      <c r="G338" s="63" t="n">
        <v>153</v>
      </c>
      <c r="H338" s="63" t="n">
        <v>4260</v>
      </c>
      <c r="I338" s="63" t="n">
        <v>4380</v>
      </c>
      <c r="J338" s="63" t="n">
        <v>79</v>
      </c>
      <c r="K338" s="63" t="n">
        <v>0</v>
      </c>
      <c r="L338" s="63" t="n">
        <v>0</v>
      </c>
      <c r="M338" s="63" t="n">
        <v>83</v>
      </c>
      <c r="N338" s="63" t="n">
        <v>272</v>
      </c>
      <c r="O338" s="63" t="n">
        <v>9</v>
      </c>
      <c r="P338" s="63" t="n">
        <v>0</v>
      </c>
      <c r="Q338" s="63" t="n">
        <v>0</v>
      </c>
      <c r="R338" s="63" t="n">
        <v>0</v>
      </c>
    </row>
    <row r="339" customFormat="false" ht="14.65" hidden="false" customHeight="false" outlineLevel="0" collapsed="false">
      <c r="A339" s="61" t="n">
        <v>36645</v>
      </c>
      <c r="B339" s="61" t="n">
        <v>36647</v>
      </c>
      <c r="C339" s="62" t="s">
        <v>109</v>
      </c>
      <c r="D339" s="63" t="n">
        <v>-15</v>
      </c>
      <c r="E339" s="63" t="n">
        <v>-17</v>
      </c>
      <c r="F339" s="63" t="n">
        <v>-37</v>
      </c>
      <c r="G339" s="63" t="n">
        <v>-69</v>
      </c>
      <c r="H339" s="63" t="n">
        <v>4380</v>
      </c>
      <c r="I339" s="63" t="n">
        <v>4279</v>
      </c>
      <c r="J339" s="63" t="n">
        <v>77</v>
      </c>
      <c r="K339" s="63" t="n">
        <v>0</v>
      </c>
      <c r="L339" s="63" t="n">
        <v>0</v>
      </c>
      <c r="M339" s="63" t="n">
        <v>83</v>
      </c>
      <c r="N339" s="63" t="n">
        <v>284</v>
      </c>
      <c r="O339" s="63" t="n">
        <v>9</v>
      </c>
      <c r="P339" s="63" t="n">
        <v>0</v>
      </c>
      <c r="Q339" s="63" t="n">
        <v>0</v>
      </c>
      <c r="R339" s="63" t="n">
        <v>0</v>
      </c>
    </row>
    <row r="340" customFormat="false" ht="14.65" hidden="false" customHeight="false" outlineLevel="0" collapsed="false">
      <c r="A340" s="61" t="n">
        <v>36646</v>
      </c>
      <c r="B340" s="61" t="n">
        <v>36646</v>
      </c>
      <c r="C340" s="62" t="s">
        <v>109</v>
      </c>
      <c r="D340" s="63" t="n">
        <v>29</v>
      </c>
      <c r="E340" s="63" t="n">
        <v>221</v>
      </c>
      <c r="F340" s="63" t="n">
        <v>2</v>
      </c>
      <c r="G340" s="63" t="n">
        <v>252</v>
      </c>
      <c r="H340" s="63" t="n">
        <v>4256</v>
      </c>
      <c r="I340" s="63" t="n">
        <v>4484</v>
      </c>
      <c r="J340" s="63" t="n">
        <v>80</v>
      </c>
      <c r="K340" s="63" t="n">
        <v>0</v>
      </c>
      <c r="L340" s="63" t="n">
        <v>0</v>
      </c>
      <c r="M340" s="63" t="n">
        <v>82</v>
      </c>
      <c r="N340" s="63" t="n">
        <v>266</v>
      </c>
      <c r="O340" s="63" t="n">
        <v>11</v>
      </c>
      <c r="P340" s="63" t="n">
        <v>0</v>
      </c>
      <c r="Q340" s="63" t="n">
        <v>0</v>
      </c>
      <c r="R340" s="63" t="n">
        <v>0</v>
      </c>
    </row>
    <row r="341" customFormat="false" ht="14.65" hidden="false" customHeight="false" outlineLevel="0" collapsed="false">
      <c r="A341" s="61" t="n">
        <v>36646</v>
      </c>
      <c r="B341" s="61" t="n">
        <v>36647</v>
      </c>
      <c r="C341" s="62" t="s">
        <v>109</v>
      </c>
      <c r="D341" s="63" t="n">
        <v>0</v>
      </c>
      <c r="E341" s="63" t="n">
        <v>-57</v>
      </c>
      <c r="F341" s="63" t="n">
        <v>-73</v>
      </c>
      <c r="G341" s="63" t="n">
        <v>-130</v>
      </c>
      <c r="H341" s="63" t="n">
        <v>4484</v>
      </c>
      <c r="I341" s="63" t="n">
        <v>4333</v>
      </c>
      <c r="J341" s="63" t="n">
        <v>90</v>
      </c>
      <c r="K341" s="63" t="n">
        <v>0</v>
      </c>
      <c r="L341" s="63" t="n">
        <v>0</v>
      </c>
      <c r="M341" s="63" t="n">
        <v>82</v>
      </c>
      <c r="N341" s="63" t="n">
        <v>117</v>
      </c>
      <c r="O341" s="63" t="n">
        <v>10</v>
      </c>
      <c r="P341" s="63" t="n">
        <v>0</v>
      </c>
      <c r="Q341" s="63" t="n">
        <v>0</v>
      </c>
      <c r="R341" s="63" t="n">
        <v>0</v>
      </c>
    </row>
    <row r="342" customFormat="false" ht="14.65" hidden="false" customHeight="false" outlineLevel="0" collapsed="false">
      <c r="A342" s="61" t="n">
        <v>36646</v>
      </c>
      <c r="B342" s="61" t="n">
        <v>36648</v>
      </c>
      <c r="C342" s="62" t="s">
        <v>109</v>
      </c>
      <c r="D342" s="63" t="n">
        <v>0</v>
      </c>
      <c r="E342" s="63" t="n">
        <v>0</v>
      </c>
      <c r="F342" s="63" t="n">
        <v>-50</v>
      </c>
      <c r="G342" s="63" t="n">
        <v>-50</v>
      </c>
      <c r="H342" s="63" t="n">
        <v>4333</v>
      </c>
      <c r="I342" s="63" t="n">
        <v>4254</v>
      </c>
      <c r="J342" s="63" t="n">
        <v>77</v>
      </c>
      <c r="K342" s="63" t="n">
        <v>0</v>
      </c>
      <c r="L342" s="63" t="n">
        <v>0</v>
      </c>
      <c r="M342" s="63" t="n">
        <v>82</v>
      </c>
      <c r="N342" s="63" t="n">
        <v>248</v>
      </c>
      <c r="O342" s="63" t="n">
        <v>10</v>
      </c>
      <c r="P342" s="63" t="n">
        <v>0</v>
      </c>
      <c r="Q342" s="63" t="n">
        <v>0</v>
      </c>
      <c r="R342" s="63" t="n">
        <v>0</v>
      </c>
    </row>
    <row r="343" customFormat="false" ht="14.65" hidden="false" customHeight="false" outlineLevel="0" collapsed="false">
      <c r="A343" s="61" t="n">
        <v>36647</v>
      </c>
      <c r="B343" s="61" t="n">
        <v>36647</v>
      </c>
      <c r="C343" s="62" t="s">
        <v>109</v>
      </c>
      <c r="D343" s="63" t="n">
        <v>-30</v>
      </c>
      <c r="E343" s="63" t="n">
        <v>-46</v>
      </c>
      <c r="F343" s="63" t="n">
        <v>-20</v>
      </c>
      <c r="G343" s="63" t="n">
        <v>-96</v>
      </c>
      <c r="H343" s="63" t="n">
        <v>4486</v>
      </c>
      <c r="I343" s="63" t="n">
        <v>4370</v>
      </c>
      <c r="J343" s="63" t="n">
        <v>109</v>
      </c>
      <c r="K343" s="63" t="n">
        <v>0</v>
      </c>
      <c r="L343" s="63" t="n">
        <v>0</v>
      </c>
      <c r="M343" s="63" t="n">
        <v>80</v>
      </c>
      <c r="N343" s="63" t="n">
        <v>184</v>
      </c>
      <c r="O343" s="63" t="n">
        <v>9</v>
      </c>
      <c r="P343" s="63" t="n">
        <v>0</v>
      </c>
      <c r="Q343" s="63" t="n">
        <v>0</v>
      </c>
      <c r="R343" s="63" t="n">
        <v>0</v>
      </c>
    </row>
    <row r="344" customFormat="false" ht="14.65" hidden="false" customHeight="false" outlineLevel="0" collapsed="false">
      <c r="A344" s="61" t="n">
        <v>36647</v>
      </c>
      <c r="B344" s="61" t="n">
        <v>36648</v>
      </c>
      <c r="C344" s="62" t="s">
        <v>109</v>
      </c>
      <c r="D344" s="63" t="n">
        <v>1</v>
      </c>
      <c r="E344" s="63" t="n">
        <v>0</v>
      </c>
      <c r="F344" s="63" t="n">
        <v>53</v>
      </c>
      <c r="G344" s="63" t="n">
        <v>54</v>
      </c>
      <c r="H344" s="63" t="n">
        <v>4370</v>
      </c>
      <c r="I344" s="63" t="n">
        <v>4377</v>
      </c>
      <c r="J344" s="63" t="n">
        <v>101</v>
      </c>
      <c r="K344" s="63" t="n">
        <v>0</v>
      </c>
      <c r="L344" s="63" t="n">
        <v>0</v>
      </c>
      <c r="M344" s="63" t="n">
        <v>80</v>
      </c>
      <c r="N344" s="63" t="n">
        <v>70</v>
      </c>
      <c r="O344" s="63" t="n">
        <v>9</v>
      </c>
      <c r="P344" s="63" t="n">
        <v>0</v>
      </c>
      <c r="Q344" s="63" t="n">
        <v>0</v>
      </c>
      <c r="R344" s="63" t="n">
        <v>0</v>
      </c>
    </row>
    <row r="345" customFormat="false" ht="14.65" hidden="false" customHeight="false" outlineLevel="0" collapsed="false">
      <c r="A345" s="61" t="n">
        <v>36647</v>
      </c>
      <c r="B345" s="61" t="n">
        <v>36649</v>
      </c>
      <c r="C345" s="62" t="s">
        <v>109</v>
      </c>
      <c r="D345" s="63" t="n">
        <v>0</v>
      </c>
      <c r="E345" s="63" t="n">
        <v>-28</v>
      </c>
      <c r="F345" s="63" t="n">
        <v>20</v>
      </c>
      <c r="G345" s="63" t="n">
        <v>-8</v>
      </c>
      <c r="H345" s="63" t="n">
        <v>4377</v>
      </c>
      <c r="I345" s="63" t="n">
        <v>4322</v>
      </c>
      <c r="J345" s="63" t="n">
        <v>101</v>
      </c>
      <c r="K345" s="63" t="n">
        <v>0</v>
      </c>
      <c r="L345" s="63" t="n">
        <v>0</v>
      </c>
      <c r="M345" s="63" t="n">
        <v>80</v>
      </c>
      <c r="N345" s="63" t="n">
        <v>105</v>
      </c>
      <c r="O345" s="63" t="n">
        <v>9</v>
      </c>
      <c r="P345" s="63" t="n">
        <v>0</v>
      </c>
      <c r="Q345" s="63" t="n">
        <v>0</v>
      </c>
      <c r="R345" s="63" t="n">
        <v>0</v>
      </c>
    </row>
    <row r="346" customFormat="false" ht="14.65" hidden="false" customHeight="false" outlineLevel="0" collapsed="false">
      <c r="A346" s="61" t="n">
        <v>36648</v>
      </c>
      <c r="B346" s="61" t="n">
        <v>36648</v>
      </c>
      <c r="C346" s="62" t="s">
        <v>109</v>
      </c>
      <c r="D346" s="63" t="n">
        <v>56</v>
      </c>
      <c r="E346" s="63" t="n">
        <v>17</v>
      </c>
      <c r="F346" s="63" t="n">
        <v>-3</v>
      </c>
      <c r="G346" s="63" t="n">
        <v>70</v>
      </c>
      <c r="H346" s="63" t="n">
        <v>4353</v>
      </c>
      <c r="I346" s="63" t="n">
        <v>4367</v>
      </c>
      <c r="J346" s="63" t="n">
        <v>101</v>
      </c>
      <c r="K346" s="63" t="n">
        <v>0</v>
      </c>
      <c r="L346" s="63" t="n">
        <v>0</v>
      </c>
      <c r="M346" s="63" t="n">
        <v>77</v>
      </c>
      <c r="N346" s="63" t="n">
        <v>113</v>
      </c>
      <c r="O346" s="63" t="n">
        <v>9</v>
      </c>
      <c r="P346" s="63" t="n">
        <v>0</v>
      </c>
      <c r="Q346" s="63" t="n">
        <v>0</v>
      </c>
      <c r="R346" s="63" t="n">
        <v>0</v>
      </c>
    </row>
    <row r="347" customFormat="false" ht="14.65" hidden="false" customHeight="false" outlineLevel="0" collapsed="false">
      <c r="A347" s="61" t="n">
        <v>36648</v>
      </c>
      <c r="B347" s="61" t="n">
        <v>36649</v>
      </c>
      <c r="C347" s="62" t="s">
        <v>109</v>
      </c>
      <c r="D347" s="63" t="n">
        <v>0</v>
      </c>
      <c r="E347" s="63" t="n">
        <v>-65</v>
      </c>
      <c r="F347" s="63" t="n">
        <v>22</v>
      </c>
      <c r="G347" s="63" t="n">
        <v>-43</v>
      </c>
      <c r="H347" s="63" t="n">
        <v>4367</v>
      </c>
      <c r="I347" s="63" t="n">
        <v>4286</v>
      </c>
      <c r="J347" s="63" t="n">
        <v>98</v>
      </c>
      <c r="K347" s="63" t="n">
        <v>0</v>
      </c>
      <c r="L347" s="63" t="n">
        <v>0</v>
      </c>
      <c r="M347" s="63" t="n">
        <v>80</v>
      </c>
      <c r="N347" s="63" t="n">
        <v>150</v>
      </c>
      <c r="O347" s="63" t="n">
        <v>9</v>
      </c>
      <c r="P347" s="63" t="n">
        <v>0</v>
      </c>
      <c r="Q347" s="63" t="n">
        <v>0</v>
      </c>
      <c r="R347" s="63" t="n">
        <v>0</v>
      </c>
    </row>
    <row r="348" customFormat="false" ht="14.65" hidden="false" customHeight="false" outlineLevel="0" collapsed="false">
      <c r="A348" s="61" t="n">
        <v>36648</v>
      </c>
      <c r="B348" s="61" t="n">
        <v>36650</v>
      </c>
      <c r="C348" s="62" t="s">
        <v>109</v>
      </c>
      <c r="D348" s="63" t="n">
        <v>0</v>
      </c>
      <c r="E348" s="63" t="n">
        <v>-13</v>
      </c>
      <c r="F348" s="63" t="n">
        <v>17</v>
      </c>
      <c r="G348" s="63" t="n">
        <v>4</v>
      </c>
      <c r="H348" s="63" t="n">
        <v>4286</v>
      </c>
      <c r="I348" s="63" t="n">
        <v>4251</v>
      </c>
      <c r="J348" s="63" t="n">
        <v>101</v>
      </c>
      <c r="K348" s="63" t="n">
        <v>0</v>
      </c>
      <c r="L348" s="63" t="n">
        <v>0</v>
      </c>
      <c r="M348" s="63" t="n">
        <v>80</v>
      </c>
      <c r="N348" s="63" t="n">
        <v>92</v>
      </c>
      <c r="O348" s="63" t="n">
        <v>9</v>
      </c>
      <c r="P348" s="63" t="n">
        <v>0</v>
      </c>
      <c r="Q348" s="63" t="n">
        <v>0</v>
      </c>
      <c r="R348" s="63" t="n">
        <v>0</v>
      </c>
    </row>
    <row r="349" customFormat="false" ht="14.65" hidden="false" customHeight="false" outlineLevel="0" collapsed="false">
      <c r="A349" s="61" t="n">
        <v>36649</v>
      </c>
      <c r="B349" s="61" t="n">
        <v>36649</v>
      </c>
      <c r="C349" s="62" t="s">
        <v>109</v>
      </c>
      <c r="D349" s="63" t="n">
        <v>98</v>
      </c>
      <c r="E349" s="63" t="n">
        <v>-54</v>
      </c>
      <c r="F349" s="63" t="n">
        <v>28</v>
      </c>
      <c r="G349" s="63" t="n">
        <v>72</v>
      </c>
      <c r="H349" s="63" t="n">
        <v>4359</v>
      </c>
      <c r="I349" s="63" t="n">
        <v>4427</v>
      </c>
      <c r="J349" s="63" t="n">
        <v>98</v>
      </c>
      <c r="K349" s="63" t="n">
        <v>0</v>
      </c>
      <c r="L349" s="63" t="n">
        <v>0</v>
      </c>
      <c r="M349" s="63" t="n">
        <v>79</v>
      </c>
      <c r="N349" s="63" t="n">
        <v>116</v>
      </c>
      <c r="O349" s="63" t="n">
        <v>10</v>
      </c>
      <c r="P349" s="63" t="n">
        <v>0</v>
      </c>
      <c r="Q349" s="63" t="n">
        <v>0</v>
      </c>
      <c r="R349" s="63" t="n">
        <v>0</v>
      </c>
    </row>
    <row r="350" customFormat="false" ht="14.65" hidden="false" customHeight="false" outlineLevel="0" collapsed="false">
      <c r="A350" s="61" t="n">
        <v>36649</v>
      </c>
      <c r="B350" s="61" t="n">
        <v>36650</v>
      </c>
      <c r="C350" s="62" t="s">
        <v>109</v>
      </c>
      <c r="D350" s="63" t="n">
        <v>50</v>
      </c>
      <c r="E350" s="63" t="n">
        <v>-94</v>
      </c>
      <c r="F350" s="63" t="n">
        <v>-5</v>
      </c>
      <c r="G350" s="63" t="n">
        <v>-49</v>
      </c>
      <c r="H350" s="63" t="n">
        <v>4427</v>
      </c>
      <c r="I350" s="63" t="n">
        <v>4299</v>
      </c>
      <c r="J350" s="63" t="n">
        <v>101</v>
      </c>
      <c r="K350" s="63" t="n">
        <v>0</v>
      </c>
      <c r="L350" s="63" t="n">
        <v>0</v>
      </c>
      <c r="M350" s="63" t="n">
        <v>80</v>
      </c>
      <c r="N350" s="63" t="n">
        <v>115</v>
      </c>
      <c r="O350" s="63" t="n">
        <v>9</v>
      </c>
      <c r="P350" s="63" t="n">
        <v>0</v>
      </c>
      <c r="Q350" s="63" t="n">
        <v>0</v>
      </c>
      <c r="R350" s="63" t="n">
        <v>0</v>
      </c>
    </row>
    <row r="351" customFormat="false" ht="14.65" hidden="false" customHeight="false" outlineLevel="0" collapsed="false">
      <c r="A351" s="61" t="n">
        <v>36649</v>
      </c>
      <c r="B351" s="61" t="n">
        <v>36651</v>
      </c>
      <c r="C351" s="62" t="s">
        <v>109</v>
      </c>
      <c r="D351" s="63" t="n">
        <v>0</v>
      </c>
      <c r="E351" s="63" t="n">
        <v>-19</v>
      </c>
      <c r="F351" s="63" t="n">
        <v>0</v>
      </c>
      <c r="G351" s="63" t="n">
        <v>-19</v>
      </c>
      <c r="H351" s="63" t="n">
        <v>4299</v>
      </c>
      <c r="I351" s="63" t="n">
        <v>4239</v>
      </c>
      <c r="J351" s="63" t="n">
        <v>101</v>
      </c>
      <c r="K351" s="63" t="n">
        <v>0</v>
      </c>
      <c r="L351" s="63" t="n">
        <v>0</v>
      </c>
      <c r="M351" s="63" t="n">
        <v>80</v>
      </c>
      <c r="N351" s="63" t="n">
        <v>194</v>
      </c>
      <c r="O351" s="63" t="n">
        <v>9</v>
      </c>
      <c r="P351" s="63" t="n">
        <v>0</v>
      </c>
      <c r="Q351" s="63" t="n">
        <v>0</v>
      </c>
      <c r="R351" s="63" t="n">
        <v>0</v>
      </c>
    </row>
    <row r="352" customFormat="false" ht="14.65" hidden="false" customHeight="false" outlineLevel="0" collapsed="false">
      <c r="A352" s="61" t="n">
        <v>36650</v>
      </c>
      <c r="B352" s="61" t="n">
        <v>36650</v>
      </c>
      <c r="C352" s="62" t="s">
        <v>109</v>
      </c>
      <c r="D352" s="63" t="n">
        <v>-20</v>
      </c>
      <c r="E352" s="63" t="n">
        <v>-48</v>
      </c>
      <c r="F352" s="63" t="n">
        <v>11</v>
      </c>
      <c r="G352" s="63" t="n">
        <v>-57</v>
      </c>
      <c r="H352" s="63" t="n">
        <v>4429</v>
      </c>
      <c r="I352" s="63" t="n">
        <v>4290</v>
      </c>
      <c r="J352" s="63" t="n">
        <v>101</v>
      </c>
      <c r="K352" s="63" t="n">
        <v>0</v>
      </c>
      <c r="L352" s="63" t="n">
        <v>0</v>
      </c>
      <c r="M352" s="63" t="n">
        <v>78</v>
      </c>
      <c r="N352" s="63" t="n">
        <v>209</v>
      </c>
      <c r="O352" s="63" t="n">
        <v>9</v>
      </c>
      <c r="P352" s="63" t="n">
        <v>0</v>
      </c>
      <c r="Q352" s="63" t="n">
        <v>0</v>
      </c>
      <c r="R352" s="63" t="n">
        <v>0</v>
      </c>
    </row>
    <row r="353" customFormat="false" ht="14.65" hidden="false" customHeight="false" outlineLevel="0" collapsed="false">
      <c r="A353" s="61" t="n">
        <v>36650</v>
      </c>
      <c r="B353" s="61" t="n">
        <v>36651</v>
      </c>
      <c r="C353" s="62" t="s">
        <v>109</v>
      </c>
      <c r="D353" s="63" t="n">
        <v>-20</v>
      </c>
      <c r="E353" s="63" t="n">
        <v>-2</v>
      </c>
      <c r="F353" s="63" t="n">
        <v>26</v>
      </c>
      <c r="G353" s="63" t="n">
        <v>4</v>
      </c>
      <c r="H353" s="63" t="n">
        <v>4290</v>
      </c>
      <c r="I353" s="63" t="n">
        <v>4244</v>
      </c>
      <c r="J353" s="63" t="n">
        <v>101</v>
      </c>
      <c r="K353" s="63" t="n">
        <v>0</v>
      </c>
      <c r="L353" s="63" t="n">
        <v>0</v>
      </c>
      <c r="M353" s="63" t="n">
        <v>81</v>
      </c>
      <c r="N353" s="63" t="n">
        <v>233</v>
      </c>
      <c r="O353" s="63" t="n">
        <v>9</v>
      </c>
      <c r="P353" s="63" t="n">
        <v>0</v>
      </c>
      <c r="Q353" s="63" t="n">
        <v>0</v>
      </c>
      <c r="R353" s="63" t="n">
        <v>0</v>
      </c>
    </row>
    <row r="354" customFormat="false" ht="14.65" hidden="false" customHeight="false" outlineLevel="0" collapsed="false">
      <c r="A354" s="61" t="n">
        <v>36650</v>
      </c>
      <c r="B354" s="61" t="n">
        <v>36652</v>
      </c>
      <c r="C354" s="62" t="s">
        <v>109</v>
      </c>
      <c r="D354" s="63" t="n">
        <v>0</v>
      </c>
      <c r="E354" s="63" t="n">
        <v>151</v>
      </c>
      <c r="F354" s="63" t="n">
        <v>67</v>
      </c>
      <c r="G354" s="63" t="n">
        <v>218</v>
      </c>
      <c r="H354" s="63" t="n">
        <v>4244</v>
      </c>
      <c r="I354" s="63" t="n">
        <v>4409</v>
      </c>
      <c r="J354" s="63" t="n">
        <v>101</v>
      </c>
      <c r="K354" s="63" t="n">
        <v>0</v>
      </c>
      <c r="L354" s="63" t="n">
        <v>0</v>
      </c>
      <c r="M354" s="63" t="n">
        <v>81</v>
      </c>
      <c r="N354" s="63" t="n">
        <v>231</v>
      </c>
      <c r="O354" s="63" t="n">
        <v>9</v>
      </c>
      <c r="P354" s="63" t="n">
        <v>0</v>
      </c>
      <c r="Q354" s="63" t="n">
        <v>0</v>
      </c>
      <c r="R354" s="63" t="n">
        <v>0</v>
      </c>
    </row>
    <row r="355" customFormat="false" ht="14.65" hidden="false" customHeight="false" outlineLevel="0" collapsed="false">
      <c r="A355" s="61" t="n">
        <v>36651</v>
      </c>
      <c r="B355" s="61" t="n">
        <v>36651</v>
      </c>
      <c r="C355" s="62" t="s">
        <v>109</v>
      </c>
      <c r="D355" s="63" t="n">
        <v>-40</v>
      </c>
      <c r="E355" s="63" t="n">
        <v>-41</v>
      </c>
      <c r="F355" s="63" t="n">
        <v>36</v>
      </c>
      <c r="G355" s="63" t="n">
        <v>-45</v>
      </c>
      <c r="H355" s="63" t="n">
        <v>4285</v>
      </c>
      <c r="I355" s="63" t="n">
        <v>4196</v>
      </c>
      <c r="J355" s="63" t="n">
        <v>107</v>
      </c>
      <c r="K355" s="63" t="n">
        <v>0</v>
      </c>
      <c r="L355" s="63" t="n">
        <v>0</v>
      </c>
      <c r="M355" s="63" t="n">
        <v>80</v>
      </c>
      <c r="N355" s="63" t="n">
        <v>239</v>
      </c>
      <c r="O355" s="63" t="n">
        <v>9</v>
      </c>
      <c r="P355" s="63" t="n">
        <v>0</v>
      </c>
      <c r="Q355" s="63" t="n">
        <v>0</v>
      </c>
      <c r="R355" s="63" t="n">
        <v>0</v>
      </c>
    </row>
    <row r="356" customFormat="false" ht="14.65" hidden="false" customHeight="false" outlineLevel="0" collapsed="false">
      <c r="A356" s="61" t="n">
        <v>36651</v>
      </c>
      <c r="B356" s="61" t="n">
        <v>36652</v>
      </c>
      <c r="C356" s="62" t="s">
        <v>109</v>
      </c>
      <c r="D356" s="63" t="n">
        <v>-13</v>
      </c>
      <c r="E356" s="63" t="n">
        <v>175</v>
      </c>
      <c r="F356" s="63" t="n">
        <v>67</v>
      </c>
      <c r="G356" s="63" t="n">
        <v>229</v>
      </c>
      <c r="H356" s="63" t="n">
        <v>4196</v>
      </c>
      <c r="I356" s="63" t="n">
        <v>4393</v>
      </c>
      <c r="J356" s="63" t="n">
        <v>101</v>
      </c>
      <c r="K356" s="63" t="n">
        <v>0</v>
      </c>
      <c r="L356" s="63" t="n">
        <v>0</v>
      </c>
      <c r="M356" s="63" t="n">
        <v>80</v>
      </c>
      <c r="N356" s="63" t="n">
        <v>253</v>
      </c>
      <c r="O356" s="63" t="n">
        <v>9</v>
      </c>
      <c r="P356" s="63" t="n">
        <v>0</v>
      </c>
      <c r="Q356" s="63" t="n">
        <v>0</v>
      </c>
      <c r="R356" s="63" t="n">
        <v>0</v>
      </c>
    </row>
    <row r="357" customFormat="false" ht="14.65" hidden="false" customHeight="false" outlineLevel="0" collapsed="false">
      <c r="A357" s="61" t="n">
        <v>36651</v>
      </c>
      <c r="B357" s="61" t="n">
        <v>36653</v>
      </c>
      <c r="C357" s="62" t="s">
        <v>109</v>
      </c>
      <c r="D357" s="63" t="n">
        <v>14</v>
      </c>
      <c r="E357" s="63" t="n">
        <v>136</v>
      </c>
      <c r="F357" s="63" t="n">
        <v>67</v>
      </c>
      <c r="G357" s="63" t="n">
        <v>217</v>
      </c>
      <c r="H357" s="63" t="n">
        <v>4393</v>
      </c>
      <c r="I357" s="63" t="n">
        <v>4556</v>
      </c>
      <c r="J357" s="63" t="n">
        <v>101</v>
      </c>
      <c r="K357" s="63" t="n">
        <v>0</v>
      </c>
      <c r="L357" s="63" t="n">
        <v>0</v>
      </c>
      <c r="M357" s="63" t="n">
        <v>80</v>
      </c>
      <c r="N357" s="63" t="n">
        <v>273</v>
      </c>
      <c r="O357" s="63" t="n">
        <v>9</v>
      </c>
      <c r="P357" s="63" t="n">
        <v>0</v>
      </c>
      <c r="Q357" s="63" t="n">
        <v>0</v>
      </c>
      <c r="R357" s="63" t="n">
        <v>0</v>
      </c>
    </row>
    <row r="358" customFormat="false" ht="14.65" hidden="false" customHeight="false" outlineLevel="0" collapsed="false">
      <c r="A358" s="61" t="n">
        <v>36652</v>
      </c>
      <c r="B358" s="61" t="n">
        <v>36652</v>
      </c>
      <c r="C358" s="62" t="s">
        <v>109</v>
      </c>
      <c r="D358" s="63" t="n">
        <v>-254</v>
      </c>
      <c r="E358" s="63" t="n">
        <v>187</v>
      </c>
      <c r="F358" s="63" t="n">
        <v>22</v>
      </c>
      <c r="G358" s="63" t="n">
        <v>-45</v>
      </c>
      <c r="H358" s="63" t="n">
        <v>4192</v>
      </c>
      <c r="I358" s="63" t="n">
        <v>4112</v>
      </c>
      <c r="J358" s="63" t="n">
        <v>101</v>
      </c>
      <c r="K358" s="63" t="n">
        <v>0</v>
      </c>
      <c r="L358" s="63" t="n">
        <v>0</v>
      </c>
      <c r="M358" s="63" t="n">
        <v>81</v>
      </c>
      <c r="N358" s="63" t="n">
        <v>261</v>
      </c>
      <c r="O358" s="63" t="n">
        <v>9</v>
      </c>
      <c r="P358" s="63" t="n">
        <v>0</v>
      </c>
      <c r="Q358" s="63" t="n">
        <v>0</v>
      </c>
      <c r="R358" s="63" t="n">
        <v>0</v>
      </c>
    </row>
    <row r="359" customFormat="false" ht="14.65" hidden="false" customHeight="false" outlineLevel="0" collapsed="false">
      <c r="A359" s="61" t="n">
        <v>36652</v>
      </c>
      <c r="B359" s="61" t="n">
        <v>36653</v>
      </c>
      <c r="C359" s="62" t="s">
        <v>109</v>
      </c>
      <c r="D359" s="63" t="n">
        <v>-47</v>
      </c>
      <c r="E359" s="63" t="n">
        <v>184</v>
      </c>
      <c r="F359" s="63" t="n">
        <v>10</v>
      </c>
      <c r="G359" s="63" t="n">
        <v>147</v>
      </c>
      <c r="H359" s="63" t="n">
        <v>4112</v>
      </c>
      <c r="I359" s="63" t="n">
        <v>4227</v>
      </c>
      <c r="J359" s="63" t="n">
        <v>101</v>
      </c>
      <c r="K359" s="63" t="n">
        <v>0</v>
      </c>
      <c r="L359" s="63" t="n">
        <v>0</v>
      </c>
      <c r="M359" s="63" t="n">
        <v>81</v>
      </c>
      <c r="N359" s="63" t="n">
        <v>253</v>
      </c>
      <c r="O359" s="63" t="n">
        <v>9</v>
      </c>
      <c r="P359" s="63" t="n">
        <v>0</v>
      </c>
      <c r="Q359" s="63" t="n">
        <v>0</v>
      </c>
      <c r="R359" s="63" t="n">
        <v>0</v>
      </c>
    </row>
    <row r="360" customFormat="false" ht="14.65" hidden="false" customHeight="false" outlineLevel="0" collapsed="false">
      <c r="A360" s="61" t="n">
        <v>36652</v>
      </c>
      <c r="B360" s="61" t="n">
        <v>36654</v>
      </c>
      <c r="C360" s="62" t="s">
        <v>109</v>
      </c>
      <c r="D360" s="63" t="n">
        <v>14</v>
      </c>
      <c r="E360" s="63" t="n">
        <v>78</v>
      </c>
      <c r="F360" s="63" t="n">
        <v>-121</v>
      </c>
      <c r="G360" s="63" t="n">
        <v>-29</v>
      </c>
      <c r="H360" s="63" t="n">
        <v>4227</v>
      </c>
      <c r="I360" s="63" t="n">
        <v>4148</v>
      </c>
      <c r="J360" s="63" t="n">
        <v>101</v>
      </c>
      <c r="K360" s="63" t="n">
        <v>0</v>
      </c>
      <c r="L360" s="63" t="n">
        <v>0</v>
      </c>
      <c r="M360" s="63" t="n">
        <v>81</v>
      </c>
      <c r="N360" s="63" t="n">
        <v>272</v>
      </c>
      <c r="O360" s="63" t="n">
        <v>9</v>
      </c>
      <c r="P360" s="63" t="n">
        <v>0</v>
      </c>
      <c r="Q360" s="63" t="n">
        <v>0</v>
      </c>
      <c r="R360" s="63" t="n">
        <v>0</v>
      </c>
    </row>
    <row r="361" customFormat="false" ht="14.65" hidden="false" customHeight="false" outlineLevel="0" collapsed="false">
      <c r="A361" s="61" t="n">
        <v>36653</v>
      </c>
      <c r="B361" s="61" t="n">
        <v>36653</v>
      </c>
      <c r="C361" s="62" t="s">
        <v>109</v>
      </c>
      <c r="D361" s="63" t="n">
        <v>-61</v>
      </c>
      <c r="E361" s="63" t="n">
        <v>145</v>
      </c>
      <c r="F361" s="63" t="n">
        <v>17</v>
      </c>
      <c r="G361" s="63" t="n">
        <v>101</v>
      </c>
      <c r="H361" s="63" t="n">
        <v>4114</v>
      </c>
      <c r="I361" s="63" t="n">
        <v>4201</v>
      </c>
      <c r="J361" s="63" t="n">
        <v>101</v>
      </c>
      <c r="K361" s="63" t="n">
        <v>0</v>
      </c>
      <c r="L361" s="63" t="n">
        <v>0</v>
      </c>
      <c r="M361" s="63" t="n">
        <v>80</v>
      </c>
      <c r="N361" s="63" t="n">
        <v>108</v>
      </c>
      <c r="O361" s="63" t="n">
        <v>9</v>
      </c>
      <c r="P361" s="63" t="n">
        <v>0</v>
      </c>
      <c r="Q361" s="63" t="n">
        <v>0</v>
      </c>
      <c r="R361" s="63" t="n">
        <v>0</v>
      </c>
    </row>
    <row r="362" customFormat="false" ht="14.65" hidden="false" customHeight="false" outlineLevel="0" collapsed="false">
      <c r="A362" s="61" t="n">
        <v>36653</v>
      </c>
      <c r="B362" s="61" t="n">
        <v>36654</v>
      </c>
      <c r="C362" s="62" t="s">
        <v>109</v>
      </c>
      <c r="D362" s="63" t="n">
        <v>0</v>
      </c>
      <c r="E362" s="63" t="n">
        <v>0</v>
      </c>
      <c r="F362" s="63" t="n">
        <v>-163</v>
      </c>
      <c r="G362" s="63" t="n">
        <v>-163</v>
      </c>
      <c r="H362" s="63" t="n">
        <v>4201</v>
      </c>
      <c r="I362" s="63" t="n">
        <v>4057</v>
      </c>
      <c r="J362" s="63" t="n">
        <v>101</v>
      </c>
      <c r="K362" s="63" t="n">
        <v>0</v>
      </c>
      <c r="L362" s="63" t="n">
        <v>0</v>
      </c>
      <c r="M362" s="63" t="n">
        <v>81</v>
      </c>
      <c r="N362" s="63" t="n">
        <v>96</v>
      </c>
      <c r="O362" s="63" t="n">
        <v>9</v>
      </c>
      <c r="P362" s="63" t="n">
        <v>0</v>
      </c>
      <c r="Q362" s="63" t="n">
        <v>0</v>
      </c>
      <c r="R362" s="63" t="n">
        <v>0</v>
      </c>
    </row>
    <row r="363" customFormat="false" ht="14.65" hidden="false" customHeight="false" outlineLevel="0" collapsed="false">
      <c r="A363" s="61" t="n">
        <v>36653</v>
      </c>
      <c r="B363" s="61" t="n">
        <v>36655</v>
      </c>
      <c r="C363" s="62" t="s">
        <v>109</v>
      </c>
      <c r="D363" s="63" t="n">
        <v>0</v>
      </c>
      <c r="E363" s="63" t="n">
        <v>32</v>
      </c>
      <c r="F363" s="63" t="n">
        <v>-79</v>
      </c>
      <c r="G363" s="63" t="n">
        <v>-47</v>
      </c>
      <c r="H363" s="63" t="n">
        <v>4057</v>
      </c>
      <c r="I363" s="63" t="n">
        <v>4008</v>
      </c>
      <c r="J363" s="63" t="n">
        <v>101</v>
      </c>
      <c r="K363" s="63" t="n">
        <v>0</v>
      </c>
      <c r="L363" s="63" t="n">
        <v>0</v>
      </c>
      <c r="M363" s="63" t="n">
        <v>81</v>
      </c>
      <c r="N363" s="63" t="n">
        <v>83</v>
      </c>
      <c r="O363" s="63" t="n">
        <v>9</v>
      </c>
      <c r="P363" s="63" t="n">
        <v>0</v>
      </c>
      <c r="Q363" s="63" t="n">
        <v>0</v>
      </c>
      <c r="R363" s="63" t="n">
        <v>0</v>
      </c>
    </row>
    <row r="364" customFormat="false" ht="14.65" hidden="false" customHeight="false" outlineLevel="0" collapsed="false">
      <c r="A364" s="61" t="n">
        <v>36654</v>
      </c>
      <c r="B364" s="61" t="n">
        <v>36654</v>
      </c>
      <c r="C364" s="62" t="s">
        <v>109</v>
      </c>
      <c r="D364" s="63" t="n">
        <v>30</v>
      </c>
      <c r="E364" s="63" t="n">
        <v>54</v>
      </c>
      <c r="F364" s="63" t="n">
        <v>-225</v>
      </c>
      <c r="G364" s="63" t="n">
        <v>-141</v>
      </c>
      <c r="H364" s="63" t="n">
        <v>4188</v>
      </c>
      <c r="I364" s="63" t="n">
        <v>4086</v>
      </c>
      <c r="J364" s="63" t="n">
        <v>101</v>
      </c>
      <c r="K364" s="63" t="n">
        <v>0</v>
      </c>
      <c r="L364" s="63" t="n">
        <v>0</v>
      </c>
      <c r="M364" s="63" t="n">
        <v>79</v>
      </c>
      <c r="N364" s="63" t="n">
        <v>103</v>
      </c>
      <c r="O364" s="63" t="n">
        <v>9</v>
      </c>
      <c r="P364" s="63" t="n">
        <v>0</v>
      </c>
      <c r="Q364" s="63" t="n">
        <v>0</v>
      </c>
      <c r="R364" s="63" t="n">
        <v>0</v>
      </c>
    </row>
    <row r="365" customFormat="false" ht="14.65" hidden="false" customHeight="false" outlineLevel="0" collapsed="false">
      <c r="A365" s="61" t="n">
        <v>36654</v>
      </c>
      <c r="B365" s="61" t="n">
        <v>36655</v>
      </c>
      <c r="C365" s="62" t="s">
        <v>109</v>
      </c>
      <c r="D365" s="63" t="n">
        <v>15</v>
      </c>
      <c r="E365" s="63" t="n">
        <v>-34</v>
      </c>
      <c r="F365" s="63" t="n">
        <v>48</v>
      </c>
      <c r="G365" s="63" t="n">
        <v>29</v>
      </c>
      <c r="H365" s="63" t="n">
        <v>4086</v>
      </c>
      <c r="I365" s="63" t="n">
        <v>4091</v>
      </c>
      <c r="J365" s="63" t="n">
        <v>101</v>
      </c>
      <c r="K365" s="63" t="n">
        <v>0</v>
      </c>
      <c r="L365" s="63" t="n">
        <v>0</v>
      </c>
      <c r="M365" s="63" t="n">
        <v>79</v>
      </c>
      <c r="N365" s="63" t="n">
        <v>169</v>
      </c>
      <c r="O365" s="63" t="n">
        <v>9</v>
      </c>
      <c r="P365" s="63" t="n">
        <v>0</v>
      </c>
      <c r="Q365" s="63" t="n">
        <v>0</v>
      </c>
      <c r="R365" s="63" t="n">
        <v>0</v>
      </c>
    </row>
    <row r="366" customFormat="false" ht="25.35" hidden="false" customHeight="false" outlineLevel="0" collapsed="false">
      <c r="A366" s="61" t="n">
        <v>36654</v>
      </c>
      <c r="B366" s="61" t="n">
        <v>36656</v>
      </c>
      <c r="C366" s="62" t="s">
        <v>109</v>
      </c>
      <c r="D366" s="63" t="n">
        <v>0</v>
      </c>
      <c r="E366" s="63" t="n">
        <v>-34</v>
      </c>
      <c r="F366" s="63" t="n">
        <v>54</v>
      </c>
      <c r="G366" s="63" t="n">
        <v>20</v>
      </c>
      <c r="H366" s="63" t="n">
        <v>4091</v>
      </c>
      <c r="I366" s="63" t="n">
        <v>4105</v>
      </c>
      <c r="J366" s="63" t="n">
        <v>101</v>
      </c>
      <c r="K366" s="63" t="n">
        <v>0</v>
      </c>
      <c r="L366" s="63" t="n">
        <v>0</v>
      </c>
      <c r="M366" s="63" t="n">
        <v>79</v>
      </c>
      <c r="N366" s="63" t="n">
        <v>124</v>
      </c>
      <c r="O366" s="63" t="n">
        <v>9</v>
      </c>
      <c r="P366" s="63" t="n">
        <v>0</v>
      </c>
      <c r="Q366" s="63" t="n">
        <v>0</v>
      </c>
      <c r="R366" s="63" t="n">
        <v>0</v>
      </c>
    </row>
    <row r="367" customFormat="false" ht="25.35" hidden="false" customHeight="false" outlineLevel="0" collapsed="false">
      <c r="A367" s="61" t="n">
        <v>36656</v>
      </c>
      <c r="B367" s="61" t="n">
        <v>36656</v>
      </c>
      <c r="C367" s="62" t="s">
        <v>109</v>
      </c>
      <c r="D367" s="63" t="n">
        <v>-116</v>
      </c>
      <c r="E367" s="63" t="n">
        <v>-83</v>
      </c>
      <c r="F367" s="63" t="n">
        <v>18</v>
      </c>
      <c r="G367" s="63" t="n">
        <v>-181</v>
      </c>
      <c r="H367" s="63" t="n">
        <v>4031</v>
      </c>
      <c r="I367" s="63" t="n">
        <v>3914</v>
      </c>
      <c r="J367" s="63" t="n">
        <v>101</v>
      </c>
      <c r="K367" s="63" t="n">
        <v>0</v>
      </c>
      <c r="L367" s="63" t="n">
        <v>0</v>
      </c>
      <c r="M367" s="63" t="n">
        <v>57</v>
      </c>
      <c r="N367" s="63" t="n">
        <v>68</v>
      </c>
      <c r="O367" s="63" t="n">
        <v>9</v>
      </c>
      <c r="P367" s="63" t="n">
        <v>0</v>
      </c>
      <c r="Q367" s="63" t="n">
        <v>0</v>
      </c>
      <c r="R367" s="63" t="n">
        <v>0</v>
      </c>
    </row>
    <row r="368" customFormat="false" ht="25.35" hidden="false" customHeight="false" outlineLevel="0" collapsed="false">
      <c r="A368" s="61" t="n">
        <v>36656</v>
      </c>
      <c r="B368" s="61" t="n">
        <v>36657</v>
      </c>
      <c r="C368" s="62" t="s">
        <v>109</v>
      </c>
      <c r="D368" s="63" t="n">
        <v>-11</v>
      </c>
      <c r="E368" s="63" t="n">
        <v>-92</v>
      </c>
      <c r="F368" s="63" t="n">
        <v>19</v>
      </c>
      <c r="G368" s="63" t="n">
        <v>-84</v>
      </c>
      <c r="H368" s="63" t="n">
        <v>3914</v>
      </c>
      <c r="I368" s="63" t="n">
        <v>3895</v>
      </c>
      <c r="J368" s="63" t="n">
        <v>101</v>
      </c>
      <c r="K368" s="63" t="n">
        <v>0</v>
      </c>
      <c r="L368" s="63" t="n">
        <v>7</v>
      </c>
      <c r="M368" s="63" t="n">
        <v>42</v>
      </c>
      <c r="N368" s="63" t="n">
        <v>0</v>
      </c>
      <c r="O368" s="63" t="n">
        <v>9</v>
      </c>
      <c r="P368" s="63" t="n">
        <v>0</v>
      </c>
      <c r="Q368" s="63" t="n">
        <v>0</v>
      </c>
      <c r="R368" s="63" t="n">
        <v>0</v>
      </c>
    </row>
    <row r="369" customFormat="false" ht="25.35" hidden="false" customHeight="false" outlineLevel="0" collapsed="false">
      <c r="A369" s="61" t="n">
        <v>36656</v>
      </c>
      <c r="B369" s="61" t="n">
        <v>36658</v>
      </c>
      <c r="C369" s="62" t="s">
        <v>109</v>
      </c>
      <c r="D369" s="63" t="n">
        <v>0</v>
      </c>
      <c r="E369" s="63" t="n">
        <v>-65</v>
      </c>
      <c r="F369" s="63" t="n">
        <v>28</v>
      </c>
      <c r="G369" s="63" t="n">
        <v>-37</v>
      </c>
      <c r="H369" s="63" t="n">
        <v>3895</v>
      </c>
      <c r="I369" s="63" t="n">
        <v>3922</v>
      </c>
      <c r="J369" s="63" t="n">
        <v>101</v>
      </c>
      <c r="K369" s="63" t="n">
        <v>0</v>
      </c>
      <c r="L369" s="63" t="n">
        <v>0</v>
      </c>
      <c r="M369" s="63" t="n">
        <v>79</v>
      </c>
      <c r="N369" s="63" t="n">
        <v>106</v>
      </c>
      <c r="O369" s="63" t="n">
        <v>9</v>
      </c>
      <c r="P369" s="63" t="n">
        <v>0</v>
      </c>
      <c r="Q369" s="63" t="n">
        <v>0</v>
      </c>
      <c r="R369" s="63" t="n">
        <v>0</v>
      </c>
    </row>
    <row r="370" customFormat="false" ht="25.35" hidden="false" customHeight="false" outlineLevel="0" collapsed="false">
      <c r="A370" s="61" t="n">
        <v>36657</v>
      </c>
      <c r="B370" s="61" t="n">
        <v>36657</v>
      </c>
      <c r="C370" s="62" t="s">
        <v>109</v>
      </c>
      <c r="D370" s="63" t="n">
        <v>90</v>
      </c>
      <c r="E370" s="63" t="n">
        <v>-161</v>
      </c>
      <c r="F370" s="63" t="n">
        <v>17</v>
      </c>
      <c r="G370" s="63" t="n">
        <v>-54</v>
      </c>
      <c r="H370" s="63" t="n">
        <v>3905</v>
      </c>
      <c r="I370" s="63" t="n">
        <v>3901</v>
      </c>
      <c r="J370" s="63" t="n">
        <v>101</v>
      </c>
      <c r="K370" s="63" t="n">
        <v>0</v>
      </c>
      <c r="L370" s="63" t="n">
        <v>7</v>
      </c>
      <c r="M370" s="63" t="n">
        <v>61</v>
      </c>
      <c r="N370" s="63" t="n">
        <v>73</v>
      </c>
      <c r="O370" s="63" t="n">
        <v>8</v>
      </c>
      <c r="P370" s="63" t="n">
        <v>0</v>
      </c>
      <c r="Q370" s="63" t="n">
        <v>0</v>
      </c>
      <c r="R370" s="63" t="n">
        <v>0</v>
      </c>
    </row>
    <row r="371" customFormat="false" ht="25.35" hidden="false" customHeight="false" outlineLevel="0" collapsed="false">
      <c r="A371" s="61" t="n">
        <v>36657</v>
      </c>
      <c r="B371" s="61" t="n">
        <v>36658</v>
      </c>
      <c r="C371" s="62" t="s">
        <v>109</v>
      </c>
      <c r="D371" s="63" t="n">
        <v>48</v>
      </c>
      <c r="E371" s="63" t="n">
        <v>-116</v>
      </c>
      <c r="F371" s="63" t="n">
        <v>93</v>
      </c>
      <c r="G371" s="63" t="n">
        <v>25</v>
      </c>
      <c r="H371" s="63" t="n">
        <v>3901</v>
      </c>
      <c r="I371" s="63" t="n">
        <v>3900</v>
      </c>
      <c r="J371" s="63" t="n">
        <v>106</v>
      </c>
      <c r="K371" s="63" t="n">
        <v>0</v>
      </c>
      <c r="L371" s="63" t="n">
        <v>0</v>
      </c>
      <c r="M371" s="63" t="n">
        <v>77</v>
      </c>
      <c r="N371" s="63" t="n">
        <v>98</v>
      </c>
      <c r="O371" s="63" t="n">
        <v>8</v>
      </c>
      <c r="P371" s="63" t="n">
        <v>0</v>
      </c>
      <c r="Q371" s="63" t="n">
        <v>0</v>
      </c>
      <c r="R371" s="63" t="n">
        <v>0</v>
      </c>
    </row>
    <row r="372" customFormat="false" ht="25.35" hidden="false" customHeight="false" outlineLevel="0" collapsed="false">
      <c r="A372" s="61" t="n">
        <v>36657</v>
      </c>
      <c r="B372" s="61" t="n">
        <v>36659</v>
      </c>
      <c r="C372" s="62" t="s">
        <v>109</v>
      </c>
      <c r="D372" s="63" t="n">
        <v>24</v>
      </c>
      <c r="E372" s="63" t="n">
        <v>158</v>
      </c>
      <c r="F372" s="63" t="n">
        <v>30</v>
      </c>
      <c r="G372" s="63" t="n">
        <v>212</v>
      </c>
      <c r="H372" s="63" t="n">
        <v>3900</v>
      </c>
      <c r="I372" s="63" t="n">
        <v>4050</v>
      </c>
      <c r="J372" s="63" t="n">
        <v>101</v>
      </c>
      <c r="K372" s="63" t="n">
        <v>0</v>
      </c>
      <c r="L372" s="63" t="n">
        <v>0</v>
      </c>
      <c r="M372" s="63" t="n">
        <v>77</v>
      </c>
      <c r="N372" s="63" t="n">
        <v>232</v>
      </c>
      <c r="O372" s="63" t="n">
        <v>9</v>
      </c>
      <c r="P372" s="63" t="n">
        <v>0</v>
      </c>
      <c r="Q372" s="63" t="n">
        <v>0</v>
      </c>
      <c r="R372" s="63" t="n">
        <v>0</v>
      </c>
    </row>
    <row r="373" customFormat="false" ht="25.35" hidden="false" customHeight="false" outlineLevel="0" collapsed="false">
      <c r="A373" s="61" t="n">
        <v>36658</v>
      </c>
      <c r="B373" s="61" t="n">
        <v>36658</v>
      </c>
      <c r="C373" s="62" t="s">
        <v>109</v>
      </c>
      <c r="D373" s="63" t="n">
        <v>-20</v>
      </c>
      <c r="E373" s="63" t="n">
        <v>-108</v>
      </c>
      <c r="F373" s="63" t="n">
        <v>35</v>
      </c>
      <c r="G373" s="63" t="n">
        <v>-93</v>
      </c>
      <c r="H373" s="63" t="n">
        <v>3902</v>
      </c>
      <c r="I373" s="63" t="n">
        <v>3869</v>
      </c>
      <c r="J373" s="63" t="n">
        <v>106</v>
      </c>
      <c r="K373" s="63" t="n">
        <v>0</v>
      </c>
      <c r="L373" s="63" t="n">
        <v>0</v>
      </c>
      <c r="M373" s="63" t="n">
        <v>65</v>
      </c>
      <c r="N373" s="63" t="n">
        <v>94</v>
      </c>
      <c r="O373" s="63" t="n">
        <v>7</v>
      </c>
      <c r="P373" s="63" t="n">
        <v>0</v>
      </c>
      <c r="Q373" s="63" t="n">
        <v>0</v>
      </c>
      <c r="R373" s="63" t="n">
        <v>0</v>
      </c>
    </row>
    <row r="374" customFormat="false" ht="25.35" hidden="false" customHeight="false" outlineLevel="0" collapsed="false">
      <c r="A374" s="61" t="n">
        <v>36658</v>
      </c>
      <c r="B374" s="61" t="n">
        <v>36659</v>
      </c>
      <c r="C374" s="62" t="s">
        <v>109</v>
      </c>
      <c r="D374" s="63" t="n">
        <v>47</v>
      </c>
      <c r="E374" s="63" t="n">
        <v>92</v>
      </c>
      <c r="F374" s="63" t="n">
        <v>175</v>
      </c>
      <c r="G374" s="63" t="n">
        <v>314</v>
      </c>
      <c r="H374" s="63" t="n">
        <v>3869</v>
      </c>
      <c r="I374" s="63" t="n">
        <v>4132</v>
      </c>
      <c r="J374" s="63" t="n">
        <v>101</v>
      </c>
      <c r="K374" s="63" t="n">
        <v>0</v>
      </c>
      <c r="L374" s="63" t="n">
        <v>0</v>
      </c>
      <c r="M374" s="63" t="n">
        <v>77</v>
      </c>
      <c r="N374" s="63" t="n">
        <v>166</v>
      </c>
      <c r="O374" s="63" t="n">
        <v>9</v>
      </c>
      <c r="P374" s="63" t="n">
        <v>0</v>
      </c>
      <c r="Q374" s="63" t="n">
        <v>0</v>
      </c>
      <c r="R374" s="63" t="n">
        <v>0</v>
      </c>
    </row>
    <row r="375" customFormat="false" ht="25.35" hidden="false" customHeight="false" outlineLevel="0" collapsed="false">
      <c r="A375" s="61" t="n">
        <v>36658</v>
      </c>
      <c r="B375" s="61" t="n">
        <v>36660</v>
      </c>
      <c r="C375" s="62" t="s">
        <v>109</v>
      </c>
      <c r="D375" s="63" t="n">
        <v>-34</v>
      </c>
      <c r="E375" s="63" t="n">
        <v>82</v>
      </c>
      <c r="F375" s="63" t="n">
        <v>166</v>
      </c>
      <c r="G375" s="63" t="n">
        <v>214</v>
      </c>
      <c r="H375" s="63" t="n">
        <v>4132</v>
      </c>
      <c r="I375" s="63" t="n">
        <v>4292</v>
      </c>
      <c r="J375" s="63" t="n">
        <v>101</v>
      </c>
      <c r="K375" s="63" t="n">
        <v>0</v>
      </c>
      <c r="L375" s="63" t="n">
        <v>0</v>
      </c>
      <c r="M375" s="63" t="n">
        <v>77</v>
      </c>
      <c r="N375" s="63" t="n">
        <v>168</v>
      </c>
      <c r="O375" s="63" t="n">
        <v>9</v>
      </c>
      <c r="P375" s="63" t="n">
        <v>0</v>
      </c>
      <c r="Q375" s="63" t="n">
        <v>0</v>
      </c>
      <c r="R375" s="63" t="n">
        <v>0</v>
      </c>
    </row>
    <row r="376" customFormat="false" ht="25.35" hidden="false" customHeight="false" outlineLevel="0" collapsed="false">
      <c r="A376" s="61" t="n">
        <v>36659</v>
      </c>
      <c r="B376" s="61" t="n">
        <v>36659</v>
      </c>
      <c r="C376" s="62" t="s">
        <v>109</v>
      </c>
      <c r="D376" s="63" t="n">
        <v>-78</v>
      </c>
      <c r="E376" s="63" t="n">
        <v>112</v>
      </c>
      <c r="F376" s="63" t="n">
        <v>73</v>
      </c>
      <c r="G376" s="63" t="n">
        <v>107</v>
      </c>
      <c r="H376" s="63" t="n">
        <v>3876</v>
      </c>
      <c r="I376" s="63" t="n">
        <v>4028</v>
      </c>
      <c r="J376" s="63" t="n">
        <v>101</v>
      </c>
      <c r="K376" s="63" t="n">
        <v>0</v>
      </c>
      <c r="L376" s="63" t="n">
        <v>0</v>
      </c>
      <c r="M376" s="63" t="n">
        <v>59</v>
      </c>
      <c r="N376" s="63" t="n">
        <v>83</v>
      </c>
      <c r="O376" s="63" t="n">
        <v>8</v>
      </c>
      <c r="P376" s="63" t="n">
        <v>0</v>
      </c>
      <c r="Q376" s="63" t="n">
        <v>0</v>
      </c>
      <c r="R376" s="63" t="n">
        <v>0</v>
      </c>
    </row>
    <row r="377" customFormat="false" ht="25.35" hidden="false" customHeight="false" outlineLevel="0" collapsed="false">
      <c r="A377" s="61" t="n">
        <v>36659</v>
      </c>
      <c r="B377" s="61" t="n">
        <v>36660</v>
      </c>
      <c r="C377" s="62" t="s">
        <v>109</v>
      </c>
      <c r="D377" s="63" t="n">
        <v>0</v>
      </c>
      <c r="E377" s="63" t="n">
        <v>97</v>
      </c>
      <c r="F377" s="63" t="n">
        <v>64</v>
      </c>
      <c r="G377" s="63" t="n">
        <v>161</v>
      </c>
      <c r="H377" s="63" t="n">
        <v>4028</v>
      </c>
      <c r="I377" s="63" t="n">
        <v>4212</v>
      </c>
      <c r="J377" s="63" t="n">
        <v>101</v>
      </c>
      <c r="K377" s="63" t="n">
        <v>0</v>
      </c>
      <c r="L377" s="63" t="n">
        <v>0</v>
      </c>
      <c r="M377" s="63" t="n">
        <v>75</v>
      </c>
      <c r="N377" s="63" t="n">
        <v>0</v>
      </c>
      <c r="O377" s="63" t="n">
        <v>8</v>
      </c>
      <c r="P377" s="63" t="n">
        <v>0</v>
      </c>
      <c r="Q377" s="63" t="n">
        <v>0</v>
      </c>
      <c r="R377" s="63" t="n">
        <v>0</v>
      </c>
    </row>
    <row r="378" customFormat="false" ht="25.35" hidden="false" customHeight="false" outlineLevel="0" collapsed="false">
      <c r="A378" s="61" t="n">
        <v>36659</v>
      </c>
      <c r="B378" s="61" t="n">
        <v>36661</v>
      </c>
      <c r="C378" s="62" t="s">
        <v>109</v>
      </c>
      <c r="D378" s="63" t="n">
        <v>0</v>
      </c>
      <c r="E378" s="63" t="n">
        <v>10</v>
      </c>
      <c r="F378" s="63" t="n">
        <v>-69</v>
      </c>
      <c r="G378" s="63" t="n">
        <v>-59</v>
      </c>
      <c r="H378" s="63" t="n">
        <v>4212</v>
      </c>
      <c r="I378" s="63" t="n">
        <v>4194</v>
      </c>
      <c r="J378" s="63" t="n">
        <v>97</v>
      </c>
      <c r="K378" s="63" t="n">
        <v>0</v>
      </c>
      <c r="L378" s="63" t="n">
        <v>0</v>
      </c>
      <c r="M378" s="63" t="n">
        <v>75</v>
      </c>
      <c r="N378" s="63" t="n">
        <v>0</v>
      </c>
      <c r="O378" s="63" t="n">
        <v>8</v>
      </c>
      <c r="P378" s="63" t="n">
        <v>0</v>
      </c>
      <c r="Q378" s="63" t="n">
        <v>0</v>
      </c>
      <c r="R378" s="63" t="n">
        <v>0</v>
      </c>
    </row>
    <row r="379" customFormat="false" ht="25.35" hidden="false" customHeight="false" outlineLevel="0" collapsed="false">
      <c r="A379" s="61" t="n">
        <v>36660</v>
      </c>
      <c r="B379" s="61" t="n">
        <v>36660</v>
      </c>
      <c r="C379" s="62" t="s">
        <v>109</v>
      </c>
      <c r="D379" s="63" t="n">
        <v>-42</v>
      </c>
      <c r="E379" s="63" t="n">
        <v>65</v>
      </c>
      <c r="F379" s="63" t="n">
        <v>160</v>
      </c>
      <c r="G379" s="63" t="n">
        <v>183</v>
      </c>
      <c r="H379" s="63" t="n">
        <v>4022</v>
      </c>
      <c r="I379" s="63" t="n">
        <v>4270</v>
      </c>
      <c r="J379" s="63" t="n">
        <v>101</v>
      </c>
      <c r="K379" s="63" t="n">
        <v>0</v>
      </c>
      <c r="L379" s="63" t="n">
        <v>0</v>
      </c>
      <c r="M379" s="63" t="n">
        <v>78</v>
      </c>
      <c r="N379" s="63" t="n">
        <v>15</v>
      </c>
      <c r="O379" s="63" t="n">
        <v>8</v>
      </c>
      <c r="P379" s="63" t="n">
        <v>0</v>
      </c>
      <c r="Q379" s="63" t="n">
        <v>0</v>
      </c>
      <c r="R379" s="63" t="n">
        <v>0</v>
      </c>
    </row>
    <row r="380" customFormat="false" ht="25.35" hidden="false" customHeight="false" outlineLevel="0" collapsed="false">
      <c r="A380" s="61" t="n">
        <v>36660</v>
      </c>
      <c r="B380" s="61" t="n">
        <v>36661</v>
      </c>
      <c r="C380" s="62" t="s">
        <v>109</v>
      </c>
      <c r="D380" s="63" t="n">
        <v>-69</v>
      </c>
      <c r="E380" s="63" t="n">
        <v>-25</v>
      </c>
      <c r="F380" s="63" t="n">
        <v>-6</v>
      </c>
      <c r="G380" s="63" t="n">
        <v>-100</v>
      </c>
      <c r="H380" s="63" t="n">
        <v>4270</v>
      </c>
      <c r="I380" s="63" t="n">
        <v>4191</v>
      </c>
      <c r="J380" s="63" t="n">
        <v>101</v>
      </c>
      <c r="K380" s="63" t="n">
        <v>0</v>
      </c>
      <c r="L380" s="63" t="n">
        <v>0</v>
      </c>
      <c r="M380" s="63" t="n">
        <v>77</v>
      </c>
      <c r="N380" s="63" t="n">
        <v>0</v>
      </c>
      <c r="O380" s="63" t="n">
        <v>8</v>
      </c>
      <c r="P380" s="63" t="n">
        <v>0</v>
      </c>
      <c r="Q380" s="63" t="n">
        <v>0</v>
      </c>
      <c r="R380" s="63" t="n">
        <v>0</v>
      </c>
    </row>
    <row r="381" customFormat="false" ht="25.35" hidden="false" customHeight="false" outlineLevel="0" collapsed="false">
      <c r="A381" s="61" t="n">
        <v>36660</v>
      </c>
      <c r="B381" s="61" t="n">
        <v>36662</v>
      </c>
      <c r="C381" s="62" t="s">
        <v>109</v>
      </c>
      <c r="D381" s="63" t="n">
        <v>0</v>
      </c>
      <c r="E381" s="63" t="n">
        <v>-44</v>
      </c>
      <c r="F381" s="63" t="n">
        <v>3</v>
      </c>
      <c r="G381" s="63" t="n">
        <v>-41</v>
      </c>
      <c r="H381" s="63" t="n">
        <v>4191</v>
      </c>
      <c r="I381" s="63" t="n">
        <v>4148</v>
      </c>
      <c r="J381" s="63" t="n">
        <v>97</v>
      </c>
      <c r="K381" s="63" t="n">
        <v>0</v>
      </c>
      <c r="L381" s="63" t="n">
        <v>0</v>
      </c>
      <c r="M381" s="63" t="n">
        <v>77</v>
      </c>
      <c r="N381" s="63" t="n">
        <v>96</v>
      </c>
      <c r="O381" s="63" t="n">
        <v>8</v>
      </c>
      <c r="P381" s="63" t="n">
        <v>0</v>
      </c>
      <c r="Q381" s="63" t="n">
        <v>0</v>
      </c>
      <c r="R381" s="63" t="n">
        <v>0</v>
      </c>
    </row>
    <row r="382" customFormat="false" ht="25.35" hidden="false" customHeight="false" outlineLevel="0" collapsed="false">
      <c r="A382" s="61" t="n">
        <v>36661</v>
      </c>
      <c r="B382" s="61" t="n">
        <v>36661</v>
      </c>
      <c r="C382" s="62" t="s">
        <v>109</v>
      </c>
      <c r="D382" s="63" t="n">
        <v>-78</v>
      </c>
      <c r="E382" s="63" t="n">
        <v>18</v>
      </c>
      <c r="F382" s="63" t="n">
        <v>-77</v>
      </c>
      <c r="G382" s="63" t="n">
        <v>-137</v>
      </c>
      <c r="H382" s="63" t="n">
        <v>4258</v>
      </c>
      <c r="I382" s="63" t="n">
        <v>4125</v>
      </c>
      <c r="J382" s="63" t="n">
        <v>101</v>
      </c>
      <c r="K382" s="63" t="n">
        <v>0</v>
      </c>
      <c r="L382" s="63" t="n">
        <v>0</v>
      </c>
      <c r="M382" s="63" t="n">
        <v>75</v>
      </c>
      <c r="N382" s="63" t="n">
        <v>0</v>
      </c>
      <c r="O382" s="63" t="n">
        <v>7</v>
      </c>
      <c r="P382" s="63" t="n">
        <v>0</v>
      </c>
      <c r="Q382" s="63" t="n">
        <v>0</v>
      </c>
      <c r="R382" s="63" t="n">
        <v>0</v>
      </c>
    </row>
    <row r="383" customFormat="false" ht="25.35" hidden="false" customHeight="false" outlineLevel="0" collapsed="false">
      <c r="A383" s="61" t="n">
        <v>36661</v>
      </c>
      <c r="B383" s="61" t="n">
        <v>36662</v>
      </c>
      <c r="C383" s="62" t="s">
        <v>109</v>
      </c>
      <c r="D383" s="63" t="n">
        <v>39</v>
      </c>
      <c r="E383" s="63" t="n">
        <v>-84</v>
      </c>
      <c r="F383" s="63" t="n">
        <v>11</v>
      </c>
      <c r="G383" s="63" t="n">
        <v>-34</v>
      </c>
      <c r="H383" s="63" t="n">
        <v>4125</v>
      </c>
      <c r="I383" s="63" t="n">
        <v>4095</v>
      </c>
      <c r="J383" s="63" t="n">
        <v>121</v>
      </c>
      <c r="K383" s="63" t="n">
        <v>0</v>
      </c>
      <c r="L383" s="63" t="n">
        <v>0</v>
      </c>
      <c r="M383" s="63" t="n">
        <v>75</v>
      </c>
      <c r="N383" s="63" t="n">
        <v>0</v>
      </c>
      <c r="O383" s="63" t="n">
        <v>7</v>
      </c>
      <c r="P383" s="63" t="n">
        <v>0</v>
      </c>
      <c r="Q383" s="63" t="n">
        <v>0</v>
      </c>
      <c r="R383" s="63" t="n">
        <v>0</v>
      </c>
    </row>
    <row r="384" customFormat="false" ht="25.35" hidden="false" customHeight="false" outlineLevel="0" collapsed="false">
      <c r="A384" s="61" t="n">
        <v>36661</v>
      </c>
      <c r="B384" s="61" t="n">
        <v>36663</v>
      </c>
      <c r="C384" s="62" t="s">
        <v>109</v>
      </c>
      <c r="D384" s="63" t="n">
        <v>0</v>
      </c>
      <c r="E384" s="63" t="n">
        <v>-42</v>
      </c>
      <c r="F384" s="63" t="n">
        <v>-32</v>
      </c>
      <c r="G384" s="63" t="n">
        <v>-74</v>
      </c>
      <c r="H384" s="63" t="n">
        <v>4095</v>
      </c>
      <c r="I384" s="63" t="n">
        <v>4019</v>
      </c>
      <c r="J384" s="63" t="n">
        <v>101</v>
      </c>
      <c r="K384" s="63" t="n">
        <v>0</v>
      </c>
      <c r="L384" s="63" t="n">
        <v>0</v>
      </c>
      <c r="M384" s="63" t="n">
        <v>75</v>
      </c>
      <c r="N384" s="63" t="n">
        <v>99</v>
      </c>
      <c r="O384" s="63" t="n">
        <v>7</v>
      </c>
      <c r="P384" s="63" t="n">
        <v>0</v>
      </c>
      <c r="Q384" s="63" t="n">
        <v>0</v>
      </c>
      <c r="R384" s="63" t="n">
        <v>0</v>
      </c>
    </row>
    <row r="385" customFormat="false" ht="25.35" hidden="false" customHeight="false" outlineLevel="0" collapsed="false">
      <c r="A385" s="61" t="n">
        <v>36662</v>
      </c>
      <c r="B385" s="61" t="n">
        <v>36662</v>
      </c>
      <c r="C385" s="62" t="s">
        <v>109</v>
      </c>
      <c r="D385" s="63" t="n">
        <v>-76</v>
      </c>
      <c r="E385" s="63" t="n">
        <v>-124</v>
      </c>
      <c r="F385" s="63" t="n">
        <v>100</v>
      </c>
      <c r="G385" s="63" t="n">
        <v>-100</v>
      </c>
      <c r="H385" s="63" t="n">
        <v>4113</v>
      </c>
      <c r="I385" s="63" t="n">
        <v>4064</v>
      </c>
      <c r="J385" s="63" t="n">
        <v>121</v>
      </c>
      <c r="K385" s="63" t="n">
        <v>0</v>
      </c>
      <c r="L385" s="63" t="n">
        <v>0</v>
      </c>
      <c r="M385" s="63" t="n">
        <v>21</v>
      </c>
      <c r="N385" s="63" t="n">
        <v>0</v>
      </c>
      <c r="O385" s="63" t="n">
        <v>7</v>
      </c>
      <c r="P385" s="63" t="n">
        <v>0</v>
      </c>
      <c r="Q385" s="63" t="n">
        <v>0</v>
      </c>
      <c r="R385" s="63" t="n">
        <v>0</v>
      </c>
    </row>
    <row r="386" customFormat="false" ht="25.35" hidden="false" customHeight="false" outlineLevel="0" collapsed="false">
      <c r="A386" s="61" t="n">
        <v>36662</v>
      </c>
      <c r="B386" s="61" t="n">
        <v>36663</v>
      </c>
      <c r="C386" s="62" t="s">
        <v>109</v>
      </c>
      <c r="D386" s="63" t="n">
        <v>2</v>
      </c>
      <c r="E386" s="63" t="n">
        <v>-59</v>
      </c>
      <c r="F386" s="63" t="n">
        <v>46</v>
      </c>
      <c r="G386" s="63" t="n">
        <v>-11</v>
      </c>
      <c r="H386" s="63" t="n">
        <v>4064</v>
      </c>
      <c r="I386" s="63" t="n">
        <v>4058</v>
      </c>
      <c r="J386" s="63" t="n">
        <v>131</v>
      </c>
      <c r="K386" s="63" t="n">
        <v>0</v>
      </c>
      <c r="L386" s="63" t="n">
        <v>0</v>
      </c>
      <c r="M386" s="63" t="n">
        <v>67</v>
      </c>
      <c r="N386" s="63" t="n">
        <v>0</v>
      </c>
      <c r="O386" s="63" t="n">
        <v>7</v>
      </c>
      <c r="P386" s="63" t="n">
        <v>0</v>
      </c>
      <c r="Q386" s="63" t="n">
        <v>0</v>
      </c>
      <c r="R386" s="63" t="n">
        <v>0</v>
      </c>
    </row>
    <row r="387" customFormat="false" ht="25.35" hidden="false" customHeight="false" outlineLevel="0" collapsed="false">
      <c r="A387" s="61" t="n">
        <v>36662</v>
      </c>
      <c r="B387" s="61" t="n">
        <v>36664</v>
      </c>
      <c r="C387" s="62" t="s">
        <v>109</v>
      </c>
      <c r="D387" s="63" t="n">
        <v>0</v>
      </c>
      <c r="E387" s="63" t="n">
        <v>-128</v>
      </c>
      <c r="F387" s="63" t="n">
        <v>-37</v>
      </c>
      <c r="G387" s="63" t="n">
        <v>-165</v>
      </c>
      <c r="H387" s="63" t="n">
        <v>4058</v>
      </c>
      <c r="I387" s="63" t="n">
        <v>3965</v>
      </c>
      <c r="J387" s="63" t="n">
        <v>101</v>
      </c>
      <c r="K387" s="63" t="n">
        <v>0</v>
      </c>
      <c r="L387" s="63" t="n">
        <v>0</v>
      </c>
      <c r="M387" s="63" t="n">
        <v>75</v>
      </c>
      <c r="N387" s="63" t="n">
        <v>99</v>
      </c>
      <c r="O387" s="63" t="n">
        <v>7</v>
      </c>
      <c r="P387" s="63" t="n">
        <v>0</v>
      </c>
      <c r="Q387" s="63" t="n">
        <v>0</v>
      </c>
      <c r="R387" s="63" t="n">
        <v>0</v>
      </c>
    </row>
    <row r="388" customFormat="false" ht="25.35" hidden="false" customHeight="false" outlineLevel="0" collapsed="false">
      <c r="A388" s="61" t="n">
        <v>36663</v>
      </c>
      <c r="B388" s="61" t="n">
        <v>36663</v>
      </c>
      <c r="C388" s="62" t="s">
        <v>109</v>
      </c>
      <c r="D388" s="63" t="n">
        <v>-52</v>
      </c>
      <c r="E388" s="63" t="n">
        <v>19</v>
      </c>
      <c r="F388" s="63" t="n">
        <v>104</v>
      </c>
      <c r="G388" s="63" t="n">
        <v>71</v>
      </c>
      <c r="H388" s="63" t="n">
        <v>4080</v>
      </c>
      <c r="I388" s="63" t="n">
        <v>4106</v>
      </c>
      <c r="J388" s="63" t="n">
        <v>131</v>
      </c>
      <c r="K388" s="63" t="n">
        <v>0</v>
      </c>
      <c r="L388" s="63" t="n">
        <v>0</v>
      </c>
      <c r="M388" s="63" t="n">
        <v>76</v>
      </c>
      <c r="N388" s="63" t="n">
        <v>56</v>
      </c>
      <c r="O388" s="63" t="n">
        <v>7</v>
      </c>
      <c r="P388" s="63" t="n">
        <v>0</v>
      </c>
      <c r="Q388" s="63" t="n">
        <v>0</v>
      </c>
      <c r="R388" s="63" t="n">
        <v>0</v>
      </c>
    </row>
    <row r="389" customFormat="false" ht="25.35" hidden="false" customHeight="false" outlineLevel="0" collapsed="false">
      <c r="A389" s="61" t="n">
        <v>36663</v>
      </c>
      <c r="B389" s="61" t="n">
        <v>36664</v>
      </c>
      <c r="C389" s="62" t="s">
        <v>109</v>
      </c>
      <c r="D389" s="63" t="n">
        <v>16</v>
      </c>
      <c r="E389" s="63" t="n">
        <v>34</v>
      </c>
      <c r="F389" s="63" t="n">
        <v>23</v>
      </c>
      <c r="G389" s="63" t="n">
        <v>73</v>
      </c>
      <c r="H389" s="63" t="n">
        <v>4106</v>
      </c>
      <c r="I389" s="63" t="n">
        <v>4112</v>
      </c>
      <c r="J389" s="63" t="n">
        <v>106</v>
      </c>
      <c r="K389" s="63" t="n">
        <v>0</v>
      </c>
      <c r="L389" s="63" t="n">
        <v>0</v>
      </c>
      <c r="M389" s="63" t="n">
        <v>76</v>
      </c>
      <c r="N389" s="63" t="n">
        <v>73</v>
      </c>
      <c r="O389" s="63" t="n">
        <v>7</v>
      </c>
      <c r="P389" s="63" t="n">
        <v>0</v>
      </c>
      <c r="Q389" s="63" t="n">
        <v>0</v>
      </c>
      <c r="R389" s="63" t="n">
        <v>0</v>
      </c>
    </row>
    <row r="390" customFormat="false" ht="25.35" hidden="false" customHeight="false" outlineLevel="0" collapsed="false">
      <c r="A390" s="61" t="n">
        <v>36663</v>
      </c>
      <c r="B390" s="61" t="n">
        <v>36665</v>
      </c>
      <c r="C390" s="62" t="s">
        <v>109</v>
      </c>
      <c r="D390" s="63" t="n">
        <v>0</v>
      </c>
      <c r="E390" s="63" t="n">
        <v>12</v>
      </c>
      <c r="F390" s="63" t="n">
        <v>-13</v>
      </c>
      <c r="G390" s="63" t="n">
        <v>-1</v>
      </c>
      <c r="H390" s="63" t="n">
        <v>4112</v>
      </c>
      <c r="I390" s="63" t="n">
        <v>4059</v>
      </c>
      <c r="J390" s="63" t="n">
        <v>101</v>
      </c>
      <c r="K390" s="63" t="n">
        <v>0</v>
      </c>
      <c r="L390" s="63" t="n">
        <v>0</v>
      </c>
      <c r="M390" s="63" t="n">
        <v>76</v>
      </c>
      <c r="N390" s="63" t="n">
        <v>231</v>
      </c>
      <c r="O390" s="63" t="n">
        <v>7</v>
      </c>
      <c r="P390" s="63" t="n">
        <v>0</v>
      </c>
      <c r="Q390" s="63" t="n">
        <v>0</v>
      </c>
      <c r="R390" s="63" t="n">
        <v>0</v>
      </c>
    </row>
    <row r="391" customFormat="false" ht="25.35" hidden="false" customHeight="false" outlineLevel="0" collapsed="false">
      <c r="A391" s="61" t="n">
        <v>36664</v>
      </c>
      <c r="B391" s="61" t="n">
        <v>36664</v>
      </c>
      <c r="C391" s="62" t="s">
        <v>109</v>
      </c>
      <c r="D391" s="63" t="n">
        <v>49</v>
      </c>
      <c r="E391" s="63" t="n">
        <v>98</v>
      </c>
      <c r="F391" s="63" t="n">
        <v>-32</v>
      </c>
      <c r="G391" s="63" t="n">
        <v>115</v>
      </c>
      <c r="H391" s="63" t="n">
        <v>4123</v>
      </c>
      <c r="I391" s="63" t="n">
        <v>4173</v>
      </c>
      <c r="J391" s="63" t="n">
        <v>118</v>
      </c>
      <c r="K391" s="63" t="n">
        <v>0</v>
      </c>
      <c r="L391" s="63" t="n">
        <v>0</v>
      </c>
      <c r="M391" s="63" t="n">
        <v>75</v>
      </c>
      <c r="N391" s="63" t="n">
        <v>84</v>
      </c>
      <c r="O391" s="63" t="n">
        <v>7</v>
      </c>
      <c r="P391" s="63" t="n">
        <v>0</v>
      </c>
      <c r="Q391" s="63" t="n">
        <v>0</v>
      </c>
      <c r="R391" s="63" t="n">
        <v>0</v>
      </c>
    </row>
    <row r="392" customFormat="false" ht="25.35" hidden="false" customHeight="false" outlineLevel="0" collapsed="false">
      <c r="A392" s="61" t="n">
        <v>36664</v>
      </c>
      <c r="B392" s="61" t="n">
        <v>36665</v>
      </c>
      <c r="C392" s="62" t="s">
        <v>109</v>
      </c>
      <c r="D392" s="63" t="n">
        <v>17</v>
      </c>
      <c r="E392" s="63" t="n">
        <v>100</v>
      </c>
      <c r="F392" s="63" t="n">
        <v>7</v>
      </c>
      <c r="G392" s="63" t="n">
        <v>124</v>
      </c>
      <c r="H392" s="63" t="n">
        <v>4173</v>
      </c>
      <c r="I392" s="63" t="n">
        <v>4246</v>
      </c>
      <c r="J392" s="63" t="n">
        <v>101</v>
      </c>
      <c r="K392" s="63" t="n">
        <v>0</v>
      </c>
      <c r="L392" s="63" t="n">
        <v>0</v>
      </c>
      <c r="M392" s="63" t="n">
        <v>75</v>
      </c>
      <c r="N392" s="63" t="n">
        <v>140</v>
      </c>
      <c r="O392" s="63" t="n">
        <v>7</v>
      </c>
      <c r="P392" s="63" t="n">
        <v>0</v>
      </c>
      <c r="Q392" s="63" t="n">
        <v>0</v>
      </c>
      <c r="R392" s="63" t="n">
        <v>0</v>
      </c>
    </row>
    <row r="393" customFormat="false" ht="25.35" hidden="false" customHeight="false" outlineLevel="0" collapsed="false">
      <c r="A393" s="61" t="n">
        <v>36664</v>
      </c>
      <c r="B393" s="61" t="n">
        <v>36666</v>
      </c>
      <c r="C393" s="62" t="s">
        <v>109</v>
      </c>
      <c r="D393" s="63" t="n">
        <v>0</v>
      </c>
      <c r="E393" s="63" t="n">
        <v>189</v>
      </c>
      <c r="F393" s="63" t="n">
        <v>42</v>
      </c>
      <c r="G393" s="63" t="n">
        <v>231</v>
      </c>
      <c r="H393" s="63" t="n">
        <v>4246</v>
      </c>
      <c r="I393" s="63" t="n">
        <v>4421</v>
      </c>
      <c r="J393" s="63" t="n">
        <v>101</v>
      </c>
      <c r="K393" s="63" t="n">
        <v>0</v>
      </c>
      <c r="L393" s="63" t="n">
        <v>0</v>
      </c>
      <c r="M393" s="63" t="n">
        <v>75</v>
      </c>
      <c r="N393" s="63" t="n">
        <v>229</v>
      </c>
      <c r="O393" s="63" t="n">
        <v>7</v>
      </c>
      <c r="P393" s="63" t="n">
        <v>0</v>
      </c>
      <c r="Q393" s="63" t="n">
        <v>0</v>
      </c>
      <c r="R393" s="63" t="n">
        <v>0</v>
      </c>
    </row>
    <row r="394" customFormat="false" ht="25.35" hidden="false" customHeight="false" outlineLevel="0" collapsed="false">
      <c r="A394" s="61" t="n">
        <v>36665</v>
      </c>
      <c r="B394" s="61" t="n">
        <v>36665</v>
      </c>
      <c r="C394" s="62" t="s">
        <v>109</v>
      </c>
      <c r="D394" s="63" t="n">
        <v>-34</v>
      </c>
      <c r="E394" s="63" t="n">
        <v>132</v>
      </c>
      <c r="F394" s="63" t="n">
        <v>-4</v>
      </c>
      <c r="G394" s="63" t="n">
        <v>94</v>
      </c>
      <c r="H394" s="63" t="n">
        <v>4161</v>
      </c>
      <c r="I394" s="63" t="n">
        <v>4221</v>
      </c>
      <c r="J394" s="63" t="n">
        <v>101</v>
      </c>
      <c r="K394" s="63" t="n">
        <v>0</v>
      </c>
      <c r="L394" s="63" t="n">
        <v>0</v>
      </c>
      <c r="M394" s="63" t="n">
        <v>64</v>
      </c>
      <c r="N394" s="63" t="n">
        <v>177</v>
      </c>
      <c r="O394" s="63" t="n">
        <v>7</v>
      </c>
      <c r="P394" s="63" t="n">
        <v>0</v>
      </c>
      <c r="Q394" s="63" t="n">
        <v>0</v>
      </c>
      <c r="R394" s="63" t="n">
        <v>0</v>
      </c>
    </row>
    <row r="395" customFormat="false" ht="25.35" hidden="false" customHeight="false" outlineLevel="0" collapsed="false">
      <c r="A395" s="61" t="n">
        <v>36665</v>
      </c>
      <c r="B395" s="61" t="n">
        <v>36666</v>
      </c>
      <c r="C395" s="62" t="s">
        <v>109</v>
      </c>
      <c r="D395" s="63" t="n">
        <v>1</v>
      </c>
      <c r="E395" s="63" t="n">
        <v>317</v>
      </c>
      <c r="F395" s="63" t="n">
        <v>136</v>
      </c>
      <c r="G395" s="63" t="n">
        <v>454</v>
      </c>
      <c r="H395" s="63" t="n">
        <v>4221</v>
      </c>
      <c r="I395" s="63" t="n">
        <v>4604</v>
      </c>
      <c r="J395" s="63" t="n">
        <v>101</v>
      </c>
      <c r="K395" s="63" t="n">
        <v>0</v>
      </c>
      <c r="L395" s="63" t="n">
        <v>0</v>
      </c>
      <c r="M395" s="63" t="n">
        <v>75</v>
      </c>
      <c r="N395" s="63" t="n">
        <v>230</v>
      </c>
      <c r="O395" s="63" t="n">
        <v>7</v>
      </c>
      <c r="P395" s="63" t="n">
        <v>0</v>
      </c>
      <c r="Q395" s="63" t="n">
        <v>0</v>
      </c>
      <c r="R395" s="63" t="n">
        <v>0</v>
      </c>
    </row>
    <row r="396" customFormat="false" ht="25.35" hidden="false" customHeight="false" outlineLevel="0" collapsed="false">
      <c r="A396" s="61" t="n">
        <v>36665</v>
      </c>
      <c r="B396" s="61" t="n">
        <v>36667</v>
      </c>
      <c r="C396" s="62" t="s">
        <v>109</v>
      </c>
      <c r="D396" s="63" t="n">
        <v>0</v>
      </c>
      <c r="E396" s="63" t="n">
        <v>291</v>
      </c>
      <c r="F396" s="63" t="n">
        <v>-14</v>
      </c>
      <c r="G396" s="63" t="n">
        <v>277</v>
      </c>
      <c r="H396" s="63" t="n">
        <v>4604</v>
      </c>
      <c r="I396" s="63" t="n">
        <v>4843</v>
      </c>
      <c r="J396" s="63" t="n">
        <v>101</v>
      </c>
      <c r="K396" s="63" t="n">
        <v>0</v>
      </c>
      <c r="L396" s="63" t="n">
        <v>0</v>
      </c>
      <c r="M396" s="63" t="n">
        <v>75</v>
      </c>
      <c r="N396" s="63" t="n">
        <v>227</v>
      </c>
      <c r="O396" s="63" t="n">
        <v>7</v>
      </c>
      <c r="P396" s="63" t="n">
        <v>0</v>
      </c>
      <c r="Q396" s="63" t="n">
        <v>0</v>
      </c>
      <c r="R396" s="63" t="n">
        <v>0</v>
      </c>
    </row>
    <row r="397" customFormat="false" ht="25.35" hidden="false" customHeight="false" outlineLevel="0" collapsed="false">
      <c r="A397" s="61" t="n">
        <v>36666</v>
      </c>
      <c r="B397" s="61" t="n">
        <v>36666</v>
      </c>
      <c r="C397" s="62" t="s">
        <v>109</v>
      </c>
      <c r="D397" s="63" t="n">
        <v>-54</v>
      </c>
      <c r="E397" s="63" t="n">
        <v>350</v>
      </c>
      <c r="F397" s="63" t="n">
        <v>62</v>
      </c>
      <c r="G397" s="63" t="n">
        <v>358</v>
      </c>
      <c r="H397" s="63" t="n">
        <v>4221</v>
      </c>
      <c r="I397" s="63" t="n">
        <v>4486</v>
      </c>
      <c r="J397" s="63" t="n">
        <v>107</v>
      </c>
      <c r="K397" s="63" t="n">
        <v>0</v>
      </c>
      <c r="L397" s="63" t="n">
        <v>0</v>
      </c>
      <c r="M397" s="63" t="n">
        <v>71</v>
      </c>
      <c r="N397" s="63" t="n">
        <v>227</v>
      </c>
      <c r="O397" s="63" t="n">
        <v>7</v>
      </c>
      <c r="P397" s="63" t="n">
        <v>0</v>
      </c>
      <c r="Q397" s="63" t="n">
        <v>0</v>
      </c>
      <c r="R397" s="63" t="n">
        <v>0</v>
      </c>
    </row>
    <row r="398" customFormat="false" ht="25.35" hidden="false" customHeight="false" outlineLevel="0" collapsed="false">
      <c r="A398" s="61" t="n">
        <v>36666</v>
      </c>
      <c r="B398" s="61" t="n">
        <v>36667</v>
      </c>
      <c r="C398" s="62" t="s">
        <v>109</v>
      </c>
      <c r="D398" s="63" t="n">
        <v>3</v>
      </c>
      <c r="E398" s="63" t="n">
        <v>97</v>
      </c>
      <c r="F398" s="63" t="n">
        <v>-41</v>
      </c>
      <c r="G398" s="63" t="n">
        <v>59</v>
      </c>
      <c r="H398" s="63" t="n">
        <v>4486</v>
      </c>
      <c r="I398" s="63" t="n">
        <v>4510</v>
      </c>
      <c r="J398" s="63" t="n">
        <v>98</v>
      </c>
      <c r="K398" s="63" t="n">
        <v>0</v>
      </c>
      <c r="L398" s="63" t="n">
        <v>0</v>
      </c>
      <c r="M398" s="63" t="n">
        <v>74</v>
      </c>
      <c r="N398" s="63" t="n">
        <v>250</v>
      </c>
      <c r="O398" s="63" t="n">
        <v>7</v>
      </c>
      <c r="P398" s="63" t="n">
        <v>0</v>
      </c>
      <c r="Q398" s="63" t="n">
        <v>0</v>
      </c>
      <c r="R398" s="63" t="n">
        <v>0</v>
      </c>
    </row>
    <row r="399" customFormat="false" ht="25.35" hidden="false" customHeight="false" outlineLevel="0" collapsed="false">
      <c r="A399" s="61" t="n">
        <v>36666</v>
      </c>
      <c r="B399" s="61" t="n">
        <v>36668</v>
      </c>
      <c r="C399" s="62" t="s">
        <v>109</v>
      </c>
      <c r="D399" s="63" t="n">
        <v>0</v>
      </c>
      <c r="E399" s="63" t="n">
        <v>50</v>
      </c>
      <c r="F399" s="63" t="n">
        <v>-136</v>
      </c>
      <c r="G399" s="63" t="n">
        <v>-86</v>
      </c>
      <c r="H399" s="63" t="n">
        <v>4510</v>
      </c>
      <c r="I399" s="63" t="n">
        <v>4406</v>
      </c>
      <c r="J399" s="63" t="n">
        <v>101</v>
      </c>
      <c r="K399" s="63" t="n">
        <v>0</v>
      </c>
      <c r="L399" s="63" t="n">
        <v>0</v>
      </c>
      <c r="M399" s="63" t="n">
        <v>74</v>
      </c>
      <c r="N399" s="63" t="n">
        <v>230</v>
      </c>
      <c r="O399" s="63" t="n">
        <v>7</v>
      </c>
      <c r="P399" s="63" t="n">
        <v>0</v>
      </c>
      <c r="Q399" s="63" t="n">
        <v>0</v>
      </c>
      <c r="R399" s="63" t="n">
        <v>0</v>
      </c>
    </row>
    <row r="400" customFormat="false" ht="25.35" hidden="false" customHeight="false" outlineLevel="0" collapsed="false">
      <c r="A400" s="61" t="n">
        <v>36667</v>
      </c>
      <c r="B400" s="61" t="n">
        <v>36667</v>
      </c>
      <c r="C400" s="62" t="s">
        <v>109</v>
      </c>
      <c r="D400" s="63" t="n">
        <v>-36</v>
      </c>
      <c r="E400" s="63" t="n">
        <v>85</v>
      </c>
      <c r="F400" s="63" t="n">
        <v>-91</v>
      </c>
      <c r="G400" s="63" t="n">
        <v>-42</v>
      </c>
      <c r="H400" s="63" t="n">
        <v>4479</v>
      </c>
      <c r="I400" s="63" t="n">
        <v>4374</v>
      </c>
      <c r="J400" s="63" t="n">
        <v>98</v>
      </c>
      <c r="K400" s="63" t="n">
        <v>0</v>
      </c>
      <c r="L400" s="63" t="n">
        <v>0</v>
      </c>
      <c r="M400" s="63" t="n">
        <v>64</v>
      </c>
      <c r="N400" s="63" t="n">
        <v>254</v>
      </c>
      <c r="O400" s="63" t="n">
        <v>8</v>
      </c>
      <c r="P400" s="63" t="n">
        <v>0</v>
      </c>
      <c r="Q400" s="63" t="n">
        <v>0</v>
      </c>
      <c r="R400" s="63" t="n">
        <v>0</v>
      </c>
    </row>
    <row r="401" customFormat="false" ht="25.35" hidden="false" customHeight="false" outlineLevel="0" collapsed="false">
      <c r="A401" s="61" t="n">
        <v>36667</v>
      </c>
      <c r="B401" s="61" t="n">
        <v>36668</v>
      </c>
      <c r="C401" s="62" t="s">
        <v>109</v>
      </c>
      <c r="D401" s="63" t="n">
        <v>-58</v>
      </c>
      <c r="E401" s="63" t="n">
        <v>9</v>
      </c>
      <c r="F401" s="63" t="n">
        <v>-76</v>
      </c>
      <c r="G401" s="63" t="n">
        <v>-125</v>
      </c>
      <c r="H401" s="63" t="n">
        <v>4374</v>
      </c>
      <c r="I401" s="63" t="n">
        <v>4213</v>
      </c>
      <c r="J401" s="63" t="n">
        <v>101</v>
      </c>
      <c r="K401" s="63" t="n">
        <v>0</v>
      </c>
      <c r="L401" s="63" t="n">
        <v>0</v>
      </c>
      <c r="M401" s="63" t="n">
        <v>64</v>
      </c>
      <c r="N401" s="63" t="n">
        <v>139</v>
      </c>
      <c r="O401" s="63" t="n">
        <v>8</v>
      </c>
      <c r="P401" s="63" t="n">
        <v>0</v>
      </c>
      <c r="Q401" s="63" t="n">
        <v>0</v>
      </c>
      <c r="R401" s="63" t="n">
        <v>0</v>
      </c>
    </row>
    <row r="402" customFormat="false" ht="25.35" hidden="false" customHeight="false" outlineLevel="0" collapsed="false">
      <c r="A402" s="61" t="n">
        <v>36667</v>
      </c>
      <c r="B402" s="61" t="n">
        <v>36669</v>
      </c>
      <c r="C402" s="62" t="s">
        <v>109</v>
      </c>
      <c r="D402" s="63" t="n">
        <v>0</v>
      </c>
      <c r="E402" s="63" t="n">
        <v>-32</v>
      </c>
      <c r="F402" s="63" t="n">
        <v>-54</v>
      </c>
      <c r="G402" s="63" t="n">
        <v>-86</v>
      </c>
      <c r="H402" s="63" t="n">
        <v>4213</v>
      </c>
      <c r="I402" s="63" t="n">
        <v>4068</v>
      </c>
      <c r="J402" s="63" t="n">
        <v>101</v>
      </c>
      <c r="K402" s="63" t="n">
        <v>0</v>
      </c>
      <c r="L402" s="63" t="n">
        <v>0</v>
      </c>
      <c r="M402" s="63" t="n">
        <v>70</v>
      </c>
      <c r="N402" s="63" t="n">
        <v>195</v>
      </c>
      <c r="O402" s="63" t="n">
        <v>8</v>
      </c>
      <c r="P402" s="63" t="n">
        <v>0</v>
      </c>
      <c r="Q402" s="63" t="n">
        <v>0</v>
      </c>
      <c r="R402" s="63" t="n">
        <v>0</v>
      </c>
    </row>
    <row r="403" customFormat="false" ht="25.35" hidden="false" customHeight="false" outlineLevel="0" collapsed="false">
      <c r="A403" s="61" t="n">
        <v>36668</v>
      </c>
      <c r="B403" s="61" t="n">
        <v>36668</v>
      </c>
      <c r="C403" s="62" t="s">
        <v>109</v>
      </c>
      <c r="D403" s="63" t="n">
        <v>27</v>
      </c>
      <c r="E403" s="63" t="n">
        <v>33</v>
      </c>
      <c r="F403" s="63" t="n">
        <v>-130</v>
      </c>
      <c r="G403" s="63" t="n">
        <v>-70</v>
      </c>
      <c r="H403" s="63" t="n">
        <v>4373</v>
      </c>
      <c r="I403" s="63" t="n">
        <v>4251</v>
      </c>
      <c r="J403" s="63" t="n">
        <v>101</v>
      </c>
      <c r="K403" s="63" t="n">
        <v>0</v>
      </c>
      <c r="L403" s="63" t="n">
        <v>0</v>
      </c>
      <c r="M403" s="63" t="n">
        <v>64</v>
      </c>
      <c r="N403" s="63" t="n">
        <v>122</v>
      </c>
      <c r="O403" s="63" t="n">
        <v>6</v>
      </c>
      <c r="P403" s="63" t="n">
        <v>0</v>
      </c>
      <c r="Q403" s="63" t="n">
        <v>0</v>
      </c>
      <c r="R403" s="63" t="n">
        <v>0</v>
      </c>
    </row>
    <row r="404" customFormat="false" ht="25.35" hidden="false" customHeight="false" outlineLevel="0" collapsed="false">
      <c r="A404" s="61" t="n">
        <v>36668</v>
      </c>
      <c r="B404" s="61" t="n">
        <v>36669</v>
      </c>
      <c r="C404" s="62" t="s">
        <v>109</v>
      </c>
      <c r="D404" s="63" t="n">
        <v>24</v>
      </c>
      <c r="E404" s="63" t="n">
        <v>25</v>
      </c>
      <c r="F404" s="63" t="n">
        <v>-12</v>
      </c>
      <c r="G404" s="63" t="n">
        <v>37</v>
      </c>
      <c r="H404" s="63" t="n">
        <v>4251</v>
      </c>
      <c r="I404" s="63" t="n">
        <v>4206</v>
      </c>
      <c r="J404" s="63" t="n">
        <v>226</v>
      </c>
      <c r="K404" s="63" t="n">
        <v>0</v>
      </c>
      <c r="L404" s="63" t="n">
        <v>0</v>
      </c>
      <c r="M404" s="63" t="n">
        <v>67</v>
      </c>
      <c r="N404" s="63" t="n">
        <v>71</v>
      </c>
      <c r="O404" s="63" t="n">
        <v>8</v>
      </c>
      <c r="P404" s="63" t="n">
        <v>0</v>
      </c>
      <c r="Q404" s="63" t="n">
        <v>0</v>
      </c>
      <c r="R404" s="63" t="n">
        <v>0</v>
      </c>
    </row>
    <row r="405" customFormat="false" ht="25.35" hidden="false" customHeight="false" outlineLevel="0" collapsed="false">
      <c r="A405" s="61" t="n">
        <v>36668</v>
      </c>
      <c r="B405" s="61" t="n">
        <v>36670</v>
      </c>
      <c r="C405" s="62" t="s">
        <v>109</v>
      </c>
      <c r="D405" s="63" t="n">
        <v>0</v>
      </c>
      <c r="E405" s="63" t="n">
        <v>33</v>
      </c>
      <c r="F405" s="63" t="n">
        <v>-2</v>
      </c>
      <c r="G405" s="63" t="n">
        <v>31</v>
      </c>
      <c r="H405" s="63" t="n">
        <v>4206</v>
      </c>
      <c r="I405" s="63" t="n">
        <v>4211</v>
      </c>
      <c r="J405" s="63" t="n">
        <v>166</v>
      </c>
      <c r="K405" s="63" t="n">
        <v>0</v>
      </c>
      <c r="L405" s="63" t="n">
        <v>0</v>
      </c>
      <c r="M405" s="63" t="n">
        <v>70</v>
      </c>
      <c r="N405" s="63" t="n">
        <v>23</v>
      </c>
      <c r="O405" s="63" t="n">
        <v>8</v>
      </c>
      <c r="P405" s="63" t="n">
        <v>0</v>
      </c>
      <c r="Q405" s="63" t="n">
        <v>0</v>
      </c>
      <c r="R405" s="63" t="n">
        <v>0</v>
      </c>
    </row>
    <row r="406" customFormat="false" ht="25.35" hidden="false" customHeight="false" outlineLevel="0" collapsed="false">
      <c r="A406" s="61" t="n">
        <v>36669</v>
      </c>
      <c r="B406" s="61" t="n">
        <v>36669</v>
      </c>
      <c r="C406" s="62" t="s">
        <v>109</v>
      </c>
      <c r="D406" s="63" t="n">
        <v>69</v>
      </c>
      <c r="E406" s="63" t="n">
        <v>18</v>
      </c>
      <c r="F406" s="63" t="n">
        <v>-53</v>
      </c>
      <c r="G406" s="63" t="n">
        <v>34</v>
      </c>
      <c r="H406" s="63" t="n">
        <v>4247</v>
      </c>
      <c r="I406" s="63" t="n">
        <v>4161</v>
      </c>
      <c r="J406" s="63" t="n">
        <v>235</v>
      </c>
      <c r="K406" s="63" t="n">
        <v>0</v>
      </c>
      <c r="L406" s="63" t="n">
        <v>0</v>
      </c>
      <c r="M406" s="63" t="n">
        <v>64</v>
      </c>
      <c r="N406" s="63" t="n">
        <v>65</v>
      </c>
      <c r="O406" s="63" t="n">
        <v>6</v>
      </c>
      <c r="P406" s="63" t="n">
        <v>0</v>
      </c>
      <c r="Q406" s="63" t="n">
        <v>0</v>
      </c>
      <c r="R406" s="63" t="n">
        <v>0</v>
      </c>
    </row>
    <row r="407" customFormat="false" ht="25.35" hidden="false" customHeight="false" outlineLevel="0" collapsed="false">
      <c r="A407" s="61" t="n">
        <v>36669</v>
      </c>
      <c r="B407" s="61" t="n">
        <v>36670</v>
      </c>
      <c r="C407" s="62" t="s">
        <v>109</v>
      </c>
      <c r="D407" s="63" t="n">
        <v>13</v>
      </c>
      <c r="E407" s="63" t="n">
        <v>34</v>
      </c>
      <c r="F407" s="63" t="n">
        <v>18</v>
      </c>
      <c r="G407" s="63" t="n">
        <v>65</v>
      </c>
      <c r="H407" s="63" t="n">
        <v>4161</v>
      </c>
      <c r="I407" s="63" t="n">
        <v>4192</v>
      </c>
      <c r="J407" s="63" t="n">
        <v>223</v>
      </c>
      <c r="K407" s="63" t="n">
        <v>0</v>
      </c>
      <c r="L407" s="63" t="n">
        <v>0</v>
      </c>
      <c r="M407" s="63" t="n">
        <v>67</v>
      </c>
      <c r="N407" s="63" t="n">
        <v>13</v>
      </c>
      <c r="O407" s="63" t="n">
        <v>6</v>
      </c>
      <c r="P407" s="63" t="n">
        <v>0</v>
      </c>
      <c r="Q407" s="63" t="n">
        <v>0</v>
      </c>
      <c r="R407" s="63" t="n">
        <v>0</v>
      </c>
    </row>
    <row r="408" customFormat="false" ht="25.35" hidden="false" customHeight="false" outlineLevel="0" collapsed="false">
      <c r="A408" s="61" t="n">
        <v>36669</v>
      </c>
      <c r="B408" s="61" t="n">
        <v>36671</v>
      </c>
      <c r="C408" s="62" t="s">
        <v>109</v>
      </c>
      <c r="D408" s="63" t="n">
        <v>0</v>
      </c>
      <c r="E408" s="63" t="n">
        <v>33</v>
      </c>
      <c r="F408" s="63" t="n">
        <v>-97</v>
      </c>
      <c r="G408" s="63" t="n">
        <v>-64</v>
      </c>
      <c r="H408" s="63" t="n">
        <v>4192</v>
      </c>
      <c r="I408" s="63" t="n">
        <v>4094</v>
      </c>
      <c r="J408" s="63" t="n">
        <v>101</v>
      </c>
      <c r="K408" s="63" t="n">
        <v>0</v>
      </c>
      <c r="L408" s="63" t="n">
        <v>0</v>
      </c>
      <c r="M408" s="63" t="n">
        <v>67</v>
      </c>
      <c r="N408" s="63" t="n">
        <v>138</v>
      </c>
      <c r="O408" s="63" t="n">
        <v>6</v>
      </c>
      <c r="P408" s="63" t="n">
        <v>0</v>
      </c>
      <c r="Q408" s="63" t="n">
        <v>0</v>
      </c>
      <c r="R408" s="63" t="n">
        <v>0</v>
      </c>
    </row>
    <row r="409" customFormat="false" ht="25.35" hidden="false" customHeight="false" outlineLevel="0" collapsed="false">
      <c r="A409" s="61" t="n">
        <v>36670</v>
      </c>
      <c r="B409" s="61" t="n">
        <v>36670</v>
      </c>
      <c r="C409" s="62" t="s">
        <v>109</v>
      </c>
      <c r="D409" s="63" t="n">
        <v>13</v>
      </c>
      <c r="E409" s="63" t="n">
        <v>100</v>
      </c>
      <c r="F409" s="63" t="n">
        <v>-11</v>
      </c>
      <c r="G409" s="63" t="n">
        <v>102</v>
      </c>
      <c r="H409" s="63" t="n">
        <v>4133</v>
      </c>
      <c r="I409" s="63" t="n">
        <v>4210</v>
      </c>
      <c r="J409" s="63" t="n">
        <v>223</v>
      </c>
      <c r="K409" s="63" t="n">
        <v>0</v>
      </c>
      <c r="L409" s="63" t="n">
        <v>0</v>
      </c>
      <c r="M409" s="63" t="n">
        <v>68</v>
      </c>
      <c r="N409" s="63" t="n">
        <v>41</v>
      </c>
      <c r="O409" s="63" t="n">
        <v>5</v>
      </c>
      <c r="P409" s="63" t="n">
        <v>0</v>
      </c>
      <c r="Q409" s="63" t="n">
        <v>0</v>
      </c>
      <c r="R409" s="63" t="n">
        <v>0</v>
      </c>
    </row>
    <row r="410" customFormat="false" ht="25.35" hidden="false" customHeight="false" outlineLevel="0" collapsed="false">
      <c r="A410" s="61" t="n">
        <v>36670</v>
      </c>
      <c r="B410" s="61" t="n">
        <v>36671</v>
      </c>
      <c r="C410" s="62" t="s">
        <v>109</v>
      </c>
      <c r="D410" s="63" t="n">
        <v>15</v>
      </c>
      <c r="E410" s="63" t="n">
        <v>140</v>
      </c>
      <c r="F410" s="63" t="n">
        <v>-38</v>
      </c>
      <c r="G410" s="63" t="n">
        <v>117</v>
      </c>
      <c r="H410" s="63" t="n">
        <v>4210</v>
      </c>
      <c r="I410" s="63" t="n">
        <v>4265</v>
      </c>
      <c r="J410" s="63" t="n">
        <v>138</v>
      </c>
      <c r="K410" s="63" t="n">
        <v>0</v>
      </c>
      <c r="L410" s="63" t="n">
        <v>0</v>
      </c>
      <c r="M410" s="63" t="n">
        <v>68</v>
      </c>
      <c r="N410" s="63" t="n">
        <v>153</v>
      </c>
      <c r="O410" s="63" t="n">
        <v>6</v>
      </c>
      <c r="P410" s="63" t="n">
        <v>0</v>
      </c>
      <c r="Q410" s="63" t="n">
        <v>0</v>
      </c>
      <c r="R410" s="63" t="n">
        <v>0</v>
      </c>
    </row>
    <row r="411" customFormat="false" ht="25.35" hidden="false" customHeight="false" outlineLevel="0" collapsed="false">
      <c r="A411" s="61" t="n">
        <v>36670</v>
      </c>
      <c r="B411" s="61" t="n">
        <v>36672</v>
      </c>
      <c r="C411" s="62" t="s">
        <v>109</v>
      </c>
      <c r="D411" s="63" t="n">
        <v>38</v>
      </c>
      <c r="E411" s="63" t="n">
        <v>140</v>
      </c>
      <c r="F411" s="63" t="n">
        <v>-34</v>
      </c>
      <c r="G411" s="63" t="n">
        <v>144</v>
      </c>
      <c r="H411" s="63" t="n">
        <v>4265</v>
      </c>
      <c r="I411" s="63" t="n">
        <v>4348</v>
      </c>
      <c r="J411" s="63" t="n">
        <v>101</v>
      </c>
      <c r="K411" s="63" t="n">
        <v>0</v>
      </c>
      <c r="L411" s="63" t="n">
        <v>0</v>
      </c>
      <c r="M411" s="63" t="n">
        <v>68</v>
      </c>
      <c r="N411" s="63" t="n">
        <v>189</v>
      </c>
      <c r="O411" s="63" t="n">
        <v>6</v>
      </c>
      <c r="P411" s="63" t="n">
        <v>0</v>
      </c>
      <c r="Q411" s="63" t="n">
        <v>0</v>
      </c>
      <c r="R411" s="63" t="n">
        <v>0</v>
      </c>
    </row>
    <row r="412" customFormat="false" ht="25.35" hidden="false" customHeight="false" outlineLevel="0" collapsed="false">
      <c r="A412" s="61" t="n">
        <v>36671</v>
      </c>
      <c r="B412" s="61" t="n">
        <v>36671</v>
      </c>
      <c r="C412" s="62" t="s">
        <v>109</v>
      </c>
      <c r="D412" s="63" t="n">
        <v>50</v>
      </c>
      <c r="E412" s="63" t="n">
        <v>163</v>
      </c>
      <c r="F412" s="63" t="n">
        <v>12</v>
      </c>
      <c r="G412" s="63" t="n">
        <v>225</v>
      </c>
      <c r="H412" s="63" t="n">
        <v>4220</v>
      </c>
      <c r="I412" s="63" t="n">
        <v>4334</v>
      </c>
      <c r="J412" s="63" t="n">
        <v>172</v>
      </c>
      <c r="K412" s="63" t="n">
        <v>0</v>
      </c>
      <c r="L412" s="63" t="n">
        <v>0</v>
      </c>
      <c r="M412" s="63" t="n">
        <v>68</v>
      </c>
      <c r="N412" s="63" t="n">
        <v>142</v>
      </c>
      <c r="O412" s="63" t="n">
        <v>6</v>
      </c>
      <c r="P412" s="63" t="n">
        <v>0</v>
      </c>
      <c r="Q412" s="63" t="n">
        <v>0</v>
      </c>
      <c r="R412" s="63" t="n">
        <v>0</v>
      </c>
    </row>
    <row r="413" customFormat="false" ht="25.35" hidden="false" customHeight="false" outlineLevel="0" collapsed="false">
      <c r="A413" s="61" t="n">
        <v>36671</v>
      </c>
      <c r="B413" s="61" t="n">
        <v>36672</v>
      </c>
      <c r="C413" s="62" t="s">
        <v>109</v>
      </c>
      <c r="D413" s="63" t="n">
        <v>30</v>
      </c>
      <c r="E413" s="63" t="n">
        <v>226</v>
      </c>
      <c r="F413" s="63" t="n">
        <v>228</v>
      </c>
      <c r="G413" s="63" t="n">
        <v>484</v>
      </c>
      <c r="H413" s="63" t="n">
        <v>4334</v>
      </c>
      <c r="I413" s="63" t="n">
        <v>4749</v>
      </c>
      <c r="J413" s="63" t="n">
        <v>152</v>
      </c>
      <c r="K413" s="63" t="n">
        <v>0</v>
      </c>
      <c r="L413" s="63" t="n">
        <v>0</v>
      </c>
      <c r="M413" s="63" t="n">
        <v>10</v>
      </c>
      <c r="N413" s="63" t="n">
        <v>0</v>
      </c>
      <c r="O413" s="63" t="n">
        <v>6</v>
      </c>
      <c r="P413" s="63" t="n">
        <v>0</v>
      </c>
      <c r="Q413" s="63" t="n">
        <v>0</v>
      </c>
      <c r="R413" s="63" t="n">
        <v>0</v>
      </c>
    </row>
    <row r="414" customFormat="false" ht="25.35" hidden="false" customHeight="false" outlineLevel="0" collapsed="false">
      <c r="A414" s="61" t="n">
        <v>36671</v>
      </c>
      <c r="B414" s="61" t="n">
        <v>36673</v>
      </c>
      <c r="C414" s="62" t="s">
        <v>109</v>
      </c>
      <c r="D414" s="63" t="n">
        <v>0</v>
      </c>
      <c r="E414" s="63" t="n">
        <v>161</v>
      </c>
      <c r="F414" s="63" t="n">
        <v>104</v>
      </c>
      <c r="G414" s="63" t="n">
        <v>265</v>
      </c>
      <c r="H414" s="63" t="n">
        <v>4749</v>
      </c>
      <c r="I414" s="63" t="n">
        <v>4982</v>
      </c>
      <c r="J414" s="63" t="n">
        <v>101</v>
      </c>
      <c r="K414" s="63" t="n">
        <v>0</v>
      </c>
      <c r="L414" s="63" t="n">
        <v>0</v>
      </c>
      <c r="M414" s="63" t="n">
        <v>68</v>
      </c>
      <c r="N414" s="63" t="n">
        <v>190</v>
      </c>
      <c r="O414" s="63" t="n">
        <v>6</v>
      </c>
      <c r="P414" s="63" t="n">
        <v>0</v>
      </c>
      <c r="Q414" s="63" t="n">
        <v>0</v>
      </c>
      <c r="R414" s="63" t="n">
        <v>0</v>
      </c>
    </row>
    <row r="415" customFormat="false" ht="25.35" hidden="false" customHeight="false" outlineLevel="0" collapsed="false">
      <c r="A415" s="61" t="n">
        <v>36672</v>
      </c>
      <c r="B415" s="61" t="n">
        <v>36672</v>
      </c>
      <c r="C415" s="62" t="s">
        <v>109</v>
      </c>
      <c r="D415" s="63" t="n">
        <v>-17</v>
      </c>
      <c r="E415" s="63" t="n">
        <v>257</v>
      </c>
      <c r="F415" s="63" t="n">
        <v>59</v>
      </c>
      <c r="G415" s="63" t="n">
        <v>299</v>
      </c>
      <c r="H415" s="63" t="n">
        <v>4314</v>
      </c>
      <c r="I415" s="63" t="n">
        <v>4429</v>
      </c>
      <c r="J415" s="63" t="n">
        <v>152</v>
      </c>
      <c r="K415" s="63" t="n">
        <v>0</v>
      </c>
      <c r="L415" s="63" t="n">
        <v>0</v>
      </c>
      <c r="M415" s="63" t="n">
        <v>61</v>
      </c>
      <c r="N415" s="63" t="n">
        <v>127</v>
      </c>
      <c r="O415" s="63" t="n">
        <v>6</v>
      </c>
      <c r="P415" s="63" t="n">
        <v>0</v>
      </c>
      <c r="Q415" s="63" t="n">
        <v>0</v>
      </c>
      <c r="R415" s="63" t="n">
        <v>0</v>
      </c>
    </row>
    <row r="416" customFormat="false" ht="25.35" hidden="false" customHeight="false" outlineLevel="0" collapsed="false">
      <c r="A416" s="61" t="n">
        <v>36672</v>
      </c>
      <c r="B416" s="61" t="n">
        <v>36673</v>
      </c>
      <c r="C416" s="62" t="s">
        <v>109</v>
      </c>
      <c r="D416" s="63" t="n">
        <v>-4</v>
      </c>
      <c r="E416" s="63" t="n">
        <v>52</v>
      </c>
      <c r="F416" s="63" t="n">
        <v>0</v>
      </c>
      <c r="G416" s="63" t="n">
        <v>48</v>
      </c>
      <c r="H416" s="63" t="n">
        <v>4429</v>
      </c>
      <c r="I416" s="63" t="n">
        <v>4460</v>
      </c>
      <c r="J416" s="63" t="n">
        <v>112</v>
      </c>
      <c r="K416" s="63" t="n">
        <v>0</v>
      </c>
      <c r="L416" s="63" t="n">
        <v>0</v>
      </c>
      <c r="M416" s="63" t="n">
        <v>68</v>
      </c>
      <c r="N416" s="63" t="n">
        <v>271</v>
      </c>
      <c r="O416" s="63" t="n">
        <v>6</v>
      </c>
      <c r="P416" s="63" t="n">
        <v>0</v>
      </c>
      <c r="Q416" s="63" t="n">
        <v>0</v>
      </c>
      <c r="R416" s="63" t="n">
        <v>0</v>
      </c>
    </row>
    <row r="417" customFormat="false" ht="25.35" hidden="false" customHeight="false" outlineLevel="0" collapsed="false">
      <c r="A417" s="61" t="n">
        <v>36672</v>
      </c>
      <c r="B417" s="61" t="n">
        <v>36674</v>
      </c>
      <c r="C417" s="62" t="s">
        <v>109</v>
      </c>
      <c r="D417" s="63" t="n">
        <v>0</v>
      </c>
      <c r="E417" s="63" t="n">
        <v>168</v>
      </c>
      <c r="F417" s="63" t="n">
        <v>75</v>
      </c>
      <c r="G417" s="63" t="n">
        <v>243</v>
      </c>
      <c r="H417" s="63" t="n">
        <v>4460</v>
      </c>
      <c r="I417" s="63" t="n">
        <v>4646</v>
      </c>
      <c r="J417" s="63" t="n">
        <v>116</v>
      </c>
      <c r="K417" s="63" t="n">
        <v>0</v>
      </c>
      <c r="L417" s="63" t="n">
        <v>0</v>
      </c>
      <c r="M417" s="63" t="n">
        <v>68</v>
      </c>
      <c r="N417" s="63" t="n">
        <v>250</v>
      </c>
      <c r="O417" s="63" t="n">
        <v>6</v>
      </c>
      <c r="P417" s="63" t="n">
        <v>0</v>
      </c>
      <c r="Q417" s="63" t="n">
        <v>0</v>
      </c>
      <c r="R417" s="63" t="n">
        <v>0</v>
      </c>
    </row>
    <row r="418" customFormat="false" ht="25.35" hidden="false" customHeight="false" outlineLevel="0" collapsed="false">
      <c r="A418" s="61" t="n">
        <v>36673</v>
      </c>
      <c r="B418" s="61" t="n">
        <v>36673</v>
      </c>
      <c r="C418" s="62" t="s">
        <v>109</v>
      </c>
      <c r="D418" s="63" t="n">
        <v>-12</v>
      </c>
      <c r="E418" s="63" t="n">
        <v>48</v>
      </c>
      <c r="F418" s="63" t="n">
        <v>-111</v>
      </c>
      <c r="G418" s="63" t="n">
        <v>-75</v>
      </c>
      <c r="H418" s="63" t="n">
        <v>4438</v>
      </c>
      <c r="I418" s="63" t="n">
        <v>4386</v>
      </c>
      <c r="J418" s="63" t="n">
        <v>116</v>
      </c>
      <c r="K418" s="63" t="n">
        <v>0</v>
      </c>
      <c r="L418" s="63" t="n">
        <v>0</v>
      </c>
      <c r="M418" s="63" t="n">
        <v>62</v>
      </c>
      <c r="N418" s="63" t="n">
        <v>243</v>
      </c>
      <c r="O418" s="63" t="n">
        <v>7</v>
      </c>
      <c r="P418" s="63" t="n">
        <v>0</v>
      </c>
      <c r="Q418" s="63" t="n">
        <v>0</v>
      </c>
      <c r="R418" s="63" t="n">
        <v>0</v>
      </c>
    </row>
    <row r="419" customFormat="false" ht="25.35" hidden="false" customHeight="false" outlineLevel="0" collapsed="false">
      <c r="A419" s="61" t="n">
        <v>36673</v>
      </c>
      <c r="B419" s="61" t="n">
        <v>36674</v>
      </c>
      <c r="C419" s="62" t="s">
        <v>109</v>
      </c>
      <c r="D419" s="63" t="n">
        <v>42</v>
      </c>
      <c r="E419" s="63" t="n">
        <v>37</v>
      </c>
      <c r="F419" s="63" t="n">
        <v>-137</v>
      </c>
      <c r="G419" s="63" t="n">
        <v>-58</v>
      </c>
      <c r="H419" s="63" t="n">
        <v>4386</v>
      </c>
      <c r="I419" s="63" t="n">
        <v>4325</v>
      </c>
      <c r="J419" s="63" t="n">
        <v>116</v>
      </c>
      <c r="K419" s="63" t="n">
        <v>0</v>
      </c>
      <c r="L419" s="63" t="n">
        <v>0</v>
      </c>
      <c r="M419" s="63" t="n">
        <v>62</v>
      </c>
      <c r="N419" s="63" t="n">
        <v>255</v>
      </c>
      <c r="O419" s="63" t="n">
        <v>7</v>
      </c>
      <c r="P419" s="63" t="n">
        <v>0</v>
      </c>
      <c r="Q419" s="63" t="n">
        <v>0</v>
      </c>
      <c r="R419" s="63" t="n">
        <v>0</v>
      </c>
    </row>
    <row r="420" customFormat="false" ht="25.35" hidden="false" customHeight="false" outlineLevel="0" collapsed="false">
      <c r="A420" s="61" t="n">
        <v>36673</v>
      </c>
      <c r="B420" s="61" t="n">
        <v>36675</v>
      </c>
      <c r="C420" s="62" t="s">
        <v>109</v>
      </c>
      <c r="D420" s="63" t="n">
        <v>0</v>
      </c>
      <c r="E420" s="63" t="n">
        <v>102</v>
      </c>
      <c r="F420" s="63" t="n">
        <v>-128</v>
      </c>
      <c r="G420" s="63" t="n">
        <v>-26</v>
      </c>
      <c r="H420" s="63" t="n">
        <v>4325</v>
      </c>
      <c r="I420" s="63" t="n">
        <v>4251</v>
      </c>
      <c r="J420" s="63" t="n">
        <v>116</v>
      </c>
      <c r="K420" s="63" t="n">
        <v>0</v>
      </c>
      <c r="L420" s="63" t="n">
        <v>0</v>
      </c>
      <c r="M420" s="63" t="n">
        <v>66</v>
      </c>
      <c r="N420" s="63" t="n">
        <v>251</v>
      </c>
      <c r="O420" s="63" t="n">
        <v>7</v>
      </c>
      <c r="P420" s="63" t="n">
        <v>0</v>
      </c>
      <c r="Q420" s="63" t="n">
        <v>0</v>
      </c>
      <c r="R420" s="63" t="n">
        <v>0</v>
      </c>
    </row>
    <row r="421" customFormat="false" ht="25.35" hidden="false" customHeight="false" outlineLevel="0" collapsed="false">
      <c r="A421" s="61" t="n">
        <v>36674</v>
      </c>
      <c r="B421" s="61" t="n">
        <v>36674</v>
      </c>
      <c r="C421" s="62" t="s">
        <v>109</v>
      </c>
      <c r="D421" s="63" t="n">
        <v>20</v>
      </c>
      <c r="E421" s="63" t="n">
        <v>9</v>
      </c>
      <c r="F421" s="63" t="n">
        <v>-49</v>
      </c>
      <c r="G421" s="63" t="n">
        <v>-20</v>
      </c>
      <c r="H421" s="63" t="n">
        <v>4391</v>
      </c>
      <c r="I421" s="63" t="n">
        <v>4377</v>
      </c>
      <c r="J421" s="63" t="n">
        <v>116</v>
      </c>
      <c r="K421" s="63" t="n">
        <v>0</v>
      </c>
      <c r="L421" s="63" t="n">
        <v>0</v>
      </c>
      <c r="M421" s="63" t="n">
        <v>68</v>
      </c>
      <c r="N421" s="63" t="n">
        <v>252</v>
      </c>
      <c r="O421" s="63" t="n">
        <v>8</v>
      </c>
      <c r="P421" s="63" t="n">
        <v>0</v>
      </c>
      <c r="Q421" s="63" t="n">
        <v>0</v>
      </c>
      <c r="R421" s="63" t="n">
        <v>0</v>
      </c>
    </row>
    <row r="422" customFormat="false" ht="25.35" hidden="false" customHeight="false" outlineLevel="0" collapsed="false">
      <c r="A422" s="61" t="n">
        <v>36674</v>
      </c>
      <c r="B422" s="61" t="n">
        <v>36675</v>
      </c>
      <c r="C422" s="62" t="s">
        <v>109</v>
      </c>
      <c r="D422" s="63" t="n">
        <v>-56</v>
      </c>
      <c r="E422" s="63" t="n">
        <v>52</v>
      </c>
      <c r="F422" s="63" t="n">
        <v>-43</v>
      </c>
      <c r="G422" s="63" t="n">
        <v>-47</v>
      </c>
      <c r="H422" s="63" t="n">
        <v>4377</v>
      </c>
      <c r="I422" s="63" t="n">
        <v>4315</v>
      </c>
      <c r="J422" s="63" t="n">
        <v>116</v>
      </c>
      <c r="K422" s="63" t="n">
        <v>0</v>
      </c>
      <c r="L422" s="63" t="n">
        <v>0</v>
      </c>
      <c r="M422" s="63" t="n">
        <v>67</v>
      </c>
      <c r="N422" s="63" t="n">
        <v>223</v>
      </c>
      <c r="O422" s="63" t="n">
        <v>7</v>
      </c>
      <c r="P422" s="63" t="n">
        <v>0</v>
      </c>
      <c r="Q422" s="63" t="n">
        <v>0</v>
      </c>
      <c r="R422" s="63" t="n">
        <v>0</v>
      </c>
    </row>
    <row r="423" customFormat="false" ht="25.35" hidden="false" customHeight="false" outlineLevel="0" collapsed="false">
      <c r="A423" s="61" t="n">
        <v>36674</v>
      </c>
      <c r="B423" s="61" t="n">
        <v>36676</v>
      </c>
      <c r="C423" s="62" t="s">
        <v>109</v>
      </c>
      <c r="D423" s="63" t="n">
        <v>0</v>
      </c>
      <c r="E423" s="63" t="n">
        <v>37</v>
      </c>
      <c r="F423" s="63" t="n">
        <v>19</v>
      </c>
      <c r="G423" s="63" t="n">
        <v>56</v>
      </c>
      <c r="H423" s="63" t="n">
        <v>4315</v>
      </c>
      <c r="I423" s="63" t="n">
        <v>4321</v>
      </c>
      <c r="J423" s="63" t="n">
        <v>116</v>
      </c>
      <c r="K423" s="63" t="n">
        <v>0</v>
      </c>
      <c r="L423" s="63" t="n">
        <v>0</v>
      </c>
      <c r="M423" s="63" t="n">
        <v>67</v>
      </c>
      <c r="N423" s="63" t="n">
        <v>153</v>
      </c>
      <c r="O423" s="63" t="n">
        <v>7</v>
      </c>
      <c r="P423" s="63" t="n">
        <v>0</v>
      </c>
      <c r="Q423" s="63" t="n">
        <v>0</v>
      </c>
      <c r="R423" s="63" t="n">
        <v>0</v>
      </c>
    </row>
    <row r="424" customFormat="false" ht="25.35" hidden="false" customHeight="false" outlineLevel="0" collapsed="false">
      <c r="A424" s="61" t="n">
        <v>36675</v>
      </c>
      <c r="B424" s="61" t="n">
        <v>36675</v>
      </c>
      <c r="C424" s="62" t="s">
        <v>109</v>
      </c>
      <c r="D424" s="63" t="n">
        <v>86</v>
      </c>
      <c r="E424" s="63" t="n">
        <v>33</v>
      </c>
      <c r="F424" s="63" t="n">
        <v>-87</v>
      </c>
      <c r="G424" s="63" t="n">
        <v>32</v>
      </c>
      <c r="H424" s="63" t="n">
        <v>4387</v>
      </c>
      <c r="I424" s="63" t="n">
        <v>4401</v>
      </c>
      <c r="J424" s="63" t="n">
        <v>116</v>
      </c>
      <c r="K424" s="63" t="n">
        <v>0</v>
      </c>
      <c r="L424" s="63" t="n">
        <v>0</v>
      </c>
      <c r="M424" s="63" t="n">
        <v>69</v>
      </c>
      <c r="N424" s="63" t="n">
        <v>142</v>
      </c>
      <c r="O424" s="63" t="n">
        <v>6</v>
      </c>
      <c r="P424" s="63" t="n">
        <v>0</v>
      </c>
      <c r="Q424" s="63" t="n">
        <v>0</v>
      </c>
      <c r="R424" s="63" t="n">
        <v>0</v>
      </c>
    </row>
    <row r="425" customFormat="false" ht="25.35" hidden="false" customHeight="false" outlineLevel="0" collapsed="false">
      <c r="A425" s="61" t="n">
        <v>36675</v>
      </c>
      <c r="B425" s="61" t="n">
        <v>36676</v>
      </c>
      <c r="C425" s="62" t="s">
        <v>109</v>
      </c>
      <c r="D425" s="63" t="n">
        <v>0</v>
      </c>
      <c r="E425" s="63" t="n">
        <v>-24</v>
      </c>
      <c r="F425" s="63" t="n">
        <v>-73</v>
      </c>
      <c r="G425" s="63" t="n">
        <v>-97</v>
      </c>
      <c r="H425" s="63" t="n">
        <v>4401</v>
      </c>
      <c r="I425" s="63" t="n">
        <v>4277</v>
      </c>
      <c r="J425" s="63" t="n">
        <v>146</v>
      </c>
      <c r="K425" s="63" t="n">
        <v>0</v>
      </c>
      <c r="L425" s="63" t="n">
        <v>0</v>
      </c>
      <c r="M425" s="63" t="n">
        <v>69</v>
      </c>
      <c r="N425" s="63" t="n">
        <v>82</v>
      </c>
      <c r="O425" s="63" t="n">
        <v>7</v>
      </c>
      <c r="P425" s="63" t="n">
        <v>0</v>
      </c>
      <c r="Q425" s="63" t="n">
        <v>0</v>
      </c>
      <c r="R425" s="63" t="n">
        <v>0</v>
      </c>
    </row>
    <row r="426" customFormat="false" ht="25.35" hidden="false" customHeight="false" outlineLevel="0" collapsed="false">
      <c r="A426" s="61" t="n">
        <v>36675</v>
      </c>
      <c r="B426" s="61" t="n">
        <v>36677</v>
      </c>
      <c r="C426" s="62" t="s">
        <v>109</v>
      </c>
      <c r="D426" s="63" t="n">
        <v>0</v>
      </c>
      <c r="E426" s="63" t="n">
        <v>-24</v>
      </c>
      <c r="F426" s="63" t="n">
        <v>3</v>
      </c>
      <c r="G426" s="63" t="n">
        <v>-21</v>
      </c>
      <c r="H426" s="63" t="n">
        <v>4277</v>
      </c>
      <c r="I426" s="63" t="n">
        <v>4225</v>
      </c>
      <c r="J426" s="63" t="n">
        <v>116</v>
      </c>
      <c r="K426" s="63" t="n">
        <v>0</v>
      </c>
      <c r="L426" s="63" t="n">
        <v>0</v>
      </c>
      <c r="M426" s="63" t="n">
        <v>69</v>
      </c>
      <c r="N426" s="63" t="n">
        <v>162</v>
      </c>
      <c r="O426" s="63" t="n">
        <v>7</v>
      </c>
      <c r="P426" s="63" t="n">
        <v>0</v>
      </c>
      <c r="Q426" s="63" t="n">
        <v>0</v>
      </c>
      <c r="R426" s="63" t="n">
        <v>0</v>
      </c>
    </row>
    <row r="427" customFormat="false" ht="25.35" hidden="false" customHeight="false" outlineLevel="0" collapsed="false">
      <c r="A427" s="61" t="n">
        <v>36676</v>
      </c>
      <c r="B427" s="61" t="n">
        <v>36676</v>
      </c>
      <c r="C427" s="62" t="s">
        <v>109</v>
      </c>
      <c r="D427" s="63" t="n">
        <v>34</v>
      </c>
      <c r="E427" s="63" t="n">
        <v>-30</v>
      </c>
      <c r="F427" s="63" t="n">
        <v>-125</v>
      </c>
      <c r="G427" s="63" t="n">
        <v>-121</v>
      </c>
      <c r="H427" s="63" t="n">
        <v>4404</v>
      </c>
      <c r="I427" s="63" t="n">
        <v>4244</v>
      </c>
      <c r="J427" s="63" t="n">
        <v>146</v>
      </c>
      <c r="K427" s="63" t="n">
        <v>0</v>
      </c>
      <c r="L427" s="63" t="n">
        <v>0</v>
      </c>
      <c r="M427" s="63" t="n">
        <v>65</v>
      </c>
      <c r="N427" s="63" t="n">
        <v>120</v>
      </c>
      <c r="O427" s="63" t="n">
        <v>6</v>
      </c>
      <c r="P427" s="63" t="n">
        <v>0</v>
      </c>
      <c r="Q427" s="63" t="n">
        <v>0</v>
      </c>
      <c r="R427" s="63" t="n">
        <v>0</v>
      </c>
    </row>
    <row r="428" customFormat="false" ht="25.35" hidden="false" customHeight="false" outlineLevel="0" collapsed="false">
      <c r="A428" s="61" t="n">
        <v>36676</v>
      </c>
      <c r="B428" s="61" t="n">
        <v>36677</v>
      </c>
      <c r="C428" s="62" t="s">
        <v>109</v>
      </c>
      <c r="D428" s="63" t="n">
        <v>0</v>
      </c>
      <c r="E428" s="63" t="n">
        <v>177</v>
      </c>
      <c r="F428" s="63" t="n">
        <v>-15</v>
      </c>
      <c r="G428" s="63" t="n">
        <v>162</v>
      </c>
      <c r="H428" s="63" t="n">
        <v>4244</v>
      </c>
      <c r="I428" s="63" t="n">
        <v>4339</v>
      </c>
      <c r="J428" s="63" t="n">
        <v>166</v>
      </c>
      <c r="K428" s="63" t="n">
        <v>0</v>
      </c>
      <c r="L428" s="63" t="n">
        <v>0</v>
      </c>
      <c r="M428" s="63" t="n">
        <v>69</v>
      </c>
      <c r="N428" s="63" t="n">
        <v>29</v>
      </c>
      <c r="O428" s="63" t="n">
        <v>6</v>
      </c>
      <c r="P428" s="63" t="n">
        <v>0</v>
      </c>
      <c r="Q428" s="63" t="n">
        <v>0</v>
      </c>
      <c r="R428" s="63" t="n">
        <v>0</v>
      </c>
    </row>
    <row r="429" customFormat="false" ht="25.35" hidden="false" customHeight="false" outlineLevel="0" collapsed="false">
      <c r="A429" s="61" t="n">
        <v>36676</v>
      </c>
      <c r="B429" s="61" t="n">
        <v>36678</v>
      </c>
      <c r="C429" s="62" t="s">
        <v>109</v>
      </c>
      <c r="D429" s="63" t="n">
        <v>0</v>
      </c>
      <c r="E429" s="63" t="n">
        <v>81</v>
      </c>
      <c r="F429" s="63" t="n">
        <v>-15</v>
      </c>
      <c r="G429" s="63" t="n">
        <v>66</v>
      </c>
      <c r="H429" s="63" t="n">
        <v>4339</v>
      </c>
      <c r="I429" s="63" t="n">
        <v>4353</v>
      </c>
      <c r="J429" s="63" t="n">
        <v>125</v>
      </c>
      <c r="K429" s="63" t="n">
        <v>0</v>
      </c>
      <c r="L429" s="63" t="n">
        <v>0</v>
      </c>
      <c r="M429" s="63" t="n">
        <v>69</v>
      </c>
      <c r="N429" s="63" t="n">
        <v>66</v>
      </c>
      <c r="O429" s="63" t="n">
        <v>6</v>
      </c>
      <c r="P429" s="63" t="n">
        <v>0</v>
      </c>
      <c r="Q429" s="63" t="n">
        <v>0</v>
      </c>
      <c r="R429" s="63" t="n">
        <v>0</v>
      </c>
    </row>
    <row r="430" customFormat="false" ht="25.35" hidden="false" customHeight="false" outlineLevel="0" collapsed="false">
      <c r="A430" s="61" t="n">
        <v>36677</v>
      </c>
      <c r="B430" s="61" t="n">
        <v>36677</v>
      </c>
      <c r="C430" s="62" t="s">
        <v>109</v>
      </c>
      <c r="D430" s="63" t="n">
        <v>-12</v>
      </c>
      <c r="E430" s="63" t="n">
        <v>173</v>
      </c>
      <c r="F430" s="63" t="n">
        <v>-38</v>
      </c>
      <c r="G430" s="63" t="n">
        <v>123</v>
      </c>
      <c r="H430" s="63" t="n">
        <v>4244</v>
      </c>
      <c r="I430" s="63" t="n">
        <v>4305</v>
      </c>
      <c r="J430" s="63" t="n">
        <v>166</v>
      </c>
      <c r="K430" s="63" t="n">
        <v>0</v>
      </c>
      <c r="L430" s="63" t="n">
        <v>0</v>
      </c>
      <c r="M430" s="63" t="n">
        <v>69</v>
      </c>
      <c r="N430" s="63" t="n">
        <v>106</v>
      </c>
      <c r="O430" s="63" t="n">
        <v>6</v>
      </c>
      <c r="P430" s="63" t="n">
        <v>0</v>
      </c>
      <c r="Q430" s="63" t="n">
        <v>0</v>
      </c>
      <c r="R430" s="63" t="n">
        <v>0</v>
      </c>
    </row>
    <row r="431" customFormat="false" ht="25.35" hidden="false" customHeight="false" outlineLevel="0" collapsed="false">
      <c r="A431" s="61" t="n">
        <v>36677</v>
      </c>
      <c r="B431" s="61" t="n">
        <v>36678</v>
      </c>
      <c r="C431" s="62" t="s">
        <v>109</v>
      </c>
      <c r="D431" s="63" t="n">
        <v>0</v>
      </c>
      <c r="E431" s="63" t="n">
        <v>95</v>
      </c>
      <c r="F431" s="63" t="n">
        <v>-33</v>
      </c>
      <c r="G431" s="63" t="n">
        <v>62</v>
      </c>
      <c r="H431" s="63" t="n">
        <v>4305</v>
      </c>
      <c r="I431" s="63" t="n">
        <v>4325</v>
      </c>
      <c r="J431" s="63" t="n">
        <v>130</v>
      </c>
      <c r="K431" s="63" t="n">
        <v>0</v>
      </c>
      <c r="L431" s="63" t="n">
        <v>0</v>
      </c>
      <c r="M431" s="63" t="n">
        <v>69</v>
      </c>
      <c r="N431" s="63" t="n">
        <v>40</v>
      </c>
      <c r="O431" s="63" t="n">
        <v>6</v>
      </c>
      <c r="P431" s="63" t="n">
        <v>0</v>
      </c>
      <c r="Q431" s="63" t="n">
        <v>0</v>
      </c>
      <c r="R431" s="63" t="n">
        <v>0</v>
      </c>
    </row>
    <row r="432" customFormat="false" ht="25.35" hidden="false" customHeight="false" outlineLevel="0" collapsed="false">
      <c r="A432" s="61" t="n">
        <v>36677</v>
      </c>
      <c r="B432" s="61" t="n">
        <v>36679</v>
      </c>
      <c r="C432" s="62" t="s">
        <v>109</v>
      </c>
      <c r="D432" s="63" t="n">
        <v>0</v>
      </c>
      <c r="E432" s="63" t="n">
        <v>83</v>
      </c>
      <c r="F432" s="63" t="n">
        <v>7</v>
      </c>
      <c r="G432" s="63" t="n">
        <v>90</v>
      </c>
      <c r="H432" s="63" t="n">
        <v>4325</v>
      </c>
      <c r="I432" s="63" t="n">
        <v>4372</v>
      </c>
      <c r="J432" s="63" t="n">
        <v>125</v>
      </c>
      <c r="K432" s="63" t="n">
        <v>0</v>
      </c>
      <c r="L432" s="63" t="n">
        <v>0</v>
      </c>
      <c r="M432" s="63" t="n">
        <v>69</v>
      </c>
      <c r="N432" s="63" t="n">
        <v>87</v>
      </c>
      <c r="O432" s="63" t="n">
        <v>6</v>
      </c>
      <c r="P432" s="63" t="n">
        <v>0</v>
      </c>
      <c r="Q432" s="63" t="n">
        <v>0</v>
      </c>
      <c r="R432" s="63" t="n">
        <v>0</v>
      </c>
    </row>
    <row r="433" customFormat="false" ht="14.65" hidden="false" customHeight="false" outlineLevel="0" collapsed="false">
      <c r="A433" s="61" t="n">
        <v>36678</v>
      </c>
      <c r="B433" s="61" t="n">
        <v>36678</v>
      </c>
      <c r="C433" s="62" t="s">
        <v>109</v>
      </c>
      <c r="D433" s="63" t="n">
        <v>-47</v>
      </c>
      <c r="E433" s="63" t="n">
        <v>147</v>
      </c>
      <c r="F433" s="63" t="n">
        <v>-94</v>
      </c>
      <c r="G433" s="63" t="n">
        <v>6</v>
      </c>
      <c r="H433" s="63" t="n">
        <v>4310</v>
      </c>
      <c r="I433" s="63" t="n">
        <v>4252</v>
      </c>
      <c r="J433" s="63" t="n">
        <v>132</v>
      </c>
      <c r="K433" s="63" t="n">
        <v>0</v>
      </c>
      <c r="L433" s="63" t="n">
        <v>0</v>
      </c>
      <c r="M433" s="63" t="n">
        <v>64</v>
      </c>
      <c r="N433" s="63" t="n">
        <v>106</v>
      </c>
      <c r="O433" s="63" t="n">
        <v>6</v>
      </c>
      <c r="P433" s="63" t="n">
        <v>0</v>
      </c>
      <c r="Q433" s="63" t="n">
        <v>0</v>
      </c>
      <c r="R433" s="63" t="n">
        <v>0</v>
      </c>
    </row>
    <row r="434" customFormat="false" ht="14.65" hidden="false" customHeight="false" outlineLevel="0" collapsed="false">
      <c r="A434" s="61" t="n">
        <v>36678</v>
      </c>
      <c r="B434" s="61" t="n">
        <v>36679</v>
      </c>
      <c r="C434" s="62" t="s">
        <v>109</v>
      </c>
      <c r="D434" s="63" t="n">
        <v>0</v>
      </c>
      <c r="E434" s="63" t="n">
        <v>60</v>
      </c>
      <c r="F434" s="63" t="n">
        <v>54</v>
      </c>
      <c r="G434" s="63" t="n">
        <v>114</v>
      </c>
      <c r="H434" s="63" t="n">
        <v>4252</v>
      </c>
      <c r="I434" s="63" t="n">
        <v>4325</v>
      </c>
      <c r="J434" s="63" t="n">
        <v>115</v>
      </c>
      <c r="K434" s="63" t="n">
        <v>0</v>
      </c>
      <c r="L434" s="63" t="n">
        <v>0</v>
      </c>
      <c r="M434" s="63" t="n">
        <v>69</v>
      </c>
      <c r="N434" s="63" t="n">
        <v>85</v>
      </c>
      <c r="O434" s="63" t="n">
        <v>6</v>
      </c>
      <c r="P434" s="63" t="n">
        <v>0</v>
      </c>
      <c r="Q434" s="63" t="n">
        <v>0</v>
      </c>
      <c r="R434" s="63" t="n">
        <v>0</v>
      </c>
    </row>
    <row r="435" customFormat="false" ht="14.65" hidden="false" customHeight="false" outlineLevel="0" collapsed="false">
      <c r="A435" s="61" t="n">
        <v>36678</v>
      </c>
      <c r="B435" s="61" t="n">
        <v>36680</v>
      </c>
      <c r="C435" s="62" t="s">
        <v>109</v>
      </c>
      <c r="D435" s="63" t="n">
        <v>0</v>
      </c>
      <c r="E435" s="63" t="n">
        <v>222</v>
      </c>
      <c r="F435" s="63" t="n">
        <v>30</v>
      </c>
      <c r="G435" s="63" t="n">
        <v>252</v>
      </c>
      <c r="H435" s="63" t="n">
        <v>4325</v>
      </c>
      <c r="I435" s="63" t="n">
        <v>4535</v>
      </c>
      <c r="J435" s="63" t="n">
        <v>125</v>
      </c>
      <c r="K435" s="63" t="n">
        <v>0</v>
      </c>
      <c r="L435" s="63" t="n">
        <v>0</v>
      </c>
      <c r="M435" s="63" t="n">
        <v>69</v>
      </c>
      <c r="N435" s="63" t="n">
        <v>118</v>
      </c>
      <c r="O435" s="63" t="n">
        <v>6</v>
      </c>
      <c r="P435" s="63" t="n">
        <v>0</v>
      </c>
      <c r="Q435" s="63" t="n">
        <v>0</v>
      </c>
      <c r="R435" s="63" t="n">
        <v>0</v>
      </c>
    </row>
    <row r="436" customFormat="false" ht="14.65" hidden="false" customHeight="false" outlineLevel="0" collapsed="false">
      <c r="A436" s="61" t="n">
        <v>36679</v>
      </c>
      <c r="B436" s="61" t="n">
        <v>36679</v>
      </c>
      <c r="C436" s="62" t="s">
        <v>109</v>
      </c>
      <c r="D436" s="63" t="n">
        <v>-96</v>
      </c>
      <c r="E436" s="63" t="n">
        <v>34</v>
      </c>
      <c r="F436" s="63" t="n">
        <v>126</v>
      </c>
      <c r="G436" s="63" t="n">
        <v>64</v>
      </c>
      <c r="H436" s="63" t="n">
        <v>4250</v>
      </c>
      <c r="I436" s="63" t="n">
        <v>4227</v>
      </c>
      <c r="J436" s="63" t="n">
        <v>133</v>
      </c>
      <c r="K436" s="63" t="n">
        <v>0</v>
      </c>
      <c r="L436" s="63" t="n">
        <v>0</v>
      </c>
      <c r="M436" s="63" t="n">
        <v>59</v>
      </c>
      <c r="N436" s="63" t="n">
        <v>160</v>
      </c>
      <c r="O436" s="63" t="n">
        <v>6</v>
      </c>
      <c r="P436" s="63" t="n">
        <v>0</v>
      </c>
      <c r="Q436" s="63" t="n">
        <v>0</v>
      </c>
      <c r="R436" s="63" t="n">
        <v>0</v>
      </c>
    </row>
    <row r="437" customFormat="false" ht="14.65" hidden="false" customHeight="false" outlineLevel="0" collapsed="false">
      <c r="A437" s="61" t="n">
        <v>36679</v>
      </c>
      <c r="B437" s="61" t="n">
        <v>36680</v>
      </c>
      <c r="C437" s="62" t="s">
        <v>109</v>
      </c>
      <c r="D437" s="63" t="n">
        <v>32</v>
      </c>
      <c r="E437" s="63" t="n">
        <v>225</v>
      </c>
      <c r="F437" s="63" t="n">
        <v>1</v>
      </c>
      <c r="G437" s="63" t="n">
        <v>258</v>
      </c>
      <c r="H437" s="63" t="n">
        <v>4227</v>
      </c>
      <c r="I437" s="63" t="n">
        <v>4460</v>
      </c>
      <c r="J437" s="63" t="n">
        <v>124</v>
      </c>
      <c r="K437" s="63" t="n">
        <v>0</v>
      </c>
      <c r="L437" s="63" t="n">
        <v>0</v>
      </c>
      <c r="M437" s="63" t="n">
        <v>67</v>
      </c>
      <c r="N437" s="63" t="n">
        <v>260</v>
      </c>
      <c r="O437" s="63" t="n">
        <v>6</v>
      </c>
      <c r="P437" s="63" t="n">
        <v>0</v>
      </c>
      <c r="Q437" s="63" t="n">
        <v>0</v>
      </c>
      <c r="R437" s="63" t="n">
        <v>0</v>
      </c>
    </row>
    <row r="438" customFormat="false" ht="14.65" hidden="false" customHeight="false" outlineLevel="0" collapsed="false">
      <c r="A438" s="61" t="n">
        <v>36679</v>
      </c>
      <c r="B438" s="61" t="n">
        <v>36681</v>
      </c>
      <c r="C438" s="62" t="s">
        <v>109</v>
      </c>
      <c r="D438" s="63" t="n">
        <v>16</v>
      </c>
      <c r="E438" s="63" t="n">
        <v>230</v>
      </c>
      <c r="F438" s="63" t="n">
        <v>-15</v>
      </c>
      <c r="G438" s="63" t="n">
        <v>231</v>
      </c>
      <c r="H438" s="63" t="n">
        <v>4460</v>
      </c>
      <c r="I438" s="63" t="n">
        <v>4664</v>
      </c>
      <c r="J438" s="63" t="n">
        <v>124</v>
      </c>
      <c r="K438" s="63" t="n">
        <v>0</v>
      </c>
      <c r="L438" s="63" t="n">
        <v>0</v>
      </c>
      <c r="M438" s="63" t="n">
        <v>67</v>
      </c>
      <c r="N438" s="63" t="n">
        <v>260</v>
      </c>
      <c r="O438" s="63" t="n">
        <v>6</v>
      </c>
      <c r="P438" s="63" t="n">
        <v>0</v>
      </c>
      <c r="Q438" s="63" t="n">
        <v>0</v>
      </c>
      <c r="R438" s="63" t="n">
        <v>0</v>
      </c>
    </row>
    <row r="439" customFormat="false" ht="14.65" hidden="false" customHeight="false" outlineLevel="0" collapsed="false">
      <c r="A439" s="61" t="n">
        <v>36680</v>
      </c>
      <c r="B439" s="61" t="n">
        <v>36680</v>
      </c>
      <c r="C439" s="62" t="s">
        <v>109</v>
      </c>
      <c r="D439" s="63" t="n">
        <v>-6</v>
      </c>
      <c r="E439" s="63" t="n">
        <v>206</v>
      </c>
      <c r="F439" s="63" t="n">
        <v>-55</v>
      </c>
      <c r="G439" s="63" t="n">
        <v>145</v>
      </c>
      <c r="H439" s="63" t="n">
        <v>4218</v>
      </c>
      <c r="I439" s="63" t="n">
        <v>4365</v>
      </c>
      <c r="J439" s="63" t="n">
        <v>125</v>
      </c>
      <c r="K439" s="63" t="n">
        <v>0</v>
      </c>
      <c r="L439" s="63" t="n">
        <v>0</v>
      </c>
      <c r="M439" s="63" t="n">
        <v>67</v>
      </c>
      <c r="N439" s="63" t="n">
        <v>213</v>
      </c>
      <c r="O439" s="63" t="n">
        <v>6</v>
      </c>
      <c r="P439" s="63" t="n">
        <v>0</v>
      </c>
      <c r="Q439" s="63" t="n">
        <v>0</v>
      </c>
      <c r="R439" s="63" t="n">
        <v>0</v>
      </c>
    </row>
    <row r="440" customFormat="false" ht="14.65" hidden="false" customHeight="false" outlineLevel="0" collapsed="false">
      <c r="A440" s="61" t="n">
        <v>36680</v>
      </c>
      <c r="B440" s="61" t="n">
        <v>36681</v>
      </c>
      <c r="C440" s="62" t="s">
        <v>109</v>
      </c>
      <c r="D440" s="63" t="n">
        <v>-30</v>
      </c>
      <c r="E440" s="63" t="n">
        <v>34</v>
      </c>
      <c r="F440" s="63" t="n">
        <v>-85</v>
      </c>
      <c r="G440" s="63" t="n">
        <v>-81</v>
      </c>
      <c r="H440" s="63" t="n">
        <v>4365</v>
      </c>
      <c r="I440" s="63" t="n">
        <v>4299</v>
      </c>
      <c r="J440" s="63" t="n">
        <v>104</v>
      </c>
      <c r="K440" s="63" t="n">
        <v>0</v>
      </c>
      <c r="L440" s="63" t="n">
        <v>0</v>
      </c>
      <c r="M440" s="63" t="n">
        <v>66</v>
      </c>
      <c r="N440" s="63" t="n">
        <v>237</v>
      </c>
      <c r="O440" s="63" t="n">
        <v>6</v>
      </c>
      <c r="P440" s="63" t="n">
        <v>0</v>
      </c>
      <c r="Q440" s="63" t="n">
        <v>0</v>
      </c>
      <c r="R440" s="63" t="n">
        <v>0</v>
      </c>
    </row>
    <row r="441" customFormat="false" ht="14.65" hidden="false" customHeight="false" outlineLevel="0" collapsed="false">
      <c r="A441" s="61" t="n">
        <v>36680</v>
      </c>
      <c r="B441" s="61" t="n">
        <v>36682</v>
      </c>
      <c r="C441" s="62" t="s">
        <v>109</v>
      </c>
      <c r="D441" s="63" t="n">
        <v>0</v>
      </c>
      <c r="E441" s="63" t="n">
        <v>58</v>
      </c>
      <c r="F441" s="63" t="n">
        <v>-130</v>
      </c>
      <c r="G441" s="63" t="n">
        <v>-72</v>
      </c>
      <c r="H441" s="63" t="n">
        <v>4299</v>
      </c>
      <c r="I441" s="63" t="n">
        <v>4184</v>
      </c>
      <c r="J441" s="63" t="n">
        <v>124</v>
      </c>
      <c r="K441" s="63" t="n">
        <v>0</v>
      </c>
      <c r="L441" s="63" t="n">
        <v>0</v>
      </c>
      <c r="M441" s="63" t="n">
        <v>66</v>
      </c>
      <c r="N441" s="63" t="n">
        <v>219</v>
      </c>
      <c r="O441" s="63" t="n">
        <v>6</v>
      </c>
      <c r="P441" s="63" t="n">
        <v>0</v>
      </c>
      <c r="Q441" s="63" t="n">
        <v>0</v>
      </c>
      <c r="R441" s="63" t="n">
        <v>0</v>
      </c>
    </row>
    <row r="442" customFormat="false" ht="14.65" hidden="false" customHeight="false" outlineLevel="0" collapsed="false">
      <c r="A442" s="61" t="n">
        <v>36681</v>
      </c>
      <c r="B442" s="61" t="n">
        <v>36681</v>
      </c>
      <c r="C442" s="62" t="s">
        <v>109</v>
      </c>
      <c r="D442" s="63" t="n">
        <v>-7</v>
      </c>
      <c r="E442" s="63" t="n">
        <v>80</v>
      </c>
      <c r="F442" s="63" t="n">
        <v>21</v>
      </c>
      <c r="G442" s="63" t="n">
        <v>94</v>
      </c>
      <c r="H442" s="63" t="n">
        <v>4374</v>
      </c>
      <c r="I442" s="63" t="n">
        <v>4465</v>
      </c>
      <c r="J442" s="63" t="n">
        <v>104</v>
      </c>
      <c r="K442" s="63" t="n">
        <v>0</v>
      </c>
      <c r="L442" s="63" t="n">
        <v>0</v>
      </c>
      <c r="M442" s="63" t="n">
        <v>69</v>
      </c>
      <c r="N442" s="63" t="n">
        <v>228</v>
      </c>
      <c r="O442" s="63" t="n">
        <v>7</v>
      </c>
      <c r="P442" s="63" t="n">
        <v>0</v>
      </c>
      <c r="Q442" s="63" t="n">
        <v>0</v>
      </c>
      <c r="R442" s="63" t="n">
        <v>0</v>
      </c>
    </row>
    <row r="443" customFormat="false" ht="14.65" hidden="false" customHeight="false" outlineLevel="0" collapsed="false">
      <c r="A443" s="61" t="n">
        <v>36681</v>
      </c>
      <c r="B443" s="61" t="n">
        <v>36682</v>
      </c>
      <c r="C443" s="62" t="s">
        <v>109</v>
      </c>
      <c r="D443" s="63" t="n">
        <v>0</v>
      </c>
      <c r="E443" s="63" t="n">
        <v>32</v>
      </c>
      <c r="F443" s="63" t="n">
        <v>-132</v>
      </c>
      <c r="G443" s="63" t="n">
        <v>-100</v>
      </c>
      <c r="H443" s="63" t="n">
        <v>4465</v>
      </c>
      <c r="I443" s="63" t="n">
        <v>4328</v>
      </c>
      <c r="J443" s="63" t="n">
        <v>141</v>
      </c>
      <c r="K443" s="63" t="n">
        <v>0</v>
      </c>
      <c r="L443" s="63" t="n">
        <v>0</v>
      </c>
      <c r="M443" s="63" t="n">
        <v>66</v>
      </c>
      <c r="N443" s="63" t="n">
        <v>116</v>
      </c>
      <c r="O443" s="63" t="n">
        <v>6</v>
      </c>
      <c r="P443" s="63" t="n">
        <v>0</v>
      </c>
      <c r="Q443" s="63" t="n">
        <v>0</v>
      </c>
      <c r="R443" s="63" t="n">
        <v>0</v>
      </c>
    </row>
    <row r="444" customFormat="false" ht="14.65" hidden="false" customHeight="false" outlineLevel="0" collapsed="false">
      <c r="A444" s="61" t="n">
        <v>36681</v>
      </c>
      <c r="B444" s="61" t="n">
        <v>36683</v>
      </c>
      <c r="C444" s="62" t="s">
        <v>109</v>
      </c>
      <c r="D444" s="63" t="n">
        <v>0</v>
      </c>
      <c r="E444" s="63" t="n">
        <v>21</v>
      </c>
      <c r="F444" s="63" t="n">
        <v>-43</v>
      </c>
      <c r="G444" s="63" t="n">
        <v>-22</v>
      </c>
      <c r="H444" s="63" t="n">
        <v>4328</v>
      </c>
      <c r="I444" s="63" t="n">
        <v>4268</v>
      </c>
      <c r="J444" s="63" t="n">
        <v>141</v>
      </c>
      <c r="K444" s="63" t="n">
        <v>0</v>
      </c>
      <c r="L444" s="63" t="n">
        <v>0</v>
      </c>
      <c r="M444" s="63" t="n">
        <v>66</v>
      </c>
      <c r="N444" s="63" t="n">
        <v>136</v>
      </c>
      <c r="O444" s="63" t="n">
        <v>6</v>
      </c>
      <c r="P444" s="63" t="n">
        <v>0</v>
      </c>
      <c r="Q444" s="63" t="n">
        <v>0</v>
      </c>
      <c r="R444" s="63" t="n">
        <v>0</v>
      </c>
    </row>
    <row r="445" customFormat="false" ht="14.65" hidden="false" customHeight="false" outlineLevel="0" collapsed="false">
      <c r="A445" s="61" t="n">
        <v>36682</v>
      </c>
      <c r="B445" s="61" t="n">
        <v>36682</v>
      </c>
      <c r="C445" s="62" t="s">
        <v>109</v>
      </c>
      <c r="D445" s="63" t="n">
        <v>31</v>
      </c>
      <c r="E445" s="63" t="n">
        <v>16</v>
      </c>
      <c r="F445" s="63" t="n">
        <v>-146</v>
      </c>
      <c r="G445" s="63" t="n">
        <v>-99</v>
      </c>
      <c r="H445" s="63" t="n">
        <v>4471</v>
      </c>
      <c r="I445" s="63" t="n">
        <v>4318</v>
      </c>
      <c r="J445" s="63" t="n">
        <v>141</v>
      </c>
      <c r="K445" s="63" t="n">
        <v>0</v>
      </c>
      <c r="L445" s="63" t="n">
        <v>0</v>
      </c>
      <c r="M445" s="63" t="n">
        <v>69</v>
      </c>
      <c r="N445" s="63" t="n">
        <v>115</v>
      </c>
      <c r="O445" s="63" t="n">
        <v>7</v>
      </c>
      <c r="P445" s="63" t="n">
        <v>0</v>
      </c>
      <c r="Q445" s="63" t="n">
        <v>0</v>
      </c>
      <c r="R445" s="63" t="n">
        <v>0</v>
      </c>
    </row>
    <row r="446" customFormat="false" ht="14.65" hidden="false" customHeight="false" outlineLevel="0" collapsed="false">
      <c r="A446" s="61" t="n">
        <v>36682</v>
      </c>
      <c r="B446" s="61" t="n">
        <v>36683</v>
      </c>
      <c r="C446" s="62" t="s">
        <v>109</v>
      </c>
      <c r="D446" s="63" t="n">
        <v>0</v>
      </c>
      <c r="E446" s="63" t="n">
        <v>55</v>
      </c>
      <c r="F446" s="63" t="n">
        <v>-26</v>
      </c>
      <c r="G446" s="63" t="n">
        <v>29</v>
      </c>
      <c r="H446" s="63" t="n">
        <v>4318</v>
      </c>
      <c r="I446" s="63" t="n">
        <v>4299</v>
      </c>
      <c r="J446" s="63" t="n">
        <v>126</v>
      </c>
      <c r="K446" s="63" t="n">
        <v>0</v>
      </c>
      <c r="L446" s="63" t="n">
        <v>0</v>
      </c>
      <c r="M446" s="63" t="n">
        <v>49</v>
      </c>
      <c r="N446" s="63" t="n">
        <v>0</v>
      </c>
      <c r="O446" s="63" t="n">
        <v>6</v>
      </c>
      <c r="P446" s="63" t="n">
        <v>0</v>
      </c>
      <c r="Q446" s="63" t="n">
        <v>0</v>
      </c>
      <c r="R446" s="63" t="n">
        <v>0</v>
      </c>
    </row>
    <row r="447" customFormat="false" ht="14.65" hidden="false" customHeight="false" outlineLevel="0" collapsed="false">
      <c r="A447" s="61" t="n">
        <v>36682</v>
      </c>
      <c r="B447" s="61" t="n">
        <v>36684</v>
      </c>
      <c r="C447" s="62" t="s">
        <v>109</v>
      </c>
      <c r="D447" s="63" t="n">
        <v>0</v>
      </c>
      <c r="E447" s="63" t="n">
        <v>17</v>
      </c>
      <c r="F447" s="63" t="n">
        <v>-91</v>
      </c>
      <c r="G447" s="63" t="n">
        <v>-74</v>
      </c>
      <c r="H447" s="63" t="n">
        <v>4299</v>
      </c>
      <c r="I447" s="63" t="n">
        <v>4185</v>
      </c>
      <c r="J447" s="63" t="n">
        <v>161</v>
      </c>
      <c r="K447" s="63" t="n">
        <v>0</v>
      </c>
      <c r="L447" s="63" t="n">
        <v>0</v>
      </c>
      <c r="M447" s="63" t="n">
        <v>68</v>
      </c>
      <c r="N447" s="63" t="n">
        <v>97</v>
      </c>
      <c r="O447" s="63" t="n">
        <v>6</v>
      </c>
      <c r="P447" s="63" t="n">
        <v>0</v>
      </c>
      <c r="Q447" s="63" t="n">
        <v>0</v>
      </c>
      <c r="R447" s="63" t="n">
        <v>0</v>
      </c>
    </row>
    <row r="448" customFormat="false" ht="14.65" hidden="false" customHeight="false" outlineLevel="0" collapsed="false">
      <c r="A448" s="61" t="n">
        <v>36683</v>
      </c>
      <c r="B448" s="61" t="n">
        <v>36683</v>
      </c>
      <c r="C448" s="62" t="s">
        <v>109</v>
      </c>
      <c r="D448" s="63" t="n">
        <v>-31</v>
      </c>
      <c r="E448" s="63" t="n">
        <v>71</v>
      </c>
      <c r="F448" s="63" t="n">
        <v>-40</v>
      </c>
      <c r="G448" s="63" t="n">
        <v>0</v>
      </c>
      <c r="H448" s="63" t="n">
        <v>4316</v>
      </c>
      <c r="I448" s="63" t="n">
        <v>4271</v>
      </c>
      <c r="J448" s="63" t="n">
        <v>142</v>
      </c>
      <c r="K448" s="63" t="n">
        <v>0</v>
      </c>
      <c r="L448" s="63" t="n">
        <v>0</v>
      </c>
      <c r="M448" s="63" t="n">
        <v>44</v>
      </c>
      <c r="N448" s="63" t="n">
        <v>14</v>
      </c>
      <c r="O448" s="63" t="n">
        <v>6</v>
      </c>
      <c r="P448" s="63" t="n">
        <v>0</v>
      </c>
      <c r="Q448" s="63" t="n">
        <v>0</v>
      </c>
      <c r="R448" s="63" t="n">
        <v>0</v>
      </c>
    </row>
    <row r="449" customFormat="false" ht="14.65" hidden="false" customHeight="false" outlineLevel="0" collapsed="false">
      <c r="A449" s="61" t="n">
        <v>36683</v>
      </c>
      <c r="B449" s="61" t="n">
        <v>36684</v>
      </c>
      <c r="C449" s="62" t="s">
        <v>109</v>
      </c>
      <c r="D449" s="63" t="n">
        <v>0</v>
      </c>
      <c r="E449" s="63" t="n">
        <v>71</v>
      </c>
      <c r="F449" s="63" t="n">
        <v>30</v>
      </c>
      <c r="G449" s="63" t="n">
        <v>101</v>
      </c>
      <c r="H449" s="63" t="n">
        <v>4271</v>
      </c>
      <c r="I449" s="63" t="n">
        <v>4269</v>
      </c>
      <c r="J449" s="63" t="n">
        <v>132</v>
      </c>
      <c r="K449" s="63" t="n">
        <v>0</v>
      </c>
      <c r="L449" s="63" t="n">
        <v>0</v>
      </c>
      <c r="M449" s="63" t="n">
        <v>0</v>
      </c>
      <c r="N449" s="63" t="n">
        <v>0</v>
      </c>
      <c r="O449" s="63" t="n">
        <v>6</v>
      </c>
      <c r="P449" s="63" t="n">
        <v>0</v>
      </c>
      <c r="Q449" s="63" t="n">
        <v>0</v>
      </c>
      <c r="R449" s="63" t="n">
        <v>0</v>
      </c>
    </row>
    <row r="450" customFormat="false" ht="14.65" hidden="false" customHeight="false" outlineLevel="0" collapsed="false">
      <c r="A450" s="61" t="n">
        <v>36683</v>
      </c>
      <c r="B450" s="61" t="n">
        <v>36685</v>
      </c>
      <c r="C450" s="62" t="s">
        <v>109</v>
      </c>
      <c r="D450" s="63" t="n">
        <v>0</v>
      </c>
      <c r="E450" s="63" t="n">
        <v>70</v>
      </c>
      <c r="F450" s="63" t="n">
        <v>-72</v>
      </c>
      <c r="G450" s="63" t="n">
        <v>-2</v>
      </c>
      <c r="H450" s="63" t="n">
        <v>4269</v>
      </c>
      <c r="I450" s="63" t="n">
        <v>4200</v>
      </c>
      <c r="J450" s="63" t="n">
        <v>132</v>
      </c>
      <c r="K450" s="63" t="n">
        <v>0</v>
      </c>
      <c r="L450" s="63" t="n">
        <v>0</v>
      </c>
      <c r="M450" s="63" t="n">
        <v>68</v>
      </c>
      <c r="N450" s="63" t="n">
        <v>3</v>
      </c>
      <c r="O450" s="63" t="n">
        <v>6</v>
      </c>
      <c r="P450" s="63" t="n">
        <v>0</v>
      </c>
      <c r="Q450" s="63" t="n">
        <v>0</v>
      </c>
      <c r="R450" s="63" t="n">
        <v>0</v>
      </c>
    </row>
    <row r="451" customFormat="false" ht="14.65" hidden="false" customHeight="false" outlineLevel="0" collapsed="false">
      <c r="A451" s="61" t="n">
        <v>36684</v>
      </c>
      <c r="B451" s="61" t="n">
        <v>36684</v>
      </c>
      <c r="C451" s="62" t="s">
        <v>109</v>
      </c>
      <c r="D451" s="63" t="n">
        <v>39</v>
      </c>
      <c r="E451" s="63" t="n">
        <v>51</v>
      </c>
      <c r="F451" s="63" t="n">
        <v>-23</v>
      </c>
      <c r="G451" s="63" t="n">
        <v>67</v>
      </c>
      <c r="H451" s="63" t="n">
        <v>4288</v>
      </c>
      <c r="I451" s="63" t="n">
        <v>4318</v>
      </c>
      <c r="J451" s="63" t="n">
        <v>132</v>
      </c>
      <c r="K451" s="63" t="n">
        <v>0</v>
      </c>
      <c r="L451" s="63" t="n">
        <v>0</v>
      </c>
      <c r="M451" s="63" t="n">
        <v>0</v>
      </c>
      <c r="N451" s="63" t="n">
        <v>0</v>
      </c>
      <c r="O451" s="63" t="n">
        <v>5</v>
      </c>
      <c r="P451" s="63" t="n">
        <v>0</v>
      </c>
      <c r="Q451" s="63" t="n">
        <v>0</v>
      </c>
      <c r="R451" s="63" t="n">
        <v>0</v>
      </c>
    </row>
    <row r="452" customFormat="false" ht="14.65" hidden="false" customHeight="false" outlineLevel="0" collapsed="false">
      <c r="A452" s="61" t="n">
        <v>36684</v>
      </c>
      <c r="B452" s="61" t="n">
        <v>36685</v>
      </c>
      <c r="C452" s="62" t="s">
        <v>109</v>
      </c>
      <c r="D452" s="63" t="n">
        <v>0</v>
      </c>
      <c r="E452" s="63" t="n">
        <v>-33</v>
      </c>
      <c r="F452" s="63" t="n">
        <v>-14</v>
      </c>
      <c r="G452" s="63" t="n">
        <v>-47</v>
      </c>
      <c r="H452" s="63" t="n">
        <v>4318</v>
      </c>
      <c r="I452" s="63" t="n">
        <v>4195</v>
      </c>
      <c r="J452" s="63" t="n">
        <v>127</v>
      </c>
      <c r="K452" s="63" t="n">
        <v>0</v>
      </c>
      <c r="L452" s="63" t="n">
        <v>0</v>
      </c>
      <c r="M452" s="63" t="n">
        <v>37</v>
      </c>
      <c r="N452" s="63" t="n">
        <v>0</v>
      </c>
      <c r="O452" s="63" t="n">
        <v>6</v>
      </c>
      <c r="P452" s="63" t="n">
        <v>5</v>
      </c>
      <c r="Q452" s="63" t="n">
        <v>0</v>
      </c>
      <c r="R452" s="63" t="n">
        <v>0</v>
      </c>
    </row>
    <row r="453" customFormat="false" ht="14.65" hidden="false" customHeight="false" outlineLevel="0" collapsed="false">
      <c r="A453" s="61" t="n">
        <v>36684</v>
      </c>
      <c r="B453" s="61" t="n">
        <v>36686</v>
      </c>
      <c r="C453" s="62" t="s">
        <v>109</v>
      </c>
      <c r="D453" s="63" t="n">
        <v>0</v>
      </c>
      <c r="E453" s="63" t="n">
        <v>-21</v>
      </c>
      <c r="F453" s="63" t="n">
        <v>0</v>
      </c>
      <c r="G453" s="63" t="n">
        <v>-21</v>
      </c>
      <c r="H453" s="63" t="n">
        <v>4195</v>
      </c>
      <c r="I453" s="63" t="n">
        <v>4114</v>
      </c>
      <c r="J453" s="63" t="n">
        <v>132</v>
      </c>
      <c r="K453" s="63" t="n">
        <v>0</v>
      </c>
      <c r="L453" s="63" t="n">
        <v>0</v>
      </c>
      <c r="M453" s="63" t="n">
        <v>68</v>
      </c>
      <c r="N453" s="63" t="n">
        <v>80</v>
      </c>
      <c r="O453" s="63" t="n">
        <v>6</v>
      </c>
      <c r="P453" s="63" t="n">
        <v>5</v>
      </c>
      <c r="Q453" s="63" t="n">
        <v>0</v>
      </c>
      <c r="R453" s="63" t="n">
        <v>0</v>
      </c>
    </row>
    <row r="454" customFormat="false" ht="14.65" hidden="false" customHeight="false" outlineLevel="0" collapsed="false">
      <c r="A454" s="61" t="n">
        <v>36685</v>
      </c>
      <c r="B454" s="61" t="n">
        <v>36685</v>
      </c>
      <c r="C454" s="62" t="s">
        <v>109</v>
      </c>
      <c r="D454" s="63" t="n">
        <v>-64</v>
      </c>
      <c r="E454" s="63" t="n">
        <v>-25</v>
      </c>
      <c r="F454" s="63" t="n">
        <v>18</v>
      </c>
      <c r="G454" s="63" t="n">
        <v>-71</v>
      </c>
      <c r="H454" s="63" t="n">
        <v>4340</v>
      </c>
      <c r="I454" s="63" t="n">
        <v>4176</v>
      </c>
      <c r="J454" s="63" t="n">
        <v>130</v>
      </c>
      <c r="K454" s="63" t="n">
        <v>0</v>
      </c>
      <c r="L454" s="63" t="n">
        <v>0</v>
      </c>
      <c r="M454" s="63" t="n">
        <v>48</v>
      </c>
      <c r="N454" s="63" t="n">
        <v>10</v>
      </c>
      <c r="O454" s="63" t="n">
        <v>5</v>
      </c>
      <c r="P454" s="63" t="n">
        <v>5</v>
      </c>
      <c r="Q454" s="63" t="n">
        <v>0</v>
      </c>
      <c r="R454" s="63" t="n">
        <v>0</v>
      </c>
    </row>
    <row r="455" customFormat="false" ht="14.65" hidden="false" customHeight="false" outlineLevel="0" collapsed="false">
      <c r="A455" s="61" t="n">
        <v>36685</v>
      </c>
      <c r="B455" s="61" t="n">
        <v>36686</v>
      </c>
      <c r="C455" s="62" t="s">
        <v>109</v>
      </c>
      <c r="D455" s="63" t="n">
        <v>-54</v>
      </c>
      <c r="E455" s="63" t="n">
        <v>-14</v>
      </c>
      <c r="F455" s="63" t="n">
        <v>67</v>
      </c>
      <c r="G455" s="63" t="n">
        <v>-1</v>
      </c>
      <c r="H455" s="63" t="n">
        <v>4176</v>
      </c>
      <c r="I455" s="63" t="n">
        <v>4105</v>
      </c>
      <c r="J455" s="63" t="n">
        <v>116</v>
      </c>
      <c r="K455" s="63" t="n">
        <v>0</v>
      </c>
      <c r="L455" s="63" t="n">
        <v>0</v>
      </c>
      <c r="M455" s="63" t="n">
        <v>66</v>
      </c>
      <c r="N455" s="63" t="n">
        <v>149</v>
      </c>
      <c r="O455" s="63" t="n">
        <v>5</v>
      </c>
      <c r="P455" s="63" t="n">
        <v>5</v>
      </c>
      <c r="Q455" s="63" t="n">
        <v>0</v>
      </c>
      <c r="R455" s="63" t="n">
        <v>0</v>
      </c>
    </row>
    <row r="456" customFormat="false" ht="14.65" hidden="false" customHeight="false" outlineLevel="0" collapsed="false">
      <c r="A456" s="61" t="n">
        <v>36685</v>
      </c>
      <c r="B456" s="61" t="n">
        <v>36687</v>
      </c>
      <c r="C456" s="62" t="s">
        <v>109</v>
      </c>
      <c r="D456" s="63" t="n">
        <v>0</v>
      </c>
      <c r="E456" s="63" t="n">
        <v>47</v>
      </c>
      <c r="F456" s="63" t="n">
        <v>40</v>
      </c>
      <c r="G456" s="63" t="n">
        <v>87</v>
      </c>
      <c r="H456" s="63" t="n">
        <v>4105</v>
      </c>
      <c r="I456" s="63" t="n">
        <v>4177</v>
      </c>
      <c r="J456" s="63" t="n">
        <v>160</v>
      </c>
      <c r="K456" s="63" t="n">
        <v>0</v>
      </c>
      <c r="L456" s="63" t="n">
        <v>0</v>
      </c>
      <c r="M456" s="63" t="n">
        <v>66</v>
      </c>
      <c r="N456" s="63" t="n">
        <v>49</v>
      </c>
      <c r="O456" s="63" t="n">
        <v>5</v>
      </c>
      <c r="P456" s="63" t="n">
        <v>5</v>
      </c>
      <c r="Q456" s="63" t="n">
        <v>0</v>
      </c>
      <c r="R456" s="63" t="n">
        <v>0</v>
      </c>
    </row>
    <row r="457" customFormat="false" ht="14.65" hidden="false" customHeight="false" outlineLevel="0" collapsed="false">
      <c r="A457" s="61" t="n">
        <v>36686</v>
      </c>
      <c r="B457" s="61" t="n">
        <v>36686</v>
      </c>
      <c r="C457" s="62" t="s">
        <v>109</v>
      </c>
      <c r="D457" s="63" t="n">
        <v>-10</v>
      </c>
      <c r="E457" s="63" t="n">
        <v>3</v>
      </c>
      <c r="F457" s="63" t="n">
        <v>139</v>
      </c>
      <c r="G457" s="63" t="n">
        <v>132</v>
      </c>
      <c r="H457" s="63" t="n">
        <v>4159</v>
      </c>
      <c r="I457" s="63" t="n">
        <v>4193</v>
      </c>
      <c r="J457" s="63" t="n">
        <v>97</v>
      </c>
      <c r="K457" s="63" t="n">
        <v>0</v>
      </c>
      <c r="L457" s="63" t="n">
        <v>0</v>
      </c>
      <c r="M457" s="63" t="n">
        <v>63</v>
      </c>
      <c r="N457" s="63" t="n">
        <v>88</v>
      </c>
      <c r="O457" s="63" t="n">
        <v>6</v>
      </c>
      <c r="P457" s="63" t="n">
        <v>5</v>
      </c>
      <c r="Q457" s="63" t="n">
        <v>0</v>
      </c>
      <c r="R457" s="63" t="n">
        <v>0</v>
      </c>
    </row>
    <row r="458" customFormat="false" ht="14.65" hidden="false" customHeight="false" outlineLevel="0" collapsed="false">
      <c r="A458" s="61" t="n">
        <v>36686</v>
      </c>
      <c r="B458" s="61" t="n">
        <v>36687</v>
      </c>
      <c r="C458" s="62" t="s">
        <v>109</v>
      </c>
      <c r="D458" s="63" t="n">
        <v>-11</v>
      </c>
      <c r="E458" s="63" t="n">
        <v>166</v>
      </c>
      <c r="F458" s="63" t="n">
        <v>76</v>
      </c>
      <c r="G458" s="63" t="n">
        <v>231</v>
      </c>
      <c r="H458" s="63" t="n">
        <v>4193</v>
      </c>
      <c r="I458" s="63" t="n">
        <v>4382</v>
      </c>
      <c r="J458" s="63" t="n">
        <v>97</v>
      </c>
      <c r="K458" s="63" t="n">
        <v>0</v>
      </c>
      <c r="L458" s="63" t="n">
        <v>0</v>
      </c>
      <c r="M458" s="63" t="n">
        <v>66</v>
      </c>
      <c r="N458" s="63" t="n">
        <v>194</v>
      </c>
      <c r="O458" s="63" t="n">
        <v>6</v>
      </c>
      <c r="P458" s="63" t="n">
        <v>5</v>
      </c>
      <c r="Q458" s="63" t="n">
        <v>0</v>
      </c>
      <c r="R458" s="63" t="n">
        <v>0</v>
      </c>
    </row>
    <row r="459" customFormat="false" ht="14.65" hidden="false" customHeight="false" outlineLevel="0" collapsed="false">
      <c r="A459" s="61" t="n">
        <v>36686</v>
      </c>
      <c r="B459" s="61" t="n">
        <v>36688</v>
      </c>
      <c r="C459" s="62" t="s">
        <v>109</v>
      </c>
      <c r="D459" s="63" t="n">
        <v>-26</v>
      </c>
      <c r="E459" s="63" t="n">
        <v>162</v>
      </c>
      <c r="F459" s="63" t="n">
        <v>82</v>
      </c>
      <c r="G459" s="63" t="n">
        <v>218</v>
      </c>
      <c r="H459" s="63" t="n">
        <v>4382</v>
      </c>
      <c r="I459" s="63" t="n">
        <v>4557</v>
      </c>
      <c r="J459" s="63" t="n">
        <v>97</v>
      </c>
      <c r="K459" s="63" t="n">
        <v>0</v>
      </c>
      <c r="L459" s="63" t="n">
        <v>0</v>
      </c>
      <c r="M459" s="63" t="n">
        <v>66</v>
      </c>
      <c r="N459" s="63" t="n">
        <v>194</v>
      </c>
      <c r="O459" s="63" t="n">
        <v>6</v>
      </c>
      <c r="P459" s="63" t="n">
        <v>5</v>
      </c>
      <c r="Q459" s="63" t="n">
        <v>0</v>
      </c>
      <c r="R459" s="63" t="n">
        <v>0</v>
      </c>
    </row>
    <row r="460" customFormat="false" ht="14.65" hidden="false" customHeight="false" outlineLevel="0" collapsed="false">
      <c r="A460" s="61" t="n">
        <v>36687</v>
      </c>
      <c r="B460" s="61" t="n">
        <v>36687</v>
      </c>
      <c r="C460" s="62" t="s">
        <v>109</v>
      </c>
      <c r="D460" s="63" t="n">
        <v>29</v>
      </c>
      <c r="E460" s="63" t="n">
        <v>173</v>
      </c>
      <c r="F460" s="63" t="n">
        <v>96</v>
      </c>
      <c r="G460" s="63" t="n">
        <v>298</v>
      </c>
      <c r="H460" s="63" t="n">
        <v>4188</v>
      </c>
      <c r="I460" s="63" t="n">
        <v>4434</v>
      </c>
      <c r="J460" s="63" t="n">
        <v>97</v>
      </c>
      <c r="K460" s="63" t="n">
        <v>0</v>
      </c>
      <c r="L460" s="63" t="n">
        <v>0</v>
      </c>
      <c r="M460" s="63" t="n">
        <v>64</v>
      </c>
      <c r="N460" s="63" t="n">
        <v>185</v>
      </c>
      <c r="O460" s="63" t="n">
        <v>6</v>
      </c>
      <c r="P460" s="63" t="n">
        <v>5</v>
      </c>
      <c r="Q460" s="63" t="n">
        <v>0</v>
      </c>
      <c r="R460" s="63" t="n">
        <v>0</v>
      </c>
    </row>
    <row r="461" customFormat="false" ht="14.65" hidden="false" customHeight="false" outlineLevel="0" collapsed="false">
      <c r="A461" s="61" t="n">
        <v>36687</v>
      </c>
      <c r="B461" s="61" t="n">
        <v>36688</v>
      </c>
      <c r="C461" s="62" t="s">
        <v>109</v>
      </c>
      <c r="D461" s="63" t="n">
        <v>0</v>
      </c>
      <c r="E461" s="63" t="n">
        <v>201</v>
      </c>
      <c r="F461" s="63" t="n">
        <v>30</v>
      </c>
      <c r="G461" s="63" t="n">
        <v>231</v>
      </c>
      <c r="H461" s="63" t="n">
        <v>4434</v>
      </c>
      <c r="I461" s="63" t="n">
        <v>4612</v>
      </c>
      <c r="J461" s="63" t="n">
        <v>96</v>
      </c>
      <c r="K461" s="63" t="n">
        <v>0</v>
      </c>
      <c r="L461" s="63" t="n">
        <v>0</v>
      </c>
      <c r="M461" s="63" t="n">
        <v>66</v>
      </c>
      <c r="N461" s="63" t="n">
        <v>187</v>
      </c>
      <c r="O461" s="63" t="n">
        <v>6</v>
      </c>
      <c r="P461" s="63" t="n">
        <v>5</v>
      </c>
      <c r="Q461" s="63" t="n">
        <v>0</v>
      </c>
      <c r="R461" s="63" t="n">
        <v>0</v>
      </c>
    </row>
    <row r="462" customFormat="false" ht="14.65" hidden="false" customHeight="false" outlineLevel="0" collapsed="false">
      <c r="A462" s="61" t="n">
        <v>36687</v>
      </c>
      <c r="B462" s="61" t="n">
        <v>36689</v>
      </c>
      <c r="C462" s="62" t="s">
        <v>109</v>
      </c>
      <c r="D462" s="63" t="n">
        <v>0</v>
      </c>
      <c r="E462" s="63" t="n">
        <v>44</v>
      </c>
      <c r="F462" s="63" t="n">
        <v>-43</v>
      </c>
      <c r="G462" s="63" t="n">
        <v>1</v>
      </c>
      <c r="H462" s="63" t="n">
        <v>4612</v>
      </c>
      <c r="I462" s="63" t="n">
        <v>4564</v>
      </c>
      <c r="J462" s="63" t="n">
        <v>106</v>
      </c>
      <c r="K462" s="63" t="n">
        <v>0</v>
      </c>
      <c r="L462" s="63" t="n">
        <v>0</v>
      </c>
      <c r="M462" s="63" t="n">
        <v>66</v>
      </c>
      <c r="N462" s="63" t="n">
        <v>186</v>
      </c>
      <c r="O462" s="63" t="n">
        <v>6</v>
      </c>
      <c r="P462" s="63" t="n">
        <v>5</v>
      </c>
      <c r="Q462" s="63" t="n">
        <v>0</v>
      </c>
      <c r="R462" s="63" t="n">
        <v>0</v>
      </c>
    </row>
    <row r="463" customFormat="false" ht="14.65" hidden="false" customHeight="false" outlineLevel="0" collapsed="false">
      <c r="A463" s="61" t="n">
        <v>36688</v>
      </c>
      <c r="B463" s="61" t="n">
        <v>36688</v>
      </c>
      <c r="C463" s="62" t="s">
        <v>109</v>
      </c>
      <c r="D463" s="63" t="n">
        <v>-5</v>
      </c>
      <c r="E463" s="63" t="n">
        <v>244</v>
      </c>
      <c r="F463" s="63" t="n">
        <v>119</v>
      </c>
      <c r="G463" s="63" t="n">
        <v>358</v>
      </c>
      <c r="H463" s="63" t="n">
        <v>4456</v>
      </c>
      <c r="I463" s="63" t="n">
        <v>4642</v>
      </c>
      <c r="J463" s="63" t="n">
        <v>96</v>
      </c>
      <c r="K463" s="63" t="n">
        <v>0</v>
      </c>
      <c r="L463" s="63" t="n">
        <v>0</v>
      </c>
      <c r="M463" s="63" t="n">
        <v>63</v>
      </c>
      <c r="N463" s="63" t="n">
        <v>254</v>
      </c>
      <c r="O463" s="63" t="n">
        <v>7</v>
      </c>
      <c r="P463" s="63" t="n">
        <v>5</v>
      </c>
      <c r="Q463" s="63" t="n">
        <v>0</v>
      </c>
      <c r="R463" s="63" t="n">
        <v>0</v>
      </c>
    </row>
    <row r="464" customFormat="false" ht="14.65" hidden="false" customHeight="false" outlineLevel="0" collapsed="false">
      <c r="A464" s="61" t="n">
        <v>36688</v>
      </c>
      <c r="B464" s="61" t="n">
        <v>36689</v>
      </c>
      <c r="C464" s="62" t="s">
        <v>109</v>
      </c>
      <c r="D464" s="63" t="n">
        <v>12</v>
      </c>
      <c r="E464" s="63" t="n">
        <v>-90</v>
      </c>
      <c r="F464" s="63" t="n">
        <v>-182</v>
      </c>
      <c r="G464" s="63" t="n">
        <v>-260</v>
      </c>
      <c r="H464" s="63" t="n">
        <v>4642</v>
      </c>
      <c r="I464" s="63" t="n">
        <v>4426</v>
      </c>
      <c r="J464" s="63" t="n">
        <v>94</v>
      </c>
      <c r="K464" s="63" t="n">
        <v>0</v>
      </c>
      <c r="L464" s="63" t="n">
        <v>0</v>
      </c>
      <c r="M464" s="63" t="n">
        <v>63</v>
      </c>
      <c r="N464" s="63" t="n">
        <v>216</v>
      </c>
      <c r="O464" s="63" t="n">
        <v>6</v>
      </c>
      <c r="P464" s="63" t="n">
        <v>5</v>
      </c>
      <c r="Q464" s="63" t="n">
        <v>0</v>
      </c>
      <c r="R464" s="63" t="n">
        <v>0</v>
      </c>
    </row>
    <row r="465" customFormat="false" ht="14.65" hidden="false" customHeight="false" outlineLevel="0" collapsed="false">
      <c r="A465" s="61" t="n">
        <v>36688</v>
      </c>
      <c r="B465" s="61" t="n">
        <v>36690</v>
      </c>
      <c r="C465" s="62" t="s">
        <v>109</v>
      </c>
      <c r="D465" s="63" t="n">
        <v>50</v>
      </c>
      <c r="E465" s="63" t="n">
        <v>35</v>
      </c>
      <c r="F465" s="63" t="n">
        <v>-108</v>
      </c>
      <c r="G465" s="63" t="n">
        <v>-23</v>
      </c>
      <c r="H465" s="63" t="n">
        <v>4426</v>
      </c>
      <c r="I465" s="63" t="n">
        <v>4367</v>
      </c>
      <c r="J465" s="63" t="n">
        <v>106</v>
      </c>
      <c r="K465" s="63" t="n">
        <v>0</v>
      </c>
      <c r="L465" s="63" t="n">
        <v>0</v>
      </c>
      <c r="M465" s="63" t="n">
        <v>63</v>
      </c>
      <c r="N465" s="63" t="n">
        <v>193</v>
      </c>
      <c r="O465" s="63" t="n">
        <v>6</v>
      </c>
      <c r="P465" s="63" t="n">
        <v>5</v>
      </c>
      <c r="Q465" s="63" t="n">
        <v>0</v>
      </c>
      <c r="R465" s="63" t="n">
        <v>0</v>
      </c>
    </row>
    <row r="466" customFormat="false" ht="14.65" hidden="false" customHeight="false" outlineLevel="0" collapsed="false">
      <c r="A466" s="61" t="n">
        <v>36689</v>
      </c>
      <c r="B466" s="61" t="n">
        <v>36689</v>
      </c>
      <c r="C466" s="62" t="s">
        <v>109</v>
      </c>
      <c r="D466" s="63" t="n">
        <v>-16</v>
      </c>
      <c r="E466" s="63" t="n">
        <v>-112</v>
      </c>
      <c r="F466" s="63" t="n">
        <v>-166</v>
      </c>
      <c r="G466" s="63" t="n">
        <v>-294</v>
      </c>
      <c r="H466" s="63" t="n">
        <v>4618</v>
      </c>
      <c r="I466" s="63" t="n">
        <v>4362</v>
      </c>
      <c r="J466" s="63" t="n">
        <v>94</v>
      </c>
      <c r="K466" s="63" t="n">
        <v>0</v>
      </c>
      <c r="L466" s="63" t="n">
        <v>0</v>
      </c>
      <c r="M466" s="63" t="n">
        <v>58</v>
      </c>
      <c r="N466" s="63" t="n">
        <v>208</v>
      </c>
      <c r="O466" s="63" t="n">
        <v>5</v>
      </c>
      <c r="P466" s="63" t="n">
        <v>5</v>
      </c>
      <c r="Q466" s="63" t="n">
        <v>0</v>
      </c>
      <c r="R466" s="63" t="n">
        <v>0</v>
      </c>
    </row>
    <row r="467" customFormat="false" ht="14.65" hidden="false" customHeight="false" outlineLevel="0" collapsed="false">
      <c r="A467" s="61" t="n">
        <v>36689</v>
      </c>
      <c r="B467" s="61" t="n">
        <v>36690</v>
      </c>
      <c r="C467" s="62" t="s">
        <v>109</v>
      </c>
      <c r="D467" s="63" t="n">
        <v>22</v>
      </c>
      <c r="E467" s="63" t="n">
        <v>-3</v>
      </c>
      <c r="F467" s="63" t="n">
        <v>-105</v>
      </c>
      <c r="G467" s="63" t="n">
        <v>-86</v>
      </c>
      <c r="H467" s="63" t="n">
        <v>4362</v>
      </c>
      <c r="I467" s="63" t="n">
        <v>4230</v>
      </c>
      <c r="J467" s="63" t="n">
        <v>106</v>
      </c>
      <c r="K467" s="63" t="n">
        <v>0</v>
      </c>
      <c r="L467" s="63" t="n">
        <v>0</v>
      </c>
      <c r="M467" s="63" t="n">
        <v>58</v>
      </c>
      <c r="N467" s="63" t="n">
        <v>144</v>
      </c>
      <c r="O467" s="63" t="n">
        <v>6</v>
      </c>
      <c r="P467" s="63" t="n">
        <v>5</v>
      </c>
      <c r="Q467" s="63" t="n">
        <v>0</v>
      </c>
      <c r="R467" s="63" t="n">
        <v>0</v>
      </c>
    </row>
    <row r="468" customFormat="false" ht="14.65" hidden="false" customHeight="false" outlineLevel="0" collapsed="false">
      <c r="A468" s="61" t="n">
        <v>36689</v>
      </c>
      <c r="B468" s="61" t="n">
        <v>36691</v>
      </c>
      <c r="C468" s="62" t="s">
        <v>109</v>
      </c>
      <c r="D468" s="63" t="n">
        <v>48</v>
      </c>
      <c r="E468" s="63" t="n">
        <v>-5</v>
      </c>
      <c r="F468" s="63" t="n">
        <v>-134</v>
      </c>
      <c r="G468" s="63" t="n">
        <v>-91</v>
      </c>
      <c r="H468" s="63" t="n">
        <v>4230</v>
      </c>
      <c r="I468" s="63" t="n">
        <v>4108</v>
      </c>
      <c r="J468" s="63" t="n">
        <v>106</v>
      </c>
      <c r="K468" s="63" t="n">
        <v>0</v>
      </c>
      <c r="L468" s="63" t="n">
        <v>0</v>
      </c>
      <c r="M468" s="63" t="n">
        <v>58</v>
      </c>
      <c r="N468" s="63" t="n">
        <v>199</v>
      </c>
      <c r="O468" s="63" t="n">
        <v>6</v>
      </c>
      <c r="P468" s="63" t="n">
        <v>6</v>
      </c>
      <c r="Q468" s="63" t="n">
        <v>0</v>
      </c>
      <c r="R468" s="63" t="n">
        <v>0</v>
      </c>
    </row>
    <row r="469" customFormat="false" ht="14.65" hidden="false" customHeight="false" outlineLevel="0" collapsed="false">
      <c r="A469" s="61" t="n">
        <v>36690</v>
      </c>
      <c r="B469" s="61" t="n">
        <v>36690</v>
      </c>
      <c r="C469" s="62" t="s">
        <v>109</v>
      </c>
      <c r="D469" s="63" t="n">
        <v>-14</v>
      </c>
      <c r="E469" s="63" t="n">
        <v>25</v>
      </c>
      <c r="F469" s="63" t="n">
        <v>-138</v>
      </c>
      <c r="G469" s="63" t="n">
        <v>-127</v>
      </c>
      <c r="H469" s="63" t="n">
        <v>4366</v>
      </c>
      <c r="I469" s="63" t="n">
        <v>4171</v>
      </c>
      <c r="J469" s="63" t="n">
        <v>132</v>
      </c>
      <c r="K469" s="63" t="n">
        <v>0</v>
      </c>
      <c r="L469" s="63" t="n">
        <v>0</v>
      </c>
      <c r="M469" s="63" t="n">
        <v>50</v>
      </c>
      <c r="N469" s="63" t="n">
        <v>134</v>
      </c>
      <c r="O469" s="63" t="n">
        <v>6</v>
      </c>
      <c r="P469" s="63" t="n">
        <v>5</v>
      </c>
      <c r="Q469" s="63" t="n">
        <v>0</v>
      </c>
      <c r="R469" s="63" t="n">
        <v>0</v>
      </c>
    </row>
    <row r="470" customFormat="false" ht="14.65" hidden="false" customHeight="false" outlineLevel="0" collapsed="false">
      <c r="A470" s="61" t="n">
        <v>36690</v>
      </c>
      <c r="B470" s="61" t="n">
        <v>36691</v>
      </c>
      <c r="C470" s="62" t="s">
        <v>109</v>
      </c>
      <c r="D470" s="63" t="n">
        <v>51</v>
      </c>
      <c r="E470" s="63" t="n">
        <v>-2</v>
      </c>
      <c r="F470" s="63" t="n">
        <v>-56</v>
      </c>
      <c r="G470" s="63" t="n">
        <v>-7</v>
      </c>
      <c r="H470" s="63" t="n">
        <v>4171</v>
      </c>
      <c r="I470" s="63" t="n">
        <v>4106</v>
      </c>
      <c r="J470" s="63" t="n">
        <v>120</v>
      </c>
      <c r="K470" s="63" t="n">
        <v>0</v>
      </c>
      <c r="L470" s="63" t="n">
        <v>0</v>
      </c>
      <c r="M470" s="63" t="n">
        <v>58</v>
      </c>
      <c r="N470" s="63" t="n">
        <v>86</v>
      </c>
      <c r="O470" s="63" t="n">
        <v>6</v>
      </c>
      <c r="P470" s="63" t="n">
        <v>6</v>
      </c>
      <c r="Q470" s="63" t="n">
        <v>0</v>
      </c>
      <c r="R470" s="63" t="n">
        <v>0</v>
      </c>
    </row>
    <row r="471" customFormat="false" ht="14.65" hidden="false" customHeight="false" outlineLevel="0" collapsed="false">
      <c r="A471" s="61" t="n">
        <v>36690</v>
      </c>
      <c r="B471" s="61" t="n">
        <v>36692</v>
      </c>
      <c r="C471" s="62" t="s">
        <v>109</v>
      </c>
      <c r="D471" s="63" t="n">
        <v>-5</v>
      </c>
      <c r="E471" s="63" t="n">
        <v>-26</v>
      </c>
      <c r="F471" s="63" t="n">
        <v>-71</v>
      </c>
      <c r="G471" s="63" t="n">
        <v>-102</v>
      </c>
      <c r="H471" s="63" t="n">
        <v>4106</v>
      </c>
      <c r="I471" s="63" t="n">
        <v>4001</v>
      </c>
      <c r="J471" s="63" t="n">
        <v>106</v>
      </c>
      <c r="K471" s="63" t="n">
        <v>0</v>
      </c>
      <c r="L471" s="63" t="n">
        <v>0</v>
      </c>
      <c r="M471" s="63" t="n">
        <v>58</v>
      </c>
      <c r="N471" s="63" t="n">
        <v>144</v>
      </c>
      <c r="O471" s="63" t="n">
        <v>6</v>
      </c>
      <c r="P471" s="63" t="n">
        <v>6</v>
      </c>
      <c r="Q471" s="63" t="n">
        <v>0</v>
      </c>
      <c r="R471" s="63" t="n">
        <v>0</v>
      </c>
    </row>
    <row r="472" customFormat="false" ht="14.65" hidden="false" customHeight="false" outlineLevel="0" collapsed="false">
      <c r="A472" s="61" t="n">
        <v>36691</v>
      </c>
      <c r="B472" s="61" t="n">
        <v>36691</v>
      </c>
      <c r="C472" s="62" t="s">
        <v>109</v>
      </c>
      <c r="D472" s="63" t="n">
        <v>55</v>
      </c>
      <c r="E472" s="63" t="n">
        <v>-71</v>
      </c>
      <c r="F472" s="63" t="n">
        <v>-109</v>
      </c>
      <c r="G472" s="63" t="n">
        <v>-125</v>
      </c>
      <c r="H472" s="63" t="n">
        <v>4170</v>
      </c>
      <c r="I472" s="63" t="n">
        <v>4027</v>
      </c>
      <c r="J472" s="63" t="n">
        <v>121</v>
      </c>
      <c r="K472" s="63" t="n">
        <v>0</v>
      </c>
      <c r="L472" s="63" t="n">
        <v>0</v>
      </c>
      <c r="M472" s="63" t="n">
        <v>46</v>
      </c>
      <c r="N472" s="63" t="n">
        <v>25</v>
      </c>
      <c r="O472" s="63" t="n">
        <v>4</v>
      </c>
      <c r="P472" s="63" t="n">
        <v>6</v>
      </c>
      <c r="Q472" s="63" t="n">
        <v>0</v>
      </c>
      <c r="R472" s="63" t="n">
        <v>0</v>
      </c>
    </row>
    <row r="473" customFormat="false" ht="14.65" hidden="false" customHeight="false" outlineLevel="0" collapsed="false">
      <c r="A473" s="61" t="n">
        <v>36691</v>
      </c>
      <c r="B473" s="61" t="n">
        <v>36692</v>
      </c>
      <c r="C473" s="62" t="s">
        <v>109</v>
      </c>
      <c r="D473" s="63" t="n">
        <v>61</v>
      </c>
      <c r="E473" s="63" t="n">
        <v>-161</v>
      </c>
      <c r="F473" s="63" t="n">
        <v>64</v>
      </c>
      <c r="G473" s="63" t="n">
        <v>-36</v>
      </c>
      <c r="H473" s="63" t="n">
        <v>4027</v>
      </c>
      <c r="I473" s="63" t="n">
        <v>3972</v>
      </c>
      <c r="J473" s="63" t="n">
        <v>111</v>
      </c>
      <c r="K473" s="63" t="n">
        <v>0</v>
      </c>
      <c r="L473" s="63" t="n">
        <v>0</v>
      </c>
      <c r="M473" s="63" t="n">
        <v>20</v>
      </c>
      <c r="N473" s="63" t="n">
        <v>0</v>
      </c>
      <c r="O473" s="63" t="n">
        <v>5</v>
      </c>
      <c r="P473" s="63" t="n">
        <v>6</v>
      </c>
      <c r="Q473" s="63" t="n">
        <v>0</v>
      </c>
      <c r="R473" s="63" t="n">
        <v>0</v>
      </c>
    </row>
    <row r="474" customFormat="false" ht="14.65" hidden="false" customHeight="false" outlineLevel="0" collapsed="false">
      <c r="A474" s="61" t="n">
        <v>36691</v>
      </c>
      <c r="B474" s="61" t="n">
        <v>36693</v>
      </c>
      <c r="C474" s="62" t="s">
        <v>109</v>
      </c>
      <c r="D474" s="63" t="n">
        <v>64</v>
      </c>
      <c r="E474" s="63" t="n">
        <v>-130</v>
      </c>
      <c r="F474" s="63" t="n">
        <v>4</v>
      </c>
      <c r="G474" s="63" t="n">
        <v>-62</v>
      </c>
      <c r="H474" s="63" t="n">
        <v>3972</v>
      </c>
      <c r="I474" s="63" t="n">
        <v>3950</v>
      </c>
      <c r="J474" s="63" t="n">
        <v>106</v>
      </c>
      <c r="K474" s="63" t="n">
        <v>0</v>
      </c>
      <c r="L474" s="63" t="n">
        <v>0</v>
      </c>
      <c r="M474" s="63" t="n">
        <v>51</v>
      </c>
      <c r="N474" s="63" t="n">
        <v>79</v>
      </c>
      <c r="O474" s="63" t="n">
        <v>5</v>
      </c>
      <c r="P474" s="63" t="n">
        <v>6</v>
      </c>
      <c r="Q474" s="63" t="n">
        <v>0</v>
      </c>
      <c r="R474" s="63" t="n">
        <v>0</v>
      </c>
    </row>
    <row r="475" customFormat="false" ht="14.65" hidden="false" customHeight="false" outlineLevel="0" collapsed="false">
      <c r="A475" s="61" t="n">
        <v>36692</v>
      </c>
      <c r="B475" s="61" t="n">
        <v>36692</v>
      </c>
      <c r="C475" s="62" t="s">
        <v>109</v>
      </c>
      <c r="D475" s="63" t="n">
        <v>17</v>
      </c>
      <c r="E475" s="63" t="n">
        <v>-101</v>
      </c>
      <c r="F475" s="63" t="n">
        <v>120</v>
      </c>
      <c r="G475" s="63" t="n">
        <v>36</v>
      </c>
      <c r="H475" s="63" t="n">
        <v>4033</v>
      </c>
      <c r="I475" s="63" t="n">
        <v>4016</v>
      </c>
      <c r="J475" s="63" t="n">
        <v>116</v>
      </c>
      <c r="K475" s="63" t="n">
        <v>0</v>
      </c>
      <c r="L475" s="63" t="n">
        <v>0</v>
      </c>
      <c r="M475" s="63" t="n">
        <v>1</v>
      </c>
      <c r="N475" s="63" t="n">
        <v>38</v>
      </c>
      <c r="O475" s="63" t="n">
        <v>5</v>
      </c>
      <c r="P475" s="63" t="n">
        <v>6</v>
      </c>
      <c r="Q475" s="63" t="n">
        <v>0</v>
      </c>
      <c r="R475" s="63" t="n">
        <v>0</v>
      </c>
    </row>
    <row r="476" customFormat="false" ht="14.65" hidden="false" customHeight="false" outlineLevel="0" collapsed="false">
      <c r="A476" s="61" t="n">
        <v>36692</v>
      </c>
      <c r="B476" s="61" t="n">
        <v>36693</v>
      </c>
      <c r="C476" s="62" t="s">
        <v>109</v>
      </c>
      <c r="D476" s="63" t="n">
        <v>11</v>
      </c>
      <c r="E476" s="63" t="n">
        <v>28</v>
      </c>
      <c r="F476" s="63" t="n">
        <v>7</v>
      </c>
      <c r="G476" s="63" t="n">
        <v>46</v>
      </c>
      <c r="H476" s="63" t="n">
        <v>4016</v>
      </c>
      <c r="I476" s="63" t="n">
        <v>3971</v>
      </c>
      <c r="J476" s="63" t="n">
        <v>111</v>
      </c>
      <c r="K476" s="63" t="n">
        <v>0</v>
      </c>
      <c r="L476" s="63" t="n">
        <v>0</v>
      </c>
      <c r="M476" s="63" t="n">
        <v>24</v>
      </c>
      <c r="N476" s="63" t="n">
        <v>160</v>
      </c>
      <c r="O476" s="63" t="n">
        <v>5</v>
      </c>
      <c r="P476" s="63" t="n">
        <v>6</v>
      </c>
      <c r="Q476" s="63" t="n">
        <v>0</v>
      </c>
      <c r="R476" s="63" t="n">
        <v>0</v>
      </c>
    </row>
    <row r="477" customFormat="false" ht="14.65" hidden="false" customHeight="false" outlineLevel="0" collapsed="false">
      <c r="A477" s="61" t="n">
        <v>36692</v>
      </c>
      <c r="B477" s="61" t="n">
        <v>36694</v>
      </c>
      <c r="C477" s="62" t="s">
        <v>109</v>
      </c>
      <c r="D477" s="63" t="n">
        <v>53</v>
      </c>
      <c r="E477" s="63" t="n">
        <v>119</v>
      </c>
      <c r="F477" s="63" t="n">
        <v>18</v>
      </c>
      <c r="G477" s="63" t="n">
        <v>190</v>
      </c>
      <c r="H477" s="63" t="n">
        <v>3971</v>
      </c>
      <c r="I477" s="63" t="n">
        <v>4069</v>
      </c>
      <c r="J477" s="63" t="n">
        <v>106</v>
      </c>
      <c r="K477" s="63" t="n">
        <v>0</v>
      </c>
      <c r="L477" s="63" t="n">
        <v>0</v>
      </c>
      <c r="M477" s="63" t="n">
        <v>51</v>
      </c>
      <c r="N477" s="63" t="n">
        <v>201</v>
      </c>
      <c r="O477" s="63" t="n">
        <v>5</v>
      </c>
      <c r="P477" s="63" t="n">
        <v>6</v>
      </c>
      <c r="Q477" s="63" t="n">
        <v>0</v>
      </c>
      <c r="R477" s="63" t="n">
        <v>0</v>
      </c>
    </row>
    <row r="478" customFormat="false" ht="14.65" hidden="false" customHeight="false" outlineLevel="0" collapsed="false">
      <c r="A478" s="61" t="n">
        <v>36694</v>
      </c>
      <c r="B478" s="61" t="n">
        <v>36694</v>
      </c>
      <c r="C478" s="62" t="s">
        <v>109</v>
      </c>
      <c r="D478" s="63" t="n">
        <v>192</v>
      </c>
      <c r="E478" s="63" t="n">
        <v>13</v>
      </c>
      <c r="F478" s="63" t="n">
        <v>-20</v>
      </c>
      <c r="G478" s="63" t="n">
        <v>185</v>
      </c>
      <c r="H478" s="63" t="n">
        <v>3973</v>
      </c>
      <c r="I478" s="63" t="n">
        <v>4196</v>
      </c>
      <c r="J478" s="63" t="n">
        <v>99</v>
      </c>
      <c r="K478" s="63" t="n">
        <v>0</v>
      </c>
      <c r="L478" s="63" t="n">
        <v>0</v>
      </c>
      <c r="M478" s="63" t="n">
        <v>57</v>
      </c>
      <c r="N478" s="63" t="n">
        <v>87</v>
      </c>
      <c r="O478" s="63" t="n">
        <v>6</v>
      </c>
      <c r="P478" s="63" t="n">
        <v>6</v>
      </c>
      <c r="Q478" s="63" t="n">
        <v>0</v>
      </c>
      <c r="R478" s="63" t="n">
        <v>0</v>
      </c>
    </row>
    <row r="479" customFormat="false" ht="14.65" hidden="false" customHeight="false" outlineLevel="0" collapsed="false">
      <c r="A479" s="61" t="n">
        <v>36694</v>
      </c>
      <c r="B479" s="61" t="n">
        <v>36695</v>
      </c>
      <c r="C479" s="62" t="s">
        <v>109</v>
      </c>
      <c r="D479" s="63" t="n">
        <v>45</v>
      </c>
      <c r="E479" s="63" t="n">
        <v>-49</v>
      </c>
      <c r="F479" s="63" t="n">
        <v>60</v>
      </c>
      <c r="G479" s="63" t="n">
        <v>56</v>
      </c>
      <c r="H479" s="63" t="n">
        <v>4196</v>
      </c>
      <c r="I479" s="63" t="n">
        <v>4233</v>
      </c>
      <c r="J479" s="63" t="n">
        <v>99</v>
      </c>
      <c r="K479" s="63" t="n">
        <v>0</v>
      </c>
      <c r="L479" s="63" t="n">
        <v>0</v>
      </c>
      <c r="M479" s="63" t="n">
        <v>56</v>
      </c>
      <c r="N479" s="63" t="n">
        <v>156</v>
      </c>
      <c r="O479" s="63" t="n">
        <v>5</v>
      </c>
      <c r="P479" s="63" t="n">
        <v>6</v>
      </c>
      <c r="Q479" s="63" t="n">
        <v>0</v>
      </c>
      <c r="R479" s="63" t="n">
        <v>0</v>
      </c>
    </row>
    <row r="480" customFormat="false" ht="14.65" hidden="false" customHeight="false" outlineLevel="0" collapsed="false">
      <c r="A480" s="61" t="n">
        <v>36694</v>
      </c>
      <c r="B480" s="61" t="n">
        <v>36696</v>
      </c>
      <c r="C480" s="62" t="s">
        <v>109</v>
      </c>
      <c r="D480" s="63" t="n">
        <v>30</v>
      </c>
      <c r="E480" s="63" t="n">
        <v>-29</v>
      </c>
      <c r="F480" s="63" t="n">
        <v>-82</v>
      </c>
      <c r="G480" s="63" t="n">
        <v>-81</v>
      </c>
      <c r="H480" s="63" t="n">
        <v>4233</v>
      </c>
      <c r="I480" s="63" t="n">
        <v>4117</v>
      </c>
      <c r="J480" s="63" t="n">
        <v>106</v>
      </c>
      <c r="K480" s="63" t="n">
        <v>0</v>
      </c>
      <c r="L480" s="63" t="n">
        <v>0</v>
      </c>
      <c r="M480" s="63" t="n">
        <v>56</v>
      </c>
      <c r="N480" s="63" t="n">
        <v>175</v>
      </c>
      <c r="O480" s="63" t="n">
        <v>5</v>
      </c>
      <c r="P480" s="63" t="n">
        <v>6</v>
      </c>
      <c r="Q480" s="63" t="n">
        <v>0</v>
      </c>
      <c r="R480" s="63" t="n">
        <v>0</v>
      </c>
    </row>
    <row r="481" customFormat="false" ht="14.65" hidden="false" customHeight="false" outlineLevel="0" collapsed="false">
      <c r="A481" s="61" t="n">
        <v>36695</v>
      </c>
      <c r="B481" s="61" t="n">
        <v>36695</v>
      </c>
      <c r="C481" s="62" t="s">
        <v>109</v>
      </c>
      <c r="D481" s="63" t="n">
        <v>71</v>
      </c>
      <c r="E481" s="63" t="n">
        <v>117</v>
      </c>
      <c r="F481" s="63" t="n">
        <v>72</v>
      </c>
      <c r="G481" s="63" t="n">
        <v>260</v>
      </c>
      <c r="H481" s="63" t="n">
        <v>4210</v>
      </c>
      <c r="I481" s="63" t="n">
        <v>4411</v>
      </c>
      <c r="J481" s="63" t="n">
        <v>99</v>
      </c>
      <c r="K481" s="63" t="n">
        <v>0</v>
      </c>
      <c r="L481" s="63" t="n">
        <v>0</v>
      </c>
      <c r="M481" s="63" t="n">
        <v>58</v>
      </c>
      <c r="N481" s="63" t="n">
        <v>173</v>
      </c>
      <c r="O481" s="63" t="n">
        <v>7</v>
      </c>
      <c r="P481" s="63" t="n">
        <v>6</v>
      </c>
      <c r="Q481" s="63" t="n">
        <v>0</v>
      </c>
      <c r="R481" s="63" t="n">
        <v>0</v>
      </c>
    </row>
    <row r="482" customFormat="false" ht="14.65" hidden="false" customHeight="false" outlineLevel="0" collapsed="false">
      <c r="A482" s="61" t="n">
        <v>36695</v>
      </c>
      <c r="B482" s="61" t="n">
        <v>36696</v>
      </c>
      <c r="C482" s="62" t="s">
        <v>109</v>
      </c>
      <c r="D482" s="63" t="n">
        <v>31</v>
      </c>
      <c r="E482" s="63" t="n">
        <v>20</v>
      </c>
      <c r="F482" s="63" t="n">
        <v>-157</v>
      </c>
      <c r="G482" s="63" t="n">
        <v>-106</v>
      </c>
      <c r="H482" s="63" t="n">
        <v>4411</v>
      </c>
      <c r="I482" s="63" t="n">
        <v>4238</v>
      </c>
      <c r="J482" s="63" t="n">
        <v>99</v>
      </c>
      <c r="K482" s="63" t="n">
        <v>0</v>
      </c>
      <c r="L482" s="63" t="n">
        <v>0</v>
      </c>
      <c r="M482" s="63" t="n">
        <v>56</v>
      </c>
      <c r="N482" s="63" t="n">
        <v>214</v>
      </c>
      <c r="O482" s="63" t="n">
        <v>5</v>
      </c>
      <c r="P482" s="63" t="n">
        <v>6</v>
      </c>
      <c r="Q482" s="63" t="n">
        <v>0</v>
      </c>
      <c r="R482" s="63" t="n">
        <v>0</v>
      </c>
    </row>
    <row r="483" customFormat="false" ht="14.65" hidden="false" customHeight="false" outlineLevel="0" collapsed="false">
      <c r="A483" s="61" t="n">
        <v>36695</v>
      </c>
      <c r="B483" s="61" t="n">
        <v>36697</v>
      </c>
      <c r="C483" s="62" t="s">
        <v>109</v>
      </c>
      <c r="D483" s="63" t="n">
        <v>78</v>
      </c>
      <c r="E483" s="63" t="n">
        <v>9</v>
      </c>
      <c r="F483" s="63" t="n">
        <v>-87</v>
      </c>
      <c r="G483" s="63" t="n">
        <v>0</v>
      </c>
      <c r="H483" s="63" t="n">
        <v>4238</v>
      </c>
      <c r="I483" s="63" t="n">
        <v>4156</v>
      </c>
      <c r="J483" s="63" t="n">
        <v>106</v>
      </c>
      <c r="K483" s="63" t="n">
        <v>0</v>
      </c>
      <c r="L483" s="63" t="n">
        <v>0</v>
      </c>
      <c r="M483" s="63" t="n">
        <v>56</v>
      </c>
      <c r="N483" s="63" t="n">
        <v>219</v>
      </c>
      <c r="O483" s="63" t="n">
        <v>5</v>
      </c>
      <c r="P483" s="63" t="n">
        <v>6</v>
      </c>
      <c r="Q483" s="63" t="n">
        <v>0</v>
      </c>
      <c r="R483" s="63" t="n">
        <v>0</v>
      </c>
    </row>
    <row r="484" customFormat="false" ht="14.65" hidden="false" customHeight="false" outlineLevel="0" collapsed="false">
      <c r="A484" s="61" t="n">
        <v>36696</v>
      </c>
      <c r="B484" s="61" t="n">
        <v>36696</v>
      </c>
      <c r="C484" s="62" t="s">
        <v>109</v>
      </c>
      <c r="D484" s="63" t="n">
        <v>24</v>
      </c>
      <c r="E484" s="63" t="n">
        <v>20</v>
      </c>
      <c r="F484" s="63" t="n">
        <v>-175</v>
      </c>
      <c r="G484" s="63" t="n">
        <v>-131</v>
      </c>
      <c r="H484" s="63" t="n">
        <v>4410</v>
      </c>
      <c r="I484" s="63" t="n">
        <v>4251</v>
      </c>
      <c r="J484" s="63" t="n">
        <v>99</v>
      </c>
      <c r="K484" s="63" t="n">
        <v>0</v>
      </c>
      <c r="L484" s="63" t="n">
        <v>0</v>
      </c>
      <c r="M484" s="63" t="n">
        <v>54</v>
      </c>
      <c r="N484" s="63" t="n">
        <v>189</v>
      </c>
      <c r="O484" s="63" t="n">
        <v>6</v>
      </c>
      <c r="P484" s="63" t="n">
        <v>7</v>
      </c>
      <c r="Q484" s="63" t="n">
        <v>0</v>
      </c>
      <c r="R484" s="63" t="n">
        <v>0</v>
      </c>
    </row>
    <row r="485" customFormat="false" ht="14.65" hidden="false" customHeight="false" outlineLevel="0" collapsed="false">
      <c r="A485" s="61" t="n">
        <v>36696</v>
      </c>
      <c r="B485" s="61" t="n">
        <v>36697</v>
      </c>
      <c r="C485" s="62" t="s">
        <v>109</v>
      </c>
      <c r="D485" s="63" t="n">
        <v>27</v>
      </c>
      <c r="E485" s="63" t="n">
        <v>-56</v>
      </c>
      <c r="F485" s="63" t="n">
        <v>-77</v>
      </c>
      <c r="G485" s="63" t="n">
        <v>-106</v>
      </c>
      <c r="H485" s="63" t="n">
        <v>4251</v>
      </c>
      <c r="I485" s="63" t="n">
        <v>4096</v>
      </c>
      <c r="J485" s="63" t="n">
        <v>110</v>
      </c>
      <c r="K485" s="63" t="n">
        <v>0</v>
      </c>
      <c r="L485" s="63" t="n">
        <v>0</v>
      </c>
      <c r="M485" s="63" t="n">
        <v>56</v>
      </c>
      <c r="N485" s="63" t="n">
        <v>122</v>
      </c>
      <c r="O485" s="63" t="n">
        <v>5</v>
      </c>
      <c r="P485" s="63" t="n">
        <v>7</v>
      </c>
      <c r="Q485" s="63" t="n">
        <v>0</v>
      </c>
      <c r="R485" s="63" t="n">
        <v>0</v>
      </c>
    </row>
    <row r="486" customFormat="false" ht="14.65" hidden="false" customHeight="false" outlineLevel="0" collapsed="false">
      <c r="A486" s="61" t="n">
        <v>36696</v>
      </c>
      <c r="B486" s="61" t="n">
        <v>36698</v>
      </c>
      <c r="C486" s="62" t="s">
        <v>109</v>
      </c>
      <c r="D486" s="63" t="n">
        <v>22</v>
      </c>
      <c r="E486" s="63" t="n">
        <v>-51</v>
      </c>
      <c r="F486" s="63" t="n">
        <v>-32</v>
      </c>
      <c r="G486" s="63" t="n">
        <v>-61</v>
      </c>
      <c r="H486" s="63" t="n">
        <v>4096</v>
      </c>
      <c r="I486" s="63" t="n">
        <v>4001</v>
      </c>
      <c r="J486" s="63" t="n">
        <v>106</v>
      </c>
      <c r="K486" s="63" t="n">
        <v>0</v>
      </c>
      <c r="L486" s="63" t="n">
        <v>0</v>
      </c>
      <c r="M486" s="63" t="n">
        <v>56</v>
      </c>
      <c r="N486" s="63" t="n">
        <v>155</v>
      </c>
      <c r="O486" s="63" t="n">
        <v>5</v>
      </c>
      <c r="P486" s="63" t="n">
        <v>8</v>
      </c>
      <c r="Q486" s="63" t="n">
        <v>0</v>
      </c>
      <c r="R486" s="63" t="n">
        <v>0</v>
      </c>
    </row>
    <row r="487" customFormat="false" ht="14.65" hidden="false" customHeight="false" outlineLevel="0" collapsed="false">
      <c r="A487" s="61" t="n">
        <v>36697</v>
      </c>
      <c r="B487" s="61" t="n">
        <v>36697</v>
      </c>
      <c r="C487" s="62" t="s">
        <v>109</v>
      </c>
      <c r="D487" s="63" t="n">
        <v>40</v>
      </c>
      <c r="E487" s="63" t="n">
        <v>-71</v>
      </c>
      <c r="F487" s="63" t="n">
        <v>-60</v>
      </c>
      <c r="G487" s="63" t="n">
        <v>-91</v>
      </c>
      <c r="H487" s="63" t="n">
        <v>4259</v>
      </c>
      <c r="I487" s="63" t="n">
        <v>4125</v>
      </c>
      <c r="J487" s="63" t="n">
        <v>129</v>
      </c>
      <c r="K487" s="63" t="n">
        <v>0</v>
      </c>
      <c r="L487" s="63" t="n">
        <v>0</v>
      </c>
      <c r="M487" s="63" t="n">
        <v>55</v>
      </c>
      <c r="N487" s="63" t="n">
        <v>88</v>
      </c>
      <c r="O487" s="63" t="n">
        <v>6</v>
      </c>
      <c r="P487" s="63" t="n">
        <v>0</v>
      </c>
      <c r="Q487" s="63" t="n">
        <v>0</v>
      </c>
      <c r="R487" s="63" t="n">
        <v>0</v>
      </c>
    </row>
    <row r="488" customFormat="false" ht="14.65" hidden="false" customHeight="false" outlineLevel="0" collapsed="false">
      <c r="A488" s="61" t="n">
        <v>36697</v>
      </c>
      <c r="B488" s="61" t="n">
        <v>36698</v>
      </c>
      <c r="C488" s="62" t="s">
        <v>109</v>
      </c>
      <c r="D488" s="63" t="n">
        <v>25</v>
      </c>
      <c r="E488" s="63" t="n">
        <v>-65</v>
      </c>
      <c r="F488" s="63" t="n">
        <v>-6</v>
      </c>
      <c r="G488" s="63" t="n">
        <v>-46</v>
      </c>
      <c r="H488" s="63" t="n">
        <v>4125</v>
      </c>
      <c r="I488" s="63" t="n">
        <v>4050</v>
      </c>
      <c r="J488" s="63" t="n">
        <v>131</v>
      </c>
      <c r="K488" s="63" t="n">
        <v>0</v>
      </c>
      <c r="L488" s="63" t="n">
        <v>0</v>
      </c>
      <c r="M488" s="63" t="n">
        <v>55</v>
      </c>
      <c r="N488" s="63" t="n">
        <v>62</v>
      </c>
      <c r="O488" s="63" t="n">
        <v>5</v>
      </c>
      <c r="P488" s="63" t="n">
        <v>0</v>
      </c>
      <c r="Q488" s="63" t="n">
        <v>0</v>
      </c>
      <c r="R488" s="63" t="n">
        <v>0</v>
      </c>
    </row>
    <row r="489" customFormat="false" ht="14.65" hidden="false" customHeight="false" outlineLevel="0" collapsed="false">
      <c r="A489" s="61" t="n">
        <v>36697</v>
      </c>
      <c r="B489" s="61" t="n">
        <v>36699</v>
      </c>
      <c r="C489" s="62" t="s">
        <v>109</v>
      </c>
      <c r="D489" s="63" t="n">
        <v>20</v>
      </c>
      <c r="E489" s="63" t="n">
        <v>-65</v>
      </c>
      <c r="F489" s="63" t="n">
        <v>-64</v>
      </c>
      <c r="G489" s="63" t="n">
        <v>-109</v>
      </c>
      <c r="H489" s="63" t="n">
        <v>4050</v>
      </c>
      <c r="I489" s="63" t="n">
        <v>3973</v>
      </c>
      <c r="J489" s="63" t="n">
        <v>106</v>
      </c>
      <c r="K489" s="63" t="n">
        <v>0</v>
      </c>
      <c r="L489" s="63" t="n">
        <v>0</v>
      </c>
      <c r="M489" s="63" t="n">
        <v>55</v>
      </c>
      <c r="N489" s="63" t="n">
        <v>59</v>
      </c>
      <c r="O489" s="63" t="n">
        <v>5</v>
      </c>
      <c r="P489" s="63" t="n">
        <v>0</v>
      </c>
      <c r="Q489" s="63" t="n">
        <v>0</v>
      </c>
      <c r="R489" s="63" t="n">
        <v>0</v>
      </c>
    </row>
    <row r="490" customFormat="false" ht="14.65" hidden="false" customHeight="false" outlineLevel="0" collapsed="false">
      <c r="A490" s="61" t="n">
        <v>36698</v>
      </c>
      <c r="B490" s="61" t="n">
        <v>36698</v>
      </c>
      <c r="C490" s="62" t="s">
        <v>109</v>
      </c>
      <c r="D490" s="63" t="n">
        <v>30</v>
      </c>
      <c r="E490" s="63" t="n">
        <v>-60</v>
      </c>
      <c r="F490" s="63" t="n">
        <v>-91</v>
      </c>
      <c r="G490" s="63" t="n">
        <v>-121</v>
      </c>
      <c r="H490" s="63" t="n">
        <v>4124</v>
      </c>
      <c r="I490" s="63" t="n">
        <v>3990</v>
      </c>
      <c r="J490" s="63" t="n">
        <v>136</v>
      </c>
      <c r="K490" s="63" t="n">
        <v>0</v>
      </c>
      <c r="L490" s="63" t="n">
        <v>0</v>
      </c>
      <c r="M490" s="63" t="n">
        <v>56</v>
      </c>
      <c r="N490" s="63" t="n">
        <v>19</v>
      </c>
      <c r="O490" s="63" t="n">
        <v>5</v>
      </c>
      <c r="P490" s="63" t="n">
        <v>0</v>
      </c>
      <c r="Q490" s="63" t="n">
        <v>0</v>
      </c>
      <c r="R490" s="63" t="n">
        <v>0</v>
      </c>
    </row>
    <row r="491" customFormat="false" ht="14.65" hidden="false" customHeight="false" outlineLevel="0" collapsed="false">
      <c r="A491" s="61" t="n">
        <v>36698</v>
      </c>
      <c r="B491" s="61" t="n">
        <v>36699</v>
      </c>
      <c r="C491" s="62" t="s">
        <v>109</v>
      </c>
      <c r="D491" s="63" t="n">
        <v>15</v>
      </c>
      <c r="E491" s="63" t="n">
        <v>-55</v>
      </c>
      <c r="F491" s="63" t="n">
        <v>1</v>
      </c>
      <c r="G491" s="63" t="n">
        <v>-39</v>
      </c>
      <c r="H491" s="63" t="n">
        <v>3990</v>
      </c>
      <c r="I491" s="63" t="n">
        <v>3955</v>
      </c>
      <c r="J491" s="63" t="n">
        <v>130</v>
      </c>
      <c r="K491" s="63" t="n">
        <v>0</v>
      </c>
      <c r="L491" s="63" t="n">
        <v>0</v>
      </c>
      <c r="M491" s="63" t="n">
        <v>55</v>
      </c>
      <c r="N491" s="63" t="n">
        <v>74</v>
      </c>
      <c r="O491" s="63" t="n">
        <v>5</v>
      </c>
      <c r="P491" s="63" t="n">
        <v>0</v>
      </c>
      <c r="Q491" s="63" t="n">
        <v>0</v>
      </c>
      <c r="R491" s="63" t="n">
        <v>0</v>
      </c>
    </row>
    <row r="492" customFormat="false" ht="14.65" hidden="false" customHeight="false" outlineLevel="0" collapsed="false">
      <c r="A492" s="61" t="n">
        <v>36698</v>
      </c>
      <c r="B492" s="61" t="n">
        <v>36700</v>
      </c>
      <c r="C492" s="62" t="s">
        <v>109</v>
      </c>
      <c r="D492" s="63" t="n">
        <v>27</v>
      </c>
      <c r="E492" s="63" t="n">
        <v>-48</v>
      </c>
      <c r="F492" s="63" t="n">
        <v>47</v>
      </c>
      <c r="G492" s="63" t="n">
        <v>26</v>
      </c>
      <c r="H492" s="63" t="n">
        <v>3955</v>
      </c>
      <c r="I492" s="63" t="n">
        <v>3900</v>
      </c>
      <c r="J492" s="63" t="n">
        <v>111</v>
      </c>
      <c r="K492" s="63" t="n">
        <v>0</v>
      </c>
      <c r="L492" s="63" t="n">
        <v>0</v>
      </c>
      <c r="M492" s="63" t="n">
        <v>55</v>
      </c>
      <c r="N492" s="63" t="n">
        <v>172</v>
      </c>
      <c r="O492" s="63" t="n">
        <v>4</v>
      </c>
      <c r="P492" s="63" t="n">
        <v>0</v>
      </c>
      <c r="Q492" s="63" t="n">
        <v>0</v>
      </c>
      <c r="R492" s="63" t="n">
        <v>0</v>
      </c>
    </row>
    <row r="493" customFormat="false" ht="14.65" hidden="false" customHeight="false" outlineLevel="0" collapsed="false">
      <c r="A493" s="61" t="n">
        <v>36699</v>
      </c>
      <c r="B493" s="61" t="n">
        <v>36699</v>
      </c>
      <c r="C493" s="62" t="s">
        <v>109</v>
      </c>
      <c r="D493" s="63" t="n">
        <v>-24</v>
      </c>
      <c r="E493" s="63" t="n">
        <v>-37</v>
      </c>
      <c r="F493" s="63" t="n">
        <v>51</v>
      </c>
      <c r="G493" s="63" t="n">
        <v>-10</v>
      </c>
      <c r="H493" s="63" t="n">
        <v>3986</v>
      </c>
      <c r="I493" s="63" t="n">
        <v>3926</v>
      </c>
      <c r="J493" s="63" t="n">
        <v>180</v>
      </c>
      <c r="K493" s="63" t="n">
        <v>0</v>
      </c>
      <c r="L493" s="63" t="n">
        <v>0</v>
      </c>
      <c r="M493" s="63" t="n">
        <v>57</v>
      </c>
      <c r="N493" s="63" t="n">
        <v>0</v>
      </c>
      <c r="O493" s="63" t="n">
        <v>5</v>
      </c>
      <c r="P493" s="63" t="n">
        <v>0</v>
      </c>
      <c r="Q493" s="63" t="n">
        <v>0</v>
      </c>
      <c r="R493" s="63" t="n">
        <v>0</v>
      </c>
    </row>
    <row r="494" customFormat="false" ht="14.65" hidden="false" customHeight="false" outlineLevel="0" collapsed="false">
      <c r="A494" s="61" t="n">
        <v>36699</v>
      </c>
      <c r="B494" s="61" t="n">
        <v>36700</v>
      </c>
      <c r="C494" s="62" t="s">
        <v>109</v>
      </c>
      <c r="D494" s="63" t="n">
        <v>0</v>
      </c>
      <c r="E494" s="63" t="n">
        <v>-69</v>
      </c>
      <c r="F494" s="63" t="n">
        <v>100</v>
      </c>
      <c r="G494" s="63" t="n">
        <v>31</v>
      </c>
      <c r="H494" s="63" t="n">
        <v>3926</v>
      </c>
      <c r="I494" s="63" t="n">
        <v>3920</v>
      </c>
      <c r="J494" s="63" t="n">
        <v>126</v>
      </c>
      <c r="K494" s="63" t="n">
        <v>0</v>
      </c>
      <c r="L494" s="63" t="n">
        <v>0</v>
      </c>
      <c r="M494" s="63" t="n">
        <v>57</v>
      </c>
      <c r="N494" s="63" t="n">
        <v>47</v>
      </c>
      <c r="O494" s="63" t="n">
        <v>5</v>
      </c>
      <c r="P494" s="63" t="n">
        <v>0</v>
      </c>
      <c r="Q494" s="63" t="n">
        <v>0</v>
      </c>
      <c r="R494" s="63" t="n">
        <v>0</v>
      </c>
    </row>
    <row r="495" customFormat="false" ht="14.65" hidden="false" customHeight="false" outlineLevel="0" collapsed="false">
      <c r="A495" s="61" t="n">
        <v>36699</v>
      </c>
      <c r="B495" s="61" t="n">
        <v>36701</v>
      </c>
      <c r="C495" s="62" t="s">
        <v>109</v>
      </c>
      <c r="D495" s="63" t="n">
        <v>51</v>
      </c>
      <c r="E495" s="63" t="n">
        <v>115</v>
      </c>
      <c r="F495" s="63" t="n">
        <v>70</v>
      </c>
      <c r="G495" s="63" t="n">
        <v>236</v>
      </c>
      <c r="H495" s="63" t="n">
        <v>3920</v>
      </c>
      <c r="I495" s="63" t="n">
        <v>4077</v>
      </c>
      <c r="J495" s="63" t="n">
        <v>111</v>
      </c>
      <c r="K495" s="63" t="n">
        <v>0</v>
      </c>
      <c r="L495" s="63" t="n">
        <v>0</v>
      </c>
      <c r="M495" s="63" t="n">
        <v>57</v>
      </c>
      <c r="N495" s="63" t="n">
        <v>168</v>
      </c>
      <c r="O495" s="63" t="n">
        <v>5</v>
      </c>
      <c r="P495" s="63" t="n">
        <v>0</v>
      </c>
      <c r="Q495" s="63" t="n">
        <v>0</v>
      </c>
      <c r="R495" s="63" t="n">
        <v>0</v>
      </c>
    </row>
    <row r="496" customFormat="false" ht="14.65" hidden="false" customHeight="false" outlineLevel="0" collapsed="false">
      <c r="A496" s="61" t="n">
        <v>36700</v>
      </c>
      <c r="B496" s="61" t="n">
        <v>36700</v>
      </c>
      <c r="C496" s="62" t="s">
        <v>109</v>
      </c>
      <c r="D496" s="63" t="n">
        <v>2</v>
      </c>
      <c r="E496" s="63" t="n">
        <v>-44</v>
      </c>
      <c r="F496" s="63" t="n">
        <v>72</v>
      </c>
      <c r="G496" s="63" t="n">
        <v>30</v>
      </c>
      <c r="H496" s="63" t="n">
        <v>3946</v>
      </c>
      <c r="I496" s="63" t="n">
        <v>3939</v>
      </c>
      <c r="J496" s="63" t="n">
        <v>126</v>
      </c>
      <c r="K496" s="63" t="n">
        <v>0</v>
      </c>
      <c r="L496" s="63" t="n">
        <v>0</v>
      </c>
      <c r="M496" s="63" t="n">
        <v>58</v>
      </c>
      <c r="N496" s="63" t="n">
        <v>79</v>
      </c>
      <c r="O496" s="63" t="n">
        <v>6</v>
      </c>
      <c r="P496" s="63" t="n">
        <v>0</v>
      </c>
      <c r="Q496" s="63" t="n">
        <v>0</v>
      </c>
      <c r="R496" s="63" t="n">
        <v>0</v>
      </c>
    </row>
    <row r="497" customFormat="false" ht="14.65" hidden="false" customHeight="false" outlineLevel="0" collapsed="false">
      <c r="A497" s="61" t="n">
        <v>36700</v>
      </c>
      <c r="B497" s="61" t="n">
        <v>36701</v>
      </c>
      <c r="C497" s="62" t="s">
        <v>109</v>
      </c>
      <c r="D497" s="63" t="n">
        <v>62</v>
      </c>
      <c r="E497" s="63" t="n">
        <v>41</v>
      </c>
      <c r="F497" s="63" t="n">
        <v>133</v>
      </c>
      <c r="G497" s="63" t="n">
        <v>236</v>
      </c>
      <c r="H497" s="63" t="n">
        <v>3939</v>
      </c>
      <c r="I497" s="63" t="n">
        <v>4132</v>
      </c>
      <c r="J497" s="63" t="n">
        <v>103</v>
      </c>
      <c r="K497" s="63" t="n">
        <v>0</v>
      </c>
      <c r="L497" s="63" t="n">
        <v>0</v>
      </c>
      <c r="M497" s="63" t="n">
        <v>57</v>
      </c>
      <c r="N497" s="63" t="n">
        <v>223</v>
      </c>
      <c r="O497" s="63" t="n">
        <v>5</v>
      </c>
      <c r="P497" s="63" t="n">
        <v>0</v>
      </c>
      <c r="Q497" s="63" t="n">
        <v>0</v>
      </c>
      <c r="R497" s="63" t="n">
        <v>0</v>
      </c>
    </row>
    <row r="498" customFormat="false" ht="14.65" hidden="false" customHeight="false" outlineLevel="0" collapsed="false">
      <c r="A498" s="61" t="n">
        <v>36700</v>
      </c>
      <c r="B498" s="61" t="n">
        <v>36702</v>
      </c>
      <c r="C498" s="62" t="s">
        <v>109</v>
      </c>
      <c r="D498" s="63" t="n">
        <v>77</v>
      </c>
      <c r="E498" s="63" t="n">
        <v>71</v>
      </c>
      <c r="F498" s="63" t="n">
        <v>103</v>
      </c>
      <c r="G498" s="63" t="n">
        <v>251</v>
      </c>
      <c r="H498" s="63" t="n">
        <v>4132</v>
      </c>
      <c r="I498" s="63" t="n">
        <v>4318</v>
      </c>
      <c r="J498" s="63" t="n">
        <v>103</v>
      </c>
      <c r="K498" s="63" t="n">
        <v>0</v>
      </c>
      <c r="L498" s="63" t="n">
        <v>0</v>
      </c>
      <c r="M498" s="63" t="n">
        <v>57</v>
      </c>
      <c r="N498" s="63" t="n">
        <v>222</v>
      </c>
      <c r="O498" s="63" t="n">
        <v>5</v>
      </c>
      <c r="P498" s="63" t="n">
        <v>0</v>
      </c>
      <c r="Q498" s="63" t="n">
        <v>0</v>
      </c>
      <c r="R498" s="63" t="n">
        <v>0</v>
      </c>
    </row>
    <row r="499" customFormat="false" ht="14.65" hidden="false" customHeight="false" outlineLevel="0" collapsed="false">
      <c r="A499" s="61" t="n">
        <v>36701</v>
      </c>
      <c r="B499" s="61" t="n">
        <v>36701</v>
      </c>
      <c r="C499" s="62" t="s">
        <v>109</v>
      </c>
      <c r="D499" s="63" t="n">
        <v>112</v>
      </c>
      <c r="E499" s="63" t="n">
        <v>67</v>
      </c>
      <c r="F499" s="63" t="n">
        <v>65</v>
      </c>
      <c r="G499" s="63" t="n">
        <v>244</v>
      </c>
      <c r="H499" s="63" t="n">
        <v>3957</v>
      </c>
      <c r="I499" s="63" t="n">
        <v>4121</v>
      </c>
      <c r="J499" s="63" t="n">
        <v>103</v>
      </c>
      <c r="K499" s="63" t="n">
        <v>0</v>
      </c>
      <c r="L499" s="63" t="n">
        <v>0</v>
      </c>
      <c r="M499" s="63" t="n">
        <v>56</v>
      </c>
      <c r="N499" s="63" t="n">
        <v>231</v>
      </c>
      <c r="O499" s="63" t="n">
        <v>5</v>
      </c>
      <c r="P499" s="63" t="n">
        <v>0</v>
      </c>
      <c r="Q499" s="63" t="n">
        <v>0</v>
      </c>
      <c r="R499" s="63" t="n">
        <v>0</v>
      </c>
    </row>
    <row r="500" customFormat="false" ht="14.65" hidden="false" customHeight="false" outlineLevel="0" collapsed="false">
      <c r="A500" s="61" t="n">
        <v>36701</v>
      </c>
      <c r="B500" s="61" t="n">
        <v>36702</v>
      </c>
      <c r="C500" s="62" t="s">
        <v>109</v>
      </c>
      <c r="D500" s="63" t="n">
        <v>42</v>
      </c>
      <c r="E500" s="63" t="n">
        <v>80</v>
      </c>
      <c r="F500" s="63" t="n">
        <v>22</v>
      </c>
      <c r="G500" s="63" t="n">
        <v>144</v>
      </c>
      <c r="H500" s="63" t="n">
        <v>4121</v>
      </c>
      <c r="I500" s="63" t="n">
        <v>4220</v>
      </c>
      <c r="J500" s="63" t="n">
        <v>101</v>
      </c>
      <c r="K500" s="63" t="n">
        <v>0</v>
      </c>
      <c r="L500" s="63" t="n">
        <v>0</v>
      </c>
      <c r="M500" s="63" t="n">
        <v>57</v>
      </c>
      <c r="N500" s="63" t="n">
        <v>212</v>
      </c>
      <c r="O500" s="63" t="n">
        <v>5</v>
      </c>
      <c r="P500" s="63" t="n">
        <v>0</v>
      </c>
      <c r="Q500" s="63" t="n">
        <v>0</v>
      </c>
      <c r="R500" s="63" t="n">
        <v>0</v>
      </c>
    </row>
    <row r="501" customFormat="false" ht="14.65" hidden="false" customHeight="false" outlineLevel="0" collapsed="false">
      <c r="A501" s="61" t="n">
        <v>36701</v>
      </c>
      <c r="B501" s="61" t="n">
        <v>36703</v>
      </c>
      <c r="C501" s="62" t="s">
        <v>109</v>
      </c>
      <c r="D501" s="63" t="n">
        <v>35</v>
      </c>
      <c r="E501" s="63" t="n">
        <v>-15</v>
      </c>
      <c r="F501" s="63" t="n">
        <v>-14</v>
      </c>
      <c r="G501" s="63" t="n">
        <v>6</v>
      </c>
      <c r="H501" s="63" t="n">
        <v>4220</v>
      </c>
      <c r="I501" s="63" t="n">
        <v>4220</v>
      </c>
      <c r="J501" s="63" t="n">
        <v>103</v>
      </c>
      <c r="K501" s="63" t="n">
        <v>0</v>
      </c>
      <c r="L501" s="63" t="n">
        <v>0</v>
      </c>
      <c r="M501" s="63" t="n">
        <v>57</v>
      </c>
      <c r="N501" s="63" t="n">
        <v>212</v>
      </c>
      <c r="O501" s="63" t="n">
        <v>5</v>
      </c>
      <c r="P501" s="63" t="n">
        <v>0</v>
      </c>
      <c r="Q501" s="63" t="n">
        <v>0</v>
      </c>
      <c r="R501" s="63" t="n">
        <v>0</v>
      </c>
    </row>
    <row r="502" customFormat="false" ht="14.65" hidden="false" customHeight="false" outlineLevel="0" collapsed="false">
      <c r="A502" s="61" t="n">
        <v>36702</v>
      </c>
      <c r="B502" s="61" t="n">
        <v>36702</v>
      </c>
      <c r="C502" s="62" t="s">
        <v>109</v>
      </c>
      <c r="D502" s="63" t="n">
        <v>75</v>
      </c>
      <c r="E502" s="63" t="n">
        <v>156</v>
      </c>
      <c r="F502" s="63" t="n">
        <v>57</v>
      </c>
      <c r="G502" s="63" t="n">
        <v>288</v>
      </c>
      <c r="H502" s="63" t="n">
        <v>4130</v>
      </c>
      <c r="I502" s="63" t="n">
        <v>4337</v>
      </c>
      <c r="J502" s="63" t="n">
        <v>101</v>
      </c>
      <c r="K502" s="63" t="n">
        <v>0</v>
      </c>
      <c r="L502" s="63" t="n">
        <v>0</v>
      </c>
      <c r="M502" s="63" t="n">
        <v>57</v>
      </c>
      <c r="N502" s="63" t="n">
        <v>208</v>
      </c>
      <c r="O502" s="63" t="n">
        <v>6</v>
      </c>
      <c r="P502" s="63" t="n">
        <v>0</v>
      </c>
      <c r="Q502" s="63" t="n">
        <v>0</v>
      </c>
      <c r="R502" s="63" t="n">
        <v>0</v>
      </c>
    </row>
    <row r="503" customFormat="false" ht="14.65" hidden="false" customHeight="false" outlineLevel="0" collapsed="false">
      <c r="A503" s="61" t="n">
        <v>36702</v>
      </c>
      <c r="B503" s="61" t="n">
        <v>36703</v>
      </c>
      <c r="C503" s="62" t="s">
        <v>109</v>
      </c>
      <c r="D503" s="63" t="n">
        <v>39</v>
      </c>
      <c r="E503" s="63" t="n">
        <v>-9</v>
      </c>
      <c r="F503" s="63" t="n">
        <v>-72</v>
      </c>
      <c r="G503" s="63" t="n">
        <v>-42</v>
      </c>
      <c r="H503" s="63" t="n">
        <v>4337</v>
      </c>
      <c r="I503" s="63" t="n">
        <v>4348</v>
      </c>
      <c r="J503" s="63" t="n">
        <v>98</v>
      </c>
      <c r="K503" s="63" t="n">
        <v>0</v>
      </c>
      <c r="L503" s="63" t="n">
        <v>0</v>
      </c>
      <c r="M503" s="63" t="n">
        <v>56</v>
      </c>
      <c r="N503" s="63" t="n">
        <v>207</v>
      </c>
      <c r="O503" s="63" t="n">
        <v>5</v>
      </c>
      <c r="P503" s="63" t="n">
        <v>0</v>
      </c>
      <c r="Q503" s="63" t="n">
        <v>0</v>
      </c>
      <c r="R503" s="63" t="n">
        <v>0</v>
      </c>
    </row>
    <row r="504" customFormat="false" ht="14.65" hidden="false" customHeight="false" outlineLevel="0" collapsed="false">
      <c r="A504" s="61" t="n">
        <v>36702</v>
      </c>
      <c r="B504" s="61" t="n">
        <v>36704</v>
      </c>
      <c r="C504" s="62" t="s">
        <v>109</v>
      </c>
      <c r="D504" s="63" t="n">
        <v>44</v>
      </c>
      <c r="E504" s="63" t="n">
        <v>-28</v>
      </c>
      <c r="F504" s="63" t="n">
        <v>-27</v>
      </c>
      <c r="G504" s="63" t="n">
        <v>-11</v>
      </c>
      <c r="H504" s="63" t="n">
        <v>4348</v>
      </c>
      <c r="I504" s="63" t="n">
        <v>4328</v>
      </c>
      <c r="J504" s="63" t="n">
        <v>101</v>
      </c>
      <c r="K504" s="63" t="n">
        <v>0</v>
      </c>
      <c r="L504" s="63" t="n">
        <v>0</v>
      </c>
      <c r="M504" s="63" t="n">
        <v>56</v>
      </c>
      <c r="N504" s="63" t="n">
        <v>214</v>
      </c>
      <c r="O504" s="63" t="n">
        <v>5</v>
      </c>
      <c r="P504" s="63" t="n">
        <v>0</v>
      </c>
      <c r="Q504" s="63" t="n">
        <v>0</v>
      </c>
      <c r="R504" s="63" t="n">
        <v>0</v>
      </c>
    </row>
    <row r="505" customFormat="false" ht="14.65" hidden="false" customHeight="false" outlineLevel="0" collapsed="false">
      <c r="A505" s="61" t="n">
        <v>36704</v>
      </c>
      <c r="B505" s="61" t="n">
        <v>36704</v>
      </c>
      <c r="C505" s="62" t="s">
        <v>109</v>
      </c>
      <c r="D505" s="63" t="n">
        <v>-38</v>
      </c>
      <c r="E505" s="63" t="n">
        <v>-72</v>
      </c>
      <c r="F505" s="63" t="n">
        <v>29</v>
      </c>
      <c r="G505" s="63" t="n">
        <v>-81</v>
      </c>
      <c r="H505" s="63" t="n">
        <v>4250</v>
      </c>
      <c r="I505" s="63" t="n">
        <v>4130</v>
      </c>
      <c r="J505" s="63" t="n">
        <v>106</v>
      </c>
      <c r="K505" s="63" t="n">
        <v>0</v>
      </c>
      <c r="L505" s="63" t="n">
        <v>0</v>
      </c>
      <c r="M505" s="63" t="n">
        <v>47</v>
      </c>
      <c r="N505" s="63" t="n">
        <v>82</v>
      </c>
      <c r="O505" s="63" t="n">
        <v>5</v>
      </c>
      <c r="P505" s="63" t="n">
        <v>0</v>
      </c>
      <c r="Q505" s="63" t="n">
        <v>0</v>
      </c>
      <c r="R505" s="63" t="n">
        <v>0</v>
      </c>
    </row>
    <row r="506" customFormat="false" ht="14.65" hidden="false" customHeight="false" outlineLevel="0" collapsed="false">
      <c r="A506" s="61" t="n">
        <v>36704</v>
      </c>
      <c r="B506" s="61" t="n">
        <v>36705</v>
      </c>
      <c r="C506" s="62" t="s">
        <v>109</v>
      </c>
      <c r="D506" s="63" t="n">
        <v>2</v>
      </c>
      <c r="E506" s="63" t="n">
        <v>-60</v>
      </c>
      <c r="F506" s="63" t="n">
        <v>26</v>
      </c>
      <c r="G506" s="63" t="n">
        <v>-32</v>
      </c>
      <c r="H506" s="63" t="n">
        <v>4130</v>
      </c>
      <c r="I506" s="63" t="n">
        <v>4055</v>
      </c>
      <c r="J506" s="63" t="n">
        <v>81</v>
      </c>
      <c r="K506" s="63" t="n">
        <v>0</v>
      </c>
      <c r="L506" s="63" t="n">
        <v>0</v>
      </c>
      <c r="M506" s="63" t="n">
        <v>57</v>
      </c>
      <c r="N506" s="63" t="n">
        <v>128</v>
      </c>
      <c r="O506" s="63" t="n">
        <v>5</v>
      </c>
      <c r="P506" s="63" t="n">
        <v>0</v>
      </c>
      <c r="Q506" s="63" t="n">
        <v>0</v>
      </c>
      <c r="R506" s="63" t="n">
        <v>0</v>
      </c>
    </row>
    <row r="507" customFormat="false" ht="14.65" hidden="false" customHeight="false" outlineLevel="0" collapsed="false">
      <c r="A507" s="61" t="n">
        <v>36704</v>
      </c>
      <c r="B507" s="61" t="n">
        <v>36706</v>
      </c>
      <c r="C507" s="62" t="s">
        <v>109</v>
      </c>
      <c r="D507" s="63" t="n">
        <v>-11</v>
      </c>
      <c r="E507" s="63" t="n">
        <v>-52</v>
      </c>
      <c r="F507" s="63" t="n">
        <v>23</v>
      </c>
      <c r="G507" s="63" t="n">
        <v>-40</v>
      </c>
      <c r="H507" s="63" t="n">
        <v>4055</v>
      </c>
      <c r="I507" s="63" t="n">
        <v>3871</v>
      </c>
      <c r="J507" s="63" t="n">
        <v>110</v>
      </c>
      <c r="K507" s="63" t="n">
        <v>0</v>
      </c>
      <c r="L507" s="63" t="n">
        <v>0</v>
      </c>
      <c r="M507" s="63" t="n">
        <v>57</v>
      </c>
      <c r="N507" s="63" t="n">
        <v>188</v>
      </c>
      <c r="O507" s="63" t="n">
        <v>5</v>
      </c>
      <c r="P507" s="63" t="n">
        <v>0</v>
      </c>
      <c r="Q507" s="63" t="n">
        <v>0</v>
      </c>
      <c r="R507" s="63" t="n">
        <v>0</v>
      </c>
    </row>
    <row r="508" customFormat="false" ht="14.65" hidden="false" customHeight="false" outlineLevel="0" collapsed="false">
      <c r="A508" s="61" t="n">
        <v>36705</v>
      </c>
      <c r="B508" s="61" t="n">
        <v>36705</v>
      </c>
      <c r="C508" s="62" t="s">
        <v>109</v>
      </c>
      <c r="D508" s="63" t="n">
        <v>-7</v>
      </c>
      <c r="E508" s="63" t="n">
        <v>-130</v>
      </c>
      <c r="F508" s="63" t="n">
        <v>-33</v>
      </c>
      <c r="G508" s="63" t="n">
        <v>-170</v>
      </c>
      <c r="H508" s="63" t="n">
        <v>4132</v>
      </c>
      <c r="I508" s="63" t="n">
        <v>4014</v>
      </c>
      <c r="J508" s="63" t="n">
        <v>90</v>
      </c>
      <c r="K508" s="63" t="n">
        <v>0</v>
      </c>
      <c r="L508" s="63" t="n">
        <v>0</v>
      </c>
      <c r="M508" s="63" t="n">
        <v>43</v>
      </c>
      <c r="N508" s="63" t="n">
        <v>56</v>
      </c>
      <c r="O508" s="63" t="n">
        <v>5</v>
      </c>
      <c r="P508" s="63" t="n">
        <v>0</v>
      </c>
      <c r="Q508" s="63" t="n">
        <v>0</v>
      </c>
      <c r="R508" s="63" t="n">
        <v>0</v>
      </c>
    </row>
    <row r="509" customFormat="false" ht="14.65" hidden="false" customHeight="false" outlineLevel="0" collapsed="false">
      <c r="A509" s="61" t="n">
        <v>36705</v>
      </c>
      <c r="B509" s="61" t="n">
        <v>36706</v>
      </c>
      <c r="C509" s="62" t="s">
        <v>109</v>
      </c>
      <c r="D509" s="63" t="n">
        <v>-11</v>
      </c>
      <c r="E509" s="63" t="n">
        <v>-45</v>
      </c>
      <c r="F509" s="63" t="n">
        <v>23</v>
      </c>
      <c r="G509" s="63" t="n">
        <v>-33</v>
      </c>
      <c r="H509" s="63" t="n">
        <v>4014</v>
      </c>
      <c r="I509" s="63" t="n">
        <v>3900</v>
      </c>
      <c r="J509" s="63" t="n">
        <v>146</v>
      </c>
      <c r="K509" s="63" t="n">
        <v>0</v>
      </c>
      <c r="L509" s="63" t="n">
        <v>0</v>
      </c>
      <c r="M509" s="63" t="n">
        <v>0</v>
      </c>
      <c r="N509" s="63" t="n">
        <v>0</v>
      </c>
      <c r="O509" s="63" t="n">
        <v>5</v>
      </c>
      <c r="P509" s="63" t="n">
        <v>0</v>
      </c>
      <c r="Q509" s="63" t="n">
        <v>64</v>
      </c>
      <c r="R509" s="63" t="n">
        <v>0</v>
      </c>
    </row>
    <row r="510" customFormat="false" ht="14.65" hidden="false" customHeight="false" outlineLevel="0" collapsed="false">
      <c r="A510" s="61" t="n">
        <v>36705</v>
      </c>
      <c r="B510" s="61" t="n">
        <v>36707</v>
      </c>
      <c r="C510" s="62" t="s">
        <v>109</v>
      </c>
      <c r="D510" s="63" t="n">
        <v>8</v>
      </c>
      <c r="E510" s="63" t="n">
        <v>38</v>
      </c>
      <c r="F510" s="63" t="n">
        <v>25</v>
      </c>
      <c r="G510" s="63" t="n">
        <v>71</v>
      </c>
      <c r="H510" s="63" t="n">
        <v>3900</v>
      </c>
      <c r="I510" s="63" t="n">
        <v>3921</v>
      </c>
      <c r="J510" s="63" t="n">
        <v>110</v>
      </c>
      <c r="K510" s="63" t="n">
        <v>0</v>
      </c>
      <c r="L510" s="63" t="n">
        <v>0</v>
      </c>
      <c r="M510" s="63" t="n">
        <v>57</v>
      </c>
      <c r="N510" s="63" t="n">
        <v>188</v>
      </c>
      <c r="O510" s="63" t="n">
        <v>5</v>
      </c>
      <c r="P510" s="63" t="n">
        <v>0</v>
      </c>
      <c r="Q510" s="63" t="n">
        <v>0</v>
      </c>
      <c r="R510" s="63" t="n">
        <v>0</v>
      </c>
    </row>
    <row r="511" customFormat="false" ht="14.65" hidden="false" customHeight="false" outlineLevel="0" collapsed="false">
      <c r="A511" s="61" t="n">
        <v>36706</v>
      </c>
      <c r="B511" s="61" t="n">
        <v>36706</v>
      </c>
      <c r="C511" s="62" t="s">
        <v>109</v>
      </c>
      <c r="D511" s="63" t="n">
        <v>-8</v>
      </c>
      <c r="E511" s="63" t="n">
        <v>-62</v>
      </c>
      <c r="F511" s="63" t="n">
        <v>33</v>
      </c>
      <c r="G511" s="63" t="n">
        <v>-37</v>
      </c>
      <c r="H511" s="63" t="n">
        <v>4023</v>
      </c>
      <c r="I511" s="63" t="n">
        <v>3898</v>
      </c>
      <c r="J511" s="63" t="n">
        <v>215</v>
      </c>
      <c r="K511" s="63" t="n">
        <v>0</v>
      </c>
      <c r="L511" s="63" t="n">
        <v>0</v>
      </c>
      <c r="M511" s="63" t="n">
        <v>0</v>
      </c>
      <c r="N511" s="63" t="n">
        <v>0</v>
      </c>
      <c r="O511" s="63" t="n">
        <v>5</v>
      </c>
      <c r="P511" s="63" t="n">
        <v>10</v>
      </c>
      <c r="Q511" s="63" t="n">
        <v>86</v>
      </c>
      <c r="R511" s="63" t="n">
        <v>0</v>
      </c>
    </row>
    <row r="512" customFormat="false" ht="14.65" hidden="false" customHeight="false" outlineLevel="0" collapsed="false">
      <c r="A512" s="61" t="n">
        <v>36706</v>
      </c>
      <c r="B512" s="61" t="n">
        <v>36707</v>
      </c>
      <c r="C512" s="62" t="s">
        <v>109</v>
      </c>
      <c r="D512" s="63" t="n">
        <v>-1</v>
      </c>
      <c r="E512" s="63" t="n">
        <v>-32</v>
      </c>
      <c r="F512" s="63" t="n">
        <v>130</v>
      </c>
      <c r="G512" s="63" t="n">
        <v>97</v>
      </c>
      <c r="H512" s="63" t="n">
        <v>3898</v>
      </c>
      <c r="I512" s="63" t="n">
        <v>3915</v>
      </c>
      <c r="J512" s="63" t="n">
        <v>165</v>
      </c>
      <c r="K512" s="63" t="n">
        <v>0</v>
      </c>
      <c r="L512" s="63" t="n">
        <v>0</v>
      </c>
      <c r="M512" s="63" t="n">
        <v>57</v>
      </c>
      <c r="N512" s="63" t="n">
        <v>101</v>
      </c>
      <c r="O512" s="63" t="n">
        <v>5</v>
      </c>
      <c r="P512" s="63" t="n">
        <v>0</v>
      </c>
      <c r="Q512" s="63" t="n">
        <v>0</v>
      </c>
      <c r="R512" s="63" t="n">
        <v>0</v>
      </c>
    </row>
    <row r="513" customFormat="false" ht="14.65" hidden="false" customHeight="false" outlineLevel="0" collapsed="false">
      <c r="A513" s="61" t="n">
        <v>36706</v>
      </c>
      <c r="B513" s="61" t="n">
        <v>36708</v>
      </c>
      <c r="C513" s="62" t="s">
        <v>109</v>
      </c>
      <c r="D513" s="63" t="n">
        <v>5</v>
      </c>
      <c r="E513" s="63" t="n">
        <v>217</v>
      </c>
      <c r="F513" s="63" t="n">
        <v>140</v>
      </c>
      <c r="G513" s="63" t="n">
        <v>362</v>
      </c>
      <c r="H513" s="63" t="n">
        <v>3915</v>
      </c>
      <c r="I513" s="63" t="n">
        <v>4213</v>
      </c>
      <c r="J513" s="63" t="n">
        <v>330</v>
      </c>
      <c r="K513" s="63" t="n">
        <v>0</v>
      </c>
      <c r="L513" s="63" t="n">
        <v>0</v>
      </c>
      <c r="M513" s="63" t="n">
        <v>57</v>
      </c>
      <c r="N513" s="63" t="n">
        <v>21</v>
      </c>
      <c r="O513" s="63" t="n">
        <v>5</v>
      </c>
      <c r="P513" s="63" t="n">
        <v>0</v>
      </c>
      <c r="Q513" s="63" t="n">
        <v>0</v>
      </c>
      <c r="R513" s="63" t="n">
        <v>0</v>
      </c>
    </row>
    <row r="514" customFormat="false" ht="14.65" hidden="false" customHeight="false" outlineLevel="0" collapsed="false">
      <c r="A514" s="61" t="n">
        <v>36707</v>
      </c>
      <c r="B514" s="61" t="n">
        <v>36707</v>
      </c>
      <c r="C514" s="62" t="s">
        <v>109</v>
      </c>
      <c r="D514" s="63" t="n">
        <v>67</v>
      </c>
      <c r="E514" s="63" t="n">
        <v>-112</v>
      </c>
      <c r="F514" s="63" t="n">
        <v>130</v>
      </c>
      <c r="G514" s="63" t="n">
        <v>85</v>
      </c>
      <c r="H514" s="63" t="n">
        <v>3900</v>
      </c>
      <c r="I514" s="63" t="n">
        <v>3945</v>
      </c>
      <c r="J514" s="63" t="n">
        <v>165</v>
      </c>
      <c r="K514" s="63" t="n">
        <v>0</v>
      </c>
      <c r="L514" s="63" t="n">
        <v>0</v>
      </c>
      <c r="M514" s="63" t="n">
        <v>41</v>
      </c>
      <c r="N514" s="63" t="n">
        <v>111</v>
      </c>
      <c r="O514" s="63" t="n">
        <v>6</v>
      </c>
      <c r="P514" s="63" t="n">
        <v>2</v>
      </c>
      <c r="Q514" s="63" t="n">
        <v>1</v>
      </c>
      <c r="R514" s="63" t="n">
        <v>0</v>
      </c>
    </row>
    <row r="515" customFormat="false" ht="14.65" hidden="false" customHeight="false" outlineLevel="0" collapsed="false">
      <c r="A515" s="61" t="n">
        <v>36707</v>
      </c>
      <c r="B515" s="61" t="n">
        <v>36708</v>
      </c>
      <c r="C515" s="62" t="s">
        <v>109</v>
      </c>
      <c r="D515" s="63" t="n">
        <v>-32</v>
      </c>
      <c r="E515" s="63" t="n">
        <v>168</v>
      </c>
      <c r="F515" s="63" t="n">
        <v>82</v>
      </c>
      <c r="G515" s="63" t="n">
        <v>218</v>
      </c>
      <c r="H515" s="63" t="n">
        <v>3945</v>
      </c>
      <c r="I515" s="63" t="n">
        <v>4106</v>
      </c>
      <c r="J515" s="63" t="n">
        <v>300</v>
      </c>
      <c r="K515" s="63" t="n">
        <v>0</v>
      </c>
      <c r="L515" s="63" t="n">
        <v>0</v>
      </c>
      <c r="M515" s="63" t="n">
        <v>57</v>
      </c>
      <c r="N515" s="63" t="n">
        <v>129</v>
      </c>
      <c r="O515" s="63" t="n">
        <v>5</v>
      </c>
      <c r="P515" s="63" t="n">
        <v>0</v>
      </c>
      <c r="Q515" s="63" t="n">
        <v>0</v>
      </c>
      <c r="R515" s="63" t="n">
        <v>0</v>
      </c>
    </row>
    <row r="516" customFormat="false" ht="14.65" hidden="false" customHeight="false" outlineLevel="0" collapsed="false">
      <c r="A516" s="61" t="n">
        <v>36707</v>
      </c>
      <c r="B516" s="61" t="n">
        <v>36709</v>
      </c>
      <c r="C516" s="62" t="s">
        <v>109</v>
      </c>
      <c r="D516" s="63" t="n">
        <v>-31</v>
      </c>
      <c r="E516" s="63" t="n">
        <v>177</v>
      </c>
      <c r="F516" s="63" t="n">
        <v>61</v>
      </c>
      <c r="G516" s="63" t="n">
        <v>207</v>
      </c>
      <c r="H516" s="63" t="n">
        <v>4106</v>
      </c>
      <c r="I516" s="63" t="n">
        <v>4280</v>
      </c>
      <c r="J516" s="63" t="n">
        <v>320</v>
      </c>
      <c r="K516" s="63" t="n">
        <v>0</v>
      </c>
      <c r="L516" s="63" t="n">
        <v>0</v>
      </c>
      <c r="M516" s="63" t="n">
        <v>57</v>
      </c>
      <c r="N516" s="63" t="n">
        <v>216</v>
      </c>
      <c r="O516" s="63" t="n">
        <v>5</v>
      </c>
      <c r="P516" s="63" t="n">
        <v>0</v>
      </c>
      <c r="Q516" s="63" t="n">
        <v>0</v>
      </c>
      <c r="R516" s="63" t="n">
        <v>0</v>
      </c>
    </row>
    <row r="517" customFormat="false" ht="14.65" hidden="false" customHeight="false" outlineLevel="0" collapsed="false">
      <c r="A517" s="61" t="n">
        <v>36708</v>
      </c>
      <c r="B517" s="61" t="n">
        <v>36708</v>
      </c>
      <c r="C517" s="62" t="s">
        <v>109</v>
      </c>
      <c r="D517" s="63" t="n">
        <v>92</v>
      </c>
      <c r="E517" s="63" t="n">
        <v>102</v>
      </c>
      <c r="F517" s="63" t="n">
        <v>14</v>
      </c>
      <c r="G517" s="63" t="n">
        <v>208</v>
      </c>
      <c r="H517" s="63" t="n">
        <v>3953</v>
      </c>
      <c r="I517" s="63" t="n">
        <v>4080</v>
      </c>
      <c r="J517" s="63" t="n">
        <v>300</v>
      </c>
      <c r="K517" s="63" t="n">
        <v>0</v>
      </c>
      <c r="L517" s="63" t="n">
        <v>0</v>
      </c>
      <c r="M517" s="63" t="n">
        <v>50</v>
      </c>
      <c r="N517" s="63" t="n">
        <v>134</v>
      </c>
      <c r="O517" s="63" t="n">
        <v>6</v>
      </c>
      <c r="P517" s="63" t="n">
        <v>0</v>
      </c>
      <c r="Q517" s="63" t="n">
        <v>0</v>
      </c>
      <c r="R517" s="63" t="n">
        <v>0</v>
      </c>
    </row>
    <row r="518" customFormat="false" ht="14.65" hidden="false" customHeight="false" outlineLevel="0" collapsed="false">
      <c r="A518" s="61" t="n">
        <v>36708</v>
      </c>
      <c r="B518" s="61" t="n">
        <v>36709</v>
      </c>
      <c r="C518" s="62" t="s">
        <v>109</v>
      </c>
      <c r="D518" s="63" t="n">
        <v>-5</v>
      </c>
      <c r="E518" s="63" t="n">
        <v>172</v>
      </c>
      <c r="F518" s="63" t="n">
        <v>62</v>
      </c>
      <c r="G518" s="63" t="n">
        <v>229</v>
      </c>
      <c r="H518" s="63" t="n">
        <v>4080</v>
      </c>
      <c r="I518" s="63" t="n">
        <v>4254</v>
      </c>
      <c r="J518" s="63" t="n">
        <v>275</v>
      </c>
      <c r="K518" s="63" t="n">
        <v>0</v>
      </c>
      <c r="L518" s="63" t="n">
        <v>0</v>
      </c>
      <c r="M518" s="63" t="n">
        <v>53</v>
      </c>
      <c r="N518" s="63" t="n">
        <v>145</v>
      </c>
      <c r="O518" s="63" t="n">
        <v>5</v>
      </c>
      <c r="P518" s="63" t="n">
        <v>0</v>
      </c>
      <c r="Q518" s="63" t="n">
        <v>0</v>
      </c>
      <c r="R518" s="63" t="n">
        <v>0</v>
      </c>
    </row>
    <row r="519" customFormat="false" ht="14.65" hidden="false" customHeight="false" outlineLevel="0" collapsed="false">
      <c r="A519" s="61" t="n">
        <v>36708</v>
      </c>
      <c r="B519" s="61" t="n">
        <v>36710</v>
      </c>
      <c r="C519" s="62" t="s">
        <v>109</v>
      </c>
      <c r="D519" s="63" t="n">
        <v>4</v>
      </c>
      <c r="E519" s="63" t="n">
        <v>69</v>
      </c>
      <c r="F519" s="63" t="n">
        <v>12</v>
      </c>
      <c r="G519" s="63" t="n">
        <v>85</v>
      </c>
      <c r="H519" s="63" t="n">
        <v>4254</v>
      </c>
      <c r="I519" s="63" t="n">
        <v>4283</v>
      </c>
      <c r="J519" s="63" t="n">
        <v>320</v>
      </c>
      <c r="K519" s="63" t="n">
        <v>0</v>
      </c>
      <c r="L519" s="63" t="n">
        <v>0</v>
      </c>
      <c r="M519" s="63" t="n">
        <v>53</v>
      </c>
      <c r="N519" s="63" t="n">
        <v>220</v>
      </c>
      <c r="O519" s="63" t="n">
        <v>5</v>
      </c>
      <c r="P519" s="63" t="n">
        <v>0</v>
      </c>
      <c r="Q519" s="63" t="n">
        <v>0</v>
      </c>
      <c r="R519" s="63" t="n">
        <v>0</v>
      </c>
    </row>
    <row r="520" customFormat="false" ht="14.65" hidden="false" customHeight="false" outlineLevel="0" collapsed="false">
      <c r="A520" s="61" t="n">
        <v>36709</v>
      </c>
      <c r="B520" s="61" t="n">
        <v>36709</v>
      </c>
      <c r="C520" s="62" t="s">
        <v>109</v>
      </c>
      <c r="D520" s="63" t="n">
        <v>-33</v>
      </c>
      <c r="E520" s="63" t="n">
        <v>185</v>
      </c>
      <c r="F520" s="63" t="n">
        <v>12</v>
      </c>
      <c r="G520" s="63" t="n">
        <v>164</v>
      </c>
      <c r="H520" s="63" t="n">
        <v>4081</v>
      </c>
      <c r="I520" s="63" t="n">
        <v>4132</v>
      </c>
      <c r="J520" s="63" t="n">
        <v>276</v>
      </c>
      <c r="K520" s="63" t="n">
        <v>0</v>
      </c>
      <c r="L520" s="63" t="n">
        <v>0</v>
      </c>
      <c r="M520" s="63" t="n">
        <v>52</v>
      </c>
      <c r="N520" s="63" t="n">
        <v>148</v>
      </c>
      <c r="O520" s="63" t="n">
        <v>6</v>
      </c>
      <c r="P520" s="63" t="n">
        <v>0</v>
      </c>
      <c r="Q520" s="63" t="n">
        <v>0</v>
      </c>
      <c r="R520" s="63" t="n">
        <v>0</v>
      </c>
    </row>
    <row r="521" customFormat="false" ht="14.65" hidden="false" customHeight="false" outlineLevel="0" collapsed="false">
      <c r="A521" s="61" t="n">
        <v>36709</v>
      </c>
      <c r="B521" s="61" t="n">
        <v>36710</v>
      </c>
      <c r="C521" s="62" t="s">
        <v>109</v>
      </c>
      <c r="D521" s="63" t="n">
        <v>-36</v>
      </c>
      <c r="E521" s="63" t="n">
        <v>94</v>
      </c>
      <c r="F521" s="63" t="n">
        <v>5</v>
      </c>
      <c r="G521" s="63" t="n">
        <v>63</v>
      </c>
      <c r="H521" s="63" t="n">
        <v>4132</v>
      </c>
      <c r="I521" s="63" t="n">
        <v>4139</v>
      </c>
      <c r="J521" s="63" t="n">
        <v>300</v>
      </c>
      <c r="K521" s="63" t="n">
        <v>0</v>
      </c>
      <c r="L521" s="63" t="n">
        <v>0</v>
      </c>
      <c r="M521" s="63" t="n">
        <v>53</v>
      </c>
      <c r="N521" s="63" t="n">
        <v>124</v>
      </c>
      <c r="O521" s="63" t="n">
        <v>5</v>
      </c>
      <c r="P521" s="63" t="n">
        <v>0</v>
      </c>
      <c r="Q521" s="63" t="n">
        <v>0</v>
      </c>
      <c r="R521" s="63" t="n">
        <v>0</v>
      </c>
    </row>
    <row r="522" customFormat="false" ht="14.65" hidden="false" customHeight="false" outlineLevel="0" collapsed="false">
      <c r="A522" s="61" t="n">
        <v>36709</v>
      </c>
      <c r="B522" s="61" t="n">
        <v>36711</v>
      </c>
      <c r="C522" s="62" t="s">
        <v>109</v>
      </c>
      <c r="D522" s="63" t="n">
        <v>2</v>
      </c>
      <c r="E522" s="63" t="n">
        <v>137</v>
      </c>
      <c r="F522" s="63" t="n">
        <v>96</v>
      </c>
      <c r="G522" s="63" t="n">
        <v>235</v>
      </c>
      <c r="H522" s="63" t="n">
        <v>4139</v>
      </c>
      <c r="I522" s="63" t="n">
        <v>4317</v>
      </c>
      <c r="J522" s="63" t="n">
        <v>300</v>
      </c>
      <c r="K522" s="63" t="n">
        <v>0</v>
      </c>
      <c r="L522" s="63" t="n">
        <v>0</v>
      </c>
      <c r="M522" s="63" t="n">
        <v>53</v>
      </c>
      <c r="N522" s="63" t="n">
        <v>137</v>
      </c>
      <c r="O522" s="63" t="n">
        <v>5</v>
      </c>
      <c r="P522" s="63" t="n">
        <v>0</v>
      </c>
      <c r="Q522" s="63" t="n">
        <v>0</v>
      </c>
      <c r="R522" s="63" t="n">
        <v>0</v>
      </c>
    </row>
    <row r="523" customFormat="false" ht="14.65" hidden="false" customHeight="false" outlineLevel="0" collapsed="false">
      <c r="A523" s="61" t="n">
        <v>36710</v>
      </c>
      <c r="B523" s="61" t="n">
        <v>36710</v>
      </c>
      <c r="C523" s="62" t="s">
        <v>109</v>
      </c>
      <c r="D523" s="63" t="n">
        <v>102</v>
      </c>
      <c r="E523" s="63" t="n">
        <v>69</v>
      </c>
      <c r="F523" s="63" t="n">
        <v>146</v>
      </c>
      <c r="G523" s="63" t="n">
        <v>317</v>
      </c>
      <c r="H523" s="63" t="n">
        <v>4126</v>
      </c>
      <c r="I523" s="63" t="n">
        <v>4427</v>
      </c>
      <c r="J523" s="63" t="n">
        <v>300</v>
      </c>
      <c r="K523" s="63" t="n">
        <v>0</v>
      </c>
      <c r="L523" s="63" t="n">
        <v>0</v>
      </c>
      <c r="M523" s="63" t="n">
        <v>54</v>
      </c>
      <c r="N523" s="63" t="n">
        <v>50</v>
      </c>
      <c r="O523" s="63" t="n">
        <v>6</v>
      </c>
      <c r="P523" s="63" t="n">
        <v>0</v>
      </c>
      <c r="Q523" s="63" t="n">
        <v>0</v>
      </c>
      <c r="R523" s="63" t="n">
        <v>0</v>
      </c>
    </row>
    <row r="524" customFormat="false" ht="14.65" hidden="false" customHeight="false" outlineLevel="0" collapsed="false">
      <c r="A524" s="61" t="n">
        <v>36710</v>
      </c>
      <c r="B524" s="61" t="n">
        <v>36711</v>
      </c>
      <c r="C524" s="62" t="s">
        <v>109</v>
      </c>
      <c r="D524" s="63" t="n">
        <v>-10</v>
      </c>
      <c r="E524" s="63" t="n">
        <v>135</v>
      </c>
      <c r="F524" s="63" t="n">
        <v>208</v>
      </c>
      <c r="G524" s="63" t="n">
        <v>333</v>
      </c>
      <c r="H524" s="63" t="n">
        <v>4427</v>
      </c>
      <c r="I524" s="63" t="n">
        <v>4699</v>
      </c>
      <c r="J524" s="63" t="n">
        <v>270</v>
      </c>
      <c r="K524" s="63" t="n">
        <v>0</v>
      </c>
      <c r="L524" s="63" t="n">
        <v>0</v>
      </c>
      <c r="M524" s="63" t="n">
        <v>54</v>
      </c>
      <c r="N524" s="63" t="n">
        <v>113</v>
      </c>
      <c r="O524" s="63" t="n">
        <v>6</v>
      </c>
      <c r="P524" s="63" t="n">
        <v>0</v>
      </c>
      <c r="Q524" s="63" t="n">
        <v>0</v>
      </c>
      <c r="R524" s="63" t="n">
        <v>0</v>
      </c>
    </row>
    <row r="525" customFormat="false" ht="14.65" hidden="false" customHeight="false" outlineLevel="0" collapsed="false">
      <c r="A525" s="61" t="n">
        <v>36710</v>
      </c>
      <c r="B525" s="61" t="n">
        <v>36712</v>
      </c>
      <c r="C525" s="62" t="s">
        <v>109</v>
      </c>
      <c r="D525" s="63" t="n">
        <v>-45</v>
      </c>
      <c r="E525" s="63" t="n">
        <v>22</v>
      </c>
      <c r="F525" s="63" t="n">
        <v>-61</v>
      </c>
      <c r="G525" s="63" t="n">
        <v>-84</v>
      </c>
      <c r="H525" s="63" t="n">
        <v>4699</v>
      </c>
      <c r="I525" s="63" t="n">
        <v>4561</v>
      </c>
      <c r="J525" s="63" t="n">
        <v>275</v>
      </c>
      <c r="K525" s="63" t="n">
        <v>0</v>
      </c>
      <c r="L525" s="63" t="n">
        <v>0</v>
      </c>
      <c r="M525" s="63" t="n">
        <v>54</v>
      </c>
      <c r="N525" s="63" t="n">
        <v>160</v>
      </c>
      <c r="O525" s="63" t="n">
        <v>6</v>
      </c>
      <c r="P525" s="63" t="n">
        <v>0</v>
      </c>
      <c r="Q525" s="63" t="n">
        <v>0</v>
      </c>
      <c r="R525" s="63" t="n">
        <v>0</v>
      </c>
    </row>
    <row r="526" customFormat="false" ht="14.65" hidden="false" customHeight="false" outlineLevel="0" collapsed="false">
      <c r="A526" s="61" t="n">
        <v>36711</v>
      </c>
      <c r="B526" s="61" t="n">
        <v>36711</v>
      </c>
      <c r="C526" s="62" t="s">
        <v>109</v>
      </c>
      <c r="D526" s="63" t="n">
        <v>21</v>
      </c>
      <c r="E526" s="63" t="n">
        <v>216</v>
      </c>
      <c r="F526" s="63" t="n">
        <v>266</v>
      </c>
      <c r="G526" s="63" t="n">
        <v>503</v>
      </c>
      <c r="H526" s="63" t="n">
        <v>4433</v>
      </c>
      <c r="I526" s="63" t="n">
        <v>4661</v>
      </c>
      <c r="J526" s="63" t="n">
        <v>270</v>
      </c>
      <c r="K526" s="63" t="n">
        <v>0</v>
      </c>
      <c r="L526" s="63" t="n">
        <v>0</v>
      </c>
      <c r="M526" s="63" t="n">
        <v>49</v>
      </c>
      <c r="N526" s="63" t="n">
        <v>225</v>
      </c>
      <c r="O526" s="63" t="n">
        <v>7</v>
      </c>
      <c r="P526" s="63" t="n">
        <v>0</v>
      </c>
      <c r="Q526" s="63" t="n">
        <v>0</v>
      </c>
      <c r="R526" s="63" t="n">
        <v>0</v>
      </c>
    </row>
    <row r="527" customFormat="false" ht="14.65" hidden="false" customHeight="false" outlineLevel="0" collapsed="false">
      <c r="A527" s="61" t="n">
        <v>36711</v>
      </c>
      <c r="B527" s="61" t="n">
        <v>36712</v>
      </c>
      <c r="C527" s="62" t="s">
        <v>109</v>
      </c>
      <c r="D527" s="63" t="n">
        <v>-30</v>
      </c>
      <c r="E527" s="63" t="n">
        <v>-15</v>
      </c>
      <c r="F527" s="63" t="n">
        <v>-20</v>
      </c>
      <c r="G527" s="63" t="n">
        <v>-65</v>
      </c>
      <c r="H527" s="63" t="n">
        <v>4661</v>
      </c>
      <c r="I527" s="63" t="n">
        <v>4580</v>
      </c>
      <c r="J527" s="63" t="n">
        <v>268</v>
      </c>
      <c r="K527" s="63" t="n">
        <v>0</v>
      </c>
      <c r="L527" s="63" t="n">
        <v>0</v>
      </c>
      <c r="M527" s="63" t="n">
        <v>50</v>
      </c>
      <c r="N527" s="63" t="n">
        <v>104</v>
      </c>
      <c r="O527" s="63" t="n">
        <v>6</v>
      </c>
      <c r="P527" s="63" t="n">
        <v>0</v>
      </c>
      <c r="Q527" s="63" t="n">
        <v>0</v>
      </c>
      <c r="R527" s="63" t="n">
        <v>0</v>
      </c>
    </row>
    <row r="528" customFormat="false" ht="14.65" hidden="false" customHeight="false" outlineLevel="0" collapsed="false">
      <c r="A528" s="61" t="n">
        <v>36711</v>
      </c>
      <c r="B528" s="61" t="n">
        <v>36713</v>
      </c>
      <c r="C528" s="62" t="s">
        <v>109</v>
      </c>
      <c r="D528" s="63" t="n">
        <v>-20</v>
      </c>
      <c r="E528" s="63" t="n">
        <v>9</v>
      </c>
      <c r="F528" s="63" t="n">
        <v>-41</v>
      </c>
      <c r="G528" s="63" t="n">
        <v>-52</v>
      </c>
      <c r="H528" s="63" t="n">
        <v>4580</v>
      </c>
      <c r="I528" s="63" t="n">
        <v>4466</v>
      </c>
      <c r="J528" s="63" t="n">
        <v>320</v>
      </c>
      <c r="K528" s="63" t="n">
        <v>0</v>
      </c>
      <c r="L528" s="63" t="n">
        <v>0</v>
      </c>
      <c r="M528" s="63" t="n">
        <v>50</v>
      </c>
      <c r="N528" s="63" t="n">
        <v>217</v>
      </c>
      <c r="O528" s="63" t="n">
        <v>6</v>
      </c>
      <c r="P528" s="63" t="n">
        <v>0</v>
      </c>
      <c r="Q528" s="63" t="n">
        <v>0</v>
      </c>
      <c r="R528" s="63" t="n">
        <v>0</v>
      </c>
    </row>
    <row r="529" customFormat="false" ht="14.65" hidden="false" customHeight="false" outlineLevel="0" collapsed="false">
      <c r="A529" s="61" t="n">
        <v>36712</v>
      </c>
      <c r="B529" s="61" t="n">
        <v>36712</v>
      </c>
      <c r="C529" s="62" t="s">
        <v>109</v>
      </c>
      <c r="D529" s="63" t="n">
        <v>-17</v>
      </c>
      <c r="E529" s="63" t="n">
        <v>-63</v>
      </c>
      <c r="F529" s="63" t="n">
        <v>26</v>
      </c>
      <c r="G529" s="63" t="n">
        <v>-54</v>
      </c>
      <c r="H529" s="63" t="n">
        <v>4654</v>
      </c>
      <c r="I529" s="63" t="n">
        <v>4520</v>
      </c>
      <c r="J529" s="63" t="n">
        <v>265</v>
      </c>
      <c r="K529" s="63" t="n">
        <v>0</v>
      </c>
      <c r="L529" s="63" t="n">
        <v>0</v>
      </c>
      <c r="M529" s="63" t="n">
        <v>50</v>
      </c>
      <c r="N529" s="63" t="n">
        <v>213</v>
      </c>
      <c r="O529" s="63" t="n">
        <v>7</v>
      </c>
      <c r="P529" s="63" t="n">
        <v>0</v>
      </c>
      <c r="Q529" s="63" t="n">
        <v>0</v>
      </c>
      <c r="R529" s="63" t="n">
        <v>0</v>
      </c>
    </row>
    <row r="530" customFormat="false" ht="14.65" hidden="false" customHeight="false" outlineLevel="0" collapsed="false">
      <c r="A530" s="61" t="n">
        <v>36712</v>
      </c>
      <c r="B530" s="61" t="n">
        <v>36713</v>
      </c>
      <c r="C530" s="62" t="s">
        <v>109</v>
      </c>
      <c r="D530" s="63" t="n">
        <v>147</v>
      </c>
      <c r="E530" s="63" t="n">
        <v>3</v>
      </c>
      <c r="F530" s="63" t="n">
        <v>-120</v>
      </c>
      <c r="G530" s="63" t="n">
        <v>30</v>
      </c>
      <c r="H530" s="63" t="n">
        <v>4520</v>
      </c>
      <c r="I530" s="63" t="n">
        <v>4543</v>
      </c>
      <c r="J530" s="63" t="n">
        <v>309</v>
      </c>
      <c r="K530" s="63" t="n">
        <v>0</v>
      </c>
      <c r="L530" s="63" t="n">
        <v>0</v>
      </c>
      <c r="M530" s="63" t="n">
        <v>50</v>
      </c>
      <c r="N530" s="63" t="n">
        <v>79</v>
      </c>
      <c r="O530" s="63" t="n">
        <v>6</v>
      </c>
      <c r="P530" s="63" t="n">
        <v>0</v>
      </c>
      <c r="Q530" s="63" t="n">
        <v>0</v>
      </c>
      <c r="R530" s="63" t="n">
        <v>0</v>
      </c>
    </row>
    <row r="531" customFormat="false" ht="14.65" hidden="false" customHeight="false" outlineLevel="0" collapsed="false">
      <c r="A531" s="61" t="n">
        <v>36712</v>
      </c>
      <c r="B531" s="61" t="n">
        <v>36714</v>
      </c>
      <c r="C531" s="62" t="s">
        <v>109</v>
      </c>
      <c r="D531" s="63" t="n">
        <v>18</v>
      </c>
      <c r="E531" s="63" t="n">
        <v>-3</v>
      </c>
      <c r="F531" s="63" t="n">
        <v>154</v>
      </c>
      <c r="G531" s="63" t="n">
        <v>169</v>
      </c>
      <c r="H531" s="63" t="n">
        <v>4543</v>
      </c>
      <c r="I531" s="63" t="n">
        <v>4679</v>
      </c>
      <c r="J531" s="63" t="n">
        <v>300</v>
      </c>
      <c r="K531" s="63" t="n">
        <v>0</v>
      </c>
      <c r="L531" s="63" t="n">
        <v>0</v>
      </c>
      <c r="M531" s="63" t="n">
        <v>50</v>
      </c>
      <c r="N531" s="63" t="n">
        <v>81</v>
      </c>
      <c r="O531" s="63" t="n">
        <v>6</v>
      </c>
      <c r="P531" s="63" t="n">
        <v>0</v>
      </c>
      <c r="Q531" s="63" t="n">
        <v>0</v>
      </c>
      <c r="R531" s="63" t="n">
        <v>0</v>
      </c>
    </row>
    <row r="532" customFormat="false" ht="14.65" hidden="false" customHeight="false" outlineLevel="0" collapsed="false">
      <c r="A532" s="61" t="n">
        <v>36713</v>
      </c>
      <c r="B532" s="61" t="n">
        <v>36713</v>
      </c>
      <c r="C532" s="62" t="s">
        <v>109</v>
      </c>
      <c r="D532" s="63" t="n">
        <v>98</v>
      </c>
      <c r="E532" s="63" t="n">
        <v>34</v>
      </c>
      <c r="F532" s="63" t="n">
        <v>-46</v>
      </c>
      <c r="G532" s="63" t="n">
        <v>86</v>
      </c>
      <c r="H532" s="63" t="n">
        <v>4522</v>
      </c>
      <c r="I532" s="63" t="n">
        <v>4531</v>
      </c>
      <c r="J532" s="63" t="n">
        <v>312</v>
      </c>
      <c r="K532" s="63" t="n">
        <v>0</v>
      </c>
      <c r="L532" s="63" t="n">
        <v>0</v>
      </c>
      <c r="M532" s="63" t="n">
        <v>49</v>
      </c>
      <c r="N532" s="63" t="n">
        <v>199</v>
      </c>
      <c r="O532" s="63" t="n">
        <v>6</v>
      </c>
      <c r="P532" s="63" t="n">
        <v>0</v>
      </c>
      <c r="Q532" s="63" t="n">
        <v>0</v>
      </c>
      <c r="R532" s="63" t="n">
        <v>0</v>
      </c>
    </row>
    <row r="533" customFormat="false" ht="14.65" hidden="false" customHeight="false" outlineLevel="0" collapsed="false">
      <c r="A533" s="61" t="n">
        <v>36713</v>
      </c>
      <c r="B533" s="61" t="n">
        <v>36714</v>
      </c>
      <c r="C533" s="62" t="s">
        <v>109</v>
      </c>
      <c r="D533" s="63" t="n">
        <v>-18</v>
      </c>
      <c r="E533" s="63" t="n">
        <v>77</v>
      </c>
      <c r="F533" s="63" t="n">
        <v>8</v>
      </c>
      <c r="G533" s="63" t="n">
        <v>67</v>
      </c>
      <c r="H533" s="63" t="n">
        <v>4531</v>
      </c>
      <c r="I533" s="63" t="n">
        <v>4568</v>
      </c>
      <c r="J533" s="63" t="n">
        <v>273</v>
      </c>
      <c r="K533" s="63" t="n">
        <v>0</v>
      </c>
      <c r="L533" s="63" t="n">
        <v>0</v>
      </c>
      <c r="M533" s="63" t="n">
        <v>50</v>
      </c>
      <c r="N533" s="63" t="n">
        <v>83</v>
      </c>
      <c r="O533" s="63" t="n">
        <v>6</v>
      </c>
      <c r="P533" s="63" t="n">
        <v>0</v>
      </c>
      <c r="Q533" s="63" t="n">
        <v>0</v>
      </c>
      <c r="R533" s="63" t="n">
        <v>0</v>
      </c>
    </row>
    <row r="534" customFormat="false" ht="14.65" hidden="false" customHeight="false" outlineLevel="0" collapsed="false">
      <c r="A534" s="61" t="n">
        <v>36713</v>
      </c>
      <c r="B534" s="61" t="n">
        <v>36715</v>
      </c>
      <c r="C534" s="62" t="s">
        <v>109</v>
      </c>
      <c r="D534" s="63" t="n">
        <v>15</v>
      </c>
      <c r="E534" s="63" t="n">
        <v>170</v>
      </c>
      <c r="F534" s="63" t="n">
        <v>177</v>
      </c>
      <c r="G534" s="63" t="n">
        <v>362</v>
      </c>
      <c r="H534" s="63" t="n">
        <v>4568</v>
      </c>
      <c r="I534" s="63" t="n">
        <v>4861</v>
      </c>
      <c r="J534" s="63" t="n">
        <v>300</v>
      </c>
      <c r="K534" s="63" t="n">
        <v>0</v>
      </c>
      <c r="L534" s="63" t="n">
        <v>0</v>
      </c>
      <c r="M534" s="63" t="n">
        <v>50</v>
      </c>
      <c r="N534" s="63" t="n">
        <v>81</v>
      </c>
      <c r="O534" s="63" t="n">
        <v>6</v>
      </c>
      <c r="P534" s="63" t="n">
        <v>0</v>
      </c>
      <c r="Q534" s="63" t="n">
        <v>0</v>
      </c>
      <c r="R534" s="63" t="n">
        <v>0</v>
      </c>
    </row>
    <row r="535" customFormat="false" ht="14.65" hidden="false" customHeight="false" outlineLevel="0" collapsed="false">
      <c r="A535" s="61" t="n">
        <v>36714</v>
      </c>
      <c r="B535" s="61" t="n">
        <v>36714</v>
      </c>
      <c r="C535" s="62" t="s">
        <v>109</v>
      </c>
      <c r="D535" s="63" t="n">
        <v>-53</v>
      </c>
      <c r="E535" s="63" t="n">
        <v>-9</v>
      </c>
      <c r="F535" s="63" t="n">
        <v>-35</v>
      </c>
      <c r="G535" s="63" t="n">
        <v>-97</v>
      </c>
      <c r="H535" s="63" t="n">
        <v>4541</v>
      </c>
      <c r="I535" s="63" t="n">
        <v>4433</v>
      </c>
      <c r="J535" s="63" t="n">
        <v>281</v>
      </c>
      <c r="K535" s="63" t="n">
        <v>0</v>
      </c>
      <c r="L535" s="63" t="n">
        <v>0</v>
      </c>
      <c r="M535" s="63" t="n">
        <v>48</v>
      </c>
      <c r="N535" s="63" t="n">
        <v>159</v>
      </c>
      <c r="O535" s="63" t="n">
        <v>6</v>
      </c>
      <c r="P535" s="63" t="n">
        <v>0</v>
      </c>
      <c r="Q535" s="63" t="n">
        <v>0</v>
      </c>
      <c r="R535" s="63" t="n">
        <v>0</v>
      </c>
    </row>
    <row r="536" customFormat="false" ht="14.65" hidden="false" customHeight="false" outlineLevel="0" collapsed="false">
      <c r="A536" s="61" t="n">
        <v>36714</v>
      </c>
      <c r="B536" s="61" t="n">
        <v>36715</v>
      </c>
      <c r="C536" s="62" t="s">
        <v>109</v>
      </c>
      <c r="D536" s="63" t="n">
        <v>-37</v>
      </c>
      <c r="E536" s="63" t="n">
        <v>-2</v>
      </c>
      <c r="F536" s="63" t="n">
        <v>-44</v>
      </c>
      <c r="G536" s="63" t="n">
        <v>-83</v>
      </c>
      <c r="H536" s="63" t="n">
        <v>4433</v>
      </c>
      <c r="I536" s="63" t="n">
        <v>4332</v>
      </c>
      <c r="J536" s="63" t="n">
        <v>228</v>
      </c>
      <c r="K536" s="63" t="n">
        <v>0</v>
      </c>
      <c r="L536" s="63" t="n">
        <v>0</v>
      </c>
      <c r="M536" s="63" t="n">
        <v>50</v>
      </c>
      <c r="N536" s="63" t="n">
        <v>213</v>
      </c>
      <c r="O536" s="63" t="n">
        <v>6</v>
      </c>
      <c r="P536" s="63" t="n">
        <v>0</v>
      </c>
      <c r="Q536" s="63" t="n">
        <v>0</v>
      </c>
      <c r="R536" s="63" t="n">
        <v>0</v>
      </c>
    </row>
    <row r="537" customFormat="false" ht="14.65" hidden="false" customHeight="false" outlineLevel="0" collapsed="false">
      <c r="A537" s="61" t="n">
        <v>36714</v>
      </c>
      <c r="B537" s="61" t="n">
        <v>36716</v>
      </c>
      <c r="C537" s="62" t="s">
        <v>109</v>
      </c>
      <c r="D537" s="63" t="n">
        <v>15</v>
      </c>
      <c r="E537" s="63" t="n">
        <v>122</v>
      </c>
      <c r="F537" s="63" t="n">
        <v>55</v>
      </c>
      <c r="G537" s="63" t="n">
        <v>192</v>
      </c>
      <c r="H537" s="63" t="n">
        <v>4332</v>
      </c>
      <c r="I537" s="63" t="n">
        <v>4474</v>
      </c>
      <c r="J537" s="63" t="n">
        <v>300</v>
      </c>
      <c r="K537" s="63" t="n">
        <v>0</v>
      </c>
      <c r="L537" s="63" t="n">
        <v>0</v>
      </c>
      <c r="M537" s="63" t="n">
        <v>50</v>
      </c>
      <c r="N537" s="63" t="n">
        <v>173</v>
      </c>
      <c r="O537" s="63" t="n">
        <v>6</v>
      </c>
      <c r="P537" s="63" t="n">
        <v>0</v>
      </c>
      <c r="Q537" s="63" t="n">
        <v>0</v>
      </c>
      <c r="R537" s="63" t="n">
        <v>0</v>
      </c>
    </row>
    <row r="538" customFormat="false" ht="14.65" hidden="false" customHeight="false" outlineLevel="0" collapsed="false">
      <c r="A538" s="61" t="n">
        <v>36715</v>
      </c>
      <c r="B538" s="61" t="n">
        <v>36715</v>
      </c>
      <c r="C538" s="62" t="s">
        <v>109</v>
      </c>
      <c r="D538" s="63" t="n">
        <v>-106</v>
      </c>
      <c r="E538" s="63" t="n">
        <v>22</v>
      </c>
      <c r="F538" s="63" t="n">
        <v>-82</v>
      </c>
      <c r="G538" s="63" t="n">
        <v>-166</v>
      </c>
      <c r="H538" s="63" t="n">
        <v>4443</v>
      </c>
      <c r="I538" s="63" t="n">
        <v>4270</v>
      </c>
      <c r="J538" s="63" t="n">
        <v>242</v>
      </c>
      <c r="K538" s="63" t="n">
        <v>0</v>
      </c>
      <c r="L538" s="63" t="n">
        <v>0</v>
      </c>
      <c r="M538" s="63" t="n">
        <v>45</v>
      </c>
      <c r="N538" s="63" t="n">
        <v>211</v>
      </c>
      <c r="O538" s="63" t="n">
        <v>7</v>
      </c>
      <c r="P538" s="63" t="n">
        <v>0</v>
      </c>
      <c r="Q538" s="63" t="n">
        <v>0</v>
      </c>
      <c r="R538" s="63" t="n">
        <v>0</v>
      </c>
    </row>
    <row r="539" customFormat="false" ht="14.65" hidden="false" customHeight="false" outlineLevel="0" collapsed="false">
      <c r="A539" s="61" t="n">
        <v>36715</v>
      </c>
      <c r="B539" s="61" t="n">
        <v>36716</v>
      </c>
      <c r="C539" s="62" t="s">
        <v>109</v>
      </c>
      <c r="D539" s="63" t="n">
        <v>-10</v>
      </c>
      <c r="E539" s="63" t="n">
        <v>122</v>
      </c>
      <c r="F539" s="63" t="n">
        <v>-27</v>
      </c>
      <c r="G539" s="63" t="n">
        <v>85</v>
      </c>
      <c r="H539" s="63" t="n">
        <v>4270</v>
      </c>
      <c r="I539" s="63" t="n">
        <v>4308</v>
      </c>
      <c r="J539" s="63" t="n">
        <v>227</v>
      </c>
      <c r="K539" s="63" t="n">
        <v>0</v>
      </c>
      <c r="L539" s="63" t="n">
        <v>0</v>
      </c>
      <c r="M539" s="63" t="n">
        <v>46</v>
      </c>
      <c r="N539" s="63" t="n">
        <v>170</v>
      </c>
      <c r="O539" s="63" t="n">
        <v>6</v>
      </c>
      <c r="P539" s="63" t="n">
        <v>0</v>
      </c>
      <c r="Q539" s="63" t="n">
        <v>0</v>
      </c>
      <c r="R539" s="63" t="n">
        <v>0</v>
      </c>
    </row>
    <row r="540" customFormat="false" ht="14.65" hidden="false" customHeight="false" outlineLevel="0" collapsed="false">
      <c r="A540" s="61" t="n">
        <v>36715</v>
      </c>
      <c r="B540" s="61" t="n">
        <v>36717</v>
      </c>
      <c r="C540" s="62" t="s">
        <v>109</v>
      </c>
      <c r="D540" s="63" t="n">
        <v>15</v>
      </c>
      <c r="E540" s="63" t="n">
        <v>60</v>
      </c>
      <c r="F540" s="63" t="n">
        <v>-103</v>
      </c>
      <c r="G540" s="63" t="n">
        <v>-28</v>
      </c>
      <c r="H540" s="63" t="n">
        <v>4308</v>
      </c>
      <c r="I540" s="63" t="n">
        <v>4238</v>
      </c>
      <c r="J540" s="63" t="n">
        <v>300</v>
      </c>
      <c r="K540" s="63" t="n">
        <v>0</v>
      </c>
      <c r="L540" s="63" t="n">
        <v>0</v>
      </c>
      <c r="M540" s="63" t="n">
        <v>56</v>
      </c>
      <c r="N540" s="63" t="n">
        <v>126</v>
      </c>
      <c r="O540" s="63" t="n">
        <v>6</v>
      </c>
      <c r="P540" s="63" t="n">
        <v>0</v>
      </c>
      <c r="Q540" s="63" t="n">
        <v>0</v>
      </c>
      <c r="R540" s="63" t="n">
        <v>0</v>
      </c>
    </row>
    <row r="541" customFormat="false" ht="14.65" hidden="false" customHeight="false" outlineLevel="0" collapsed="false">
      <c r="A541" s="61" t="n">
        <v>36716</v>
      </c>
      <c r="B541" s="61" t="n">
        <v>36716</v>
      </c>
      <c r="C541" s="62" t="s">
        <v>109</v>
      </c>
      <c r="D541" s="63" t="n">
        <v>-10</v>
      </c>
      <c r="E541" s="63" t="n">
        <v>138</v>
      </c>
      <c r="F541" s="63" t="n">
        <v>-90</v>
      </c>
      <c r="G541" s="63" t="n">
        <v>38</v>
      </c>
      <c r="H541" s="63" t="n">
        <v>4273</v>
      </c>
      <c r="I541" s="63" t="n">
        <v>4262</v>
      </c>
      <c r="J541" s="63" t="n">
        <v>227</v>
      </c>
      <c r="K541" s="63" t="n">
        <v>0</v>
      </c>
      <c r="L541" s="63" t="n">
        <v>0</v>
      </c>
      <c r="M541" s="63" t="n">
        <v>44</v>
      </c>
      <c r="N541" s="63" t="n">
        <v>155</v>
      </c>
      <c r="O541" s="63" t="n">
        <v>6</v>
      </c>
      <c r="P541" s="63" t="n">
        <v>0</v>
      </c>
      <c r="Q541" s="63" t="n">
        <v>0</v>
      </c>
      <c r="R541" s="63" t="n">
        <v>0</v>
      </c>
    </row>
    <row r="542" customFormat="false" ht="14.65" hidden="false" customHeight="false" outlineLevel="0" collapsed="false">
      <c r="A542" s="61" t="n">
        <v>36716</v>
      </c>
      <c r="B542" s="61" t="n">
        <v>36717</v>
      </c>
      <c r="C542" s="62" t="s">
        <v>109</v>
      </c>
      <c r="D542" s="63" t="n">
        <v>-28</v>
      </c>
      <c r="E542" s="63" t="n">
        <v>26</v>
      </c>
      <c r="F542" s="63" t="n">
        <v>-136</v>
      </c>
      <c r="G542" s="63" t="n">
        <v>-138</v>
      </c>
      <c r="H542" s="63" t="n">
        <v>4262</v>
      </c>
      <c r="I542" s="63" t="n">
        <v>4080</v>
      </c>
      <c r="J542" s="63" t="n">
        <v>251</v>
      </c>
      <c r="K542" s="63" t="n">
        <v>0</v>
      </c>
      <c r="L542" s="63" t="n">
        <v>0</v>
      </c>
      <c r="M542" s="63" t="n">
        <v>56</v>
      </c>
      <c r="N542" s="63" t="n">
        <v>133</v>
      </c>
      <c r="O542" s="63" t="n">
        <v>6</v>
      </c>
      <c r="P542" s="63" t="n">
        <v>0</v>
      </c>
      <c r="Q542" s="63" t="n">
        <v>0</v>
      </c>
      <c r="R542" s="63" t="n">
        <v>0</v>
      </c>
    </row>
    <row r="543" customFormat="false" ht="14.65" hidden="false" customHeight="false" outlineLevel="0" collapsed="false">
      <c r="A543" s="61" t="n">
        <v>36716</v>
      </c>
      <c r="B543" s="61" t="n">
        <v>36718</v>
      </c>
      <c r="C543" s="62" t="s">
        <v>109</v>
      </c>
      <c r="D543" s="63" t="n">
        <v>15</v>
      </c>
      <c r="E543" s="63" t="n">
        <v>-32</v>
      </c>
      <c r="F543" s="63" t="n">
        <v>36</v>
      </c>
      <c r="G543" s="63" t="n">
        <v>19</v>
      </c>
      <c r="H543" s="63" t="n">
        <v>4080</v>
      </c>
      <c r="I543" s="63" t="n">
        <v>4056</v>
      </c>
      <c r="J543" s="63" t="n">
        <v>300</v>
      </c>
      <c r="K543" s="63" t="n">
        <v>0</v>
      </c>
      <c r="L543" s="63" t="n">
        <v>0</v>
      </c>
      <c r="M543" s="63" t="n">
        <v>61</v>
      </c>
      <c r="N543" s="63" t="n">
        <v>121</v>
      </c>
      <c r="O543" s="63" t="n">
        <v>6</v>
      </c>
      <c r="P543" s="63" t="n">
        <v>0</v>
      </c>
      <c r="Q543" s="63" t="n">
        <v>0</v>
      </c>
      <c r="R543" s="63" t="n">
        <v>0</v>
      </c>
    </row>
    <row r="544" customFormat="false" ht="14.65" hidden="false" customHeight="false" outlineLevel="0" collapsed="false">
      <c r="A544" s="61" t="n">
        <v>36717</v>
      </c>
      <c r="B544" s="61" t="n">
        <v>36717</v>
      </c>
      <c r="C544" s="62" t="s">
        <v>109</v>
      </c>
      <c r="D544" s="63" t="n">
        <v>-82</v>
      </c>
      <c r="E544" s="63" t="n">
        <v>39</v>
      </c>
      <c r="F544" s="63" t="n">
        <v>-250</v>
      </c>
      <c r="G544" s="63" t="n">
        <v>-293</v>
      </c>
      <c r="H544" s="63" t="n">
        <v>4264</v>
      </c>
      <c r="I544" s="63" t="n">
        <v>3952</v>
      </c>
      <c r="J544" s="63" t="n">
        <v>281</v>
      </c>
      <c r="K544" s="63" t="n">
        <v>0</v>
      </c>
      <c r="L544" s="63" t="n">
        <v>0</v>
      </c>
      <c r="M544" s="63" t="n">
        <v>52</v>
      </c>
      <c r="N544" s="63" t="n">
        <v>40</v>
      </c>
      <c r="O544" s="63" t="n">
        <v>6</v>
      </c>
      <c r="P544" s="63" t="n">
        <v>0</v>
      </c>
      <c r="Q544" s="63" t="n">
        <v>0</v>
      </c>
      <c r="R544" s="63" t="n">
        <v>0</v>
      </c>
    </row>
    <row r="545" customFormat="false" ht="14.65" hidden="false" customHeight="false" outlineLevel="0" collapsed="false">
      <c r="A545" s="61" t="n">
        <v>36717</v>
      </c>
      <c r="B545" s="61" t="n">
        <v>36718</v>
      </c>
      <c r="C545" s="62" t="s">
        <v>109</v>
      </c>
      <c r="D545" s="63" t="n">
        <v>-29</v>
      </c>
      <c r="E545" s="63" t="n">
        <v>179</v>
      </c>
      <c r="F545" s="63" t="n">
        <v>46</v>
      </c>
      <c r="G545" s="63" t="n">
        <v>196</v>
      </c>
      <c r="H545" s="63" t="n">
        <v>3952</v>
      </c>
      <c r="I545" s="63" t="n">
        <v>4080</v>
      </c>
      <c r="J545" s="63" t="n">
        <v>348</v>
      </c>
      <c r="K545" s="63" t="n">
        <v>0</v>
      </c>
      <c r="L545" s="63" t="n">
        <v>0</v>
      </c>
      <c r="M545" s="63" t="n">
        <v>0</v>
      </c>
      <c r="N545" s="63" t="n">
        <v>6</v>
      </c>
      <c r="O545" s="63" t="n">
        <v>6</v>
      </c>
      <c r="P545" s="63" t="n">
        <v>0</v>
      </c>
      <c r="Q545" s="63" t="n">
        <v>21</v>
      </c>
      <c r="R545" s="63" t="n">
        <v>0</v>
      </c>
    </row>
    <row r="546" customFormat="false" ht="14.65" hidden="false" customHeight="false" outlineLevel="0" collapsed="false">
      <c r="A546" s="61" t="n">
        <v>36717</v>
      </c>
      <c r="B546" s="61" t="n">
        <v>36719</v>
      </c>
      <c r="C546" s="62" t="s">
        <v>109</v>
      </c>
      <c r="D546" s="63" t="n">
        <v>-14</v>
      </c>
      <c r="E546" s="63" t="n">
        <v>134</v>
      </c>
      <c r="F546" s="63" t="n">
        <v>10</v>
      </c>
      <c r="G546" s="63" t="n">
        <v>130</v>
      </c>
      <c r="H546" s="63" t="n">
        <v>4080</v>
      </c>
      <c r="I546" s="63" t="n">
        <v>4145</v>
      </c>
      <c r="J546" s="63" t="n">
        <v>325</v>
      </c>
      <c r="K546" s="63" t="n">
        <v>0</v>
      </c>
      <c r="L546" s="63" t="n">
        <v>0</v>
      </c>
      <c r="M546" s="63" t="n">
        <v>35</v>
      </c>
      <c r="N546" s="63" t="n">
        <v>0</v>
      </c>
      <c r="O546" s="63" t="n">
        <v>6</v>
      </c>
      <c r="P546" s="63" t="n">
        <v>0</v>
      </c>
      <c r="Q546" s="63" t="n">
        <v>0</v>
      </c>
      <c r="R546" s="63" t="n">
        <v>0</v>
      </c>
    </row>
    <row r="547" customFormat="false" ht="14.65" hidden="false" customHeight="false" outlineLevel="0" collapsed="false">
      <c r="A547" s="61" t="n">
        <v>36718</v>
      </c>
      <c r="B547" s="61" t="n">
        <v>36718</v>
      </c>
      <c r="C547" s="62" t="s">
        <v>109</v>
      </c>
      <c r="D547" s="63" t="n">
        <v>-4</v>
      </c>
      <c r="E547" s="63" t="n">
        <v>157</v>
      </c>
      <c r="F547" s="63" t="n">
        <v>68</v>
      </c>
      <c r="G547" s="63" t="n">
        <v>221</v>
      </c>
      <c r="H547" s="63" t="n">
        <v>3946</v>
      </c>
      <c r="I547" s="63" t="n">
        <v>4066</v>
      </c>
      <c r="J547" s="63" t="n">
        <v>369</v>
      </c>
      <c r="K547" s="63" t="n">
        <v>0</v>
      </c>
      <c r="L547" s="63" t="n">
        <v>0</v>
      </c>
      <c r="M547" s="63" t="n">
        <v>0</v>
      </c>
      <c r="N547" s="63" t="n">
        <v>6</v>
      </c>
      <c r="O547" s="63" t="n">
        <v>5</v>
      </c>
      <c r="P547" s="63" t="n">
        <v>0</v>
      </c>
      <c r="Q547" s="63" t="n">
        <v>44</v>
      </c>
      <c r="R547" s="63" t="n">
        <v>0</v>
      </c>
    </row>
    <row r="548" customFormat="false" ht="14.65" hidden="false" customHeight="false" outlineLevel="0" collapsed="false">
      <c r="A548" s="61" t="n">
        <v>36718</v>
      </c>
      <c r="B548" s="61" t="n">
        <v>36719</v>
      </c>
      <c r="C548" s="62" t="s">
        <v>109</v>
      </c>
      <c r="D548" s="63" t="n">
        <v>37</v>
      </c>
      <c r="E548" s="63" t="n">
        <v>181</v>
      </c>
      <c r="F548" s="63" t="n">
        <v>2</v>
      </c>
      <c r="G548" s="63" t="n">
        <v>220</v>
      </c>
      <c r="H548" s="63" t="n">
        <v>4066</v>
      </c>
      <c r="I548" s="63" t="n">
        <v>4221</v>
      </c>
      <c r="J548" s="63" t="n">
        <v>367</v>
      </c>
      <c r="K548" s="63" t="n">
        <v>0</v>
      </c>
      <c r="L548" s="63" t="n">
        <v>0</v>
      </c>
      <c r="M548" s="63" t="n">
        <v>0</v>
      </c>
      <c r="N548" s="63" t="n">
        <v>0</v>
      </c>
      <c r="O548" s="63" t="n">
        <v>5</v>
      </c>
      <c r="P548" s="63" t="n">
        <v>0</v>
      </c>
      <c r="Q548" s="63" t="n">
        <v>47</v>
      </c>
      <c r="R548" s="63" t="n">
        <v>0</v>
      </c>
    </row>
    <row r="549" customFormat="false" ht="14.65" hidden="false" customHeight="false" outlineLevel="0" collapsed="false">
      <c r="A549" s="61" t="n">
        <v>36718</v>
      </c>
      <c r="B549" s="61" t="n">
        <v>36720</v>
      </c>
      <c r="C549" s="62" t="s">
        <v>109</v>
      </c>
      <c r="D549" s="63" t="n">
        <v>0</v>
      </c>
      <c r="E549" s="63" t="n">
        <v>124</v>
      </c>
      <c r="F549" s="63" t="n">
        <v>-3</v>
      </c>
      <c r="G549" s="63" t="n">
        <v>121</v>
      </c>
      <c r="H549" s="63" t="n">
        <v>4221</v>
      </c>
      <c r="I549" s="63" t="n">
        <v>4263</v>
      </c>
      <c r="J549" s="63" t="n">
        <v>296</v>
      </c>
      <c r="K549" s="63" t="n">
        <v>0</v>
      </c>
      <c r="L549" s="63" t="n">
        <v>0</v>
      </c>
      <c r="M549" s="63" t="n">
        <v>61</v>
      </c>
      <c r="N549" s="63" t="n">
        <v>2</v>
      </c>
      <c r="O549" s="63" t="n">
        <v>5</v>
      </c>
      <c r="P549" s="63" t="n">
        <v>0</v>
      </c>
      <c r="Q549" s="63" t="n">
        <v>0</v>
      </c>
      <c r="R549" s="63" t="n">
        <v>0</v>
      </c>
    </row>
    <row r="550" customFormat="false" ht="14.65" hidden="false" customHeight="false" outlineLevel="0" collapsed="false">
      <c r="A550" s="61" t="n">
        <v>36719</v>
      </c>
      <c r="B550" s="61" t="n">
        <v>36719</v>
      </c>
      <c r="C550" s="62" t="s">
        <v>109</v>
      </c>
      <c r="D550" s="63" t="n">
        <v>6</v>
      </c>
      <c r="E550" s="63" t="n">
        <v>161</v>
      </c>
      <c r="F550" s="63" t="n">
        <v>44</v>
      </c>
      <c r="G550" s="63" t="n">
        <v>211</v>
      </c>
      <c r="H550" s="63" t="n">
        <v>4083</v>
      </c>
      <c r="I550" s="63" t="n">
        <v>4208</v>
      </c>
      <c r="J550" s="63" t="n">
        <v>391</v>
      </c>
      <c r="K550" s="63" t="n">
        <v>0</v>
      </c>
      <c r="L550" s="63" t="n">
        <v>0</v>
      </c>
      <c r="M550" s="63" t="n">
        <v>0</v>
      </c>
      <c r="N550" s="63" t="n">
        <v>0</v>
      </c>
      <c r="O550" s="63" t="n">
        <v>5</v>
      </c>
      <c r="P550" s="63" t="n">
        <v>0</v>
      </c>
      <c r="Q550" s="63" t="n">
        <v>88</v>
      </c>
      <c r="R550" s="63" t="n">
        <v>0</v>
      </c>
    </row>
    <row r="551" customFormat="false" ht="14.65" hidden="false" customHeight="false" outlineLevel="0" collapsed="false">
      <c r="A551" s="61" t="n">
        <v>36719</v>
      </c>
      <c r="B551" s="61" t="n">
        <v>36720</v>
      </c>
      <c r="C551" s="62" t="s">
        <v>109</v>
      </c>
      <c r="D551" s="63" t="n">
        <v>21</v>
      </c>
      <c r="E551" s="63" t="n">
        <v>60</v>
      </c>
      <c r="F551" s="63" t="n">
        <v>8</v>
      </c>
      <c r="G551" s="63" t="n">
        <v>89</v>
      </c>
      <c r="H551" s="63" t="n">
        <v>4208</v>
      </c>
      <c r="I551" s="63" t="n">
        <v>4226</v>
      </c>
      <c r="J551" s="63" t="n">
        <v>280</v>
      </c>
      <c r="K551" s="63" t="n">
        <v>0</v>
      </c>
      <c r="L551" s="63" t="n">
        <v>0</v>
      </c>
      <c r="M551" s="63" t="n">
        <v>61</v>
      </c>
      <c r="N551" s="63" t="n">
        <v>7</v>
      </c>
      <c r="O551" s="63" t="n">
        <v>5</v>
      </c>
      <c r="P551" s="63" t="n">
        <v>0</v>
      </c>
      <c r="Q551" s="63" t="n">
        <v>0</v>
      </c>
      <c r="R551" s="63" t="n">
        <v>0</v>
      </c>
    </row>
    <row r="552" customFormat="false" ht="14.65" hidden="false" customHeight="false" outlineLevel="0" collapsed="false">
      <c r="A552" s="61" t="n">
        <v>36719</v>
      </c>
      <c r="B552" s="61" t="n">
        <v>36721</v>
      </c>
      <c r="C552" s="62" t="s">
        <v>109</v>
      </c>
      <c r="D552" s="63" t="n">
        <v>14</v>
      </c>
      <c r="E552" s="63" t="n">
        <v>115</v>
      </c>
      <c r="F552" s="63" t="n">
        <v>23</v>
      </c>
      <c r="G552" s="63" t="n">
        <v>152</v>
      </c>
      <c r="H552" s="63" t="n">
        <v>4226</v>
      </c>
      <c r="I552" s="63" t="n">
        <v>4297</v>
      </c>
      <c r="J552" s="63" t="n">
        <v>300</v>
      </c>
      <c r="K552" s="63" t="n">
        <v>0</v>
      </c>
      <c r="L552" s="63" t="n">
        <v>0</v>
      </c>
      <c r="M552" s="63" t="n">
        <v>61</v>
      </c>
      <c r="N552" s="63" t="n">
        <v>8</v>
      </c>
      <c r="O552" s="63" t="n">
        <v>5</v>
      </c>
      <c r="P552" s="63" t="n">
        <v>0</v>
      </c>
      <c r="Q552" s="63" t="n">
        <v>0</v>
      </c>
      <c r="R552" s="63" t="n"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4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2" activeCellId="0" sqref="D2:D183 D2:D183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4" min="2" style="32" width="9.14"/>
  </cols>
  <sheetData>
    <row r="1" customFormat="false" ht="14.65" hidden="false" customHeight="false" outlineLevel="0" collapsed="false">
      <c r="A1" s="65" t="s">
        <v>110</v>
      </c>
      <c r="B1" s="66" t="s">
        <v>111</v>
      </c>
      <c r="C1" s="66" t="s">
        <v>112</v>
      </c>
      <c r="D1" s="66" t="s">
        <v>113</v>
      </c>
    </row>
    <row r="2" customFormat="false" ht="14.65" hidden="false" customHeight="false" outlineLevel="0" collapsed="false">
      <c r="A2" s="67" t="n">
        <v>36526</v>
      </c>
      <c r="B2" s="68" t="n">
        <v>2542105</v>
      </c>
      <c r="C2" s="68" t="n">
        <v>2333457</v>
      </c>
      <c r="D2" s="68" t="n">
        <v>208648</v>
      </c>
    </row>
    <row r="3" customFormat="false" ht="47.75" hidden="false" customHeight="false" outlineLevel="0" collapsed="false">
      <c r="A3" s="67" t="n">
        <v>36527</v>
      </c>
      <c r="B3" s="68" t="n">
        <v>2902296</v>
      </c>
      <c r="C3" s="68" t="n">
        <v>2834070</v>
      </c>
      <c r="D3" s="68" t="n">
        <v>68226</v>
      </c>
    </row>
    <row r="4" customFormat="false" ht="14.65" hidden="false" customHeight="false" outlineLevel="0" collapsed="false">
      <c r="A4" s="67" t="n">
        <v>36528</v>
      </c>
      <c r="B4" s="68" t="n">
        <v>2755487</v>
      </c>
      <c r="C4" s="68" t="n">
        <v>2867099</v>
      </c>
      <c r="D4" s="68" t="n">
        <v>-111612</v>
      </c>
    </row>
    <row r="5" customFormat="false" ht="53.7" hidden="false" customHeight="false" outlineLevel="0" collapsed="false">
      <c r="A5" s="67" t="n">
        <v>36529</v>
      </c>
      <c r="B5" s="68" t="n">
        <v>2890289</v>
      </c>
      <c r="C5" s="68" t="n">
        <v>2997460</v>
      </c>
      <c r="D5" s="68" t="n">
        <v>-107171</v>
      </c>
    </row>
    <row r="6" customFormat="false" ht="41" hidden="false" customHeight="false" outlineLevel="0" collapsed="false">
      <c r="A6" s="67" t="n">
        <v>36530</v>
      </c>
      <c r="B6" s="68" t="n">
        <v>2905144</v>
      </c>
      <c r="C6" s="68" t="n">
        <v>2898459</v>
      </c>
      <c r="D6" s="68" t="n">
        <v>6685</v>
      </c>
    </row>
    <row r="7" customFormat="false" ht="41" hidden="false" customHeight="false" outlineLevel="0" collapsed="false">
      <c r="A7" s="67" t="n">
        <v>36531</v>
      </c>
      <c r="B7" s="68" t="n">
        <v>3025578</v>
      </c>
      <c r="C7" s="68" t="n">
        <v>3121922</v>
      </c>
      <c r="D7" s="68" t="n">
        <v>-96344</v>
      </c>
    </row>
    <row r="8" customFormat="false" ht="41" hidden="false" customHeight="false" outlineLevel="0" collapsed="false">
      <c r="A8" s="67" t="n">
        <v>36532</v>
      </c>
      <c r="B8" s="68" t="n">
        <v>2989858</v>
      </c>
      <c r="C8" s="68" t="n">
        <v>3066583</v>
      </c>
      <c r="D8" s="68" t="n">
        <v>-76725</v>
      </c>
    </row>
    <row r="9" customFormat="false" ht="70.1" hidden="false" customHeight="false" outlineLevel="0" collapsed="false">
      <c r="A9" s="67" t="n">
        <v>36533</v>
      </c>
      <c r="B9" s="68" t="n">
        <v>2826107</v>
      </c>
      <c r="C9" s="68" t="n">
        <v>2733956</v>
      </c>
      <c r="D9" s="68" t="n">
        <v>92151</v>
      </c>
    </row>
    <row r="10" customFormat="false" ht="41" hidden="false" customHeight="false" outlineLevel="0" collapsed="false">
      <c r="A10" s="67" t="n">
        <v>36534</v>
      </c>
      <c r="B10" s="68" t="n">
        <v>2744216</v>
      </c>
      <c r="C10" s="68" t="n">
        <v>2606524</v>
      </c>
      <c r="D10" s="68" t="n">
        <v>137692</v>
      </c>
    </row>
    <row r="11" customFormat="false" ht="41" hidden="false" customHeight="false" outlineLevel="0" collapsed="false">
      <c r="A11" s="67" t="n">
        <v>36535</v>
      </c>
      <c r="B11" s="68" t="n">
        <v>2618231</v>
      </c>
      <c r="C11" s="68" t="n">
        <v>2723675</v>
      </c>
      <c r="D11" s="68" t="n">
        <v>-105444</v>
      </c>
    </row>
    <row r="12" customFormat="false" ht="41" hidden="false" customHeight="false" outlineLevel="0" collapsed="false">
      <c r="A12" s="67" t="n">
        <v>36536</v>
      </c>
      <c r="B12" s="68" t="n">
        <v>2688341</v>
      </c>
      <c r="C12" s="68" t="n">
        <v>2737752</v>
      </c>
      <c r="D12" s="68" t="n">
        <v>-49411</v>
      </c>
    </row>
    <row r="13" customFormat="false" ht="41" hidden="false" customHeight="false" outlineLevel="0" collapsed="false">
      <c r="A13" s="67" t="n">
        <v>36537</v>
      </c>
      <c r="B13" s="68" t="n">
        <v>2916031</v>
      </c>
      <c r="C13" s="68" t="n">
        <v>2965570</v>
      </c>
      <c r="D13" s="68" t="n">
        <v>-49539</v>
      </c>
    </row>
    <row r="14" customFormat="false" ht="41" hidden="false" customHeight="false" outlineLevel="0" collapsed="false">
      <c r="A14" s="67" t="n">
        <v>36538</v>
      </c>
      <c r="B14" s="68" t="n">
        <v>2823325</v>
      </c>
      <c r="C14" s="68" t="n">
        <v>2873177</v>
      </c>
      <c r="D14" s="68" t="n">
        <v>-49852</v>
      </c>
    </row>
    <row r="15" customFormat="false" ht="41" hidden="false" customHeight="false" outlineLevel="0" collapsed="false">
      <c r="A15" s="67" t="n">
        <v>36539</v>
      </c>
      <c r="B15" s="68" t="n">
        <v>2658639</v>
      </c>
      <c r="C15" s="68" t="n">
        <v>2720403</v>
      </c>
      <c r="D15" s="68" t="n">
        <v>-61764</v>
      </c>
    </row>
    <row r="16" customFormat="false" ht="41" hidden="false" customHeight="false" outlineLevel="0" collapsed="false">
      <c r="A16" s="67" t="n">
        <v>36540</v>
      </c>
      <c r="B16" s="68" t="n">
        <v>2424343</v>
      </c>
      <c r="C16" s="68" t="n">
        <v>2184601</v>
      </c>
      <c r="D16" s="68" t="n">
        <v>239742</v>
      </c>
    </row>
    <row r="17" customFormat="false" ht="41" hidden="false" customHeight="false" outlineLevel="0" collapsed="false">
      <c r="A17" s="67" t="n">
        <v>36541</v>
      </c>
      <c r="B17" s="68" t="n">
        <v>2360968</v>
      </c>
      <c r="C17" s="68" t="n">
        <v>2411325</v>
      </c>
      <c r="D17" s="68" t="n">
        <v>-50357</v>
      </c>
    </row>
    <row r="18" customFormat="false" ht="41" hidden="false" customHeight="false" outlineLevel="0" collapsed="false">
      <c r="A18" s="67" t="n">
        <v>36542</v>
      </c>
      <c r="B18" s="68" t="n">
        <v>2543392</v>
      </c>
      <c r="C18" s="68" t="n">
        <v>2615279</v>
      </c>
      <c r="D18" s="68" t="n">
        <v>-71887</v>
      </c>
    </row>
    <row r="19" customFormat="false" ht="14.65" hidden="false" customHeight="false" outlineLevel="0" collapsed="false">
      <c r="A19" s="67" t="n">
        <v>36543</v>
      </c>
      <c r="B19" s="68" t="n">
        <v>2691399</v>
      </c>
      <c r="C19" s="68" t="n">
        <v>2608743</v>
      </c>
      <c r="D19" s="68" t="n">
        <v>82656</v>
      </c>
    </row>
    <row r="20" customFormat="false" ht="14.65" hidden="false" customHeight="false" outlineLevel="0" collapsed="false">
      <c r="A20" s="67" t="n">
        <v>36544</v>
      </c>
      <c r="B20" s="68" t="n">
        <v>2363418</v>
      </c>
      <c r="C20" s="68" t="n">
        <v>2247832</v>
      </c>
      <c r="D20" s="68" t="n">
        <v>115586</v>
      </c>
    </row>
    <row r="21" customFormat="false" ht="14.65" hidden="false" customHeight="false" outlineLevel="0" collapsed="false">
      <c r="A21" s="67" t="n">
        <v>36545</v>
      </c>
      <c r="B21" s="68" t="n">
        <v>2103288</v>
      </c>
      <c r="C21" s="68" t="n">
        <v>2346736</v>
      </c>
      <c r="D21" s="68" t="n">
        <v>-243448</v>
      </c>
    </row>
    <row r="22" customFormat="false" ht="14.65" hidden="false" customHeight="false" outlineLevel="0" collapsed="false">
      <c r="A22" s="67" t="n">
        <v>36546</v>
      </c>
      <c r="B22" s="68" t="n">
        <v>2501789</v>
      </c>
      <c r="C22" s="68" t="n">
        <v>2490254</v>
      </c>
      <c r="D22" s="68" t="n">
        <v>11535</v>
      </c>
    </row>
    <row r="23" customFormat="false" ht="14.65" hidden="false" customHeight="false" outlineLevel="0" collapsed="false">
      <c r="A23" s="67" t="n">
        <v>36547</v>
      </c>
      <c r="B23" s="68" t="n">
        <v>2309568</v>
      </c>
      <c r="C23" s="68" t="n">
        <v>2113009</v>
      </c>
      <c r="D23" s="68" t="n">
        <v>196559</v>
      </c>
    </row>
    <row r="24" customFormat="false" ht="14.65" hidden="false" customHeight="false" outlineLevel="0" collapsed="false">
      <c r="A24" s="67" t="n">
        <v>36548</v>
      </c>
      <c r="B24" s="68" t="n">
        <v>2219972</v>
      </c>
      <c r="C24" s="68" t="n">
        <v>2008832</v>
      </c>
      <c r="D24" s="68" t="n">
        <v>211140</v>
      </c>
    </row>
    <row r="25" customFormat="false" ht="14.65" hidden="false" customHeight="false" outlineLevel="0" collapsed="false">
      <c r="A25" s="67" t="n">
        <v>36549</v>
      </c>
      <c r="B25" s="68" t="n">
        <v>2202509</v>
      </c>
      <c r="C25" s="68" t="n">
        <v>2220110</v>
      </c>
      <c r="D25" s="68" t="n">
        <v>-17601</v>
      </c>
    </row>
    <row r="26" customFormat="false" ht="14.65" hidden="false" customHeight="false" outlineLevel="0" collapsed="false">
      <c r="A26" s="67" t="n">
        <v>36550</v>
      </c>
      <c r="B26" s="68" t="n">
        <v>2638208</v>
      </c>
      <c r="C26" s="68" t="n">
        <v>2462971</v>
      </c>
      <c r="D26" s="68" t="n">
        <v>175237</v>
      </c>
    </row>
    <row r="27" customFormat="false" ht="14.65" hidden="false" customHeight="false" outlineLevel="0" collapsed="false">
      <c r="A27" s="67" t="n">
        <v>36551</v>
      </c>
      <c r="B27" s="68" t="n">
        <v>2752908</v>
      </c>
      <c r="C27" s="68" t="n">
        <v>2578081</v>
      </c>
      <c r="D27" s="68" t="n">
        <v>174827</v>
      </c>
    </row>
    <row r="28" customFormat="false" ht="14.65" hidden="false" customHeight="false" outlineLevel="0" collapsed="false">
      <c r="A28" s="67" t="n">
        <v>36552</v>
      </c>
      <c r="B28" s="68" t="n">
        <v>2529674</v>
      </c>
      <c r="C28" s="68" t="n">
        <v>2575903</v>
      </c>
      <c r="D28" s="68" t="n">
        <v>-46229</v>
      </c>
    </row>
    <row r="29" customFormat="false" ht="14.65" hidden="false" customHeight="false" outlineLevel="0" collapsed="false">
      <c r="A29" s="67" t="n">
        <v>36553</v>
      </c>
      <c r="B29" s="68" t="n">
        <v>2347295</v>
      </c>
      <c r="C29" s="68" t="n">
        <v>2656601</v>
      </c>
      <c r="D29" s="68" t="n">
        <v>-309306</v>
      </c>
    </row>
    <row r="30" customFormat="false" ht="14.65" hidden="false" customHeight="false" outlineLevel="0" collapsed="false">
      <c r="A30" s="67" t="n">
        <v>36554</v>
      </c>
      <c r="B30" s="68" t="n">
        <v>2374154</v>
      </c>
      <c r="C30" s="68" t="n">
        <v>2378032</v>
      </c>
      <c r="D30" s="68" t="n">
        <v>-3878</v>
      </c>
    </row>
    <row r="31" customFormat="false" ht="14.65" hidden="false" customHeight="false" outlineLevel="0" collapsed="false">
      <c r="A31" s="67" t="n">
        <v>36555</v>
      </c>
      <c r="B31" s="68" t="n">
        <v>2305918</v>
      </c>
      <c r="C31" s="68" t="n">
        <v>2290282</v>
      </c>
      <c r="D31" s="68" t="n">
        <v>15636</v>
      </c>
    </row>
    <row r="32" customFormat="false" ht="14.65" hidden="false" customHeight="false" outlineLevel="0" collapsed="false">
      <c r="A32" s="67" t="n">
        <v>36556</v>
      </c>
      <c r="B32" s="68" t="n">
        <v>2343321</v>
      </c>
      <c r="C32" s="68" t="n">
        <v>2601769</v>
      </c>
      <c r="D32" s="68" t="n">
        <v>-258448</v>
      </c>
    </row>
    <row r="33" customFormat="false" ht="14.65" hidden="false" customHeight="false" outlineLevel="0" collapsed="false">
      <c r="A33" s="67" t="n">
        <v>36557</v>
      </c>
      <c r="B33" s="68" t="n">
        <v>2402332</v>
      </c>
      <c r="C33" s="68" t="n">
        <v>2538251</v>
      </c>
      <c r="D33" s="68" t="n">
        <v>-135919</v>
      </c>
    </row>
    <row r="34" customFormat="false" ht="14.65" hidden="false" customHeight="false" outlineLevel="0" collapsed="false">
      <c r="A34" s="67" t="n">
        <v>36558</v>
      </c>
      <c r="B34" s="68" t="n">
        <v>2259167</v>
      </c>
      <c r="C34" s="68" t="n">
        <v>2288010</v>
      </c>
      <c r="D34" s="68" t="n">
        <v>-28843</v>
      </c>
    </row>
    <row r="35" customFormat="false" ht="14.65" hidden="false" customHeight="false" outlineLevel="0" collapsed="false">
      <c r="A35" s="67" t="n">
        <v>36559</v>
      </c>
      <c r="B35" s="68" t="n">
        <v>2277417</v>
      </c>
      <c r="C35" s="68" t="n">
        <v>2390244</v>
      </c>
      <c r="D35" s="68" t="n">
        <v>-112827</v>
      </c>
    </row>
    <row r="36" customFormat="false" ht="14.65" hidden="false" customHeight="false" outlineLevel="0" collapsed="false">
      <c r="A36" s="67" t="n">
        <v>36560</v>
      </c>
      <c r="B36" s="68" t="n">
        <v>2353627</v>
      </c>
      <c r="C36" s="68" t="n">
        <v>2480757</v>
      </c>
      <c r="D36" s="68" t="n">
        <v>-127130</v>
      </c>
    </row>
    <row r="37" customFormat="false" ht="14.65" hidden="false" customHeight="false" outlineLevel="0" collapsed="false">
      <c r="A37" s="67" t="n">
        <v>36561</v>
      </c>
      <c r="B37" s="68" t="n">
        <v>2284036</v>
      </c>
      <c r="C37" s="68" t="n">
        <v>2201499</v>
      </c>
      <c r="D37" s="68" t="n">
        <v>82537</v>
      </c>
    </row>
    <row r="38" customFormat="false" ht="14.65" hidden="false" customHeight="false" outlineLevel="0" collapsed="false">
      <c r="A38" s="67" t="n">
        <v>36562</v>
      </c>
      <c r="B38" s="68" t="n">
        <v>2391082</v>
      </c>
      <c r="C38" s="68" t="n">
        <v>2242905</v>
      </c>
      <c r="D38" s="68" t="n">
        <v>148177</v>
      </c>
    </row>
    <row r="39" customFormat="false" ht="14.65" hidden="false" customHeight="false" outlineLevel="0" collapsed="false">
      <c r="A39" s="67" t="n">
        <v>36563</v>
      </c>
      <c r="B39" s="68" t="n">
        <v>2343929</v>
      </c>
      <c r="C39" s="68" t="n">
        <v>2417224</v>
      </c>
      <c r="D39" s="68" t="n">
        <v>-73295</v>
      </c>
    </row>
    <row r="40" customFormat="false" ht="14.65" hidden="false" customHeight="false" outlineLevel="0" collapsed="false">
      <c r="A40" s="67" t="n">
        <v>36564</v>
      </c>
      <c r="B40" s="68" t="n">
        <v>2294372</v>
      </c>
      <c r="C40" s="68" t="n">
        <v>2361856</v>
      </c>
      <c r="D40" s="68" t="n">
        <v>-67484</v>
      </c>
    </row>
    <row r="41" customFormat="false" ht="14.65" hidden="false" customHeight="false" outlineLevel="0" collapsed="false">
      <c r="A41" s="67" t="n">
        <v>36565</v>
      </c>
      <c r="B41" s="68" t="n">
        <v>2326267</v>
      </c>
      <c r="C41" s="68" t="n">
        <v>2319516</v>
      </c>
      <c r="D41" s="68" t="n">
        <v>6751</v>
      </c>
    </row>
    <row r="42" customFormat="false" ht="14.65" hidden="false" customHeight="false" outlineLevel="0" collapsed="false">
      <c r="A42" s="67" t="n">
        <v>36566</v>
      </c>
      <c r="B42" s="68" t="n">
        <v>2378538</v>
      </c>
      <c r="C42" s="68" t="n">
        <v>2383107</v>
      </c>
      <c r="D42" s="68" t="n">
        <v>-4569</v>
      </c>
    </row>
    <row r="43" customFormat="false" ht="14.65" hidden="false" customHeight="false" outlineLevel="0" collapsed="false">
      <c r="A43" s="67" t="n">
        <v>36567</v>
      </c>
      <c r="B43" s="68" t="n">
        <v>2341234</v>
      </c>
      <c r="C43" s="68" t="n">
        <v>2392833</v>
      </c>
      <c r="D43" s="68" t="n">
        <v>-51599</v>
      </c>
    </row>
    <row r="44" customFormat="false" ht="14.65" hidden="false" customHeight="false" outlineLevel="0" collapsed="false">
      <c r="A44" s="67" t="n">
        <v>36568</v>
      </c>
      <c r="B44" s="68" t="n">
        <v>2430403</v>
      </c>
      <c r="C44" s="68" t="n">
        <v>2334434</v>
      </c>
      <c r="D44" s="68" t="n">
        <v>95969</v>
      </c>
    </row>
    <row r="45" customFormat="false" ht="14.65" hidden="false" customHeight="false" outlineLevel="0" collapsed="false">
      <c r="A45" s="67" t="n">
        <v>36569</v>
      </c>
      <c r="B45" s="68" t="n">
        <v>2374519</v>
      </c>
      <c r="C45" s="68" t="n">
        <v>2274569</v>
      </c>
      <c r="D45" s="68" t="n">
        <v>99950</v>
      </c>
    </row>
    <row r="46" customFormat="false" ht="14.65" hidden="false" customHeight="false" outlineLevel="0" collapsed="false">
      <c r="A46" s="67" t="n">
        <v>36570</v>
      </c>
      <c r="B46" s="68" t="n">
        <v>2460166</v>
      </c>
      <c r="C46" s="68" t="n">
        <v>2524271</v>
      </c>
      <c r="D46" s="68" t="n">
        <v>-64105</v>
      </c>
    </row>
    <row r="47" customFormat="false" ht="14.65" hidden="false" customHeight="false" outlineLevel="0" collapsed="false">
      <c r="A47" s="67" t="n">
        <v>36571</v>
      </c>
      <c r="B47" s="68" t="n">
        <v>2525944</v>
      </c>
      <c r="C47" s="68" t="n">
        <v>2581467</v>
      </c>
      <c r="D47" s="68" t="n">
        <v>-55523</v>
      </c>
    </row>
    <row r="48" customFormat="false" ht="14.65" hidden="false" customHeight="false" outlineLevel="0" collapsed="false">
      <c r="A48" s="67" t="n">
        <v>36572</v>
      </c>
      <c r="B48" s="68" t="n">
        <v>2493333</v>
      </c>
      <c r="C48" s="68" t="n">
        <v>2570674</v>
      </c>
      <c r="D48" s="68" t="n">
        <v>-77341</v>
      </c>
    </row>
    <row r="49" customFormat="false" ht="14.65" hidden="false" customHeight="false" outlineLevel="0" collapsed="false">
      <c r="A49" s="67" t="n">
        <v>36573</v>
      </c>
      <c r="B49" s="68" t="n">
        <v>2518431</v>
      </c>
      <c r="C49" s="68" t="n">
        <v>2621659</v>
      </c>
      <c r="D49" s="68" t="n">
        <v>-103228</v>
      </c>
    </row>
    <row r="50" customFormat="false" ht="14.65" hidden="false" customHeight="false" outlineLevel="0" collapsed="false">
      <c r="A50" s="67" t="n">
        <v>36574</v>
      </c>
      <c r="B50" s="68" t="n">
        <v>2512786</v>
      </c>
      <c r="C50" s="68" t="n">
        <v>2593519</v>
      </c>
      <c r="D50" s="68" t="n">
        <v>-80733</v>
      </c>
    </row>
    <row r="51" customFormat="false" ht="14.65" hidden="false" customHeight="false" outlineLevel="0" collapsed="false">
      <c r="A51" s="67" t="n">
        <v>36575</v>
      </c>
      <c r="B51" s="68" t="n">
        <v>2296797</v>
      </c>
      <c r="C51" s="68" t="n">
        <v>2058053</v>
      </c>
      <c r="D51" s="68" t="n">
        <v>238744</v>
      </c>
    </row>
    <row r="52" customFormat="false" ht="14.65" hidden="false" customHeight="false" outlineLevel="0" collapsed="false">
      <c r="A52" s="67" t="n">
        <v>36576</v>
      </c>
      <c r="B52" s="68" t="n">
        <v>2202095</v>
      </c>
      <c r="C52" s="68" t="n">
        <v>1902556</v>
      </c>
      <c r="D52" s="68" t="n">
        <v>299539</v>
      </c>
    </row>
    <row r="53" customFormat="false" ht="14.65" hidden="false" customHeight="false" outlineLevel="0" collapsed="false">
      <c r="A53" s="67" t="n">
        <v>36577</v>
      </c>
      <c r="B53" s="68" t="n">
        <v>2103223</v>
      </c>
      <c r="C53" s="68" t="n">
        <v>2163345</v>
      </c>
      <c r="D53" s="68" t="n">
        <v>-60122</v>
      </c>
    </row>
    <row r="54" customFormat="false" ht="14.65" hidden="false" customHeight="false" outlineLevel="0" collapsed="false">
      <c r="A54" s="67" t="n">
        <v>36578</v>
      </c>
      <c r="B54" s="68" t="n">
        <v>2285368</v>
      </c>
      <c r="C54" s="68" t="n">
        <v>2311992</v>
      </c>
      <c r="D54" s="68" t="n">
        <v>-26624</v>
      </c>
    </row>
    <row r="55" customFormat="false" ht="14.65" hidden="false" customHeight="false" outlineLevel="0" collapsed="false">
      <c r="A55" s="67" t="n">
        <v>36579</v>
      </c>
      <c r="B55" s="68" t="n">
        <v>2692447</v>
      </c>
      <c r="C55" s="68" t="n">
        <v>2790972</v>
      </c>
      <c r="D55" s="68" t="n">
        <v>-98525</v>
      </c>
    </row>
    <row r="56" customFormat="false" ht="14.65" hidden="false" customHeight="false" outlineLevel="0" collapsed="false">
      <c r="A56" s="67" t="n">
        <v>36580</v>
      </c>
      <c r="B56" s="68" t="n">
        <v>2603963</v>
      </c>
      <c r="C56" s="68" t="n">
        <v>2677476</v>
      </c>
      <c r="D56" s="68" t="n">
        <v>-73513</v>
      </c>
    </row>
    <row r="57" customFormat="false" ht="14.65" hidden="false" customHeight="false" outlineLevel="0" collapsed="false">
      <c r="A57" s="67" t="n">
        <v>36581</v>
      </c>
      <c r="B57" s="68" t="n">
        <v>2493033</v>
      </c>
      <c r="C57" s="68" t="n">
        <v>2405935</v>
      </c>
      <c r="D57" s="68" t="n">
        <v>87098</v>
      </c>
    </row>
    <row r="58" customFormat="false" ht="14.65" hidden="false" customHeight="false" outlineLevel="0" collapsed="false">
      <c r="A58" s="67" t="n">
        <v>36582</v>
      </c>
      <c r="B58" s="68" t="n">
        <v>2160475</v>
      </c>
      <c r="C58" s="68" t="n">
        <v>1929649</v>
      </c>
      <c r="D58" s="68" t="n">
        <v>230826</v>
      </c>
    </row>
    <row r="59" customFormat="false" ht="14.65" hidden="false" customHeight="false" outlineLevel="0" collapsed="false">
      <c r="A59" s="67" t="n">
        <v>36583</v>
      </c>
      <c r="B59" s="68" t="n">
        <v>2342289</v>
      </c>
      <c r="C59" s="68" t="n">
        <v>2092008</v>
      </c>
      <c r="D59" s="68" t="n">
        <v>250281</v>
      </c>
    </row>
    <row r="60" customFormat="false" ht="14.65" hidden="false" customHeight="false" outlineLevel="0" collapsed="false">
      <c r="A60" s="67" t="n">
        <v>36584</v>
      </c>
      <c r="B60" s="68" t="n">
        <v>2238638</v>
      </c>
      <c r="C60" s="68" t="n">
        <v>2420395</v>
      </c>
      <c r="D60" s="68" t="n">
        <v>-181757</v>
      </c>
    </row>
    <row r="61" customFormat="false" ht="14.65" hidden="false" customHeight="false" outlineLevel="0" collapsed="false">
      <c r="A61" s="67" t="n">
        <v>36585</v>
      </c>
      <c r="B61" s="68" t="n">
        <v>2560143</v>
      </c>
      <c r="C61" s="68" t="n">
        <v>2553693</v>
      </c>
      <c r="D61" s="68" t="n">
        <v>6450</v>
      </c>
    </row>
    <row r="62" customFormat="false" ht="14.65" hidden="false" customHeight="false" outlineLevel="0" collapsed="false">
      <c r="A62" s="67" t="n">
        <v>36586</v>
      </c>
      <c r="B62" s="68" t="n">
        <v>2184377</v>
      </c>
      <c r="C62" s="68" t="n">
        <v>2312755</v>
      </c>
      <c r="D62" s="68" t="n">
        <v>-128378</v>
      </c>
    </row>
    <row r="63" customFormat="false" ht="14.65" hidden="false" customHeight="false" outlineLevel="0" collapsed="false">
      <c r="A63" s="67" t="n">
        <v>36587</v>
      </c>
      <c r="B63" s="68" t="n">
        <v>2446190</v>
      </c>
      <c r="C63" s="68" t="n">
        <v>2503025</v>
      </c>
      <c r="D63" s="68" t="n">
        <v>-56835</v>
      </c>
    </row>
    <row r="64" customFormat="false" ht="14.65" hidden="false" customHeight="false" outlineLevel="0" collapsed="false">
      <c r="A64" s="67" t="n">
        <v>36588</v>
      </c>
      <c r="B64" s="68" t="n">
        <v>2131072</v>
      </c>
      <c r="C64" s="68" t="n">
        <v>2263863</v>
      </c>
      <c r="D64" s="68" t="n">
        <v>-132791</v>
      </c>
    </row>
    <row r="65" customFormat="false" ht="14.65" hidden="false" customHeight="false" outlineLevel="0" collapsed="false">
      <c r="A65" s="67" t="n">
        <v>36589</v>
      </c>
      <c r="B65" s="68" t="n">
        <v>2037185</v>
      </c>
      <c r="C65" s="68" t="n">
        <v>1940014</v>
      </c>
      <c r="D65" s="68" t="n">
        <v>97171</v>
      </c>
    </row>
    <row r="66" customFormat="false" ht="14.65" hidden="false" customHeight="false" outlineLevel="0" collapsed="false">
      <c r="A66" s="67" t="n">
        <v>36590</v>
      </c>
      <c r="B66" s="68" t="n">
        <v>2301469</v>
      </c>
      <c r="C66" s="68" t="n">
        <v>2146109</v>
      </c>
      <c r="D66" s="68" t="n">
        <v>155360</v>
      </c>
    </row>
    <row r="67" customFormat="false" ht="14.65" hidden="false" customHeight="false" outlineLevel="0" collapsed="false">
      <c r="A67" s="67" t="n">
        <v>36591</v>
      </c>
      <c r="B67" s="68" t="n">
        <v>2437339</v>
      </c>
      <c r="C67" s="68" t="n">
        <v>2549210</v>
      </c>
      <c r="D67" s="68" t="n">
        <v>-111871</v>
      </c>
    </row>
    <row r="68" customFormat="false" ht="14.65" hidden="false" customHeight="false" outlineLevel="0" collapsed="false">
      <c r="A68" s="67" t="n">
        <v>36592</v>
      </c>
      <c r="B68" s="68" t="n">
        <v>2389623</v>
      </c>
      <c r="C68" s="68" t="n">
        <v>2385687</v>
      </c>
      <c r="D68" s="68" t="n">
        <v>3936</v>
      </c>
    </row>
    <row r="69" customFormat="false" ht="14.65" hidden="false" customHeight="false" outlineLevel="0" collapsed="false">
      <c r="A69" s="67" t="n">
        <v>36593</v>
      </c>
      <c r="B69" s="68" t="n">
        <v>2714629</v>
      </c>
      <c r="C69" s="68" t="n">
        <v>2745931</v>
      </c>
      <c r="D69" s="68" t="n">
        <v>-31302</v>
      </c>
    </row>
    <row r="70" customFormat="false" ht="14.65" hidden="false" customHeight="false" outlineLevel="0" collapsed="false">
      <c r="A70" s="67" t="n">
        <v>36594</v>
      </c>
      <c r="B70" s="68" t="n">
        <v>2245782</v>
      </c>
      <c r="C70" s="68" t="n">
        <v>2444853</v>
      </c>
      <c r="D70" s="68" t="n">
        <v>-199071</v>
      </c>
    </row>
    <row r="71" customFormat="false" ht="14.65" hidden="false" customHeight="false" outlineLevel="0" collapsed="false">
      <c r="A71" s="67" t="n">
        <v>36595</v>
      </c>
      <c r="B71" s="68" t="n">
        <v>2172879</v>
      </c>
      <c r="C71" s="68" t="n">
        <v>2126494</v>
      </c>
      <c r="D71" s="68" t="n">
        <v>46385</v>
      </c>
    </row>
    <row r="72" customFormat="false" ht="14.65" hidden="false" customHeight="false" outlineLevel="0" collapsed="false">
      <c r="A72" s="67" t="n">
        <v>36596</v>
      </c>
      <c r="B72" s="68" t="n">
        <v>2083227</v>
      </c>
      <c r="C72" s="68" t="n">
        <v>1805943</v>
      </c>
      <c r="D72" s="68" t="n">
        <v>277284</v>
      </c>
    </row>
    <row r="73" customFormat="false" ht="14.65" hidden="false" customHeight="false" outlineLevel="0" collapsed="false">
      <c r="A73" s="67" t="n">
        <v>36597</v>
      </c>
      <c r="B73" s="68" t="n">
        <v>1740653</v>
      </c>
      <c r="C73" s="68" t="n">
        <v>1774025</v>
      </c>
      <c r="D73" s="68" t="n">
        <v>-33372</v>
      </c>
    </row>
    <row r="74" customFormat="false" ht="14.65" hidden="false" customHeight="false" outlineLevel="0" collapsed="false">
      <c r="A74" s="67" t="n">
        <v>36598</v>
      </c>
      <c r="B74" s="68" t="n">
        <v>1965304</v>
      </c>
      <c r="C74" s="68" t="n">
        <v>1858770</v>
      </c>
      <c r="D74" s="68" t="n">
        <v>106534</v>
      </c>
    </row>
    <row r="75" customFormat="false" ht="14.65" hidden="false" customHeight="false" outlineLevel="0" collapsed="false">
      <c r="A75" s="67" t="n">
        <v>36599</v>
      </c>
      <c r="B75" s="68" t="n">
        <v>1965045</v>
      </c>
      <c r="C75" s="68" t="n">
        <v>1933906</v>
      </c>
      <c r="D75" s="68" t="n">
        <v>31139</v>
      </c>
    </row>
    <row r="76" customFormat="false" ht="14.65" hidden="false" customHeight="false" outlineLevel="0" collapsed="false">
      <c r="A76" s="67" t="n">
        <v>36600</v>
      </c>
      <c r="B76" s="68" t="n">
        <v>1721282</v>
      </c>
      <c r="C76" s="68" t="n">
        <v>1856419</v>
      </c>
      <c r="D76" s="68" t="n">
        <v>-135137</v>
      </c>
    </row>
    <row r="77" customFormat="false" ht="14.65" hidden="false" customHeight="false" outlineLevel="0" collapsed="false">
      <c r="A77" s="67" t="n">
        <v>36601</v>
      </c>
      <c r="B77" s="68" t="n">
        <v>1786853</v>
      </c>
      <c r="C77" s="68" t="n">
        <v>1952310</v>
      </c>
      <c r="D77" s="68" t="n">
        <v>-165457</v>
      </c>
    </row>
    <row r="78" customFormat="false" ht="14.65" hidden="false" customHeight="false" outlineLevel="0" collapsed="false">
      <c r="A78" s="67" t="n">
        <v>36602</v>
      </c>
      <c r="B78" s="68" t="n">
        <v>1569557</v>
      </c>
      <c r="C78" s="68" t="n">
        <v>1705835</v>
      </c>
      <c r="D78" s="68" t="n">
        <v>-136278</v>
      </c>
    </row>
    <row r="79" customFormat="false" ht="14.65" hidden="false" customHeight="false" outlineLevel="0" collapsed="false">
      <c r="A79" s="67" t="n">
        <v>36603</v>
      </c>
      <c r="B79" s="68" t="n">
        <v>1711582</v>
      </c>
      <c r="C79" s="68" t="n">
        <v>1716797</v>
      </c>
      <c r="D79" s="68" t="n">
        <v>-5215</v>
      </c>
    </row>
    <row r="80" customFormat="false" ht="14.65" hidden="false" customHeight="false" outlineLevel="0" collapsed="false">
      <c r="A80" s="67" t="n">
        <v>36604</v>
      </c>
      <c r="B80" s="68" t="n">
        <v>1812336</v>
      </c>
      <c r="C80" s="68" t="n">
        <v>1796706</v>
      </c>
      <c r="D80" s="68" t="n">
        <v>15630</v>
      </c>
    </row>
    <row r="81" customFormat="false" ht="14.65" hidden="false" customHeight="false" outlineLevel="0" collapsed="false">
      <c r="A81" s="67" t="n">
        <v>36605</v>
      </c>
      <c r="B81" s="68" t="n">
        <v>1934155</v>
      </c>
      <c r="C81" s="68" t="n">
        <v>2130583</v>
      </c>
      <c r="D81" s="68" t="n">
        <v>-196428</v>
      </c>
    </row>
    <row r="82" customFormat="false" ht="14.65" hidden="false" customHeight="false" outlineLevel="0" collapsed="false">
      <c r="A82" s="67" t="n">
        <v>36606</v>
      </c>
      <c r="B82" s="68" t="n">
        <v>2000558</v>
      </c>
      <c r="C82" s="68" t="n">
        <v>1977257</v>
      </c>
      <c r="D82" s="68" t="n">
        <v>23301</v>
      </c>
    </row>
    <row r="83" customFormat="false" ht="14.65" hidden="false" customHeight="false" outlineLevel="0" collapsed="false">
      <c r="A83" s="67" t="n">
        <v>36607</v>
      </c>
      <c r="B83" s="68" t="n">
        <v>2019814</v>
      </c>
      <c r="C83" s="68" t="n">
        <v>2076570</v>
      </c>
      <c r="D83" s="68" t="n">
        <v>-56756</v>
      </c>
    </row>
    <row r="84" customFormat="false" ht="14.65" hidden="false" customHeight="false" outlineLevel="0" collapsed="false">
      <c r="A84" s="67" t="n">
        <v>36608</v>
      </c>
      <c r="B84" s="68" t="n">
        <v>2046811</v>
      </c>
      <c r="C84" s="68" t="n">
        <v>2013457</v>
      </c>
      <c r="D84" s="68" t="n">
        <v>33354</v>
      </c>
    </row>
    <row r="85" customFormat="false" ht="14.65" hidden="false" customHeight="false" outlineLevel="0" collapsed="false">
      <c r="A85" s="67" t="n">
        <v>36609</v>
      </c>
      <c r="B85" s="68" t="n">
        <v>1980767</v>
      </c>
      <c r="C85" s="68" t="n">
        <v>2020711</v>
      </c>
      <c r="D85" s="68" t="n">
        <v>-39944</v>
      </c>
    </row>
    <row r="86" customFormat="false" ht="14.65" hidden="false" customHeight="false" outlineLevel="0" collapsed="false">
      <c r="A86" s="67" t="n">
        <v>36610</v>
      </c>
      <c r="B86" s="68" t="n">
        <v>1827433</v>
      </c>
      <c r="C86" s="68" t="n">
        <v>1747853</v>
      </c>
      <c r="D86" s="68" t="n">
        <v>79580</v>
      </c>
    </row>
    <row r="87" customFormat="false" ht="14.65" hidden="false" customHeight="false" outlineLevel="0" collapsed="false">
      <c r="A87" s="67" t="n">
        <v>36611</v>
      </c>
      <c r="B87" s="68" t="n">
        <v>1855625</v>
      </c>
      <c r="C87" s="68" t="n">
        <v>1773390</v>
      </c>
      <c r="D87" s="68" t="n">
        <v>82235</v>
      </c>
    </row>
    <row r="88" customFormat="false" ht="14.65" hidden="false" customHeight="false" outlineLevel="0" collapsed="false">
      <c r="A88" s="67" t="n">
        <v>36612</v>
      </c>
      <c r="B88" s="68" t="n">
        <v>1864777</v>
      </c>
      <c r="C88" s="68" t="n">
        <v>2057017</v>
      </c>
      <c r="D88" s="68" t="n">
        <v>-192240</v>
      </c>
    </row>
    <row r="89" customFormat="false" ht="14.65" hidden="false" customHeight="false" outlineLevel="0" collapsed="false">
      <c r="A89" s="67" t="n">
        <v>36613</v>
      </c>
      <c r="B89" s="68" t="n">
        <v>2220345</v>
      </c>
      <c r="C89" s="68" t="n">
        <v>2116538</v>
      </c>
      <c r="D89" s="68" t="n">
        <v>103807</v>
      </c>
    </row>
    <row r="90" customFormat="false" ht="14.65" hidden="false" customHeight="false" outlineLevel="0" collapsed="false">
      <c r="A90" s="67" t="n">
        <v>36614</v>
      </c>
      <c r="B90" s="68" t="n">
        <v>2033986</v>
      </c>
      <c r="C90" s="68" t="n">
        <v>2082748</v>
      </c>
      <c r="D90" s="68" t="n">
        <v>-48762</v>
      </c>
    </row>
    <row r="91" customFormat="false" ht="14.65" hidden="false" customHeight="false" outlineLevel="0" collapsed="false">
      <c r="A91" s="67" t="n">
        <v>36615</v>
      </c>
      <c r="B91" s="68" t="n">
        <v>1916323</v>
      </c>
      <c r="C91" s="68" t="n">
        <v>1886783</v>
      </c>
      <c r="D91" s="68" t="n">
        <v>29540</v>
      </c>
    </row>
    <row r="92" customFormat="false" ht="14.65" hidden="false" customHeight="false" outlineLevel="0" collapsed="false">
      <c r="A92" s="67" t="n">
        <v>36616</v>
      </c>
      <c r="B92" s="68" t="n">
        <v>1758423</v>
      </c>
      <c r="C92" s="68" t="n">
        <v>1611386</v>
      </c>
      <c r="D92" s="68" t="n">
        <v>147037</v>
      </c>
    </row>
    <row r="93" customFormat="false" ht="14.65" hidden="false" customHeight="false" outlineLevel="0" collapsed="false">
      <c r="A93" s="67" t="n">
        <v>36617</v>
      </c>
      <c r="B93" s="68" t="n">
        <v>1469290</v>
      </c>
      <c r="C93" s="68" t="n">
        <v>1225658</v>
      </c>
      <c r="D93" s="68" t="n">
        <v>243632</v>
      </c>
    </row>
    <row r="94" customFormat="false" ht="14.65" hidden="false" customHeight="false" outlineLevel="0" collapsed="false">
      <c r="A94" s="67" t="n">
        <v>36618</v>
      </c>
      <c r="B94" s="68" t="n">
        <v>1585997</v>
      </c>
      <c r="C94" s="68" t="n">
        <v>1365666</v>
      </c>
      <c r="D94" s="68" t="n">
        <v>220331</v>
      </c>
    </row>
    <row r="95" customFormat="false" ht="14.65" hidden="false" customHeight="false" outlineLevel="0" collapsed="false">
      <c r="A95" s="67" t="n">
        <v>36619</v>
      </c>
      <c r="B95" s="68" t="n">
        <v>1549973</v>
      </c>
      <c r="C95" s="68" t="n">
        <v>1757396</v>
      </c>
      <c r="D95" s="68" t="n">
        <v>-207423</v>
      </c>
    </row>
    <row r="96" customFormat="false" ht="14.65" hidden="false" customHeight="false" outlineLevel="0" collapsed="false">
      <c r="A96" s="67" t="n">
        <v>36620</v>
      </c>
      <c r="B96" s="68" t="n">
        <v>1860396</v>
      </c>
      <c r="C96" s="68" t="n">
        <v>1886736</v>
      </c>
      <c r="D96" s="68" t="n">
        <v>-26340</v>
      </c>
    </row>
    <row r="97" customFormat="false" ht="14.65" hidden="false" customHeight="false" outlineLevel="0" collapsed="false">
      <c r="A97" s="67" t="n">
        <v>36621</v>
      </c>
      <c r="B97" s="68" t="n">
        <v>1870640</v>
      </c>
      <c r="C97" s="68" t="n">
        <v>1868216</v>
      </c>
      <c r="D97" s="68" t="n">
        <v>2424</v>
      </c>
    </row>
    <row r="98" customFormat="false" ht="14.65" hidden="false" customHeight="false" outlineLevel="0" collapsed="false">
      <c r="A98" s="67" t="n">
        <v>36622</v>
      </c>
      <c r="B98" s="68" t="n">
        <v>1820632</v>
      </c>
      <c r="C98" s="68" t="n">
        <v>1795166</v>
      </c>
      <c r="D98" s="68" t="n">
        <v>25466</v>
      </c>
    </row>
    <row r="99" customFormat="false" ht="14.65" hidden="false" customHeight="false" outlineLevel="0" collapsed="false">
      <c r="A99" s="67" t="n">
        <v>36623</v>
      </c>
      <c r="B99" s="68" t="n">
        <v>1571753</v>
      </c>
      <c r="C99" s="68" t="n">
        <v>1672564</v>
      </c>
      <c r="D99" s="68" t="n">
        <v>-100811</v>
      </c>
    </row>
    <row r="100" customFormat="false" ht="14.65" hidden="false" customHeight="false" outlineLevel="0" collapsed="false">
      <c r="A100" s="67" t="n">
        <v>36624</v>
      </c>
      <c r="B100" s="68" t="n">
        <v>1558548</v>
      </c>
      <c r="C100" s="68" t="n">
        <v>1374231</v>
      </c>
      <c r="D100" s="68" t="n">
        <v>184317</v>
      </c>
    </row>
    <row r="101" customFormat="false" ht="14.65" hidden="false" customHeight="false" outlineLevel="0" collapsed="false">
      <c r="A101" s="67" t="n">
        <v>36625</v>
      </c>
      <c r="B101" s="68" t="n">
        <v>1655073</v>
      </c>
      <c r="C101" s="68" t="n">
        <v>1468159</v>
      </c>
      <c r="D101" s="68" t="n">
        <v>186914</v>
      </c>
    </row>
    <row r="102" customFormat="false" ht="14.65" hidden="false" customHeight="false" outlineLevel="0" collapsed="false">
      <c r="A102" s="67" t="n">
        <v>36626</v>
      </c>
      <c r="B102" s="68" t="n">
        <v>1686020</v>
      </c>
      <c r="C102" s="68" t="n">
        <v>1691490</v>
      </c>
      <c r="D102" s="68" t="n">
        <v>-5470</v>
      </c>
    </row>
    <row r="103" customFormat="false" ht="14.65" hidden="false" customHeight="false" outlineLevel="0" collapsed="false">
      <c r="A103" s="67" t="n">
        <v>36627</v>
      </c>
      <c r="B103" s="68" t="n">
        <v>1863058</v>
      </c>
      <c r="C103" s="68" t="n">
        <v>1638787</v>
      </c>
      <c r="D103" s="68" t="n">
        <v>224271</v>
      </c>
    </row>
    <row r="104" customFormat="false" ht="14.65" hidden="false" customHeight="false" outlineLevel="0" collapsed="false">
      <c r="A104" s="67" t="n">
        <v>36628</v>
      </c>
      <c r="B104" s="68" t="n">
        <v>1489250</v>
      </c>
      <c r="C104" s="68" t="n">
        <v>1613888</v>
      </c>
      <c r="D104" s="68" t="n">
        <v>-124638</v>
      </c>
    </row>
    <row r="105" customFormat="false" ht="14.65" hidden="false" customHeight="false" outlineLevel="0" collapsed="false">
      <c r="A105" s="67" t="n">
        <v>36629</v>
      </c>
      <c r="B105" s="68" t="n">
        <v>1695806</v>
      </c>
      <c r="C105" s="68" t="n">
        <v>1579470</v>
      </c>
      <c r="D105" s="68" t="n">
        <v>116336</v>
      </c>
    </row>
    <row r="106" customFormat="false" ht="14.65" hidden="false" customHeight="false" outlineLevel="0" collapsed="false">
      <c r="A106" s="67" t="n">
        <v>36630</v>
      </c>
      <c r="B106" s="68" t="n">
        <v>1637528</v>
      </c>
      <c r="C106" s="68" t="n">
        <v>1644108</v>
      </c>
      <c r="D106" s="68" t="n">
        <v>-6580</v>
      </c>
    </row>
    <row r="107" customFormat="false" ht="14.65" hidden="false" customHeight="false" outlineLevel="0" collapsed="false">
      <c r="A107" s="67" t="n">
        <v>36631</v>
      </c>
      <c r="B107" s="68" t="n">
        <v>1359382</v>
      </c>
      <c r="C107" s="68" t="n">
        <v>1334670</v>
      </c>
      <c r="D107" s="68" t="n">
        <v>24712</v>
      </c>
    </row>
    <row r="108" customFormat="false" ht="14.65" hidden="false" customHeight="false" outlineLevel="0" collapsed="false">
      <c r="A108" s="67" t="n">
        <v>36632</v>
      </c>
      <c r="B108" s="68" t="n">
        <v>1362820</v>
      </c>
      <c r="C108" s="68" t="n">
        <v>1357613</v>
      </c>
      <c r="D108" s="68" t="n">
        <v>5207</v>
      </c>
    </row>
    <row r="109" customFormat="false" ht="14.65" hidden="false" customHeight="false" outlineLevel="0" collapsed="false">
      <c r="A109" s="67" t="n">
        <v>36633</v>
      </c>
      <c r="B109" s="68" t="n">
        <v>1658056</v>
      </c>
      <c r="C109" s="68" t="n">
        <v>1738379</v>
      </c>
      <c r="D109" s="68" t="n">
        <v>-80323</v>
      </c>
    </row>
    <row r="110" customFormat="false" ht="14.65" hidden="false" customHeight="false" outlineLevel="0" collapsed="false">
      <c r="A110" s="67" t="n">
        <v>36634</v>
      </c>
      <c r="B110" s="68" t="n">
        <v>1843442</v>
      </c>
      <c r="C110" s="68" t="n">
        <v>1757406</v>
      </c>
      <c r="D110" s="68" t="n">
        <v>86036</v>
      </c>
    </row>
    <row r="111" customFormat="false" ht="14.65" hidden="false" customHeight="false" outlineLevel="0" collapsed="false">
      <c r="A111" s="67" t="n">
        <v>36635</v>
      </c>
      <c r="B111" s="68" t="n">
        <v>1630647</v>
      </c>
      <c r="C111" s="68" t="n">
        <v>1576061</v>
      </c>
      <c r="D111" s="68" t="n">
        <v>54586</v>
      </c>
    </row>
    <row r="112" customFormat="false" ht="14.65" hidden="false" customHeight="false" outlineLevel="0" collapsed="false">
      <c r="A112" s="67" t="n">
        <v>36636</v>
      </c>
      <c r="B112" s="68" t="n">
        <v>1552963</v>
      </c>
      <c r="C112" s="68" t="n">
        <v>1622922</v>
      </c>
      <c r="D112" s="68" t="n">
        <v>-69959</v>
      </c>
    </row>
    <row r="113" customFormat="false" ht="14.65" hidden="false" customHeight="false" outlineLevel="0" collapsed="false">
      <c r="A113" s="67" t="n">
        <v>36637</v>
      </c>
      <c r="B113" s="68" t="n">
        <v>1463163</v>
      </c>
      <c r="C113" s="68" t="n">
        <v>1395672</v>
      </c>
      <c r="D113" s="68" t="n">
        <v>67491</v>
      </c>
    </row>
    <row r="114" customFormat="false" ht="14.65" hidden="false" customHeight="false" outlineLevel="0" collapsed="false">
      <c r="A114" s="67" t="n">
        <v>36638</v>
      </c>
      <c r="B114" s="68" t="n">
        <v>1542427</v>
      </c>
      <c r="C114" s="68" t="n">
        <v>1371503</v>
      </c>
      <c r="D114" s="68" t="n">
        <v>170924</v>
      </c>
    </row>
    <row r="115" customFormat="false" ht="14.65" hidden="false" customHeight="false" outlineLevel="0" collapsed="false">
      <c r="A115" s="67" t="n">
        <v>36639</v>
      </c>
      <c r="B115" s="68" t="n">
        <v>1560178</v>
      </c>
      <c r="C115" s="68" t="n">
        <v>1420191</v>
      </c>
      <c r="D115" s="68" t="n">
        <v>139987</v>
      </c>
    </row>
    <row r="116" customFormat="false" ht="14.65" hidden="false" customHeight="false" outlineLevel="0" collapsed="false">
      <c r="A116" s="67" t="n">
        <v>36640</v>
      </c>
      <c r="B116" s="68" t="n">
        <v>1595938</v>
      </c>
      <c r="C116" s="68" t="n">
        <v>1567635</v>
      </c>
      <c r="D116" s="68" t="n">
        <v>28303</v>
      </c>
    </row>
    <row r="117" customFormat="false" ht="14.65" hidden="false" customHeight="false" outlineLevel="0" collapsed="false">
      <c r="A117" s="67" t="n">
        <v>36641</v>
      </c>
      <c r="B117" s="68" t="n">
        <v>1541151</v>
      </c>
      <c r="C117" s="68" t="n">
        <v>1595264</v>
      </c>
      <c r="D117" s="68" t="n">
        <v>-54113</v>
      </c>
    </row>
    <row r="118" customFormat="false" ht="14.65" hidden="false" customHeight="false" outlineLevel="0" collapsed="false">
      <c r="A118" s="67" t="n">
        <v>36642</v>
      </c>
      <c r="B118" s="68" t="n">
        <v>1475553</v>
      </c>
      <c r="C118" s="68" t="n">
        <v>1620803</v>
      </c>
      <c r="D118" s="68" t="n">
        <v>-145250</v>
      </c>
    </row>
    <row r="119" customFormat="false" ht="14.65" hidden="false" customHeight="false" outlineLevel="0" collapsed="false">
      <c r="A119" s="67" t="n">
        <v>36643</v>
      </c>
      <c r="B119" s="68" t="n">
        <v>1697561</v>
      </c>
      <c r="C119" s="68" t="n">
        <v>1734649</v>
      </c>
      <c r="D119" s="68" t="n">
        <v>-37088</v>
      </c>
    </row>
    <row r="120" customFormat="false" ht="14.65" hidden="false" customHeight="false" outlineLevel="0" collapsed="false">
      <c r="A120" s="67" t="n">
        <v>36644</v>
      </c>
      <c r="B120" s="68" t="n">
        <v>1560505</v>
      </c>
      <c r="C120" s="68" t="n">
        <v>1845013</v>
      </c>
      <c r="D120" s="68" t="n">
        <v>-284508</v>
      </c>
    </row>
    <row r="121" customFormat="false" ht="14.65" hidden="false" customHeight="false" outlineLevel="0" collapsed="false">
      <c r="A121" s="67" t="n">
        <v>36645</v>
      </c>
      <c r="B121" s="68" t="n">
        <v>1493744</v>
      </c>
      <c r="C121" s="68" t="n">
        <v>1328165</v>
      </c>
      <c r="D121" s="68" t="n">
        <v>165579</v>
      </c>
    </row>
    <row r="122" customFormat="false" ht="14.65" hidden="false" customHeight="false" outlineLevel="0" collapsed="false">
      <c r="A122" s="67" t="n">
        <v>36646</v>
      </c>
      <c r="B122" s="68" t="n">
        <v>1542371</v>
      </c>
      <c r="C122" s="68" t="n">
        <v>1328791</v>
      </c>
      <c r="D122" s="68" t="n">
        <v>213580</v>
      </c>
    </row>
    <row r="123" customFormat="false" ht="14.65" hidden="false" customHeight="false" outlineLevel="0" collapsed="false">
      <c r="A123" s="67" t="n">
        <v>36647</v>
      </c>
      <c r="B123" s="68" t="n">
        <v>1738763</v>
      </c>
      <c r="C123" s="68" t="n">
        <v>1747232</v>
      </c>
      <c r="D123" s="68" t="n">
        <v>-8469</v>
      </c>
    </row>
    <row r="124" customFormat="false" ht="14.65" hidden="false" customHeight="false" outlineLevel="0" collapsed="false">
      <c r="A124" s="67" t="n">
        <v>36648</v>
      </c>
      <c r="B124" s="68" t="n">
        <v>1922486</v>
      </c>
      <c r="C124" s="68" t="n">
        <v>1838465</v>
      </c>
      <c r="D124" s="68" t="n">
        <v>84021</v>
      </c>
    </row>
    <row r="125" customFormat="false" ht="25.35" hidden="false" customHeight="false" outlineLevel="0" collapsed="false">
      <c r="A125" s="67" t="n">
        <v>36649</v>
      </c>
      <c r="B125" s="68" t="n">
        <v>1923456</v>
      </c>
      <c r="C125" s="68" t="n">
        <v>1874624</v>
      </c>
      <c r="D125" s="68" t="n">
        <v>48832</v>
      </c>
    </row>
    <row r="126" customFormat="false" ht="25.35" hidden="false" customHeight="false" outlineLevel="0" collapsed="false">
      <c r="A126" s="67" t="n">
        <v>36650</v>
      </c>
      <c r="B126" s="68" t="n">
        <v>1846818</v>
      </c>
      <c r="C126" s="68" t="n">
        <v>1767647</v>
      </c>
      <c r="D126" s="68" t="n">
        <v>79171</v>
      </c>
    </row>
    <row r="127" customFormat="false" ht="25.35" hidden="false" customHeight="false" outlineLevel="0" collapsed="false">
      <c r="A127" s="67" t="n">
        <v>36651</v>
      </c>
      <c r="B127" s="68" t="n">
        <v>1816779</v>
      </c>
      <c r="C127" s="68" t="n">
        <v>1838281</v>
      </c>
      <c r="D127" s="68" t="n">
        <v>-21502</v>
      </c>
    </row>
    <row r="128" customFormat="false" ht="25.35" hidden="false" customHeight="false" outlineLevel="0" collapsed="false">
      <c r="A128" s="67" t="n">
        <v>36652</v>
      </c>
      <c r="B128" s="68" t="n">
        <v>1694759</v>
      </c>
      <c r="C128" s="68" t="n">
        <v>1516060</v>
      </c>
      <c r="D128" s="68" t="n">
        <v>178699</v>
      </c>
    </row>
    <row r="129" customFormat="false" ht="25.35" hidden="false" customHeight="false" outlineLevel="0" collapsed="false">
      <c r="A129" s="67" t="n">
        <v>36653</v>
      </c>
      <c r="B129" s="68" t="n">
        <v>1795604</v>
      </c>
      <c r="C129" s="68" t="n">
        <v>1578442</v>
      </c>
      <c r="D129" s="68" t="n">
        <v>217162</v>
      </c>
    </row>
    <row r="130" customFormat="false" ht="25.35" hidden="false" customHeight="false" outlineLevel="0" collapsed="false">
      <c r="A130" s="67" t="n">
        <v>36654</v>
      </c>
      <c r="B130" s="68" t="n">
        <v>1792918</v>
      </c>
      <c r="C130" s="68" t="n">
        <v>1879431</v>
      </c>
      <c r="D130" s="68" t="n">
        <v>-86513</v>
      </c>
    </row>
    <row r="131" customFormat="false" ht="25.35" hidden="false" customHeight="false" outlineLevel="0" collapsed="false">
      <c r="A131" s="67" t="n">
        <v>36655</v>
      </c>
      <c r="B131" s="68" t="n">
        <v>1893112</v>
      </c>
      <c r="C131" s="68" t="n">
        <v>1936209</v>
      </c>
      <c r="D131" s="68" t="n">
        <v>-43097</v>
      </c>
    </row>
    <row r="132" customFormat="false" ht="25.35" hidden="false" customHeight="false" outlineLevel="0" collapsed="false">
      <c r="A132" s="67" t="n">
        <v>36656</v>
      </c>
      <c r="B132" s="68" t="n">
        <v>2063718</v>
      </c>
      <c r="C132" s="68" t="n">
        <v>2086156</v>
      </c>
      <c r="D132" s="68" t="n">
        <v>-22438</v>
      </c>
    </row>
    <row r="133" customFormat="false" ht="25.35" hidden="false" customHeight="false" outlineLevel="0" collapsed="false">
      <c r="A133" s="67" t="n">
        <v>36657</v>
      </c>
      <c r="B133" s="68" t="n">
        <v>2086170</v>
      </c>
      <c r="C133" s="68" t="n">
        <v>2172704</v>
      </c>
      <c r="D133" s="68" t="n">
        <v>-86534</v>
      </c>
    </row>
    <row r="134" customFormat="false" ht="25.35" hidden="false" customHeight="false" outlineLevel="0" collapsed="false">
      <c r="A134" s="67" t="n">
        <v>36658</v>
      </c>
      <c r="B134" s="68" t="n">
        <v>1919795</v>
      </c>
      <c r="C134" s="68" t="n">
        <v>1984735</v>
      </c>
      <c r="D134" s="68" t="n">
        <v>-64940</v>
      </c>
    </row>
    <row r="135" customFormat="false" ht="25.35" hidden="false" customHeight="false" outlineLevel="0" collapsed="false">
      <c r="A135" s="67" t="n">
        <v>36659</v>
      </c>
      <c r="B135" s="68" t="n">
        <v>1931336</v>
      </c>
      <c r="C135" s="68" t="n">
        <v>1758942</v>
      </c>
      <c r="D135" s="68" t="n">
        <v>172394</v>
      </c>
    </row>
    <row r="136" customFormat="false" ht="25.35" hidden="false" customHeight="false" outlineLevel="0" collapsed="false">
      <c r="A136" s="67" t="n">
        <v>36660</v>
      </c>
      <c r="B136" s="68" t="n">
        <v>1950372</v>
      </c>
      <c r="C136" s="68" t="n">
        <v>1718406</v>
      </c>
      <c r="D136" s="68" t="n">
        <v>231966</v>
      </c>
    </row>
    <row r="137" customFormat="false" ht="25.35" hidden="false" customHeight="false" outlineLevel="0" collapsed="false">
      <c r="A137" s="67" t="n">
        <v>36661</v>
      </c>
      <c r="B137" s="68" t="n">
        <v>1991893</v>
      </c>
      <c r="C137" s="68" t="n">
        <v>2019239</v>
      </c>
      <c r="D137" s="68" t="n">
        <v>-27346</v>
      </c>
    </row>
    <row r="138" customFormat="false" ht="25.35" hidden="false" customHeight="false" outlineLevel="0" collapsed="false">
      <c r="A138" s="67" t="n">
        <v>36662</v>
      </c>
      <c r="B138" s="68" t="n">
        <v>2068109</v>
      </c>
      <c r="C138" s="68" t="n">
        <v>1971849</v>
      </c>
      <c r="D138" s="68" t="n">
        <v>96260</v>
      </c>
    </row>
    <row r="139" customFormat="false" ht="25.35" hidden="false" customHeight="false" outlineLevel="0" collapsed="false">
      <c r="A139" s="67" t="n">
        <v>36663</v>
      </c>
      <c r="B139" s="68" t="n">
        <v>2125339</v>
      </c>
      <c r="C139" s="68" t="n">
        <v>1908074</v>
      </c>
      <c r="D139" s="68" t="n">
        <v>217265</v>
      </c>
    </row>
    <row r="140" customFormat="false" ht="25.35" hidden="false" customHeight="false" outlineLevel="0" collapsed="false">
      <c r="A140" s="67" t="n">
        <v>36664</v>
      </c>
      <c r="B140" s="68" t="n">
        <v>2080740</v>
      </c>
      <c r="C140" s="68" t="n">
        <v>1917546</v>
      </c>
      <c r="D140" s="68" t="n">
        <v>163194</v>
      </c>
    </row>
    <row r="141" customFormat="false" ht="25.35" hidden="false" customHeight="false" outlineLevel="0" collapsed="false">
      <c r="A141" s="67" t="n">
        <v>36665</v>
      </c>
      <c r="B141" s="68" t="n">
        <v>1998030</v>
      </c>
      <c r="C141" s="68" t="n">
        <v>1863471</v>
      </c>
      <c r="D141" s="68" t="n">
        <v>134559</v>
      </c>
    </row>
    <row r="142" customFormat="false" ht="25.35" hidden="false" customHeight="false" outlineLevel="0" collapsed="false">
      <c r="A142" s="67" t="n">
        <v>36666</v>
      </c>
      <c r="B142" s="68" t="n">
        <v>2066806</v>
      </c>
      <c r="C142" s="68" t="n">
        <v>1652702</v>
      </c>
      <c r="D142" s="68" t="n">
        <v>414104</v>
      </c>
    </row>
    <row r="143" customFormat="false" ht="25.35" hidden="false" customHeight="false" outlineLevel="0" collapsed="false">
      <c r="A143" s="67" t="n">
        <v>36667</v>
      </c>
      <c r="B143" s="68" t="n">
        <v>1734809</v>
      </c>
      <c r="C143" s="68" t="n">
        <v>1730599</v>
      </c>
      <c r="D143" s="68" t="n">
        <v>4210</v>
      </c>
    </row>
    <row r="144" customFormat="false" ht="25.35" hidden="false" customHeight="false" outlineLevel="0" collapsed="false">
      <c r="A144" s="67" t="n">
        <v>36668</v>
      </c>
      <c r="B144" s="68" t="n">
        <v>2055914</v>
      </c>
      <c r="C144" s="68" t="n">
        <v>2088402</v>
      </c>
      <c r="D144" s="68" t="n">
        <v>-32488</v>
      </c>
    </row>
    <row r="145" customFormat="false" ht="25.35" hidden="false" customHeight="false" outlineLevel="0" collapsed="false">
      <c r="A145" s="67" t="n">
        <v>36669</v>
      </c>
      <c r="B145" s="68" t="n">
        <v>2146324</v>
      </c>
      <c r="C145" s="68" t="n">
        <v>2068045</v>
      </c>
      <c r="D145" s="68" t="n">
        <v>78279</v>
      </c>
    </row>
    <row r="146" customFormat="false" ht="25.35" hidden="false" customHeight="false" outlineLevel="0" collapsed="false">
      <c r="A146" s="67" t="n">
        <v>36670</v>
      </c>
      <c r="B146" s="68" t="n">
        <v>2166712</v>
      </c>
      <c r="C146" s="68" t="n">
        <v>2004616</v>
      </c>
      <c r="D146" s="68" t="n">
        <v>162096</v>
      </c>
    </row>
    <row r="147" customFormat="false" ht="25.35" hidden="false" customHeight="false" outlineLevel="0" collapsed="false">
      <c r="A147" s="67" t="n">
        <v>36671</v>
      </c>
      <c r="B147" s="68" t="n">
        <v>2193551</v>
      </c>
      <c r="C147" s="68" t="n">
        <v>2011935</v>
      </c>
      <c r="D147" s="68" t="n">
        <v>181616</v>
      </c>
    </row>
    <row r="148" customFormat="false" ht="25.35" hidden="false" customHeight="false" outlineLevel="0" collapsed="false">
      <c r="A148" s="67" t="n">
        <v>36672</v>
      </c>
      <c r="B148" s="68" t="n">
        <v>2221433</v>
      </c>
      <c r="C148" s="68" t="n">
        <v>1903491</v>
      </c>
      <c r="D148" s="68" t="n">
        <v>317942</v>
      </c>
    </row>
    <row r="149" customFormat="false" ht="25.35" hidden="false" customHeight="false" outlineLevel="0" collapsed="false">
      <c r="A149" s="67" t="n">
        <v>36673</v>
      </c>
      <c r="B149" s="68" t="n">
        <v>1646255</v>
      </c>
      <c r="C149" s="68" t="n">
        <v>1708745</v>
      </c>
      <c r="D149" s="68" t="n">
        <v>-62490</v>
      </c>
    </row>
    <row r="150" customFormat="false" ht="25.35" hidden="false" customHeight="false" outlineLevel="0" collapsed="false">
      <c r="A150" s="67" t="n">
        <v>36674</v>
      </c>
      <c r="B150" s="68" t="n">
        <v>1656903</v>
      </c>
      <c r="C150" s="68" t="n">
        <v>1657390</v>
      </c>
      <c r="D150" s="68" t="n">
        <v>-487</v>
      </c>
    </row>
    <row r="151" customFormat="false" ht="25.35" hidden="false" customHeight="false" outlineLevel="0" collapsed="false">
      <c r="A151" s="67" t="n">
        <v>36675</v>
      </c>
      <c r="B151" s="68" t="n">
        <v>1831473</v>
      </c>
      <c r="C151" s="68" t="n">
        <v>1773671</v>
      </c>
      <c r="D151" s="68" t="n">
        <v>57802</v>
      </c>
    </row>
    <row r="152" customFormat="false" ht="25.35" hidden="false" customHeight="false" outlineLevel="0" collapsed="false">
      <c r="A152" s="67" t="n">
        <v>36676</v>
      </c>
      <c r="B152" s="68" t="n">
        <v>1927677</v>
      </c>
      <c r="C152" s="68" t="n">
        <v>1986159</v>
      </c>
      <c r="D152" s="68" t="n">
        <v>-58482</v>
      </c>
    </row>
    <row r="153" customFormat="false" ht="25.35" hidden="false" customHeight="false" outlineLevel="0" collapsed="false">
      <c r="A153" s="67" t="n">
        <v>36677</v>
      </c>
      <c r="B153" s="68" t="n">
        <v>2213512</v>
      </c>
      <c r="C153" s="68" t="n">
        <v>1993236</v>
      </c>
      <c r="D153" s="68" t="n">
        <v>220276</v>
      </c>
    </row>
    <row r="154" customFormat="false" ht="14.65" hidden="false" customHeight="false" outlineLevel="0" collapsed="false">
      <c r="A154" s="67" t="n">
        <v>36678</v>
      </c>
      <c r="B154" s="68" t="n">
        <v>2148112</v>
      </c>
      <c r="C154" s="68" t="n">
        <v>1566064</v>
      </c>
      <c r="D154" s="68" t="n">
        <v>65221</v>
      </c>
    </row>
    <row r="155" customFormat="false" ht="14.65" hidden="false" customHeight="false" outlineLevel="0" collapsed="false">
      <c r="A155" s="67" t="n">
        <v>36679</v>
      </c>
      <c r="B155" s="68" t="n">
        <v>2133084</v>
      </c>
      <c r="C155" s="68" t="n">
        <v>1517231</v>
      </c>
      <c r="D155" s="68" t="n">
        <v>144873</v>
      </c>
    </row>
    <row r="156" customFormat="false" ht="14.65" hidden="false" customHeight="false" outlineLevel="0" collapsed="false">
      <c r="A156" s="67" t="n">
        <v>36680</v>
      </c>
      <c r="B156" s="68" t="n">
        <v>2080690</v>
      </c>
      <c r="C156" s="68" t="n">
        <v>1367078</v>
      </c>
      <c r="D156" s="68" t="n">
        <v>199298</v>
      </c>
    </row>
    <row r="157" customFormat="false" ht="14.65" hidden="false" customHeight="false" outlineLevel="0" collapsed="false">
      <c r="A157" s="67" t="n">
        <v>36681</v>
      </c>
      <c r="B157" s="68" t="n">
        <v>2031730</v>
      </c>
      <c r="C157" s="68" t="n">
        <v>1299440</v>
      </c>
      <c r="D157" s="68" t="n">
        <v>186138</v>
      </c>
    </row>
    <row r="158" customFormat="false" ht="14.65" hidden="false" customHeight="false" outlineLevel="0" collapsed="false">
      <c r="A158" s="67" t="n">
        <v>36682</v>
      </c>
      <c r="B158" s="68" t="n">
        <v>2007912</v>
      </c>
      <c r="C158" s="68" t="n">
        <v>1502239</v>
      </c>
      <c r="D158" s="68" t="n">
        <v>-78175</v>
      </c>
    </row>
    <row r="159" customFormat="false" ht="14.65" hidden="false" customHeight="false" outlineLevel="0" collapsed="false">
      <c r="A159" s="67" t="n">
        <v>36683</v>
      </c>
      <c r="B159" s="68" t="n">
        <v>2179173</v>
      </c>
      <c r="C159" s="68" t="n">
        <v>1573929</v>
      </c>
      <c r="D159" s="68" t="n">
        <v>70845</v>
      </c>
    </row>
    <row r="160" customFormat="false" ht="14.65" hidden="false" customHeight="false" outlineLevel="0" collapsed="false">
      <c r="A160" s="67" t="n">
        <v>36684</v>
      </c>
      <c r="B160" s="68" t="n">
        <v>2249574</v>
      </c>
      <c r="C160" s="68" t="n">
        <v>1592960</v>
      </c>
      <c r="D160" s="68" t="n">
        <v>101548</v>
      </c>
    </row>
    <row r="161" customFormat="false" ht="14.65" hidden="false" customHeight="false" outlineLevel="0" collapsed="false">
      <c r="A161" s="67" t="n">
        <v>36685</v>
      </c>
      <c r="B161" s="68" t="n">
        <v>2176262</v>
      </c>
      <c r="C161" s="68" t="n">
        <v>1569552</v>
      </c>
      <c r="D161" s="68" t="n">
        <v>40188</v>
      </c>
    </row>
    <row r="162" customFormat="false" ht="14.65" hidden="false" customHeight="false" outlineLevel="0" collapsed="false">
      <c r="A162" s="67" t="n">
        <v>36686</v>
      </c>
      <c r="B162" s="68" t="n">
        <v>2192244</v>
      </c>
      <c r="C162" s="68" t="n">
        <v>1494743</v>
      </c>
      <c r="D162" s="68" t="n">
        <v>197564</v>
      </c>
    </row>
    <row r="163" customFormat="false" ht="14.65" hidden="false" customHeight="false" outlineLevel="0" collapsed="false">
      <c r="A163" s="67" t="n">
        <v>36687</v>
      </c>
      <c r="B163" s="68" t="n">
        <v>2120967</v>
      </c>
      <c r="C163" s="68" t="n">
        <v>1290012</v>
      </c>
      <c r="D163" s="68" t="n">
        <v>326272</v>
      </c>
    </row>
    <row r="164" customFormat="false" ht="14.65" hidden="false" customHeight="false" outlineLevel="0" collapsed="false">
      <c r="A164" s="67" t="n">
        <v>36688</v>
      </c>
      <c r="B164" s="68" t="n">
        <v>2067689</v>
      </c>
      <c r="C164" s="68" t="n">
        <v>1177948</v>
      </c>
      <c r="D164" s="68" t="n">
        <v>426194</v>
      </c>
    </row>
    <row r="165" customFormat="false" ht="14.65" hidden="false" customHeight="false" outlineLevel="0" collapsed="false">
      <c r="A165" s="67" t="n">
        <v>36689</v>
      </c>
      <c r="B165" s="68" t="n">
        <v>1870508</v>
      </c>
      <c r="C165" s="68" t="n">
        <v>1588042</v>
      </c>
      <c r="D165" s="68" t="n">
        <v>-175178</v>
      </c>
    </row>
    <row r="166" customFormat="false" ht="14.65" hidden="false" customHeight="false" outlineLevel="0" collapsed="false">
      <c r="A166" s="67" t="n">
        <v>36690</v>
      </c>
      <c r="B166" s="68" t="n">
        <v>2098410</v>
      </c>
      <c r="C166" s="68" t="n">
        <v>1697133</v>
      </c>
      <c r="D166" s="68" t="n">
        <v>-4784</v>
      </c>
    </row>
    <row r="167" customFormat="false" ht="14.65" hidden="false" customHeight="false" outlineLevel="0" collapsed="false">
      <c r="A167" s="67" t="n">
        <v>36691</v>
      </c>
      <c r="B167" s="68" t="n">
        <v>2180796</v>
      </c>
      <c r="C167" s="68" t="n">
        <v>1755927</v>
      </c>
      <c r="D167" s="68" t="n">
        <v>4213</v>
      </c>
    </row>
    <row r="168" customFormat="false" ht="14.65" hidden="false" customHeight="false" outlineLevel="0" collapsed="false">
      <c r="A168" s="67" t="n">
        <v>36692</v>
      </c>
      <c r="B168" s="68" t="n">
        <v>2294275</v>
      </c>
      <c r="C168" s="68" t="n">
        <v>1800015</v>
      </c>
      <c r="D168" s="68" t="n">
        <v>29416</v>
      </c>
    </row>
    <row r="169" customFormat="false" ht="14.65" hidden="false" customHeight="false" outlineLevel="0" collapsed="false">
      <c r="A169" s="67" t="n">
        <v>36693</v>
      </c>
      <c r="B169" s="68" t="n">
        <v>2159438</v>
      </c>
      <c r="C169" s="68" t="n">
        <v>1729866</v>
      </c>
      <c r="D169" s="68" t="n">
        <v>-29066</v>
      </c>
    </row>
    <row r="170" customFormat="false" ht="14.65" hidden="false" customHeight="false" outlineLevel="0" collapsed="false">
      <c r="A170" s="67" t="n">
        <v>36694</v>
      </c>
      <c r="B170" s="68" t="n">
        <v>1959320</v>
      </c>
      <c r="C170" s="68" t="n">
        <v>1325669</v>
      </c>
      <c r="D170" s="68" t="n">
        <v>162110</v>
      </c>
    </row>
    <row r="171" customFormat="false" ht="14.65" hidden="false" customHeight="false" outlineLevel="0" collapsed="false">
      <c r="A171" s="67" t="n">
        <v>36695</v>
      </c>
      <c r="B171" s="68" t="n">
        <v>2001003</v>
      </c>
      <c r="C171" s="68" t="n">
        <v>1224557</v>
      </c>
      <c r="D171" s="68" t="n">
        <v>304414</v>
      </c>
    </row>
    <row r="172" customFormat="false" ht="14.65" hidden="false" customHeight="false" outlineLevel="0" collapsed="false">
      <c r="A172" s="67" t="n">
        <v>36696</v>
      </c>
      <c r="B172" s="68" t="n">
        <v>1992836</v>
      </c>
      <c r="C172" s="68" t="n">
        <v>1581604</v>
      </c>
      <c r="D172" s="68" t="n">
        <v>-61081</v>
      </c>
    </row>
    <row r="173" customFormat="false" ht="14.65" hidden="false" customHeight="false" outlineLevel="0" collapsed="false">
      <c r="A173" s="67" t="n">
        <v>36697</v>
      </c>
      <c r="B173" s="68" t="n">
        <v>2108817</v>
      </c>
      <c r="C173" s="68" t="n">
        <v>1646629</v>
      </c>
      <c r="D173" s="68" t="n">
        <v>-5341</v>
      </c>
    </row>
    <row r="174" customFormat="false" ht="14.65" hidden="false" customHeight="false" outlineLevel="0" collapsed="false">
      <c r="A174" s="67" t="n">
        <v>36698</v>
      </c>
      <c r="B174" s="68" t="n">
        <v>2153930</v>
      </c>
      <c r="C174" s="68" t="n">
        <v>1712559</v>
      </c>
      <c r="D174" s="68" t="n">
        <v>-30494</v>
      </c>
    </row>
    <row r="175" customFormat="false" ht="14.65" hidden="false" customHeight="false" outlineLevel="0" collapsed="false">
      <c r="A175" s="67" t="n">
        <v>36699</v>
      </c>
      <c r="B175" s="68" t="n">
        <v>2253908</v>
      </c>
      <c r="C175" s="68" t="n">
        <v>1714555</v>
      </c>
      <c r="D175" s="68" t="n">
        <v>70784</v>
      </c>
    </row>
    <row r="176" customFormat="false" ht="14.65" hidden="false" customHeight="false" outlineLevel="0" collapsed="false">
      <c r="A176" s="67" t="n">
        <v>36700</v>
      </c>
      <c r="B176" s="68" t="n">
        <v>2197481</v>
      </c>
      <c r="C176" s="68" t="n">
        <v>1664731</v>
      </c>
      <c r="D176" s="68" t="n">
        <v>70190</v>
      </c>
    </row>
    <row r="177" customFormat="false" ht="14.65" hidden="false" customHeight="false" outlineLevel="0" collapsed="false">
      <c r="A177" s="67" t="n">
        <v>36701</v>
      </c>
      <c r="B177" s="68" t="n">
        <v>2108606</v>
      </c>
      <c r="C177" s="68" t="n">
        <v>1419120</v>
      </c>
      <c r="D177" s="68" t="n">
        <v>226920</v>
      </c>
    </row>
    <row r="178" customFormat="false" ht="14.65" hidden="false" customHeight="false" outlineLevel="0" collapsed="false">
      <c r="A178" s="67" t="n">
        <v>36702</v>
      </c>
      <c r="B178" s="68" t="n">
        <v>2163115</v>
      </c>
      <c r="C178" s="68" t="n">
        <v>1368325</v>
      </c>
      <c r="D178" s="68" t="n">
        <v>332223</v>
      </c>
    </row>
    <row r="179" customFormat="false" ht="14.65" hidden="false" customHeight="false" outlineLevel="0" collapsed="false">
      <c r="A179" s="67" t="n">
        <v>36703</v>
      </c>
      <c r="B179" s="68" t="n">
        <v>2232294</v>
      </c>
      <c r="C179" s="68" t="n">
        <v>1747285</v>
      </c>
      <c r="D179" s="68" t="n">
        <v>25231</v>
      </c>
    </row>
    <row r="180" customFormat="false" ht="14.65" hidden="false" customHeight="false" outlineLevel="0" collapsed="false">
      <c r="A180" s="67" t="n">
        <v>36704</v>
      </c>
      <c r="B180" s="68" t="n">
        <v>2335287</v>
      </c>
      <c r="C180" s="68" t="n">
        <v>1837080</v>
      </c>
      <c r="D180" s="68" t="n">
        <v>51800</v>
      </c>
    </row>
    <row r="181" customFormat="false" ht="14.65" hidden="false" customHeight="false" outlineLevel="0" collapsed="false">
      <c r="A181" s="67" t="n">
        <v>36705</v>
      </c>
      <c r="B181" s="68" t="n">
        <v>2252082</v>
      </c>
      <c r="C181" s="68" t="n">
        <v>1872772</v>
      </c>
      <c r="D181" s="68" t="n">
        <v>-78076</v>
      </c>
    </row>
    <row r="182" customFormat="false" ht="14.65" hidden="false" customHeight="false" outlineLevel="0" collapsed="false">
      <c r="A182" s="67" t="n">
        <v>36706</v>
      </c>
      <c r="B182" s="68" t="n">
        <v>2333873</v>
      </c>
      <c r="C182" s="68" t="n">
        <v>1824129</v>
      </c>
      <c r="D182" s="68" t="n">
        <v>48791</v>
      </c>
    </row>
    <row r="183" customFormat="false" ht="14.65" hidden="false" customHeight="false" outlineLevel="0" collapsed="false">
      <c r="A183" s="67" t="n">
        <v>36707</v>
      </c>
      <c r="B183" s="68" t="n">
        <v>2184594</v>
      </c>
      <c r="C183" s="68" t="n">
        <v>1633795</v>
      </c>
      <c r="D183" s="68" t="n">
        <v>99246</v>
      </c>
    </row>
    <row r="366" customFormat="false" ht="25.35" hidden="false" customHeight="false" outlineLevel="0" collapsed="false"/>
    <row r="367" customFormat="false" ht="25.35" hidden="false" customHeight="false" outlineLevel="0" collapsed="false"/>
    <row r="368" customFormat="false" ht="25.35" hidden="false" customHeight="false" outlineLevel="0" collapsed="false"/>
    <row r="369" customFormat="false" ht="25.35" hidden="false" customHeight="false" outlineLevel="0" collapsed="false"/>
    <row r="370" customFormat="false" ht="25.35" hidden="false" customHeight="false" outlineLevel="0" collapsed="false"/>
    <row r="371" customFormat="false" ht="25.35" hidden="false" customHeight="false" outlineLevel="0" collapsed="false"/>
    <row r="372" customFormat="false" ht="25.35" hidden="false" customHeight="false" outlineLevel="0" collapsed="false"/>
    <row r="373" customFormat="false" ht="25.35" hidden="false" customHeight="false" outlineLevel="0" collapsed="false"/>
    <row r="374" customFormat="false" ht="25.35" hidden="false" customHeight="false" outlineLevel="0" collapsed="false"/>
    <row r="375" customFormat="false" ht="25.35" hidden="false" customHeight="false" outlineLevel="0" collapsed="false"/>
    <row r="376" customFormat="false" ht="25.35" hidden="false" customHeight="false" outlineLevel="0" collapsed="false"/>
    <row r="377" customFormat="false" ht="25.35" hidden="false" customHeight="false" outlineLevel="0" collapsed="false"/>
    <row r="378" customFormat="false" ht="25.35" hidden="false" customHeight="false" outlineLevel="0" collapsed="false"/>
    <row r="379" customFormat="false" ht="25.35" hidden="false" customHeight="false" outlineLevel="0" collapsed="false"/>
    <row r="380" customFormat="false" ht="25.35" hidden="false" customHeight="false" outlineLevel="0" collapsed="false"/>
    <row r="381" customFormat="false" ht="25.35" hidden="false" customHeight="false" outlineLevel="0" collapsed="false"/>
    <row r="382" customFormat="false" ht="25.35" hidden="false" customHeight="false" outlineLevel="0" collapsed="false"/>
    <row r="383" customFormat="false" ht="25.35" hidden="false" customHeight="false" outlineLevel="0" collapsed="false"/>
    <row r="384" customFormat="false" ht="25.35" hidden="false" customHeight="false" outlineLevel="0" collapsed="false"/>
    <row r="385" customFormat="false" ht="25.35" hidden="false" customHeight="false" outlineLevel="0" collapsed="false"/>
    <row r="386" customFormat="false" ht="25.35" hidden="false" customHeight="false" outlineLevel="0" collapsed="false"/>
    <row r="387" customFormat="false" ht="25.35" hidden="false" customHeight="false" outlineLevel="0" collapsed="false"/>
    <row r="388" customFormat="false" ht="25.35" hidden="false" customHeight="false" outlineLevel="0" collapsed="false"/>
    <row r="389" customFormat="false" ht="25.35" hidden="false" customHeight="false" outlineLevel="0" collapsed="false"/>
    <row r="390" customFormat="false" ht="25.35" hidden="false" customHeight="false" outlineLevel="0" collapsed="false"/>
    <row r="391" customFormat="false" ht="25.35" hidden="false" customHeight="false" outlineLevel="0" collapsed="false"/>
    <row r="392" customFormat="false" ht="25.35" hidden="false" customHeight="false" outlineLevel="0" collapsed="false"/>
    <row r="393" customFormat="false" ht="25.35" hidden="false" customHeight="false" outlineLevel="0" collapsed="false"/>
    <row r="394" customFormat="false" ht="25.35" hidden="false" customHeight="false" outlineLevel="0" collapsed="false"/>
    <row r="395" customFormat="false" ht="25.35" hidden="false" customHeight="false" outlineLevel="0" collapsed="false"/>
    <row r="396" customFormat="false" ht="25.35" hidden="false" customHeight="false" outlineLevel="0" collapsed="false"/>
    <row r="397" customFormat="false" ht="25.35" hidden="false" customHeight="false" outlineLevel="0" collapsed="false"/>
    <row r="398" customFormat="false" ht="25.35" hidden="false" customHeight="false" outlineLevel="0" collapsed="false"/>
    <row r="399" customFormat="false" ht="25.35" hidden="false" customHeight="false" outlineLevel="0" collapsed="false"/>
    <row r="400" customFormat="false" ht="25.35" hidden="false" customHeight="false" outlineLevel="0" collapsed="false"/>
    <row r="401" customFormat="false" ht="25.35" hidden="false" customHeight="false" outlineLevel="0" collapsed="false"/>
    <row r="402" customFormat="false" ht="25.35" hidden="false" customHeight="false" outlineLevel="0" collapsed="false"/>
    <row r="403" customFormat="false" ht="25.35" hidden="false" customHeight="false" outlineLevel="0" collapsed="false"/>
    <row r="404" customFormat="false" ht="25.35" hidden="false" customHeight="false" outlineLevel="0" collapsed="false"/>
    <row r="405" customFormat="false" ht="25.35" hidden="false" customHeight="false" outlineLevel="0" collapsed="false"/>
    <row r="406" customFormat="false" ht="25.35" hidden="false" customHeight="false" outlineLevel="0" collapsed="false"/>
    <row r="407" customFormat="false" ht="25.35" hidden="false" customHeight="false" outlineLevel="0" collapsed="false"/>
    <row r="408" customFormat="false" ht="25.35" hidden="false" customHeight="false" outlineLevel="0" collapsed="false"/>
    <row r="409" customFormat="false" ht="25.35" hidden="false" customHeight="false" outlineLevel="0" collapsed="false"/>
    <row r="410" customFormat="false" ht="25.35" hidden="false" customHeight="false" outlineLevel="0" collapsed="false"/>
    <row r="411" customFormat="false" ht="25.35" hidden="false" customHeight="false" outlineLevel="0" collapsed="false"/>
    <row r="412" customFormat="false" ht="25.35" hidden="false" customHeight="false" outlineLevel="0" collapsed="false"/>
    <row r="413" customFormat="false" ht="25.35" hidden="false" customHeight="false" outlineLevel="0" collapsed="false"/>
    <row r="414" customFormat="false" ht="25.35" hidden="false" customHeight="false" outlineLevel="0" collapsed="false"/>
    <row r="415" customFormat="false" ht="25.35" hidden="false" customHeight="false" outlineLevel="0" collapsed="false"/>
    <row r="416" customFormat="false" ht="25.35" hidden="false" customHeight="false" outlineLevel="0" collapsed="false"/>
    <row r="417" customFormat="false" ht="25.35" hidden="false" customHeight="false" outlineLevel="0" collapsed="false"/>
    <row r="418" customFormat="false" ht="25.35" hidden="false" customHeight="false" outlineLevel="0" collapsed="false"/>
    <row r="419" customFormat="false" ht="25.35" hidden="false" customHeight="false" outlineLevel="0" collapsed="false"/>
    <row r="420" customFormat="false" ht="25.35" hidden="false" customHeight="false" outlineLevel="0" collapsed="false"/>
    <row r="421" customFormat="false" ht="25.35" hidden="false" customHeight="false" outlineLevel="0" collapsed="false"/>
    <row r="422" customFormat="false" ht="25.35" hidden="false" customHeight="false" outlineLevel="0" collapsed="false"/>
    <row r="423" customFormat="false" ht="25.35" hidden="false" customHeight="false" outlineLevel="0" collapsed="false"/>
    <row r="424" customFormat="false" ht="25.35" hidden="false" customHeight="false" outlineLevel="0" collapsed="false"/>
    <row r="425" customFormat="false" ht="25.35" hidden="false" customHeight="false" outlineLevel="0" collapsed="false"/>
    <row r="426" customFormat="false" ht="25.35" hidden="false" customHeight="false" outlineLevel="0" collapsed="false"/>
    <row r="427" customFormat="false" ht="25.35" hidden="false" customHeight="false" outlineLevel="0" collapsed="false"/>
    <row r="428" customFormat="false" ht="25.35" hidden="false" customHeight="false" outlineLevel="0" collapsed="false"/>
    <row r="429" customFormat="false" ht="25.35" hidden="false" customHeight="false" outlineLevel="0" collapsed="false"/>
    <row r="430" customFormat="false" ht="25.35" hidden="false" customHeight="false" outlineLevel="0" collapsed="false"/>
    <row r="431" customFormat="false" ht="25.35" hidden="false" customHeight="false" outlineLevel="0" collapsed="false"/>
    <row r="432" customFormat="false" ht="25.3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