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ocations Detail" sheetId="1" state="visible" r:id="rId3"/>
  </sheets>
  <definedNames>
    <definedName function="false" hidden="false" localSheetId="0" name="_xlnm.Print_Area" vbProcedure="false">'Allocations Detail'!$A$1:$Q$151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2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reduce Click at home by 1/3 per Louise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20</xdr:row>
                <xdr:rowOff>8</xdr:rowOff>
              </xdr:from>
              <xdr:to>
                <xdr:col>11</xdr:col>
                <xdr:colOff>30</xdr:colOff>
                <xdr:row>24</xdr:row>
                <xdr:rowOff>10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reduce by 1/3 per Louise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25</xdr:row>
                <xdr:rowOff>8</xdr:rowOff>
              </xdr:from>
              <xdr:to>
                <xdr:col>11</xdr:col>
                <xdr:colOff>30</xdr:colOff>
                <xdr:row>29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<sst xmlns="http://schemas.openxmlformats.org/spreadsheetml/2006/main" count="98" uniqueCount="84">
  <si>
    <t xml:space="preserve">2002 Plan Allocated Costs</t>
  </si>
  <si>
    <t xml:space="preserve">2002 Plan Compared to 2001 Forecast</t>
  </si>
  <si>
    <t xml:space="preserve">Allocations</t>
  </si>
  <si>
    <t xml:space="preserve">Comments</t>
  </si>
  <si>
    <t xml:space="preserve">Proposed</t>
  </si>
  <si>
    <t xml:space="preserve">ENA Agreed</t>
  </si>
  <si>
    <t xml:space="preserve">2001 2CE</t>
  </si>
  <si>
    <t xml:space="preserve">Allocation</t>
  </si>
  <si>
    <t xml:space="preserve">2002 Plan</t>
  </si>
  <si>
    <t xml:space="preserve">% Change</t>
  </si>
  <si>
    <t xml:space="preserve">    Executive</t>
  </si>
  <si>
    <t xml:space="preserve">kept in OOC</t>
  </si>
  <si>
    <t xml:space="preserve">    Legal</t>
  </si>
  <si>
    <t xml:space="preserve">included with Haedicke's plan, but not pushed to commercial teams, kept in OOC</t>
  </si>
  <si>
    <t xml:space="preserve">    RAC</t>
  </si>
  <si>
    <t xml:space="preserve">split between commercial teams evenly</t>
  </si>
  <si>
    <t xml:space="preserve">    Accounting</t>
  </si>
  <si>
    <t xml:space="preserve">audit fees for opinion- kept in OOC</t>
  </si>
  <si>
    <t xml:space="preserve">    Tax</t>
  </si>
  <si>
    <t xml:space="preserve">included with Douglas' plan, but not pushed to commercial teams, kept in OOC; met decrease of 19%</t>
  </si>
  <si>
    <t xml:space="preserve">    Risk Management</t>
  </si>
  <si>
    <t xml:space="preserve">Jim Bullion to review property insurance coverage and respond </t>
  </si>
  <si>
    <t xml:space="preserve">    SAP</t>
  </si>
  <si>
    <t xml:space="preserve">pushed out to commercial teams over headcount</t>
  </si>
  <si>
    <t xml:space="preserve">    Accounts Payable</t>
  </si>
  <si>
    <t xml:space="preserve">    Human Resources</t>
  </si>
  <si>
    <t xml:space="preserve">    Benefit Plans and Comp</t>
  </si>
  <si>
    <t xml:space="preserve">padded $10M in plan; kept in OOC</t>
  </si>
  <si>
    <t xml:space="preserve">    Regulatory Affairs</t>
  </si>
  <si>
    <t xml:space="preserve">    PR</t>
  </si>
  <si>
    <t xml:space="preserve">    Community Relations</t>
  </si>
  <si>
    <t xml:space="preserve">    Aviation</t>
  </si>
  <si>
    <t xml:space="preserve">flat to last year</t>
  </si>
  <si>
    <t xml:space="preserve">    Global Finance</t>
  </si>
  <si>
    <t xml:space="preserve">  Total Corp</t>
  </si>
  <si>
    <t xml:space="preserve">    Assurance Services</t>
  </si>
  <si>
    <t xml:space="preserve">    Canada</t>
  </si>
  <si>
    <t xml:space="preserve">stays with Canada</t>
  </si>
  <si>
    <t xml:space="preserve">    Competitive Analysis/Bus Controls</t>
  </si>
  <si>
    <t xml:space="preserve">    Esource </t>
  </si>
  <si>
    <t xml:space="preserve">allocation based on 2001 usage</t>
  </si>
  <si>
    <t xml:space="preserve">    Financial Operations  </t>
  </si>
  <si>
    <t xml:space="preserve">usage based allocations provided by Haedicke</t>
  </si>
  <si>
    <t xml:space="preserve">    Public Relations</t>
  </si>
  <si>
    <t xml:space="preserve">    Research</t>
  </si>
  <si>
    <t xml:space="preserve">50% gas, 25% East Power, 25% West Power</t>
  </si>
  <si>
    <t xml:space="preserve">pushed out to commercial teams over headcount; net decrease of 19%</t>
  </si>
  <si>
    <t xml:space="preserve">    Technical Services</t>
  </si>
  <si>
    <t xml:space="preserve">90% Duran, 10% Asset Mktg</t>
  </si>
  <si>
    <t xml:space="preserve">    Transaction Support</t>
  </si>
  <si>
    <t xml:space="preserve">    Treasury</t>
  </si>
  <si>
    <t xml:space="preserve">Duran 30%, Calger 30%, Miller 10%, evenly over remaining</t>
  </si>
  <si>
    <t xml:space="preserve">    Buildout and Other</t>
  </si>
  <si>
    <t xml:space="preserve">  Total ENA</t>
  </si>
  <si>
    <t xml:space="preserve">    Energy Operations</t>
  </si>
  <si>
    <t xml:space="preserve">    Energy Operations- IT Development</t>
  </si>
  <si>
    <t xml:space="preserve">    Enron Online</t>
  </si>
  <si>
    <t xml:space="preserve">allocated over avg transactions per day Sept YTD</t>
  </si>
  <si>
    <t xml:space="preserve">    IT Development</t>
  </si>
  <si>
    <t xml:space="preserve">depreciation &amp; bonus over hc; new dev allocated based on direct usage</t>
  </si>
  <si>
    <t xml:space="preserve">    IT Infrastructure</t>
  </si>
  <si>
    <t xml:space="preserve">Total ENW</t>
  </si>
  <si>
    <t xml:space="preserve">TOTAL Allocations</t>
  </si>
  <si>
    <t xml:space="preserve">Non-Allocable Costs</t>
  </si>
  <si>
    <t xml:space="preserve">    Coyote (Turnaround through 12/2009)</t>
  </si>
  <si>
    <t xml:space="preserve">Margin change from: 12/31/00</t>
  </si>
  <si>
    <t xml:space="preserve">DPR Change</t>
  </si>
  <si>
    <t xml:space="preserve">MPR Change</t>
  </si>
  <si>
    <t xml:space="preserve">Other Margin Changes</t>
  </si>
  <si>
    <t xml:space="preserve">Total Change</t>
  </si>
  <si>
    <t xml:space="preserve">Prior Day:</t>
  </si>
  <si>
    <t xml:space="preserve">Current Day:</t>
  </si>
  <si>
    <t xml:space="preserve">Change:</t>
  </si>
  <si>
    <t xml:space="preserve">    Citrus (Turnaround through 10/2013)</t>
  </si>
  <si>
    <t xml:space="preserve">    Pan Nat</t>
  </si>
  <si>
    <t xml:space="preserve">    Sithe</t>
  </si>
  <si>
    <t xml:space="preserve">    Sithe Adj</t>
  </si>
  <si>
    <t xml:space="preserve">    CES</t>
  </si>
  <si>
    <t xml:space="preserve">    Mexico City</t>
  </si>
  <si>
    <t xml:space="preserve">    Weather Alert Amortization</t>
  </si>
  <si>
    <t xml:space="preserve">    Bonus</t>
  </si>
  <si>
    <t xml:space="preserve">$3.9M in bonus is included in Support dept plans above</t>
  </si>
  <si>
    <t xml:space="preserve">Total Non-Allocable</t>
  </si>
  <si>
    <t xml:space="preserve">Total Group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</si>
</sst>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\-??_);_(@_)"/>
    <numFmt numFmtId="166" formatCode="mmmm\ d&quot;, &quot;yyyy"/>
    <numFmt numFmtId="167" formatCode="_(\$* #,##0.00_);_(\$* \(#,##0.00\);_(\$* \-??_);_(@_)"/>
    <numFmt numFmtId="168" formatCode="_(\$* #,##0_);_(\$* \(#,##0\);_(\$* \-??_);_(@_)"/>
    <numFmt numFmtId="169" formatCode="_(* #,##0.00_);_(* \(#,##0.00\);_(* \-??_);_(@_)"/>
    <numFmt numFmtId="170" formatCode="0%"/>
    <numFmt numFmtId="171" formatCode="_(* #,##0_);_(* \(#,##0\);_(* \-_);_(@_)"/>
    <numFmt numFmtId="172" formatCode="mm/dd/yy"/>
    <numFmt numFmtId="173" formatCode="_(\$* #,##0_);_(\$* \(#,##0\);_(\$* \-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8"/>
      <name val="Arial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6"/>
      <name val="Arial"/>
      <family val="2"/>
    </font>
    <font>
      <b val="true"/>
      <sz val="10"/>
      <color rgb="FF000000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b val="true"/>
      <sz val="9"/>
      <color rgb="FF0000FF"/>
      <name val="Arial Narrow"/>
      <family val="2"/>
    </font>
    <font>
      <sz val="8"/>
      <color rgb="FFFF0000"/>
      <name val="Arial Narrow"/>
      <family val="2"/>
    </font>
    <font>
      <b val="true"/>
      <i val="true"/>
      <sz val="9"/>
      <name val="Arial Narrow"/>
      <family val="2"/>
    </font>
    <font>
      <b val="true"/>
      <sz val="9"/>
      <name val="Arial Narrow"/>
      <family val="2"/>
    </font>
    <font>
      <sz val="9"/>
      <color rgb="FF000000"/>
      <name val="Arial Narrow"/>
      <family val="2"/>
    </font>
    <font>
      <b val="true"/>
      <i val="true"/>
      <sz val="8"/>
      <name val="Arial Narrow"/>
      <family val="2"/>
    </font>
    <font>
      <b val="true"/>
      <sz val="8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26"/>
      <color rgb="FF333399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2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6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3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2" borderId="3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2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3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2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2" borderId="21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3" fillId="2" borderId="36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2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6" fillId="0" borderId="3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2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2" borderId="3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1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6" fillId="0" borderId="36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2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2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0" fillId="0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6" fillId="0" borderId="21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16" fillId="0" borderId="36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0" fillId="0" borderId="1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3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2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4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42" xfId="19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19080</xdr:rowOff>
    </xdr:from>
    <xdr:to>
      <xdr:col>17</xdr:col>
      <xdr:colOff>79920</xdr:colOff>
      <xdr:row>4</xdr:row>
      <xdr:rowOff>28800</xdr:rowOff>
    </xdr:to>
    <xdr:sp>
      <xdr:nvSpPr>
        <xdr:cNvPr id="0" name="Rectangle 3"/>
        <xdr:cNvSpPr/>
      </xdr:nvSpPr>
      <xdr:spPr>
        <a:xfrm>
          <a:off x="0" y="19080"/>
          <a:ext cx="10699200" cy="736200"/>
        </a:xfrm>
        <a:prstGeom prst="rect">
          <a:avLst/>
        </a:prstGeom>
        <a:gradFill rotWithShape="0">
          <a:gsLst>
            <a:gs pos="0">
              <a:srgbClr val="969696"/>
            </a:gs>
            <a:gs pos="100000">
              <a:srgbClr val="ffffff"/>
            </a:gs>
          </a:gsLst>
          <a:lin ang="5400000"/>
        </a:gra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76680</xdr:rowOff>
    </xdr:from>
    <xdr:to>
      <xdr:col>8</xdr:col>
      <xdr:colOff>563760</xdr:colOff>
      <xdr:row>3</xdr:row>
      <xdr:rowOff>104760</xdr:rowOff>
    </xdr:to>
    <xdr:sp>
      <xdr:nvSpPr>
        <xdr:cNvPr id="1" name="Text 4"/>
        <xdr:cNvSpPr/>
      </xdr:nvSpPr>
      <xdr:spPr>
        <a:xfrm>
          <a:off x="0" y="76680"/>
          <a:ext cx="5128920" cy="55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2600" strike="noStrike" u="none">
              <a:solidFill>
                <a:srgbClr val="333399"/>
              </a:solidFill>
              <a:effectLst/>
              <a:uFillTx/>
              <a:latin typeface="Arial Black"/>
            </a:rPr>
            <a:t>Enron North America</a:t>
          </a:r>
          <a:endParaRPr b="0" lang="en-US" sz="2600" strike="noStrike" u="none">
            <a:effectLst/>
            <a:uFillTx/>
            <a:latin typeface="Times New Roman"/>
          </a:endParaRPr>
        </a:p>
        <a:p>
          <a:endParaRPr b="0" lang="en-US" sz="2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522720</xdr:colOff>
      <xdr:row>0</xdr:row>
      <xdr:rowOff>28800</xdr:rowOff>
    </xdr:from>
    <xdr:to>
      <xdr:col>16</xdr:col>
      <xdr:colOff>644760</xdr:colOff>
      <xdr:row>3</xdr:row>
      <xdr:rowOff>123480</xdr:rowOff>
    </xdr:to>
    <xdr:pic>
      <xdr:nvPicPr>
        <xdr:cNvPr id="2" name="Picture 5" descr=""/>
        <xdr:cNvPicPr/>
      </xdr:nvPicPr>
      <xdr:blipFill>
        <a:blip r:embed="rId1"/>
        <a:stretch/>
      </xdr:blipFill>
      <xdr:spPr>
        <a:xfrm>
          <a:off x="9019080" y="28800"/>
          <a:ext cx="664920" cy="62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56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8" min="7" style="2" width="7.7"/>
    <col collapsed="false" customWidth="true" hidden="false" outlineLevel="0" max="9" min="9" style="2" width="8.56"/>
    <col collapsed="false" customWidth="true" hidden="false" outlineLevel="0" max="10" min="10" style="2" width="7.7"/>
    <col collapsed="false" customWidth="true" hidden="false" outlineLevel="0" max="11" min="11" style="1" width="8.7"/>
    <col collapsed="false" customWidth="true" hidden="false" outlineLevel="0" max="16" min="12" style="1" width="7.7"/>
    <col collapsed="false" customWidth="true" hidden="false" outlineLevel="0" max="17" min="17" style="1" width="22.42"/>
    <col collapsed="false" customWidth="true" hidden="false" outlineLevel="0" max="18" min="18" style="1" width="1.7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0"/>
      <c r="L1" s="0"/>
      <c r="M1" s="0"/>
      <c r="N1" s="0"/>
      <c r="O1" s="0"/>
      <c r="P1" s="0"/>
      <c r="Q1" s="0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6"/>
      <c r="L2" s="6"/>
      <c r="M2" s="6"/>
      <c r="N2" s="6"/>
      <c r="O2" s="6"/>
      <c r="P2" s="6"/>
      <c r="Q2" s="6"/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5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6"/>
      <c r="L3" s="6"/>
      <c r="M3" s="6"/>
      <c r="N3" s="6"/>
      <c r="O3" s="6"/>
      <c r="P3" s="6"/>
      <c r="Q3" s="6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5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6"/>
      <c r="L4" s="6"/>
      <c r="M4" s="6"/>
      <c r="N4" s="6"/>
      <c r="O4" s="6"/>
      <c r="P4" s="6"/>
      <c r="Q4" s="6"/>
      <c r="R4" s="7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5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0"/>
      <c r="L5" s="0"/>
      <c r="M5" s="0"/>
      <c r="N5" s="0"/>
      <c r="O5" s="0"/>
      <c r="P5" s="0"/>
      <c r="Q5" s="0"/>
      <c r="R5" s="7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20.25" hidden="false" customHeight="true" outlineLevel="0" collapsed="false">
      <c r="A6" s="9" t="s">
        <v>0</v>
      </c>
      <c r="B6" s="3"/>
      <c r="C6" s="3"/>
      <c r="D6" s="3"/>
      <c r="E6" s="3"/>
      <c r="F6" s="3"/>
      <c r="G6" s="3"/>
      <c r="H6" s="3"/>
      <c r="I6" s="3"/>
      <c r="J6" s="3"/>
      <c r="K6" s="0"/>
      <c r="L6" s="0"/>
      <c r="M6" s="0"/>
      <c r="N6" s="0"/>
      <c r="O6" s="0"/>
      <c r="P6" s="0"/>
      <c r="Q6" s="0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20.25" hidden="false" customHeight="false" outlineLevel="0" collapsed="false">
      <c r="A7" s="9" t="s">
        <v>1</v>
      </c>
      <c r="B7" s="3"/>
      <c r="C7" s="3"/>
      <c r="D7" s="3"/>
      <c r="E7" s="3"/>
      <c r="F7" s="3"/>
      <c r="G7" s="3"/>
      <c r="H7" s="3"/>
      <c r="I7" s="3"/>
      <c r="J7" s="10"/>
      <c r="K7" s="0"/>
      <c r="L7" s="0"/>
      <c r="M7" s="0"/>
      <c r="N7" s="0"/>
      <c r="O7" s="0"/>
      <c r="P7" s="0"/>
      <c r="Q7" s="0"/>
      <c r="R7" s="7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15" hidden="false" customHeight="true" outlineLevel="0" collapsed="false">
      <c r="A8" s="0"/>
      <c r="B8" s="0"/>
      <c r="C8" s="0"/>
      <c r="D8" s="0"/>
      <c r="E8" s="0"/>
      <c r="F8" s="0"/>
      <c r="G8" s="11"/>
      <c r="H8" s="11"/>
      <c r="I8" s="11"/>
      <c r="J8" s="11"/>
      <c r="K8" s="0"/>
      <c r="L8" s="0"/>
      <c r="M8" s="0"/>
      <c r="N8" s="0"/>
      <c r="O8" s="0"/>
      <c r="P8" s="0"/>
      <c r="Q8" s="0"/>
      <c r="R8" s="12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5" hidden="false" customHeight="true" outlineLevel="0" collapsed="false">
      <c r="A9" s="13"/>
      <c r="B9" s="14"/>
      <c r="C9" s="15"/>
      <c r="D9" s="15"/>
      <c r="E9" s="15"/>
      <c r="F9" s="14"/>
      <c r="G9" s="16"/>
      <c r="H9" s="16"/>
      <c r="I9" s="16"/>
      <c r="J9" s="16"/>
      <c r="K9" s="17"/>
      <c r="L9" s="17"/>
      <c r="M9" s="17"/>
      <c r="N9" s="18"/>
      <c r="O9" s="18"/>
      <c r="P9" s="18"/>
      <c r="Q9" s="18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4.25" hidden="false" customHeight="true" outlineLevel="0" collapsed="false">
      <c r="A10" s="20" t="s">
        <v>2</v>
      </c>
      <c r="B10" s="21"/>
      <c r="C10" s="15"/>
      <c r="D10" s="15"/>
      <c r="E10" s="15"/>
      <c r="F10" s="21"/>
      <c r="G10" s="22" t="s">
        <v>2</v>
      </c>
      <c r="H10" s="22"/>
      <c r="I10" s="22"/>
      <c r="J10" s="22"/>
      <c r="K10" s="23" t="s">
        <v>3</v>
      </c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4.25" hidden="false" customHeight="true" outlineLevel="0" collapsed="false">
      <c r="A11" s="20"/>
      <c r="B11" s="21"/>
      <c r="C11" s="25"/>
      <c r="D11" s="25"/>
      <c r="E11" s="25"/>
      <c r="F11" s="21"/>
      <c r="G11" s="26"/>
      <c r="H11" s="27" t="s">
        <v>4</v>
      </c>
      <c r="I11" s="28" t="s">
        <v>5</v>
      </c>
      <c r="J11" s="29"/>
      <c r="K11" s="30"/>
      <c r="L11" s="30"/>
      <c r="M11" s="30"/>
      <c r="N11" s="30"/>
      <c r="O11" s="30"/>
      <c r="P11" s="30"/>
      <c r="Q11" s="31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8" hidden="false" customHeight="true" outlineLevel="0" collapsed="false">
      <c r="A12" s="32"/>
      <c r="B12" s="33"/>
      <c r="C12" s="34"/>
      <c r="D12" s="34"/>
      <c r="E12" s="34"/>
      <c r="F12" s="33"/>
      <c r="G12" s="35" t="s">
        <v>6</v>
      </c>
      <c r="H12" s="34" t="s">
        <v>7</v>
      </c>
      <c r="I12" s="36" t="s">
        <v>8</v>
      </c>
      <c r="J12" s="37" t="s">
        <v>9</v>
      </c>
      <c r="K12" s="32"/>
      <c r="L12" s="38"/>
      <c r="M12" s="38"/>
      <c r="N12" s="34"/>
      <c r="O12" s="38"/>
      <c r="P12" s="38"/>
      <c r="Q12" s="39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6" hidden="false" customHeight="true" outlineLevel="0" collapsed="false">
      <c r="A13" s="41"/>
      <c r="B13" s="42"/>
      <c r="C13" s="43"/>
      <c r="D13" s="44"/>
      <c r="E13" s="43"/>
      <c r="F13" s="42"/>
      <c r="G13" s="45"/>
      <c r="H13" s="43"/>
      <c r="I13" s="46"/>
      <c r="J13" s="47"/>
      <c r="K13" s="48"/>
      <c r="L13" s="44"/>
      <c r="M13" s="44"/>
      <c r="N13" s="44"/>
      <c r="O13" s="44"/>
      <c r="P13" s="44"/>
      <c r="Q13" s="49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13.5" hidden="false" customHeight="true" outlineLevel="0" collapsed="false">
      <c r="A14" s="41" t="s">
        <v>10</v>
      </c>
      <c r="B14" s="50"/>
      <c r="C14" s="51"/>
      <c r="D14" s="51"/>
      <c r="E14" s="52"/>
      <c r="F14" s="53"/>
      <c r="G14" s="54" t="n">
        <v>0</v>
      </c>
      <c r="H14" s="51" t="n">
        <v>140</v>
      </c>
      <c r="I14" s="55" t="n">
        <v>140</v>
      </c>
      <c r="J14" s="56"/>
      <c r="K14" s="57" t="s">
        <v>11</v>
      </c>
      <c r="L14" s="51"/>
      <c r="M14" s="51"/>
      <c r="N14" s="51"/>
      <c r="O14" s="52"/>
      <c r="P14" s="52"/>
      <c r="Q14" s="58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false" customHeight="true" outlineLevel="0" collapsed="false">
      <c r="A15" s="41" t="s">
        <v>12</v>
      </c>
      <c r="B15" s="50"/>
      <c r="C15" s="51"/>
      <c r="D15" s="51"/>
      <c r="E15" s="52"/>
      <c r="F15" s="53"/>
      <c r="G15" s="60" t="n">
        <v>2199</v>
      </c>
      <c r="H15" s="61" t="n">
        <v>2383</v>
      </c>
      <c r="I15" s="62" t="n">
        <v>2383</v>
      </c>
      <c r="J15" s="56" t="n">
        <f aca="false">I15/G15-1</f>
        <v>0.083674397453388</v>
      </c>
      <c r="K15" s="57" t="s">
        <v>13</v>
      </c>
      <c r="L15" s="51"/>
      <c r="M15" s="51"/>
      <c r="N15" s="51"/>
      <c r="O15" s="52"/>
      <c r="P15" s="52"/>
      <c r="Q15" s="58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</row>
    <row r="16" customFormat="false" ht="13.5" hidden="false" customHeight="true" outlineLevel="0" collapsed="false">
      <c r="A16" s="41" t="s">
        <v>14</v>
      </c>
      <c r="B16" s="50"/>
      <c r="C16" s="51"/>
      <c r="D16" s="51"/>
      <c r="E16" s="52"/>
      <c r="F16" s="53"/>
      <c r="G16" s="60" t="n">
        <v>9545</v>
      </c>
      <c r="H16" s="61" t="n">
        <v>7680</v>
      </c>
      <c r="I16" s="62" t="n">
        <v>7680</v>
      </c>
      <c r="J16" s="56" t="n">
        <f aca="false">I16/G16-1</f>
        <v>-0.195390256678889</v>
      </c>
      <c r="K16" s="57" t="s">
        <v>15</v>
      </c>
      <c r="L16" s="51"/>
      <c r="M16" s="51"/>
      <c r="N16" s="51"/>
      <c r="O16" s="52"/>
      <c r="P16" s="52"/>
      <c r="Q16" s="58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</row>
    <row r="17" customFormat="false" ht="13.5" hidden="false" customHeight="true" outlineLevel="0" collapsed="false">
      <c r="A17" s="41" t="s">
        <v>16</v>
      </c>
      <c r="B17" s="50"/>
      <c r="C17" s="51"/>
      <c r="D17" s="51"/>
      <c r="E17" s="52"/>
      <c r="F17" s="53"/>
      <c r="G17" s="60" t="n">
        <v>3381</v>
      </c>
      <c r="H17" s="61" t="n">
        <v>3150</v>
      </c>
      <c r="I17" s="62" t="n">
        <v>3000</v>
      </c>
      <c r="J17" s="56" t="n">
        <f aca="false">I17/G17-1</f>
        <v>-0.112688553682343</v>
      </c>
      <c r="K17" s="57" t="s">
        <v>17</v>
      </c>
      <c r="L17" s="51"/>
      <c r="M17" s="51"/>
      <c r="N17" s="51"/>
      <c r="O17" s="52"/>
      <c r="P17" s="52"/>
      <c r="Q17" s="58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</row>
    <row r="18" customFormat="false" ht="13.5" hidden="false" customHeight="true" outlineLevel="0" collapsed="false">
      <c r="A18" s="41" t="s">
        <v>18</v>
      </c>
      <c r="B18" s="50"/>
      <c r="C18" s="51"/>
      <c r="D18" s="51"/>
      <c r="E18" s="52"/>
      <c r="F18" s="53"/>
      <c r="G18" s="60" t="n">
        <v>2671</v>
      </c>
      <c r="H18" s="61" t="n">
        <v>2278</v>
      </c>
      <c r="I18" s="62" t="n">
        <v>2278</v>
      </c>
      <c r="J18" s="56" t="n">
        <f aca="false">I18/G18-1</f>
        <v>-0.147135904155747</v>
      </c>
      <c r="K18" s="57" t="s">
        <v>19</v>
      </c>
      <c r="L18" s="51"/>
      <c r="M18" s="51"/>
      <c r="N18" s="51"/>
      <c r="O18" s="52"/>
      <c r="P18" s="52"/>
      <c r="Q18" s="58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3.5" hidden="false" customHeight="true" outlineLevel="0" collapsed="false">
      <c r="A19" s="63" t="s">
        <v>20</v>
      </c>
      <c r="B19" s="50"/>
      <c r="C19" s="51"/>
      <c r="D19" s="51"/>
      <c r="E19" s="52"/>
      <c r="F19" s="53"/>
      <c r="G19" s="60" t="n">
        <v>4902</v>
      </c>
      <c r="H19" s="61" t="n">
        <v>9069</v>
      </c>
      <c r="I19" s="62" t="n">
        <v>9069</v>
      </c>
      <c r="J19" s="56" t="n">
        <f aca="false">I19/G19-1</f>
        <v>0.850061199510404</v>
      </c>
      <c r="K19" s="57" t="s">
        <v>21</v>
      </c>
      <c r="L19" s="51"/>
      <c r="M19" s="51"/>
      <c r="N19" s="51"/>
      <c r="O19" s="52"/>
      <c r="P19" s="52"/>
      <c r="Q19" s="58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3.5" hidden="false" customHeight="true" outlineLevel="0" collapsed="false">
      <c r="A20" s="41" t="s">
        <v>22</v>
      </c>
      <c r="B20" s="50"/>
      <c r="C20" s="51"/>
      <c r="D20" s="51"/>
      <c r="E20" s="52"/>
      <c r="F20" s="53"/>
      <c r="G20" s="60" t="n">
        <v>5190</v>
      </c>
      <c r="H20" s="61" t="n">
        <v>6722</v>
      </c>
      <c r="I20" s="62" t="n">
        <v>6722</v>
      </c>
      <c r="J20" s="56" t="n">
        <f aca="false">I20/G20-1</f>
        <v>0.295183044315992</v>
      </c>
      <c r="K20" s="57" t="s">
        <v>23</v>
      </c>
      <c r="L20" s="51"/>
      <c r="M20" s="51"/>
      <c r="N20" s="51"/>
      <c r="O20" s="52"/>
      <c r="P20" s="52"/>
      <c r="Q20" s="58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41" t="s">
        <v>24</v>
      </c>
      <c r="B21" s="50"/>
      <c r="C21" s="51"/>
      <c r="D21" s="51"/>
      <c r="E21" s="52"/>
      <c r="F21" s="53"/>
      <c r="G21" s="60" t="n">
        <v>404</v>
      </c>
      <c r="H21" s="61" t="n">
        <v>254</v>
      </c>
      <c r="I21" s="62" t="n">
        <v>254</v>
      </c>
      <c r="J21" s="56" t="n">
        <f aca="false">I21/G21-1</f>
        <v>-0.371287128712871</v>
      </c>
      <c r="K21" s="57" t="s">
        <v>11</v>
      </c>
      <c r="L21" s="51"/>
      <c r="M21" s="51"/>
      <c r="N21" s="51"/>
      <c r="O21" s="52"/>
      <c r="P21" s="52"/>
      <c r="Q21" s="58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41" t="s">
        <v>25</v>
      </c>
      <c r="B22" s="50"/>
      <c r="C22" s="51"/>
      <c r="D22" s="51"/>
      <c r="E22" s="52"/>
      <c r="F22" s="53"/>
      <c r="G22" s="60" t="n">
        <v>4493</v>
      </c>
      <c r="H22" s="61" t="n">
        <v>1473</v>
      </c>
      <c r="I22" s="62" t="n">
        <v>1473</v>
      </c>
      <c r="J22" s="56" t="n">
        <f aca="false">I22/G22-1</f>
        <v>-0.672156688181616</v>
      </c>
      <c r="K22" s="64" t="s">
        <v>11</v>
      </c>
      <c r="L22" s="51"/>
      <c r="M22" s="51"/>
      <c r="N22" s="51"/>
      <c r="O22" s="52"/>
      <c r="P22" s="52"/>
      <c r="Q22" s="58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63" t="s">
        <v>26</v>
      </c>
      <c r="B23" s="50"/>
      <c r="C23" s="65"/>
      <c r="D23" s="65"/>
      <c r="E23" s="66"/>
      <c r="F23" s="53"/>
      <c r="G23" s="67" t="n">
        <v>17576</v>
      </c>
      <c r="H23" s="65" t="n">
        <v>17642</v>
      </c>
      <c r="I23" s="68" t="n">
        <f aca="false">17642+10000</f>
        <v>27642</v>
      </c>
      <c r="J23" s="56" t="n">
        <f aca="false">I23/G23-1</f>
        <v>0.572712790168412</v>
      </c>
      <c r="K23" s="57" t="s">
        <v>27</v>
      </c>
      <c r="L23" s="65"/>
      <c r="M23" s="65"/>
      <c r="N23" s="65"/>
      <c r="O23" s="66"/>
      <c r="P23" s="66"/>
      <c r="Q23" s="58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63" t="s">
        <v>28</v>
      </c>
      <c r="B24" s="50"/>
      <c r="C24" s="65"/>
      <c r="D24" s="65"/>
      <c r="E24" s="66"/>
      <c r="F24" s="53"/>
      <c r="G24" s="67" t="n">
        <v>12696</v>
      </c>
      <c r="H24" s="65" t="n">
        <v>11185</v>
      </c>
      <c r="I24" s="68" t="n">
        <f aca="false">11185-298</f>
        <v>10887</v>
      </c>
      <c r="J24" s="56" t="n">
        <f aca="false">I24/G24-1</f>
        <v>-0.142485822306238</v>
      </c>
      <c r="K24" s="64"/>
      <c r="L24" s="65"/>
      <c r="M24" s="65"/>
      <c r="N24" s="65"/>
      <c r="O24" s="66"/>
      <c r="P24" s="66"/>
      <c r="Q24" s="58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63" t="s">
        <v>29</v>
      </c>
      <c r="B25" s="50"/>
      <c r="C25" s="65"/>
      <c r="D25" s="65"/>
      <c r="E25" s="66"/>
      <c r="F25" s="53"/>
      <c r="G25" s="67" t="n">
        <v>1051</v>
      </c>
      <c r="H25" s="65" t="n">
        <v>1509</v>
      </c>
      <c r="I25" s="68" t="n">
        <v>900</v>
      </c>
      <c r="J25" s="56" t="n">
        <f aca="false">I25/G25-1</f>
        <v>-0.143672692673644</v>
      </c>
      <c r="K25" s="64"/>
      <c r="L25" s="65"/>
      <c r="M25" s="65"/>
      <c r="N25" s="65"/>
      <c r="O25" s="66"/>
      <c r="P25" s="66"/>
      <c r="Q25" s="58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A26" s="63" t="s">
        <v>30</v>
      </c>
      <c r="B26" s="50"/>
      <c r="C26" s="65"/>
      <c r="D26" s="65"/>
      <c r="E26" s="66"/>
      <c r="F26" s="53"/>
      <c r="G26" s="67" t="n">
        <v>1104</v>
      </c>
      <c r="H26" s="65" t="n">
        <v>1801</v>
      </c>
      <c r="I26" s="68" t="n">
        <v>1801</v>
      </c>
      <c r="J26" s="56" t="n">
        <f aca="false">I26/G26-1</f>
        <v>0.631340579710145</v>
      </c>
      <c r="K26" s="64" t="s">
        <v>11</v>
      </c>
      <c r="L26" s="65"/>
      <c r="M26" s="65"/>
      <c r="N26" s="65"/>
      <c r="O26" s="66"/>
      <c r="P26" s="66"/>
      <c r="Q26" s="58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3.5" hidden="false" customHeight="true" outlineLevel="0" collapsed="false">
      <c r="A27" s="63" t="s">
        <v>31</v>
      </c>
      <c r="B27" s="50"/>
      <c r="C27" s="65"/>
      <c r="D27" s="65"/>
      <c r="E27" s="66"/>
      <c r="F27" s="53"/>
      <c r="G27" s="67" t="n">
        <v>1314</v>
      </c>
      <c r="H27" s="65" t="n">
        <v>3095</v>
      </c>
      <c r="I27" s="68" t="n">
        <v>1314</v>
      </c>
      <c r="J27" s="56" t="n">
        <f aca="false">I27/G27-1</f>
        <v>0</v>
      </c>
      <c r="K27" s="64" t="s">
        <v>32</v>
      </c>
      <c r="L27" s="65"/>
      <c r="M27" s="65"/>
      <c r="N27" s="65"/>
      <c r="O27" s="66"/>
      <c r="P27" s="66"/>
      <c r="Q27" s="58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A28" s="63" t="s">
        <v>33</v>
      </c>
      <c r="B28" s="50"/>
      <c r="C28" s="65"/>
      <c r="D28" s="65"/>
      <c r="E28" s="66"/>
      <c r="F28" s="53"/>
      <c r="G28" s="67" t="n">
        <v>4301</v>
      </c>
      <c r="H28" s="65" t="n">
        <v>3719</v>
      </c>
      <c r="I28" s="68" t="n">
        <v>3719</v>
      </c>
      <c r="J28" s="56" t="n">
        <f aca="false">I28/G28-1</f>
        <v>-0.135317368053941</v>
      </c>
      <c r="K28" s="64"/>
      <c r="L28" s="65"/>
      <c r="M28" s="65"/>
      <c r="N28" s="65"/>
      <c r="O28" s="66"/>
      <c r="P28" s="66"/>
      <c r="Q28" s="58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A29" s="63"/>
      <c r="B29" s="50"/>
      <c r="C29" s="65"/>
      <c r="D29" s="65"/>
      <c r="E29" s="66"/>
      <c r="F29" s="53"/>
      <c r="G29" s="67"/>
      <c r="H29" s="65"/>
      <c r="I29" s="68"/>
      <c r="J29" s="56"/>
      <c r="K29" s="64"/>
      <c r="L29" s="65"/>
      <c r="M29" s="65"/>
      <c r="N29" s="65"/>
      <c r="O29" s="66"/>
      <c r="P29" s="66"/>
      <c r="Q29" s="58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12" hidden="false" customHeight="true" outlineLevel="0" collapsed="false">
      <c r="A30" s="69" t="s">
        <v>34</v>
      </c>
      <c r="B30" s="70"/>
      <c r="C30" s="70"/>
      <c r="D30" s="70"/>
      <c r="E30" s="70"/>
      <c r="F30" s="71"/>
      <c r="G30" s="72" t="n">
        <f aca="false">SUM(G13:G28)</f>
        <v>70827</v>
      </c>
      <c r="H30" s="73" t="n">
        <f aca="false">SUM(H13:H28)</f>
        <v>72100</v>
      </c>
      <c r="I30" s="73" t="n">
        <f aca="false">SUM(I13:I28)</f>
        <v>79262</v>
      </c>
      <c r="J30" s="74" t="n">
        <f aca="false">I30/G30-1</f>
        <v>0.119093001256583</v>
      </c>
      <c r="K30" s="75"/>
      <c r="L30" s="70"/>
      <c r="M30" s="70"/>
      <c r="N30" s="70"/>
      <c r="O30" s="70"/>
      <c r="P30" s="70"/>
      <c r="Q30" s="76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</row>
    <row r="31" customFormat="false" ht="7.5" hidden="false" customHeight="true" outlineLevel="0" collapsed="false">
      <c r="A31" s="41"/>
      <c r="B31" s="61"/>
      <c r="C31" s="61"/>
      <c r="D31" s="61"/>
      <c r="E31" s="53"/>
      <c r="F31" s="61"/>
      <c r="G31" s="78"/>
      <c r="H31" s="61"/>
      <c r="I31" s="62"/>
      <c r="J31" s="79"/>
      <c r="K31" s="80"/>
      <c r="L31" s="81"/>
      <c r="M31" s="81"/>
      <c r="N31" s="81"/>
      <c r="O31" s="82"/>
      <c r="P31" s="82"/>
      <c r="Q31" s="83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</row>
    <row r="32" customFormat="false" ht="13.5" hidden="false" customHeight="true" outlineLevel="0" collapsed="false">
      <c r="A32" s="41" t="s">
        <v>35</v>
      </c>
      <c r="B32" s="65"/>
      <c r="C32" s="65"/>
      <c r="D32" s="65"/>
      <c r="E32" s="66"/>
      <c r="F32" s="53"/>
      <c r="G32" s="84" t="n">
        <f aca="false">3612-3000</f>
        <v>612</v>
      </c>
      <c r="H32" s="65" t="n">
        <f aca="false">3156-3000</f>
        <v>156</v>
      </c>
      <c r="I32" s="68" t="n">
        <v>156</v>
      </c>
      <c r="J32" s="56" t="n">
        <f aca="false">I32/G32-1</f>
        <v>-0.745098039215686</v>
      </c>
      <c r="K32" s="64" t="s">
        <v>23</v>
      </c>
      <c r="L32" s="65"/>
      <c r="M32" s="65"/>
      <c r="N32" s="65"/>
      <c r="O32" s="66"/>
      <c r="P32" s="66"/>
      <c r="Q32" s="58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</row>
    <row r="33" customFormat="false" ht="13.5" hidden="false" customHeight="true" outlineLevel="0" collapsed="false">
      <c r="A33" s="41" t="s">
        <v>36</v>
      </c>
      <c r="B33" s="61"/>
      <c r="C33" s="61"/>
      <c r="D33" s="61"/>
      <c r="E33" s="53"/>
      <c r="F33" s="61"/>
      <c r="G33" s="78" t="n">
        <f aca="false">12904-7500</f>
        <v>5404</v>
      </c>
      <c r="H33" s="61" t="n">
        <f aca="false">12500-7800</f>
        <v>4700</v>
      </c>
      <c r="I33" s="62" t="n">
        <f aca="false">12500-7800</f>
        <v>4700</v>
      </c>
      <c r="J33" s="56" t="n">
        <f aca="false">I33/G33-1</f>
        <v>-0.130273871206514</v>
      </c>
      <c r="K33" s="85" t="s">
        <v>37</v>
      </c>
      <c r="L33" s="61"/>
      <c r="M33" s="61"/>
      <c r="N33" s="61"/>
      <c r="O33" s="53"/>
      <c r="P33" s="53"/>
      <c r="Q33" s="86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3.5" hidden="false" customHeight="true" outlineLevel="0" collapsed="false">
      <c r="A34" s="41" t="s">
        <v>38</v>
      </c>
      <c r="B34" s="65"/>
      <c r="C34" s="65"/>
      <c r="D34" s="65"/>
      <c r="E34" s="66"/>
      <c r="F34" s="53"/>
      <c r="G34" s="84" t="n">
        <v>2092</v>
      </c>
      <c r="H34" s="65" t="n">
        <v>1456</v>
      </c>
      <c r="I34" s="68" t="n">
        <v>1456</v>
      </c>
      <c r="J34" s="56" t="n">
        <f aca="false">I34/G34-1</f>
        <v>-0.304015296367113</v>
      </c>
      <c r="K34" s="64" t="s">
        <v>23</v>
      </c>
      <c r="L34" s="65"/>
      <c r="M34" s="65"/>
      <c r="N34" s="65"/>
      <c r="O34" s="66"/>
      <c r="P34" s="66"/>
      <c r="Q34" s="58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0"/>
      <c r="IV34" s="40"/>
      <c r="IW34" s="40"/>
    </row>
    <row r="35" customFormat="false" ht="13.5" hidden="false" customHeight="true" outlineLevel="0" collapsed="false">
      <c r="A35" s="41" t="s">
        <v>39</v>
      </c>
      <c r="B35" s="65"/>
      <c r="C35" s="65"/>
      <c r="D35" s="65"/>
      <c r="E35" s="66"/>
      <c r="F35" s="53"/>
      <c r="G35" s="84" t="n">
        <v>0</v>
      </c>
      <c r="H35" s="65" t="n">
        <v>268</v>
      </c>
      <c r="I35" s="68" t="n">
        <v>268</v>
      </c>
      <c r="J35" s="56" t="n">
        <v>0</v>
      </c>
      <c r="K35" s="64" t="s">
        <v>40</v>
      </c>
      <c r="L35" s="65"/>
      <c r="M35" s="65"/>
      <c r="N35" s="65"/>
      <c r="O35" s="66"/>
      <c r="P35" s="66"/>
      <c r="Q35" s="58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  <c r="IU35" s="40"/>
      <c r="IV35" s="40"/>
      <c r="IW35" s="40"/>
    </row>
    <row r="36" customFormat="false" ht="13.5" hidden="false" customHeight="true" outlineLevel="0" collapsed="false">
      <c r="A36" s="41" t="s">
        <v>41</v>
      </c>
      <c r="B36" s="65"/>
      <c r="C36" s="65"/>
      <c r="D36" s="65"/>
      <c r="E36" s="66"/>
      <c r="F36" s="53"/>
      <c r="G36" s="84" t="n">
        <v>12065</v>
      </c>
      <c r="H36" s="65" t="n">
        <v>7805</v>
      </c>
      <c r="I36" s="68" t="n">
        <v>7805</v>
      </c>
      <c r="J36" s="56" t="n">
        <f aca="false">I36/G36-1</f>
        <v>-0.353087443016991</v>
      </c>
      <c r="K36" s="64" t="s">
        <v>23</v>
      </c>
      <c r="L36" s="65"/>
      <c r="M36" s="65"/>
      <c r="N36" s="65"/>
      <c r="O36" s="66"/>
      <c r="P36" s="66"/>
      <c r="Q36" s="58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0"/>
      <c r="IV36" s="40"/>
      <c r="IW36" s="40"/>
    </row>
    <row r="37" customFormat="false" ht="13.5" hidden="false" customHeight="true" outlineLevel="0" collapsed="false">
      <c r="A37" s="41" t="s">
        <v>25</v>
      </c>
      <c r="B37" s="65"/>
      <c r="C37" s="65"/>
      <c r="D37" s="65"/>
      <c r="E37" s="66"/>
      <c r="F37" s="53"/>
      <c r="G37" s="84" t="n">
        <f aca="false">5799-1122</f>
        <v>4677</v>
      </c>
      <c r="H37" s="65" t="n">
        <f aca="false">3651-999</f>
        <v>2652</v>
      </c>
      <c r="I37" s="68" t="n">
        <f aca="false">3651-999</f>
        <v>2652</v>
      </c>
      <c r="J37" s="56" t="n">
        <f aca="false">I37/G37-1</f>
        <v>-0.432969852469532</v>
      </c>
      <c r="K37" s="64" t="s">
        <v>23</v>
      </c>
      <c r="L37" s="65"/>
      <c r="M37" s="65"/>
      <c r="N37" s="65"/>
      <c r="O37" s="66"/>
      <c r="P37" s="66"/>
      <c r="Q37" s="58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  <c r="IU37" s="40"/>
      <c r="IV37" s="40"/>
      <c r="IW37" s="40"/>
    </row>
    <row r="38" customFormat="false" ht="13.5" hidden="false" customHeight="true" outlineLevel="0" collapsed="false">
      <c r="A38" s="41" t="s">
        <v>12</v>
      </c>
      <c r="B38" s="65"/>
      <c r="C38" s="65"/>
      <c r="D38" s="65"/>
      <c r="E38" s="66"/>
      <c r="F38" s="53"/>
      <c r="G38" s="84" t="n">
        <f aca="false">17952+17391-2150</f>
        <v>33193</v>
      </c>
      <c r="H38" s="65" t="n">
        <f aca="false">24122-2383</f>
        <v>21739</v>
      </c>
      <c r="I38" s="68" t="n">
        <f aca="false">24122-2383</f>
        <v>21739</v>
      </c>
      <c r="J38" s="56" t="n">
        <f aca="false">I38/G38-1</f>
        <v>-0.34507275630404</v>
      </c>
      <c r="K38" s="41" t="s">
        <v>42</v>
      </c>
      <c r="L38" s="65"/>
      <c r="M38" s="65"/>
      <c r="N38" s="65"/>
      <c r="O38" s="66"/>
      <c r="P38" s="66"/>
      <c r="Q38" s="58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  <c r="IT38" s="40"/>
      <c r="IU38" s="40"/>
      <c r="IV38" s="40"/>
      <c r="IW38" s="40"/>
    </row>
    <row r="39" customFormat="false" ht="13.5" hidden="false" customHeight="true" outlineLevel="0" collapsed="false">
      <c r="A39" s="41" t="s">
        <v>43</v>
      </c>
      <c r="B39" s="65"/>
      <c r="C39" s="65"/>
      <c r="D39" s="65"/>
      <c r="E39" s="66"/>
      <c r="F39" s="53"/>
      <c r="G39" s="84" t="n">
        <v>1529</v>
      </c>
      <c r="H39" s="65" t="n">
        <v>517</v>
      </c>
      <c r="I39" s="68" t="n">
        <v>517</v>
      </c>
      <c r="J39" s="56" t="n">
        <f aca="false">I39/G39-1</f>
        <v>-0.661870503597122</v>
      </c>
      <c r="K39" s="64" t="s">
        <v>23</v>
      </c>
      <c r="L39" s="65"/>
      <c r="M39" s="65"/>
      <c r="N39" s="65"/>
      <c r="O39" s="66"/>
      <c r="P39" s="66"/>
      <c r="Q39" s="58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  <c r="IR39" s="40"/>
      <c r="IS39" s="40"/>
      <c r="IT39" s="40"/>
      <c r="IU39" s="40"/>
      <c r="IV39" s="40"/>
      <c r="IW39" s="40"/>
    </row>
    <row r="40" customFormat="false" ht="13.5" hidden="false" customHeight="true" outlineLevel="0" collapsed="false">
      <c r="A40" s="41" t="s">
        <v>44</v>
      </c>
      <c r="B40" s="65"/>
      <c r="C40" s="65"/>
      <c r="D40" s="65"/>
      <c r="E40" s="66"/>
      <c r="F40" s="53"/>
      <c r="G40" s="84" t="n">
        <f aca="false">3978</f>
        <v>3978</v>
      </c>
      <c r="H40" s="65" t="n">
        <v>2698</v>
      </c>
      <c r="I40" s="68" t="n">
        <v>2698</v>
      </c>
      <c r="J40" s="56" t="n">
        <f aca="false">I40/G40-1</f>
        <v>-0.321769733534439</v>
      </c>
      <c r="K40" s="64" t="s">
        <v>45</v>
      </c>
      <c r="L40" s="65"/>
      <c r="M40" s="65"/>
      <c r="N40" s="65"/>
      <c r="O40" s="66"/>
      <c r="P40" s="66"/>
      <c r="Q40" s="58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  <c r="IL40" s="40"/>
      <c r="IM40" s="40"/>
      <c r="IN40" s="40"/>
      <c r="IO40" s="40"/>
      <c r="IP40" s="40"/>
      <c r="IQ40" s="40"/>
      <c r="IR40" s="40"/>
      <c r="IS40" s="40"/>
      <c r="IT40" s="40"/>
      <c r="IU40" s="40"/>
      <c r="IV40" s="40"/>
      <c r="IW40" s="40"/>
    </row>
    <row r="41" customFormat="false" ht="13.5" hidden="false" customHeight="true" outlineLevel="0" collapsed="false">
      <c r="A41" s="41" t="s">
        <v>18</v>
      </c>
      <c r="B41" s="65"/>
      <c r="C41" s="65"/>
      <c r="D41" s="65"/>
      <c r="E41" s="66"/>
      <c r="F41" s="53"/>
      <c r="G41" s="84" t="n">
        <v>1837</v>
      </c>
      <c r="H41" s="65" t="n">
        <f aca="false">3662-2278</f>
        <v>1384</v>
      </c>
      <c r="I41" s="68" t="n">
        <f aca="false">3662-2278</f>
        <v>1384</v>
      </c>
      <c r="J41" s="56" t="n">
        <f aca="false">I41/G41-1</f>
        <v>-0.246597713663582</v>
      </c>
      <c r="K41" s="64" t="s">
        <v>46</v>
      </c>
      <c r="L41" s="65"/>
      <c r="M41" s="65"/>
      <c r="N41" s="65"/>
      <c r="O41" s="66"/>
      <c r="P41" s="66"/>
      <c r="Q41" s="58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  <c r="IL41" s="40"/>
      <c r="IM41" s="40"/>
      <c r="IN41" s="40"/>
      <c r="IO41" s="40"/>
      <c r="IP41" s="40"/>
      <c r="IQ41" s="40"/>
      <c r="IR41" s="40"/>
      <c r="IS41" s="40"/>
      <c r="IT41" s="40"/>
      <c r="IU41" s="40"/>
      <c r="IV41" s="40"/>
      <c r="IW41" s="40"/>
    </row>
    <row r="42" customFormat="false" ht="13.5" hidden="false" customHeight="false" outlineLevel="0" collapsed="false">
      <c r="A42" s="41" t="s">
        <v>47</v>
      </c>
      <c r="G42" s="84" t="n">
        <v>2754</v>
      </c>
      <c r="H42" s="65" t="n">
        <v>2714</v>
      </c>
      <c r="I42" s="68" t="n">
        <v>2714</v>
      </c>
      <c r="J42" s="56" t="n">
        <f aca="false">I42/G42-1</f>
        <v>-0.0145243282498184</v>
      </c>
      <c r="K42" s="41" t="s">
        <v>48</v>
      </c>
      <c r="L42" s="87"/>
      <c r="M42" s="87"/>
      <c r="N42" s="87"/>
      <c r="O42" s="87"/>
      <c r="P42" s="87"/>
      <c r="Q42" s="88"/>
    </row>
    <row r="43" customFormat="false" ht="13.5" hidden="false" customHeight="true" outlineLevel="0" collapsed="false">
      <c r="A43" s="41" t="s">
        <v>49</v>
      </c>
      <c r="B43" s="65"/>
      <c r="C43" s="65"/>
      <c r="D43" s="65"/>
      <c r="E43" s="66"/>
      <c r="F43" s="53"/>
      <c r="G43" s="84" t="n">
        <v>2094</v>
      </c>
      <c r="H43" s="65" t="n">
        <v>1261</v>
      </c>
      <c r="I43" s="68" t="n">
        <v>1261</v>
      </c>
      <c r="J43" s="56" t="n">
        <f aca="false">I43/G43-1</f>
        <v>-0.397803247373448</v>
      </c>
      <c r="K43" s="64" t="s">
        <v>23</v>
      </c>
      <c r="L43" s="65"/>
      <c r="M43" s="65"/>
      <c r="N43" s="65"/>
      <c r="O43" s="66"/>
      <c r="P43" s="66"/>
      <c r="Q43" s="58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  <c r="IL43" s="40"/>
      <c r="IM43" s="40"/>
      <c r="IN43" s="40"/>
      <c r="IO43" s="40"/>
      <c r="IP43" s="40"/>
      <c r="IQ43" s="40"/>
      <c r="IR43" s="40"/>
      <c r="IS43" s="40"/>
      <c r="IT43" s="40"/>
      <c r="IU43" s="40"/>
      <c r="IV43" s="40"/>
      <c r="IW43" s="40"/>
    </row>
    <row r="44" customFormat="false" ht="13.5" hidden="false" customHeight="true" outlineLevel="0" collapsed="false">
      <c r="A44" s="41" t="s">
        <v>50</v>
      </c>
      <c r="B44" s="65"/>
      <c r="C44" s="65"/>
      <c r="D44" s="65"/>
      <c r="E44" s="66"/>
      <c r="F44" s="53"/>
      <c r="G44" s="84" t="n">
        <v>1966</v>
      </c>
      <c r="H44" s="65" t="n">
        <v>2641</v>
      </c>
      <c r="I44" s="68" t="n">
        <v>2641</v>
      </c>
      <c r="J44" s="56" t="n">
        <f aca="false">I44/G44-1</f>
        <v>0.343336724313327</v>
      </c>
      <c r="K44" s="64" t="s">
        <v>51</v>
      </c>
      <c r="L44" s="65"/>
      <c r="M44" s="65"/>
      <c r="N44" s="65"/>
      <c r="O44" s="66"/>
      <c r="P44" s="66"/>
      <c r="Q44" s="58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  <c r="IL44" s="40"/>
      <c r="IM44" s="40"/>
      <c r="IN44" s="40"/>
      <c r="IO44" s="40"/>
      <c r="IP44" s="40"/>
      <c r="IQ44" s="40"/>
      <c r="IR44" s="40"/>
      <c r="IS44" s="40"/>
      <c r="IT44" s="40"/>
      <c r="IU44" s="40"/>
      <c r="IV44" s="40"/>
      <c r="IW44" s="40"/>
    </row>
    <row r="45" customFormat="false" ht="13.5" hidden="false" customHeight="true" outlineLevel="0" collapsed="false">
      <c r="A45" s="41" t="s">
        <v>52</v>
      </c>
      <c r="B45" s="65"/>
      <c r="C45" s="65"/>
      <c r="D45" s="65"/>
      <c r="E45" s="66"/>
      <c r="F45" s="53"/>
      <c r="G45" s="84" t="n">
        <v>3119</v>
      </c>
      <c r="H45" s="65" t="n">
        <v>2992</v>
      </c>
      <c r="I45" s="68" t="n">
        <v>2992</v>
      </c>
      <c r="J45" s="56" t="n">
        <f aca="false">I45/G45-1</f>
        <v>-0.0407181789034947</v>
      </c>
      <c r="K45" s="89"/>
      <c r="L45" s="90"/>
      <c r="M45" s="90"/>
      <c r="N45" s="90"/>
      <c r="O45" s="91"/>
      <c r="P45" s="91"/>
      <c r="Q45" s="92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  <c r="IC45" s="40"/>
      <c r="ID45" s="40"/>
      <c r="IE45" s="40"/>
      <c r="IF45" s="40"/>
      <c r="IG45" s="40"/>
      <c r="IH45" s="40"/>
      <c r="II45" s="40"/>
      <c r="IJ45" s="40"/>
      <c r="IK45" s="40"/>
      <c r="IL45" s="40"/>
      <c r="IM45" s="40"/>
      <c r="IN45" s="40"/>
      <c r="IO45" s="40"/>
      <c r="IP45" s="40"/>
      <c r="IQ45" s="40"/>
      <c r="IR45" s="40"/>
      <c r="IS45" s="40"/>
      <c r="IT45" s="40"/>
      <c r="IU45" s="40"/>
      <c r="IV45" s="40"/>
      <c r="IW45" s="40"/>
    </row>
    <row r="46" customFormat="false" ht="14.25" hidden="false" customHeight="true" outlineLevel="0" collapsed="false">
      <c r="A46" s="69" t="s">
        <v>53</v>
      </c>
      <c r="B46" s="70"/>
      <c r="C46" s="70"/>
      <c r="D46" s="70"/>
      <c r="E46" s="70"/>
      <c r="F46" s="71"/>
      <c r="G46" s="72" t="n">
        <f aca="false">SUM(G32:G45)</f>
        <v>75320</v>
      </c>
      <c r="H46" s="73" t="n">
        <f aca="false">SUM(H32:H45)</f>
        <v>52983</v>
      </c>
      <c r="I46" s="73" t="n">
        <f aca="false">SUM(I32:I45)</f>
        <v>52983</v>
      </c>
      <c r="J46" s="74" t="n">
        <f aca="false">I46/G46-1</f>
        <v>-0.296561338289963</v>
      </c>
      <c r="K46" s="93"/>
      <c r="L46" s="94"/>
      <c r="M46" s="94"/>
      <c r="N46" s="94"/>
      <c r="O46" s="94"/>
      <c r="P46" s="94"/>
      <c r="Q46" s="95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7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  <c r="GA46" s="77"/>
      <c r="GB46" s="77"/>
      <c r="GC46" s="77"/>
      <c r="GD46" s="77"/>
      <c r="GE46" s="77"/>
      <c r="GF46" s="77"/>
      <c r="GG46" s="77"/>
      <c r="GH46" s="77"/>
      <c r="GI46" s="77"/>
      <c r="GJ46" s="77"/>
      <c r="GK46" s="77"/>
      <c r="GL46" s="77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  <c r="GX46" s="77"/>
      <c r="GY46" s="77"/>
      <c r="GZ46" s="77"/>
      <c r="HA46" s="77"/>
      <c r="HB46" s="77"/>
      <c r="HC46" s="77"/>
      <c r="HD46" s="77"/>
      <c r="HE46" s="77"/>
      <c r="HF46" s="77"/>
      <c r="HG46" s="77"/>
      <c r="HH46" s="77"/>
      <c r="HI46" s="77"/>
      <c r="HJ46" s="77"/>
      <c r="HK46" s="77"/>
      <c r="HL46" s="77"/>
      <c r="HM46" s="77"/>
      <c r="HN46" s="77"/>
      <c r="HO46" s="77"/>
      <c r="HP46" s="77"/>
      <c r="HQ46" s="77"/>
      <c r="HR46" s="77"/>
      <c r="HS46" s="77"/>
      <c r="HT46" s="77"/>
      <c r="HU46" s="77"/>
      <c r="HV46" s="77"/>
      <c r="HW46" s="77"/>
      <c r="HX46" s="77"/>
      <c r="HY46" s="77"/>
      <c r="HZ46" s="77"/>
      <c r="IA46" s="77"/>
      <c r="IB46" s="77"/>
      <c r="IC46" s="77"/>
      <c r="ID46" s="77"/>
      <c r="IE46" s="77"/>
      <c r="IF46" s="77"/>
      <c r="IG46" s="77"/>
      <c r="IH46" s="77"/>
      <c r="II46" s="77"/>
      <c r="IJ46" s="77"/>
      <c r="IK46" s="77"/>
      <c r="IL46" s="77"/>
      <c r="IM46" s="77"/>
      <c r="IN46" s="77"/>
      <c r="IO46" s="77"/>
      <c r="IP46" s="77"/>
      <c r="IQ46" s="77"/>
      <c r="IR46" s="77"/>
      <c r="IS46" s="77"/>
      <c r="IT46" s="77"/>
      <c r="IU46" s="77"/>
      <c r="IV46" s="77"/>
      <c r="IW46" s="77"/>
    </row>
    <row r="47" customFormat="false" ht="7.5" hidden="false" customHeight="true" outlineLevel="0" collapsed="false">
      <c r="A47" s="41"/>
      <c r="B47" s="61"/>
      <c r="C47" s="61"/>
      <c r="D47" s="61"/>
      <c r="E47" s="53"/>
      <c r="F47" s="61"/>
      <c r="G47" s="78"/>
      <c r="H47" s="61"/>
      <c r="I47" s="62"/>
      <c r="J47" s="79"/>
      <c r="K47" s="85"/>
      <c r="L47" s="61"/>
      <c r="M47" s="61"/>
      <c r="N47" s="61"/>
      <c r="O47" s="53"/>
      <c r="P47" s="53"/>
      <c r="Q47" s="86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  <c r="IL47" s="40"/>
      <c r="IM47" s="40"/>
      <c r="IN47" s="40"/>
      <c r="IO47" s="40"/>
      <c r="IP47" s="40"/>
      <c r="IQ47" s="40"/>
      <c r="IR47" s="40"/>
      <c r="IS47" s="40"/>
      <c r="IT47" s="40"/>
      <c r="IU47" s="40"/>
      <c r="IV47" s="40"/>
      <c r="IW47" s="40"/>
    </row>
    <row r="48" customFormat="false" ht="8.25" hidden="false" customHeight="true" outlineLevel="0" collapsed="false">
      <c r="A48" s="41"/>
      <c r="B48" s="61"/>
      <c r="C48" s="61"/>
      <c r="D48" s="61"/>
      <c r="E48" s="53"/>
      <c r="F48" s="61"/>
      <c r="G48" s="78"/>
      <c r="H48" s="61"/>
      <c r="I48" s="62"/>
      <c r="J48" s="79"/>
      <c r="K48" s="85"/>
      <c r="L48" s="61"/>
      <c r="M48" s="61"/>
      <c r="N48" s="61"/>
      <c r="O48" s="53"/>
      <c r="P48" s="53"/>
      <c r="Q48" s="86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  <c r="IL48" s="40"/>
      <c r="IM48" s="40"/>
      <c r="IN48" s="40"/>
      <c r="IO48" s="40"/>
      <c r="IP48" s="40"/>
      <c r="IQ48" s="40"/>
      <c r="IR48" s="40"/>
      <c r="IS48" s="40"/>
      <c r="IT48" s="40"/>
      <c r="IU48" s="40"/>
      <c r="IV48" s="40"/>
      <c r="IW48" s="40"/>
    </row>
    <row r="49" customFormat="false" ht="13.5" hidden="false" customHeight="true" outlineLevel="0" collapsed="false">
      <c r="A49" s="41" t="s">
        <v>54</v>
      </c>
      <c r="B49" s="61"/>
      <c r="C49" s="61"/>
      <c r="D49" s="65"/>
      <c r="E49" s="66"/>
      <c r="F49" s="61"/>
      <c r="G49" s="84" t="n">
        <v>45772</v>
      </c>
      <c r="H49" s="65" t="n">
        <v>44563</v>
      </c>
      <c r="I49" s="68" t="n">
        <v>44563</v>
      </c>
      <c r="J49" s="56" t="n">
        <f aca="false">I49/G49-1</f>
        <v>-0.0264135279209997</v>
      </c>
      <c r="K49" s="96"/>
      <c r="L49" s="61"/>
      <c r="M49" s="61"/>
      <c r="N49" s="65"/>
      <c r="O49" s="66"/>
      <c r="P49" s="66"/>
      <c r="Q49" s="86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  <c r="IC49" s="40"/>
      <c r="ID49" s="40"/>
      <c r="IE49" s="40"/>
      <c r="IF49" s="40"/>
      <c r="IG49" s="40"/>
      <c r="IH49" s="40"/>
      <c r="II49" s="40"/>
      <c r="IJ49" s="40"/>
      <c r="IK49" s="40"/>
      <c r="IL49" s="40"/>
      <c r="IM49" s="40"/>
      <c r="IN49" s="40"/>
      <c r="IO49" s="40"/>
      <c r="IP49" s="40"/>
      <c r="IQ49" s="40"/>
      <c r="IR49" s="40"/>
      <c r="IS49" s="40"/>
      <c r="IT49" s="40"/>
      <c r="IU49" s="40"/>
      <c r="IV49" s="40"/>
      <c r="IW49" s="40"/>
    </row>
    <row r="50" customFormat="false" ht="13.5" hidden="false" customHeight="true" outlineLevel="0" collapsed="false">
      <c r="A50" s="41" t="s">
        <v>55</v>
      </c>
      <c r="B50" s="61"/>
      <c r="C50" s="61"/>
      <c r="D50" s="65"/>
      <c r="E50" s="66"/>
      <c r="F50" s="61"/>
      <c r="G50" s="84"/>
      <c r="H50" s="65"/>
      <c r="I50" s="68"/>
      <c r="J50" s="56"/>
      <c r="K50" s="96"/>
      <c r="L50" s="61"/>
      <c r="M50" s="61"/>
      <c r="N50" s="65"/>
      <c r="O50" s="66"/>
      <c r="P50" s="66"/>
      <c r="Q50" s="86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  <c r="IC50" s="40"/>
      <c r="ID50" s="40"/>
      <c r="IE50" s="40"/>
      <c r="IF50" s="40"/>
      <c r="IG50" s="40"/>
      <c r="IH50" s="40"/>
      <c r="II50" s="40"/>
      <c r="IJ50" s="40"/>
      <c r="IK50" s="40"/>
      <c r="IL50" s="40"/>
      <c r="IM50" s="40"/>
      <c r="IN50" s="40"/>
      <c r="IO50" s="40"/>
      <c r="IP50" s="40"/>
      <c r="IQ50" s="40"/>
      <c r="IR50" s="40"/>
      <c r="IS50" s="40"/>
      <c r="IT50" s="40"/>
      <c r="IU50" s="40"/>
      <c r="IV50" s="40"/>
      <c r="IW50" s="40"/>
    </row>
    <row r="51" customFormat="false" ht="13.5" hidden="false" customHeight="true" outlineLevel="0" collapsed="false">
      <c r="A51" s="63" t="s">
        <v>56</v>
      </c>
      <c r="B51" s="61"/>
      <c r="C51" s="61"/>
      <c r="D51" s="65"/>
      <c r="E51" s="66"/>
      <c r="F51" s="61"/>
      <c r="G51" s="84" t="n">
        <f aca="false">19685-2387+1833</f>
        <v>19131</v>
      </c>
      <c r="H51" s="65" t="n">
        <v>21482</v>
      </c>
      <c r="I51" s="68" t="n">
        <v>21482</v>
      </c>
      <c r="J51" s="56" t="n">
        <f aca="false">I51/G51-1</f>
        <v>0.122889550990539</v>
      </c>
      <c r="K51" s="85" t="s">
        <v>57</v>
      </c>
      <c r="L51" s="61"/>
      <c r="M51" s="61"/>
      <c r="N51" s="65"/>
      <c r="O51" s="66"/>
      <c r="P51" s="66"/>
      <c r="Q51" s="86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  <c r="HY51" s="40"/>
      <c r="HZ51" s="40"/>
      <c r="IA51" s="40"/>
      <c r="IB51" s="40"/>
      <c r="IC51" s="40"/>
      <c r="ID51" s="40"/>
      <c r="IE51" s="40"/>
      <c r="IF51" s="40"/>
      <c r="IG51" s="40"/>
      <c r="IH51" s="40"/>
      <c r="II51" s="40"/>
      <c r="IJ51" s="40"/>
      <c r="IK51" s="40"/>
      <c r="IL51" s="40"/>
      <c r="IM51" s="40"/>
      <c r="IN51" s="40"/>
      <c r="IO51" s="40"/>
      <c r="IP51" s="40"/>
      <c r="IQ51" s="40"/>
      <c r="IR51" s="40"/>
      <c r="IS51" s="40"/>
      <c r="IT51" s="40"/>
      <c r="IU51" s="40"/>
      <c r="IV51" s="40"/>
      <c r="IW51" s="40"/>
    </row>
    <row r="52" customFormat="false" ht="13.5" hidden="false" customHeight="true" outlineLevel="0" collapsed="false">
      <c r="A52" s="41" t="s">
        <v>58</v>
      </c>
      <c r="B52" s="61"/>
      <c r="C52" s="61"/>
      <c r="D52" s="65"/>
      <c r="E52" s="66"/>
      <c r="F52" s="61"/>
      <c r="G52" s="84" t="n">
        <f aca="false">34525-4916-3784+1833+4916+5538</f>
        <v>38112</v>
      </c>
      <c r="H52" s="65" t="n">
        <f aca="false">17354+21566</f>
        <v>38920</v>
      </c>
      <c r="I52" s="68" t="n">
        <v>38920</v>
      </c>
      <c r="J52" s="56" t="n">
        <f aca="false">I52/G52-1</f>
        <v>0.0212006717044499</v>
      </c>
      <c r="K52" s="85" t="s">
        <v>59</v>
      </c>
      <c r="L52" s="61"/>
      <c r="M52" s="61"/>
      <c r="N52" s="65"/>
      <c r="O52" s="66"/>
      <c r="P52" s="66"/>
      <c r="Q52" s="86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  <c r="IC52" s="40"/>
      <c r="ID52" s="40"/>
      <c r="IE52" s="40"/>
      <c r="IF52" s="40"/>
      <c r="IG52" s="40"/>
      <c r="IH52" s="40"/>
      <c r="II52" s="40"/>
      <c r="IJ52" s="40"/>
      <c r="IK52" s="40"/>
      <c r="IL52" s="40"/>
      <c r="IM52" s="40"/>
      <c r="IN52" s="40"/>
      <c r="IO52" s="40"/>
      <c r="IP52" s="40"/>
      <c r="IQ52" s="40"/>
      <c r="IR52" s="40"/>
      <c r="IS52" s="40"/>
      <c r="IT52" s="40"/>
      <c r="IU52" s="40"/>
      <c r="IV52" s="40"/>
      <c r="IW52" s="40"/>
    </row>
    <row r="53" customFormat="false" ht="13.5" hidden="false" customHeight="true" outlineLevel="0" collapsed="false">
      <c r="A53" s="41" t="s">
        <v>60</v>
      </c>
      <c r="B53" s="61"/>
      <c r="C53" s="61"/>
      <c r="D53" s="65"/>
      <c r="E53" s="66"/>
      <c r="F53" s="61"/>
      <c r="G53" s="84" t="n">
        <f aca="false">29430+2137+1833+10391</f>
        <v>43791</v>
      </c>
      <c r="H53" s="65" t="n">
        <v>38648</v>
      </c>
      <c r="I53" s="68" t="n">
        <v>38648</v>
      </c>
      <c r="J53" s="56" t="n">
        <f aca="false">I53/G53-1</f>
        <v>-0.117444223698934</v>
      </c>
      <c r="K53" s="64" t="s">
        <v>23</v>
      </c>
      <c r="L53" s="61"/>
      <c r="M53" s="61"/>
      <c r="N53" s="65"/>
      <c r="O53" s="66"/>
      <c r="P53" s="66"/>
      <c r="Q53" s="86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40"/>
      <c r="IQ53" s="40"/>
      <c r="IR53" s="40"/>
      <c r="IS53" s="40"/>
      <c r="IT53" s="40"/>
      <c r="IU53" s="40"/>
      <c r="IV53" s="40"/>
      <c r="IW53" s="40"/>
    </row>
    <row r="54" customFormat="false" ht="13.5" hidden="false" customHeight="true" outlineLevel="0" collapsed="false">
      <c r="A54" s="41"/>
      <c r="B54" s="61"/>
      <c r="C54" s="61"/>
      <c r="D54" s="65"/>
      <c r="E54" s="66"/>
      <c r="F54" s="61"/>
      <c r="G54" s="97"/>
      <c r="H54" s="65"/>
      <c r="I54" s="68"/>
      <c r="J54" s="56"/>
      <c r="K54" s="85"/>
      <c r="L54" s="61"/>
      <c r="M54" s="61"/>
      <c r="N54" s="65"/>
      <c r="O54" s="66"/>
      <c r="P54" s="66"/>
      <c r="Q54" s="86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0"/>
      <c r="ID54" s="40"/>
      <c r="IE54" s="40"/>
      <c r="IF54" s="40"/>
      <c r="IG54" s="40"/>
      <c r="IH54" s="40"/>
      <c r="II54" s="40"/>
      <c r="IJ54" s="40"/>
      <c r="IK54" s="40"/>
      <c r="IL54" s="40"/>
      <c r="IM54" s="40"/>
      <c r="IN54" s="40"/>
      <c r="IO54" s="40"/>
      <c r="IP54" s="40"/>
      <c r="IQ54" s="40"/>
      <c r="IR54" s="40"/>
      <c r="IS54" s="40"/>
      <c r="IT54" s="40"/>
      <c r="IU54" s="40"/>
      <c r="IV54" s="40"/>
      <c r="IW54" s="40"/>
    </row>
    <row r="55" customFormat="false" ht="12" hidden="false" customHeight="true" outlineLevel="0" collapsed="false">
      <c r="A55" s="69" t="s">
        <v>61</v>
      </c>
      <c r="B55" s="70"/>
      <c r="C55" s="70"/>
      <c r="D55" s="70"/>
      <c r="E55" s="70"/>
      <c r="F55" s="71"/>
      <c r="G55" s="73" t="n">
        <f aca="false">SUM(G49:G54)</f>
        <v>146806</v>
      </c>
      <c r="H55" s="73" t="n">
        <f aca="false">SUM(H49:H53)</f>
        <v>143613</v>
      </c>
      <c r="I55" s="73" t="n">
        <f aca="false">SUM(I49:I53)</f>
        <v>143613</v>
      </c>
      <c r="J55" s="74" t="n">
        <f aca="false">I55/G55-1</f>
        <v>-0.0217497922428239</v>
      </c>
      <c r="K55" s="75"/>
      <c r="L55" s="70"/>
      <c r="M55" s="70"/>
      <c r="N55" s="70"/>
      <c r="O55" s="70"/>
      <c r="P55" s="70"/>
      <c r="Q55" s="76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8"/>
      <c r="GJ55" s="98"/>
      <c r="GK55" s="98"/>
      <c r="GL55" s="98"/>
      <c r="GM55" s="98"/>
      <c r="GN55" s="98"/>
      <c r="GO55" s="98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8"/>
      <c r="HB55" s="98"/>
      <c r="HC55" s="98"/>
      <c r="HD55" s="98"/>
      <c r="HE55" s="98"/>
      <c r="HF55" s="98"/>
      <c r="HG55" s="98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8"/>
      <c r="IF55" s="98"/>
      <c r="IG55" s="98"/>
      <c r="IH55" s="98"/>
      <c r="II55" s="98"/>
      <c r="IJ55" s="98"/>
      <c r="IK55" s="98"/>
      <c r="IL55" s="98"/>
      <c r="IM55" s="98"/>
      <c r="IN55" s="98"/>
      <c r="IO55" s="98"/>
      <c r="IP55" s="98"/>
      <c r="IQ55" s="98"/>
      <c r="IR55" s="98"/>
      <c r="IS55" s="98"/>
      <c r="IT55" s="98"/>
      <c r="IU55" s="98"/>
      <c r="IV55" s="98"/>
      <c r="IW55" s="98"/>
    </row>
    <row r="56" customFormat="false" ht="6.75" hidden="false" customHeight="true" outlineLevel="0" collapsed="false">
      <c r="A56" s="99"/>
      <c r="B56" s="61"/>
      <c r="C56" s="61"/>
      <c r="D56" s="100"/>
      <c r="E56" s="53"/>
      <c r="F56" s="53"/>
      <c r="G56" s="101"/>
      <c r="H56" s="100"/>
      <c r="I56" s="102"/>
      <c r="J56" s="103"/>
      <c r="K56" s="85"/>
      <c r="L56" s="61"/>
      <c r="M56" s="61"/>
      <c r="N56" s="100"/>
      <c r="O56" s="53"/>
      <c r="P56" s="53"/>
      <c r="Q56" s="58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</row>
    <row r="57" customFormat="false" ht="12" hidden="false" customHeight="true" outlineLevel="0" collapsed="false">
      <c r="A57" s="105" t="s">
        <v>62</v>
      </c>
      <c r="B57" s="106"/>
      <c r="C57" s="106"/>
      <c r="D57" s="106"/>
      <c r="E57" s="106"/>
      <c r="F57" s="107"/>
      <c r="G57" s="108" t="n">
        <f aca="false">G55+G46+G30</f>
        <v>292953</v>
      </c>
      <c r="H57" s="108" t="n">
        <f aca="false">H55+H46+H30</f>
        <v>268696</v>
      </c>
      <c r="I57" s="109" t="n">
        <f aca="false">I55+I46+I30</f>
        <v>275858</v>
      </c>
      <c r="J57" s="110" t="n">
        <f aca="false">I57/G57-1</f>
        <v>-0.0583540704481607</v>
      </c>
      <c r="K57" s="111"/>
      <c r="L57" s="106"/>
      <c r="M57" s="106"/>
      <c r="N57" s="106"/>
      <c r="O57" s="106"/>
      <c r="P57" s="106"/>
      <c r="Q57" s="107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8"/>
      <c r="HB57" s="98"/>
      <c r="HC57" s="98"/>
      <c r="HD57" s="98"/>
      <c r="HE57" s="98"/>
      <c r="HF57" s="98"/>
      <c r="HG57" s="98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8"/>
      <c r="IF57" s="98"/>
      <c r="IG57" s="98"/>
      <c r="IH57" s="98"/>
      <c r="II57" s="98"/>
      <c r="IJ57" s="98"/>
      <c r="IK57" s="98"/>
      <c r="IL57" s="98"/>
      <c r="IM57" s="98"/>
      <c r="IN57" s="98"/>
      <c r="IO57" s="98"/>
      <c r="IP57" s="98"/>
      <c r="IQ57" s="98"/>
      <c r="IR57" s="98"/>
      <c r="IS57" s="98"/>
      <c r="IT57" s="98"/>
      <c r="IU57" s="98"/>
      <c r="IV57" s="98"/>
      <c r="IW57" s="98"/>
    </row>
    <row r="58" customFormat="false" ht="3" hidden="false" customHeight="true" outlineLevel="0" collapsed="false">
      <c r="A58" s="112"/>
      <c r="B58" s="87"/>
      <c r="C58" s="113"/>
      <c r="D58" s="114"/>
      <c r="E58" s="115"/>
      <c r="F58" s="114"/>
      <c r="G58" s="116"/>
      <c r="H58" s="117"/>
      <c r="I58" s="117"/>
      <c r="J58" s="118"/>
      <c r="K58" s="119"/>
      <c r="L58" s="119"/>
      <c r="M58" s="119"/>
      <c r="N58" s="119"/>
      <c r="O58" s="119"/>
      <c r="P58" s="119"/>
      <c r="Q58" s="12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40"/>
      <c r="IQ58" s="40"/>
      <c r="IR58" s="40"/>
      <c r="IS58" s="40"/>
      <c r="IT58" s="40"/>
      <c r="IU58" s="40"/>
      <c r="IV58" s="40"/>
      <c r="IW58" s="40"/>
    </row>
    <row r="59" customFormat="false" ht="12.75" hidden="false" customHeight="false" outlineLevel="0" collapsed="false">
      <c r="A59" s="121"/>
      <c r="B59" s="87"/>
      <c r="C59" s="122"/>
      <c r="D59" s="114"/>
      <c r="E59" s="114"/>
      <c r="F59" s="114"/>
      <c r="G59" s="123"/>
      <c r="H59" s="124"/>
      <c r="I59" s="124"/>
      <c r="J59" s="125"/>
      <c r="K59" s="87"/>
      <c r="L59" s="87"/>
      <c r="M59" s="87"/>
      <c r="N59" s="87"/>
      <c r="O59" s="87"/>
      <c r="P59" s="87"/>
      <c r="Q59" s="88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</row>
    <row r="60" customFormat="false" ht="13.5" hidden="false" customHeight="true" outlineLevel="0" collapsed="false">
      <c r="A60" s="126" t="s">
        <v>63</v>
      </c>
      <c r="B60" s="87"/>
      <c r="C60" s="87"/>
      <c r="D60" s="87"/>
      <c r="E60" s="87"/>
      <c r="F60" s="87"/>
      <c r="G60" s="123"/>
      <c r="H60" s="124"/>
      <c r="I60" s="124"/>
      <c r="J60" s="125"/>
      <c r="K60" s="87"/>
      <c r="L60" s="87"/>
      <c r="M60" s="87"/>
      <c r="N60" s="87"/>
      <c r="O60" s="87"/>
      <c r="P60" s="87"/>
      <c r="Q60" s="88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40"/>
      <c r="IQ60" s="40"/>
      <c r="IR60" s="40"/>
      <c r="IS60" s="40"/>
      <c r="IT60" s="40"/>
      <c r="IU60" s="40"/>
      <c r="IV60" s="40"/>
      <c r="IW60" s="40"/>
    </row>
    <row r="61" customFormat="false" ht="13.5" hidden="false" customHeight="true" outlineLevel="0" collapsed="false">
      <c r="A61" s="127" t="s">
        <v>64</v>
      </c>
      <c r="B61" s="87"/>
      <c r="C61" s="87"/>
      <c r="D61" s="87"/>
      <c r="E61" s="87"/>
      <c r="F61" s="87"/>
      <c r="G61" s="128" t="n">
        <v>11318</v>
      </c>
      <c r="H61" s="129" t="n">
        <v>14694</v>
      </c>
      <c r="I61" s="129" t="n">
        <v>14694</v>
      </c>
      <c r="J61" s="125"/>
      <c r="K61" s="87"/>
      <c r="L61" s="87"/>
      <c r="M61" s="87"/>
      <c r="N61" s="87"/>
      <c r="O61" s="87"/>
      <c r="P61" s="87"/>
      <c r="Q61" s="88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  <c r="HX61" s="40"/>
      <c r="HY61" s="40"/>
      <c r="HZ61" s="40"/>
      <c r="IA61" s="40"/>
      <c r="IB61" s="40"/>
      <c r="IC61" s="40"/>
      <c r="ID61" s="40"/>
      <c r="IE61" s="40"/>
      <c r="IF61" s="40"/>
      <c r="IG61" s="40"/>
      <c r="IH61" s="40"/>
      <c r="II61" s="40"/>
      <c r="IJ61" s="40"/>
      <c r="IK61" s="40"/>
      <c r="IL61" s="40"/>
      <c r="IM61" s="40"/>
      <c r="IN61" s="40"/>
      <c r="IO61" s="40"/>
      <c r="IP61" s="40"/>
      <c r="IQ61" s="40"/>
      <c r="IR61" s="40"/>
      <c r="IS61" s="40"/>
      <c r="IT61" s="40"/>
      <c r="IU61" s="40"/>
      <c r="IV61" s="40"/>
      <c r="IW61" s="40"/>
    </row>
    <row r="62" customFormat="false" ht="13.5" hidden="true" customHeight="false" outlineLevel="0" collapsed="false">
      <c r="A62" s="127"/>
      <c r="B62" s="87"/>
      <c r="C62" s="130" t="s">
        <v>65</v>
      </c>
      <c r="D62" s="130"/>
      <c r="E62" s="130"/>
      <c r="F62" s="87"/>
      <c r="G62" s="131"/>
      <c r="H62" s="132"/>
      <c r="I62" s="132"/>
      <c r="J62" s="133"/>
      <c r="K62" s="87"/>
      <c r="L62" s="87"/>
      <c r="M62" s="87"/>
      <c r="N62" s="87"/>
      <c r="O62" s="87"/>
      <c r="P62" s="87"/>
      <c r="Q62" s="88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40"/>
      <c r="IQ62" s="40"/>
      <c r="IR62" s="40"/>
      <c r="IS62" s="40"/>
      <c r="IT62" s="40"/>
      <c r="IU62" s="40"/>
      <c r="IV62" s="40"/>
      <c r="IW62" s="40"/>
    </row>
    <row r="63" customFormat="false" ht="13.5" hidden="true" customHeight="false" outlineLevel="0" collapsed="false">
      <c r="A63" s="127"/>
      <c r="B63" s="87"/>
      <c r="C63" s="134" t="s">
        <v>66</v>
      </c>
      <c r="D63" s="135"/>
      <c r="E63" s="136" t="n">
        <v>0</v>
      </c>
      <c r="F63" s="87"/>
      <c r="G63" s="137"/>
      <c r="H63" s="138"/>
      <c r="I63" s="138"/>
      <c r="J63" s="139"/>
      <c r="K63" s="87"/>
      <c r="L63" s="87"/>
      <c r="M63" s="87"/>
      <c r="N63" s="87"/>
      <c r="O63" s="87"/>
      <c r="P63" s="87"/>
      <c r="Q63" s="88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40"/>
      <c r="IQ63" s="40"/>
      <c r="IR63" s="40"/>
      <c r="IS63" s="40"/>
      <c r="IT63" s="40"/>
      <c r="IU63" s="40"/>
      <c r="IV63" s="40"/>
      <c r="IW63" s="40"/>
    </row>
    <row r="64" customFormat="false" ht="13.5" hidden="true" customHeight="false" outlineLevel="0" collapsed="false">
      <c r="A64" s="127"/>
      <c r="B64" s="87"/>
      <c r="C64" s="134" t="s">
        <v>67</v>
      </c>
      <c r="D64" s="135"/>
      <c r="E64" s="136" t="n">
        <v>0</v>
      </c>
      <c r="F64" s="87"/>
      <c r="G64" s="137"/>
      <c r="H64" s="138"/>
      <c r="I64" s="138"/>
      <c r="J64" s="139"/>
      <c r="K64" s="87"/>
      <c r="L64" s="87"/>
      <c r="M64" s="87"/>
      <c r="N64" s="87"/>
      <c r="O64" s="87"/>
      <c r="P64" s="87"/>
      <c r="Q64" s="88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  <c r="IT64" s="40"/>
      <c r="IU64" s="40"/>
      <c r="IV64" s="40"/>
      <c r="IW64" s="40"/>
    </row>
    <row r="65" customFormat="false" ht="13.5" hidden="true" customHeight="false" outlineLevel="0" collapsed="false">
      <c r="A65" s="127"/>
      <c r="B65" s="87"/>
      <c r="C65" s="134" t="s">
        <v>68</v>
      </c>
      <c r="D65" s="135"/>
      <c r="E65" s="136" t="n">
        <v>0</v>
      </c>
      <c r="F65" s="87"/>
      <c r="G65" s="137"/>
      <c r="H65" s="138"/>
      <c r="I65" s="138"/>
      <c r="J65" s="139"/>
      <c r="K65" s="87"/>
      <c r="L65" s="87"/>
      <c r="M65" s="87"/>
      <c r="N65" s="87"/>
      <c r="O65" s="87"/>
      <c r="P65" s="87"/>
      <c r="Q65" s="88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</row>
    <row r="66" customFormat="false" ht="13.5" hidden="true" customHeight="false" outlineLevel="0" collapsed="false">
      <c r="A66" s="127"/>
      <c r="B66" s="87"/>
      <c r="C66" s="140"/>
      <c r="D66" s="141"/>
      <c r="E66" s="142"/>
      <c r="F66" s="87"/>
      <c r="G66" s="137"/>
      <c r="H66" s="138"/>
      <c r="I66" s="138"/>
      <c r="J66" s="139"/>
      <c r="K66" s="87"/>
      <c r="L66" s="87"/>
      <c r="M66" s="87"/>
      <c r="N66" s="87"/>
      <c r="O66" s="87"/>
      <c r="P66" s="87"/>
      <c r="Q66" s="88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  <c r="HW66" s="40"/>
      <c r="HX66" s="40"/>
      <c r="HY66" s="40"/>
      <c r="HZ66" s="40"/>
      <c r="IA66" s="40"/>
      <c r="IB66" s="40"/>
      <c r="IC66" s="40"/>
      <c r="ID66" s="40"/>
      <c r="IE66" s="40"/>
      <c r="IF66" s="40"/>
      <c r="IG66" s="40"/>
      <c r="IH66" s="40"/>
      <c r="II66" s="40"/>
      <c r="IJ66" s="40"/>
      <c r="IK66" s="40"/>
      <c r="IL66" s="40"/>
      <c r="IM66" s="40"/>
      <c r="IN66" s="40"/>
      <c r="IO66" s="40"/>
      <c r="IP66" s="40"/>
      <c r="IQ66" s="40"/>
      <c r="IR66" s="40"/>
      <c r="IS66" s="40"/>
      <c r="IT66" s="40"/>
      <c r="IU66" s="40"/>
      <c r="IV66" s="40"/>
      <c r="IW66" s="40"/>
    </row>
    <row r="67" customFormat="false" ht="13.5" hidden="true" customHeight="false" outlineLevel="0" collapsed="false">
      <c r="A67" s="127"/>
      <c r="B67" s="87"/>
      <c r="C67" s="143" t="s">
        <v>69</v>
      </c>
      <c r="D67" s="144"/>
      <c r="E67" s="145" t="n">
        <f aca="false">SUM(E63:E66)</f>
        <v>0</v>
      </c>
      <c r="F67" s="87"/>
      <c r="G67" s="146"/>
      <c r="H67" s="147"/>
      <c r="I67" s="147"/>
      <c r="J67" s="148"/>
      <c r="K67" s="87"/>
      <c r="L67" s="87"/>
      <c r="M67" s="87"/>
      <c r="N67" s="87"/>
      <c r="O67" s="87"/>
      <c r="P67" s="87"/>
      <c r="Q67" s="88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  <c r="HW67" s="40"/>
      <c r="HX67" s="40"/>
      <c r="HY67" s="40"/>
      <c r="HZ67" s="40"/>
      <c r="IA67" s="40"/>
      <c r="IB67" s="40"/>
      <c r="IC67" s="40"/>
      <c r="ID67" s="40"/>
      <c r="IE67" s="40"/>
      <c r="IF67" s="40"/>
      <c r="IG67" s="40"/>
      <c r="IH67" s="40"/>
      <c r="II67" s="40"/>
      <c r="IJ67" s="40"/>
      <c r="IK67" s="40"/>
      <c r="IL67" s="40"/>
      <c r="IM67" s="40"/>
      <c r="IN67" s="40"/>
      <c r="IO67" s="40"/>
      <c r="IP67" s="40"/>
      <c r="IQ67" s="40"/>
      <c r="IR67" s="40"/>
      <c r="IS67" s="40"/>
      <c r="IT67" s="40"/>
      <c r="IU67" s="40"/>
      <c r="IV67" s="40"/>
      <c r="IW67" s="40"/>
    </row>
    <row r="68" customFormat="false" ht="13.5" hidden="true" customHeight="false" outlineLevel="0" collapsed="false">
      <c r="A68" s="127"/>
      <c r="B68" s="87"/>
      <c r="C68" s="87"/>
      <c r="D68" s="87"/>
      <c r="E68" s="87"/>
      <c r="F68" s="87"/>
      <c r="G68" s="128"/>
      <c r="H68" s="129"/>
      <c r="I68" s="129"/>
      <c r="J68" s="125"/>
      <c r="K68" s="87"/>
      <c r="L68" s="87"/>
      <c r="M68" s="87"/>
      <c r="N68" s="87"/>
      <c r="O68" s="87"/>
      <c r="P68" s="87"/>
      <c r="Q68" s="88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40"/>
      <c r="ID68" s="40"/>
      <c r="IE68" s="40"/>
      <c r="IF68" s="40"/>
      <c r="IG68" s="40"/>
      <c r="IH68" s="40"/>
      <c r="II68" s="40"/>
      <c r="IJ68" s="40"/>
      <c r="IK68" s="40"/>
      <c r="IL68" s="40"/>
      <c r="IM68" s="40"/>
      <c r="IN68" s="40"/>
      <c r="IO68" s="40"/>
      <c r="IP68" s="40"/>
      <c r="IQ68" s="40"/>
      <c r="IR68" s="40"/>
      <c r="IS68" s="40"/>
      <c r="IT68" s="40"/>
      <c r="IU68" s="40"/>
      <c r="IV68" s="40"/>
      <c r="IW68" s="40"/>
    </row>
    <row r="69" customFormat="false" ht="13.5" hidden="true" customHeight="false" outlineLevel="0" collapsed="false">
      <c r="A69" s="127"/>
      <c r="B69" s="87"/>
      <c r="C69" s="87"/>
      <c r="D69" s="87"/>
      <c r="E69" s="87"/>
      <c r="F69" s="87"/>
      <c r="G69" s="128"/>
      <c r="H69" s="129"/>
      <c r="I69" s="129"/>
      <c r="J69" s="125"/>
      <c r="K69" s="87"/>
      <c r="L69" s="87"/>
      <c r="M69" s="87"/>
      <c r="N69" s="87"/>
      <c r="O69" s="87"/>
      <c r="P69" s="87"/>
      <c r="Q69" s="88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  <c r="HW69" s="40"/>
      <c r="HX69" s="40"/>
      <c r="HY69" s="40"/>
      <c r="HZ69" s="40"/>
      <c r="IA69" s="40"/>
      <c r="IB69" s="40"/>
      <c r="IC69" s="40"/>
      <c r="ID69" s="40"/>
      <c r="IE69" s="40"/>
      <c r="IF69" s="40"/>
      <c r="IG69" s="40"/>
      <c r="IH69" s="40"/>
      <c r="II69" s="40"/>
      <c r="IJ69" s="40"/>
      <c r="IK69" s="40"/>
      <c r="IL69" s="40"/>
      <c r="IM69" s="40"/>
      <c r="IN69" s="40"/>
      <c r="IO69" s="40"/>
      <c r="IP69" s="40"/>
      <c r="IQ69" s="40"/>
      <c r="IR69" s="40"/>
      <c r="IS69" s="40"/>
      <c r="IT69" s="40"/>
      <c r="IU69" s="40"/>
      <c r="IV69" s="40"/>
      <c r="IW69" s="40"/>
    </row>
    <row r="70" customFormat="false" ht="13.5" hidden="true" customHeight="false" outlineLevel="0" collapsed="false">
      <c r="A70" s="127"/>
      <c r="B70" s="87"/>
      <c r="C70" s="149" t="s">
        <v>70</v>
      </c>
      <c r="D70" s="150"/>
      <c r="E70" s="151" t="n">
        <v>0</v>
      </c>
      <c r="F70" s="87"/>
      <c r="G70" s="152"/>
      <c r="H70" s="153"/>
      <c r="I70" s="153"/>
      <c r="J70" s="154"/>
      <c r="K70" s="87"/>
      <c r="L70" s="87"/>
      <c r="M70" s="87"/>
      <c r="N70" s="87"/>
      <c r="O70" s="87"/>
      <c r="P70" s="87"/>
      <c r="Q70" s="88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  <c r="HW70" s="40"/>
      <c r="HX70" s="40"/>
      <c r="HY70" s="40"/>
      <c r="HZ70" s="40"/>
      <c r="IA70" s="40"/>
      <c r="IB70" s="40"/>
      <c r="IC70" s="40"/>
      <c r="ID70" s="40"/>
      <c r="IE70" s="40"/>
      <c r="IF70" s="40"/>
      <c r="IG70" s="40"/>
      <c r="IH70" s="40"/>
      <c r="II70" s="40"/>
      <c r="IJ70" s="40"/>
      <c r="IK70" s="40"/>
      <c r="IL70" s="40"/>
      <c r="IM70" s="40"/>
      <c r="IN70" s="40"/>
      <c r="IO70" s="40"/>
      <c r="IP70" s="40"/>
      <c r="IQ70" s="40"/>
      <c r="IR70" s="40"/>
      <c r="IS70" s="40"/>
      <c r="IT70" s="40"/>
      <c r="IU70" s="40"/>
      <c r="IV70" s="40"/>
      <c r="IW70" s="40"/>
    </row>
    <row r="71" customFormat="false" ht="13.5" hidden="true" customHeight="false" outlineLevel="0" collapsed="false">
      <c r="A71" s="127"/>
      <c r="B71" s="87"/>
      <c r="C71" s="149" t="s">
        <v>71</v>
      </c>
      <c r="D71" s="149"/>
      <c r="E71" s="155" t="n">
        <v>0</v>
      </c>
      <c r="F71" s="122"/>
      <c r="G71" s="137"/>
      <c r="H71" s="138"/>
      <c r="I71" s="138"/>
      <c r="J71" s="156"/>
      <c r="K71" s="87"/>
      <c r="L71" s="87"/>
      <c r="M71" s="87"/>
      <c r="N71" s="87"/>
      <c r="O71" s="87"/>
      <c r="P71" s="87"/>
      <c r="Q71" s="88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40"/>
      <c r="ID71" s="40"/>
      <c r="IE71" s="40"/>
      <c r="IF71" s="40"/>
      <c r="IG71" s="40"/>
      <c r="IH71" s="40"/>
      <c r="II71" s="40"/>
      <c r="IJ71" s="40"/>
      <c r="IK71" s="40"/>
      <c r="IL71" s="40"/>
      <c r="IM71" s="40"/>
      <c r="IN71" s="40"/>
      <c r="IO71" s="40"/>
      <c r="IP71" s="40"/>
      <c r="IQ71" s="40"/>
      <c r="IR71" s="40"/>
      <c r="IS71" s="40"/>
      <c r="IT71" s="40"/>
      <c r="IU71" s="40"/>
      <c r="IV71" s="40"/>
      <c r="IW71" s="40"/>
    </row>
    <row r="72" customFormat="false" ht="13.5" hidden="true" customHeight="false" outlineLevel="0" collapsed="false">
      <c r="A72" s="127"/>
      <c r="B72" s="87"/>
      <c r="C72" s="149"/>
      <c r="D72" s="149"/>
      <c r="E72" s="157"/>
      <c r="F72" s="122"/>
      <c r="G72" s="137"/>
      <c r="H72" s="138"/>
      <c r="I72" s="138"/>
      <c r="J72" s="156"/>
      <c r="K72" s="87"/>
      <c r="L72" s="87"/>
      <c r="M72" s="87"/>
      <c r="N72" s="87"/>
      <c r="O72" s="87"/>
      <c r="P72" s="87"/>
      <c r="Q72" s="88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  <c r="IT72" s="40"/>
      <c r="IU72" s="40"/>
      <c r="IV72" s="40"/>
      <c r="IW72" s="40"/>
    </row>
    <row r="73" customFormat="false" ht="14.25" hidden="true" customHeight="false" outlineLevel="0" collapsed="false">
      <c r="A73" s="127"/>
      <c r="B73" s="87"/>
      <c r="C73" s="158" t="s">
        <v>72</v>
      </c>
      <c r="D73" s="159"/>
      <c r="E73" s="160" t="n">
        <f aca="false">+E71-E70</f>
        <v>0</v>
      </c>
      <c r="F73" s="122"/>
      <c r="G73" s="161"/>
      <c r="H73" s="162"/>
      <c r="I73" s="162"/>
      <c r="J73" s="163"/>
      <c r="K73" s="87"/>
      <c r="L73" s="87"/>
      <c r="M73" s="87"/>
      <c r="N73" s="87"/>
      <c r="O73" s="87"/>
      <c r="P73" s="87"/>
      <c r="Q73" s="88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40"/>
      <c r="ID73" s="40"/>
      <c r="IE73" s="40"/>
      <c r="IF73" s="40"/>
      <c r="IG73" s="40"/>
      <c r="IH73" s="40"/>
      <c r="II73" s="40"/>
      <c r="IJ73" s="40"/>
      <c r="IK73" s="40"/>
      <c r="IL73" s="40"/>
      <c r="IM73" s="40"/>
      <c r="IN73" s="40"/>
      <c r="IO73" s="40"/>
      <c r="IP73" s="40"/>
      <c r="IQ73" s="40"/>
      <c r="IR73" s="40"/>
      <c r="IS73" s="40"/>
      <c r="IT73" s="40"/>
      <c r="IU73" s="40"/>
      <c r="IV73" s="40"/>
      <c r="IW73" s="40"/>
    </row>
    <row r="74" customFormat="false" ht="13.5" hidden="true" customHeight="false" outlineLevel="0" collapsed="false">
      <c r="A74" s="127"/>
      <c r="B74" s="87"/>
      <c r="C74" s="87"/>
      <c r="D74" s="87"/>
      <c r="E74" s="87"/>
      <c r="F74" s="87"/>
      <c r="G74" s="128"/>
      <c r="H74" s="129"/>
      <c r="I74" s="129"/>
      <c r="J74" s="125"/>
      <c r="K74" s="87"/>
      <c r="L74" s="87"/>
      <c r="M74" s="87"/>
      <c r="N74" s="87"/>
      <c r="O74" s="87"/>
      <c r="P74" s="87"/>
      <c r="Q74" s="88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  <c r="HW74" s="40"/>
      <c r="HX74" s="40"/>
      <c r="HY74" s="40"/>
      <c r="HZ74" s="40"/>
      <c r="IA74" s="40"/>
      <c r="IB74" s="40"/>
      <c r="IC74" s="40"/>
      <c r="ID74" s="40"/>
      <c r="IE74" s="40"/>
      <c r="IF74" s="40"/>
      <c r="IG74" s="40"/>
      <c r="IH74" s="40"/>
      <c r="II74" s="40"/>
      <c r="IJ74" s="40"/>
      <c r="IK74" s="40"/>
      <c r="IL74" s="40"/>
      <c r="IM74" s="40"/>
      <c r="IN74" s="40"/>
      <c r="IO74" s="40"/>
      <c r="IP74" s="40"/>
      <c r="IQ74" s="40"/>
      <c r="IR74" s="40"/>
      <c r="IS74" s="40"/>
      <c r="IT74" s="40"/>
      <c r="IU74" s="40"/>
      <c r="IV74" s="40"/>
      <c r="IW74" s="40"/>
    </row>
    <row r="75" customFormat="false" ht="13.5" hidden="true" customHeight="false" outlineLevel="0" collapsed="false">
      <c r="A75" s="127"/>
      <c r="B75" s="87"/>
      <c r="C75" s="87"/>
      <c r="D75" s="87"/>
      <c r="E75" s="87"/>
      <c r="F75" s="87"/>
      <c r="G75" s="128"/>
      <c r="H75" s="129"/>
      <c r="I75" s="129"/>
      <c r="J75" s="125"/>
      <c r="K75" s="87"/>
      <c r="L75" s="87"/>
      <c r="M75" s="87"/>
      <c r="N75" s="87"/>
      <c r="O75" s="87"/>
      <c r="P75" s="87"/>
      <c r="Q75" s="88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  <c r="HW75" s="40"/>
      <c r="HX75" s="40"/>
      <c r="HY75" s="40"/>
      <c r="HZ75" s="40"/>
      <c r="IA75" s="40"/>
      <c r="IB75" s="40"/>
      <c r="IC75" s="40"/>
      <c r="ID75" s="40"/>
      <c r="IE75" s="40"/>
      <c r="IF75" s="40"/>
      <c r="IG75" s="40"/>
      <c r="IH75" s="40"/>
      <c r="II75" s="40"/>
      <c r="IJ75" s="40"/>
      <c r="IK75" s="40"/>
      <c r="IL75" s="40"/>
      <c r="IM75" s="40"/>
      <c r="IN75" s="40"/>
      <c r="IO75" s="40"/>
      <c r="IP75" s="40"/>
      <c r="IQ75" s="40"/>
      <c r="IR75" s="40"/>
      <c r="IS75" s="40"/>
      <c r="IT75" s="40"/>
      <c r="IU75" s="40"/>
      <c r="IV75" s="40"/>
      <c r="IW75" s="40"/>
    </row>
    <row r="76" customFormat="false" ht="13.5" hidden="true" customHeight="false" outlineLevel="0" collapsed="false">
      <c r="A76" s="127"/>
      <c r="B76" s="87"/>
      <c r="C76" s="87"/>
      <c r="D76" s="87"/>
      <c r="E76" s="87"/>
      <c r="F76" s="87"/>
      <c r="G76" s="128"/>
      <c r="H76" s="129"/>
      <c r="I76" s="129"/>
      <c r="J76" s="125"/>
      <c r="K76" s="87"/>
      <c r="L76" s="87"/>
      <c r="M76" s="87"/>
      <c r="N76" s="87"/>
      <c r="O76" s="87"/>
      <c r="P76" s="87"/>
      <c r="Q76" s="88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  <c r="HW76" s="40"/>
      <c r="HX76" s="40"/>
      <c r="HY76" s="40"/>
      <c r="HZ76" s="40"/>
      <c r="IA76" s="40"/>
      <c r="IB76" s="40"/>
      <c r="IC76" s="40"/>
      <c r="ID76" s="40"/>
      <c r="IE76" s="40"/>
      <c r="IF76" s="40"/>
      <c r="IG76" s="40"/>
      <c r="IH76" s="40"/>
      <c r="II76" s="40"/>
      <c r="IJ76" s="40"/>
      <c r="IK76" s="40"/>
      <c r="IL76" s="40"/>
      <c r="IM76" s="40"/>
      <c r="IN76" s="40"/>
      <c r="IO76" s="40"/>
      <c r="IP76" s="40"/>
      <c r="IQ76" s="40"/>
      <c r="IR76" s="40"/>
      <c r="IS76" s="40"/>
      <c r="IT76" s="40"/>
      <c r="IU76" s="40"/>
      <c r="IV76" s="40"/>
      <c r="IW76" s="40"/>
    </row>
    <row r="77" customFormat="false" ht="13.5" hidden="true" customHeight="false" outlineLevel="0" collapsed="false">
      <c r="A77" s="127"/>
      <c r="B77" s="87"/>
      <c r="C77" s="87"/>
      <c r="D77" s="87"/>
      <c r="E77" s="87"/>
      <c r="F77" s="87"/>
      <c r="G77" s="128"/>
      <c r="H77" s="129"/>
      <c r="I77" s="129"/>
      <c r="J77" s="125"/>
      <c r="K77" s="87"/>
      <c r="L77" s="87"/>
      <c r="M77" s="87"/>
      <c r="N77" s="87"/>
      <c r="O77" s="87"/>
      <c r="P77" s="87"/>
      <c r="Q77" s="88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  <c r="HW77" s="40"/>
      <c r="HX77" s="40"/>
      <c r="HY77" s="40"/>
      <c r="HZ77" s="40"/>
      <c r="IA77" s="40"/>
      <c r="IB77" s="40"/>
      <c r="IC77" s="40"/>
      <c r="ID77" s="40"/>
      <c r="IE77" s="40"/>
      <c r="IF77" s="40"/>
      <c r="IG77" s="40"/>
      <c r="IH77" s="40"/>
      <c r="II77" s="40"/>
      <c r="IJ77" s="40"/>
      <c r="IK77" s="40"/>
      <c r="IL77" s="40"/>
      <c r="IM77" s="40"/>
      <c r="IN77" s="40"/>
      <c r="IO77" s="40"/>
      <c r="IP77" s="40"/>
      <c r="IQ77" s="40"/>
      <c r="IR77" s="40"/>
      <c r="IS77" s="40"/>
      <c r="IT77" s="40"/>
      <c r="IU77" s="40"/>
      <c r="IV77" s="40"/>
      <c r="IW77" s="40"/>
    </row>
    <row r="78" customFormat="false" ht="13.5" hidden="true" customHeight="false" outlineLevel="0" collapsed="false">
      <c r="A78" s="127"/>
      <c r="B78" s="87"/>
      <c r="C78" s="87"/>
      <c r="D78" s="87"/>
      <c r="E78" s="87"/>
      <c r="F78" s="87"/>
      <c r="G78" s="128"/>
      <c r="H78" s="129"/>
      <c r="I78" s="129"/>
      <c r="J78" s="125"/>
      <c r="K78" s="87"/>
      <c r="L78" s="87"/>
      <c r="M78" s="87"/>
      <c r="N78" s="87"/>
      <c r="O78" s="87"/>
      <c r="P78" s="87"/>
      <c r="Q78" s="88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40"/>
      <c r="ID78" s="40"/>
      <c r="IE78" s="40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R78" s="40"/>
      <c r="IS78" s="40"/>
      <c r="IT78" s="40"/>
      <c r="IU78" s="40"/>
      <c r="IV78" s="40"/>
      <c r="IW78" s="40"/>
    </row>
    <row r="79" customFormat="false" ht="13.5" hidden="true" customHeight="false" outlineLevel="0" collapsed="false">
      <c r="A79" s="127"/>
      <c r="B79" s="87"/>
      <c r="C79" s="87"/>
      <c r="D79" s="87"/>
      <c r="E79" s="87"/>
      <c r="F79" s="87"/>
      <c r="G79" s="128"/>
      <c r="H79" s="129"/>
      <c r="I79" s="129"/>
      <c r="J79" s="125"/>
      <c r="K79" s="87"/>
      <c r="L79" s="87"/>
      <c r="M79" s="87"/>
      <c r="N79" s="87"/>
      <c r="O79" s="87"/>
      <c r="P79" s="87"/>
      <c r="Q79" s="88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  <c r="HW79" s="40"/>
      <c r="HX79" s="40"/>
      <c r="HY79" s="40"/>
      <c r="HZ79" s="40"/>
      <c r="IA79" s="40"/>
      <c r="IB79" s="40"/>
      <c r="IC79" s="40"/>
      <c r="ID79" s="40"/>
      <c r="IE79" s="40"/>
      <c r="IF79" s="40"/>
      <c r="IG79" s="40"/>
      <c r="IH79" s="40"/>
      <c r="II79" s="40"/>
      <c r="IJ79" s="40"/>
      <c r="IK79" s="40"/>
      <c r="IL79" s="40"/>
      <c r="IM79" s="40"/>
      <c r="IN79" s="40"/>
      <c r="IO79" s="40"/>
      <c r="IP79" s="40"/>
      <c r="IQ79" s="40"/>
      <c r="IR79" s="40"/>
      <c r="IS79" s="40"/>
      <c r="IT79" s="40"/>
      <c r="IU79" s="40"/>
      <c r="IV79" s="40"/>
      <c r="IW79" s="40"/>
    </row>
    <row r="80" customFormat="false" ht="13.5" hidden="true" customHeight="false" outlineLevel="0" collapsed="false">
      <c r="A80" s="127"/>
      <c r="B80" s="87"/>
      <c r="C80" s="87"/>
      <c r="D80" s="87"/>
      <c r="E80" s="87"/>
      <c r="F80" s="87"/>
      <c r="G80" s="128"/>
      <c r="H80" s="129"/>
      <c r="I80" s="129"/>
      <c r="J80" s="125"/>
      <c r="K80" s="87"/>
      <c r="L80" s="87"/>
      <c r="M80" s="87"/>
      <c r="N80" s="87"/>
      <c r="O80" s="87"/>
      <c r="P80" s="87"/>
      <c r="Q80" s="88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  <c r="HW80" s="40"/>
      <c r="HX80" s="40"/>
      <c r="HY80" s="40"/>
      <c r="HZ80" s="40"/>
      <c r="IA80" s="40"/>
      <c r="IB80" s="40"/>
      <c r="IC80" s="40"/>
      <c r="ID80" s="40"/>
      <c r="IE80" s="40"/>
      <c r="IF80" s="40"/>
      <c r="IG80" s="40"/>
      <c r="IH80" s="40"/>
      <c r="II80" s="40"/>
      <c r="IJ80" s="40"/>
      <c r="IK80" s="40"/>
      <c r="IL80" s="40"/>
      <c r="IM80" s="40"/>
      <c r="IN80" s="40"/>
      <c r="IO80" s="40"/>
      <c r="IP80" s="40"/>
      <c r="IQ80" s="40"/>
      <c r="IR80" s="40"/>
      <c r="IS80" s="40"/>
      <c r="IT80" s="40"/>
      <c r="IU80" s="40"/>
      <c r="IV80" s="40"/>
      <c r="IW80" s="40"/>
    </row>
    <row r="81" customFormat="false" ht="13.5" hidden="true" customHeight="false" outlineLevel="0" collapsed="false">
      <c r="A81" s="127"/>
      <c r="B81" s="87"/>
      <c r="C81" s="87"/>
      <c r="D81" s="87"/>
      <c r="E81" s="87"/>
      <c r="F81" s="87"/>
      <c r="G81" s="128"/>
      <c r="H81" s="129"/>
      <c r="I81" s="129"/>
      <c r="J81" s="125"/>
      <c r="K81" s="87"/>
      <c r="L81" s="87"/>
      <c r="M81" s="87"/>
      <c r="N81" s="87"/>
      <c r="O81" s="87"/>
      <c r="P81" s="87"/>
      <c r="Q81" s="88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  <c r="HW81" s="40"/>
      <c r="HX81" s="40"/>
      <c r="HY81" s="40"/>
      <c r="HZ81" s="40"/>
      <c r="IA81" s="40"/>
      <c r="IB81" s="40"/>
      <c r="IC81" s="40"/>
      <c r="ID81" s="40"/>
      <c r="IE81" s="40"/>
      <c r="IF81" s="40"/>
      <c r="IG81" s="40"/>
      <c r="IH81" s="40"/>
      <c r="II81" s="40"/>
      <c r="IJ81" s="40"/>
      <c r="IK81" s="40"/>
      <c r="IL81" s="40"/>
      <c r="IM81" s="40"/>
      <c r="IN81" s="40"/>
      <c r="IO81" s="40"/>
      <c r="IP81" s="40"/>
      <c r="IQ81" s="40"/>
      <c r="IR81" s="40"/>
      <c r="IS81" s="40"/>
      <c r="IT81" s="40"/>
      <c r="IU81" s="40"/>
      <c r="IV81" s="40"/>
      <c r="IW81" s="40"/>
    </row>
    <row r="82" customFormat="false" ht="13.5" hidden="true" customHeight="false" outlineLevel="0" collapsed="false">
      <c r="A82" s="127"/>
      <c r="B82" s="87"/>
      <c r="C82" s="87"/>
      <c r="D82" s="87"/>
      <c r="E82" s="87"/>
      <c r="F82" s="87"/>
      <c r="G82" s="128"/>
      <c r="H82" s="129"/>
      <c r="I82" s="129"/>
      <c r="J82" s="125"/>
      <c r="K82" s="87"/>
      <c r="L82" s="87"/>
      <c r="M82" s="87"/>
      <c r="N82" s="87"/>
      <c r="O82" s="87"/>
      <c r="P82" s="87"/>
      <c r="Q82" s="88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</row>
    <row r="83" customFormat="false" ht="13.5" hidden="true" customHeight="false" outlineLevel="0" collapsed="false">
      <c r="A83" s="127"/>
      <c r="B83" s="87"/>
      <c r="C83" s="87"/>
      <c r="D83" s="87"/>
      <c r="E83" s="87"/>
      <c r="F83" s="87"/>
      <c r="G83" s="128"/>
      <c r="H83" s="129"/>
      <c r="I83" s="129"/>
      <c r="J83" s="125"/>
      <c r="K83" s="87"/>
      <c r="L83" s="87"/>
      <c r="M83" s="87"/>
      <c r="N83" s="87"/>
      <c r="O83" s="87"/>
      <c r="P83" s="87"/>
      <c r="Q83" s="88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  <c r="IC83" s="40"/>
      <c r="ID83" s="40"/>
      <c r="IE83" s="40"/>
      <c r="IF83" s="40"/>
      <c r="IG83" s="40"/>
      <c r="IH83" s="40"/>
      <c r="II83" s="40"/>
      <c r="IJ83" s="40"/>
      <c r="IK83" s="40"/>
      <c r="IL83" s="40"/>
      <c r="IM83" s="40"/>
      <c r="IN83" s="40"/>
      <c r="IO83" s="40"/>
      <c r="IP83" s="40"/>
      <c r="IQ83" s="40"/>
      <c r="IR83" s="40"/>
      <c r="IS83" s="40"/>
      <c r="IT83" s="40"/>
      <c r="IU83" s="40"/>
      <c r="IV83" s="40"/>
      <c r="IW83" s="40"/>
    </row>
    <row r="84" customFormat="false" ht="13.5" hidden="true" customHeight="false" outlineLevel="0" collapsed="false">
      <c r="A84" s="127"/>
      <c r="B84" s="87"/>
      <c r="C84" s="87"/>
      <c r="D84" s="87"/>
      <c r="E84" s="87"/>
      <c r="F84" s="87"/>
      <c r="G84" s="128"/>
      <c r="H84" s="129"/>
      <c r="I84" s="129"/>
      <c r="J84" s="125"/>
      <c r="K84" s="87"/>
      <c r="L84" s="87"/>
      <c r="M84" s="87"/>
      <c r="N84" s="87"/>
      <c r="O84" s="87"/>
      <c r="P84" s="87"/>
      <c r="Q84" s="88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  <c r="HW84" s="40"/>
      <c r="HX84" s="40"/>
      <c r="HY84" s="40"/>
      <c r="HZ84" s="40"/>
      <c r="IA84" s="40"/>
      <c r="IB84" s="40"/>
      <c r="IC84" s="40"/>
      <c r="ID84" s="40"/>
      <c r="IE84" s="40"/>
      <c r="IF84" s="40"/>
      <c r="IG84" s="40"/>
      <c r="IH84" s="40"/>
      <c r="II84" s="40"/>
      <c r="IJ84" s="40"/>
      <c r="IK84" s="40"/>
      <c r="IL84" s="40"/>
      <c r="IM84" s="40"/>
      <c r="IN84" s="40"/>
      <c r="IO84" s="40"/>
      <c r="IP84" s="40"/>
      <c r="IQ84" s="40"/>
      <c r="IR84" s="40"/>
      <c r="IS84" s="40"/>
      <c r="IT84" s="40"/>
      <c r="IU84" s="40"/>
      <c r="IV84" s="40"/>
      <c r="IW84" s="40"/>
    </row>
    <row r="85" customFormat="false" ht="13.5" hidden="true" customHeight="false" outlineLevel="0" collapsed="false">
      <c r="A85" s="127"/>
      <c r="B85" s="87"/>
      <c r="C85" s="87"/>
      <c r="D85" s="87"/>
      <c r="E85" s="87"/>
      <c r="F85" s="87"/>
      <c r="G85" s="128"/>
      <c r="H85" s="129"/>
      <c r="I85" s="129"/>
      <c r="J85" s="125"/>
      <c r="K85" s="87"/>
      <c r="L85" s="87"/>
      <c r="M85" s="87"/>
      <c r="N85" s="87"/>
      <c r="O85" s="87"/>
      <c r="P85" s="87"/>
      <c r="Q85" s="88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  <c r="HW85" s="40"/>
      <c r="HX85" s="40"/>
      <c r="HY85" s="40"/>
      <c r="HZ85" s="40"/>
      <c r="IA85" s="40"/>
      <c r="IB85" s="40"/>
      <c r="IC85" s="40"/>
      <c r="ID85" s="40"/>
      <c r="IE85" s="40"/>
      <c r="IF85" s="40"/>
      <c r="IG85" s="40"/>
      <c r="IH85" s="40"/>
      <c r="II85" s="40"/>
      <c r="IJ85" s="40"/>
      <c r="IK85" s="40"/>
      <c r="IL85" s="40"/>
      <c r="IM85" s="40"/>
      <c r="IN85" s="40"/>
      <c r="IO85" s="40"/>
      <c r="IP85" s="40"/>
      <c r="IQ85" s="40"/>
      <c r="IR85" s="40"/>
      <c r="IS85" s="40"/>
      <c r="IT85" s="40"/>
      <c r="IU85" s="40"/>
      <c r="IV85" s="40"/>
      <c r="IW85" s="40"/>
    </row>
    <row r="86" customFormat="false" ht="13.5" hidden="true" customHeight="false" outlineLevel="0" collapsed="false">
      <c r="A86" s="127"/>
      <c r="B86" s="87"/>
      <c r="C86" s="87"/>
      <c r="D86" s="87"/>
      <c r="E86" s="87"/>
      <c r="F86" s="87"/>
      <c r="G86" s="128"/>
      <c r="H86" s="129"/>
      <c r="I86" s="129"/>
      <c r="J86" s="125"/>
      <c r="K86" s="87"/>
      <c r="L86" s="87"/>
      <c r="M86" s="87"/>
      <c r="N86" s="87"/>
      <c r="O86" s="87"/>
      <c r="P86" s="87"/>
      <c r="Q86" s="88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  <c r="HW86" s="40"/>
      <c r="HX86" s="40"/>
      <c r="HY86" s="40"/>
      <c r="HZ86" s="40"/>
      <c r="IA86" s="40"/>
      <c r="IB86" s="40"/>
      <c r="IC86" s="40"/>
      <c r="ID86" s="40"/>
      <c r="IE86" s="40"/>
      <c r="IF86" s="40"/>
      <c r="IG86" s="40"/>
      <c r="IH86" s="40"/>
      <c r="II86" s="40"/>
      <c r="IJ86" s="40"/>
      <c r="IK86" s="40"/>
      <c r="IL86" s="40"/>
      <c r="IM86" s="40"/>
      <c r="IN86" s="40"/>
      <c r="IO86" s="40"/>
      <c r="IP86" s="40"/>
      <c r="IQ86" s="40"/>
      <c r="IR86" s="40"/>
      <c r="IS86" s="40"/>
      <c r="IT86" s="40"/>
      <c r="IU86" s="40"/>
      <c r="IV86" s="40"/>
      <c r="IW86" s="40"/>
    </row>
    <row r="87" customFormat="false" ht="13.5" hidden="true" customHeight="false" outlineLevel="0" collapsed="false">
      <c r="A87" s="127"/>
      <c r="B87" s="87"/>
      <c r="C87" s="87"/>
      <c r="D87" s="87"/>
      <c r="E87" s="87"/>
      <c r="F87" s="87"/>
      <c r="G87" s="128"/>
      <c r="H87" s="129"/>
      <c r="I87" s="129"/>
      <c r="J87" s="125"/>
      <c r="K87" s="87"/>
      <c r="L87" s="87"/>
      <c r="M87" s="87"/>
      <c r="N87" s="87"/>
      <c r="O87" s="87"/>
      <c r="P87" s="87"/>
      <c r="Q87" s="88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  <c r="HW87" s="40"/>
      <c r="HX87" s="40"/>
      <c r="HY87" s="40"/>
      <c r="HZ87" s="40"/>
      <c r="IA87" s="40"/>
      <c r="IB87" s="40"/>
      <c r="IC87" s="40"/>
      <c r="ID87" s="40"/>
      <c r="IE87" s="40"/>
      <c r="IF87" s="40"/>
      <c r="IG87" s="40"/>
      <c r="IH87" s="40"/>
      <c r="II87" s="40"/>
      <c r="IJ87" s="40"/>
      <c r="IK87" s="40"/>
      <c r="IL87" s="40"/>
      <c r="IM87" s="40"/>
      <c r="IN87" s="40"/>
      <c r="IO87" s="40"/>
      <c r="IP87" s="40"/>
      <c r="IQ87" s="40"/>
      <c r="IR87" s="40"/>
      <c r="IS87" s="40"/>
      <c r="IT87" s="40"/>
      <c r="IU87" s="40"/>
      <c r="IV87" s="40"/>
      <c r="IW87" s="40"/>
    </row>
    <row r="88" customFormat="false" ht="13.5" hidden="true" customHeight="false" outlineLevel="0" collapsed="false">
      <c r="A88" s="127"/>
      <c r="B88" s="87"/>
      <c r="C88" s="87"/>
      <c r="D88" s="87"/>
      <c r="E88" s="87"/>
      <c r="F88" s="87"/>
      <c r="G88" s="128"/>
      <c r="H88" s="129"/>
      <c r="I88" s="129"/>
      <c r="J88" s="125"/>
      <c r="K88" s="87"/>
      <c r="L88" s="87"/>
      <c r="M88" s="87"/>
      <c r="N88" s="87"/>
      <c r="O88" s="87"/>
      <c r="P88" s="87"/>
      <c r="Q88" s="88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  <c r="HW88" s="40"/>
      <c r="HX88" s="40"/>
      <c r="HY88" s="40"/>
      <c r="HZ88" s="40"/>
      <c r="IA88" s="40"/>
      <c r="IB88" s="40"/>
      <c r="IC88" s="40"/>
      <c r="ID88" s="40"/>
      <c r="IE88" s="40"/>
      <c r="IF88" s="40"/>
      <c r="IG88" s="40"/>
      <c r="IH88" s="40"/>
      <c r="II88" s="40"/>
      <c r="IJ88" s="40"/>
      <c r="IK88" s="40"/>
      <c r="IL88" s="40"/>
      <c r="IM88" s="40"/>
      <c r="IN88" s="40"/>
      <c r="IO88" s="40"/>
      <c r="IP88" s="40"/>
      <c r="IQ88" s="40"/>
      <c r="IR88" s="40"/>
      <c r="IS88" s="40"/>
      <c r="IT88" s="40"/>
      <c r="IU88" s="40"/>
      <c r="IV88" s="40"/>
      <c r="IW88" s="40"/>
    </row>
    <row r="89" customFormat="false" ht="13.5" hidden="true" customHeight="false" outlineLevel="0" collapsed="false">
      <c r="A89" s="127"/>
      <c r="B89" s="87"/>
      <c r="C89" s="87"/>
      <c r="D89" s="87"/>
      <c r="E89" s="87"/>
      <c r="F89" s="87"/>
      <c r="G89" s="128"/>
      <c r="H89" s="129"/>
      <c r="I89" s="129"/>
      <c r="J89" s="125"/>
      <c r="K89" s="87"/>
      <c r="L89" s="87"/>
      <c r="M89" s="87"/>
      <c r="N89" s="87"/>
      <c r="O89" s="87"/>
      <c r="P89" s="87"/>
      <c r="Q89" s="88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  <c r="HW89" s="40"/>
      <c r="HX89" s="40"/>
      <c r="HY89" s="40"/>
      <c r="HZ89" s="40"/>
      <c r="IA89" s="40"/>
      <c r="IB89" s="40"/>
      <c r="IC89" s="40"/>
      <c r="ID89" s="40"/>
      <c r="IE89" s="40"/>
      <c r="IF89" s="40"/>
      <c r="IG89" s="40"/>
      <c r="IH89" s="40"/>
      <c r="II89" s="40"/>
      <c r="IJ89" s="40"/>
      <c r="IK89" s="40"/>
      <c r="IL89" s="40"/>
      <c r="IM89" s="40"/>
      <c r="IN89" s="40"/>
      <c r="IO89" s="40"/>
      <c r="IP89" s="40"/>
      <c r="IQ89" s="40"/>
      <c r="IR89" s="40"/>
      <c r="IS89" s="40"/>
      <c r="IT89" s="40"/>
      <c r="IU89" s="40"/>
      <c r="IV89" s="40"/>
      <c r="IW89" s="40"/>
    </row>
    <row r="90" customFormat="false" ht="13.5" hidden="true" customHeight="false" outlineLevel="0" collapsed="false">
      <c r="A90" s="127"/>
      <c r="B90" s="87"/>
      <c r="C90" s="87"/>
      <c r="D90" s="87"/>
      <c r="E90" s="87"/>
      <c r="F90" s="87"/>
      <c r="G90" s="128"/>
      <c r="H90" s="129"/>
      <c r="I90" s="129"/>
      <c r="J90" s="125"/>
      <c r="K90" s="87"/>
      <c r="L90" s="87"/>
      <c r="M90" s="87"/>
      <c r="N90" s="87"/>
      <c r="O90" s="87"/>
      <c r="P90" s="87"/>
      <c r="Q90" s="88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  <c r="HW90" s="40"/>
      <c r="HX90" s="40"/>
      <c r="HY90" s="40"/>
      <c r="HZ90" s="40"/>
      <c r="IA90" s="40"/>
      <c r="IB90" s="40"/>
      <c r="IC90" s="40"/>
      <c r="ID90" s="40"/>
      <c r="IE90" s="40"/>
      <c r="IF90" s="40"/>
      <c r="IG90" s="40"/>
      <c r="IH90" s="40"/>
      <c r="II90" s="40"/>
      <c r="IJ90" s="40"/>
      <c r="IK90" s="40"/>
      <c r="IL90" s="40"/>
      <c r="IM90" s="40"/>
      <c r="IN90" s="40"/>
      <c r="IO90" s="40"/>
      <c r="IP90" s="40"/>
      <c r="IQ90" s="40"/>
      <c r="IR90" s="40"/>
      <c r="IS90" s="40"/>
      <c r="IT90" s="40"/>
      <c r="IU90" s="40"/>
      <c r="IV90" s="40"/>
      <c r="IW90" s="40"/>
    </row>
    <row r="91" customFormat="false" ht="13.5" hidden="true" customHeight="false" outlineLevel="0" collapsed="false">
      <c r="A91" s="127"/>
      <c r="B91" s="87"/>
      <c r="C91" s="87"/>
      <c r="D91" s="87"/>
      <c r="E91" s="87"/>
      <c r="F91" s="87"/>
      <c r="G91" s="128"/>
      <c r="H91" s="129"/>
      <c r="I91" s="129"/>
      <c r="J91" s="125"/>
      <c r="K91" s="87"/>
      <c r="L91" s="87"/>
      <c r="M91" s="87"/>
      <c r="N91" s="87"/>
      <c r="O91" s="87"/>
      <c r="P91" s="87"/>
      <c r="Q91" s="88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  <c r="HW91" s="40"/>
      <c r="HX91" s="40"/>
      <c r="HY91" s="40"/>
      <c r="HZ91" s="40"/>
      <c r="IA91" s="40"/>
      <c r="IB91" s="40"/>
      <c r="IC91" s="40"/>
      <c r="ID91" s="40"/>
      <c r="IE91" s="40"/>
      <c r="IF91" s="40"/>
      <c r="IG91" s="40"/>
      <c r="IH91" s="40"/>
      <c r="II91" s="40"/>
      <c r="IJ91" s="40"/>
      <c r="IK91" s="40"/>
      <c r="IL91" s="40"/>
      <c r="IM91" s="40"/>
      <c r="IN91" s="40"/>
      <c r="IO91" s="40"/>
      <c r="IP91" s="40"/>
      <c r="IQ91" s="40"/>
      <c r="IR91" s="40"/>
      <c r="IS91" s="40"/>
      <c r="IT91" s="40"/>
      <c r="IU91" s="40"/>
      <c r="IV91" s="40"/>
      <c r="IW91" s="40"/>
    </row>
    <row r="92" customFormat="false" ht="13.5" hidden="true" customHeight="false" outlineLevel="0" collapsed="false">
      <c r="A92" s="127"/>
      <c r="B92" s="87"/>
      <c r="C92" s="87"/>
      <c r="D92" s="87"/>
      <c r="E92" s="87"/>
      <c r="F92" s="87"/>
      <c r="G92" s="128"/>
      <c r="H92" s="129"/>
      <c r="I92" s="129"/>
      <c r="J92" s="125"/>
      <c r="K92" s="87"/>
      <c r="L92" s="87"/>
      <c r="M92" s="87"/>
      <c r="N92" s="87"/>
      <c r="O92" s="87"/>
      <c r="P92" s="87"/>
      <c r="Q92" s="88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  <c r="HW92" s="40"/>
      <c r="HX92" s="40"/>
      <c r="HY92" s="40"/>
      <c r="HZ92" s="40"/>
      <c r="IA92" s="40"/>
      <c r="IB92" s="40"/>
      <c r="IC92" s="40"/>
      <c r="ID92" s="40"/>
      <c r="IE92" s="40"/>
      <c r="IF92" s="40"/>
      <c r="IG92" s="40"/>
      <c r="IH92" s="40"/>
      <c r="II92" s="40"/>
      <c r="IJ92" s="40"/>
      <c r="IK92" s="40"/>
      <c r="IL92" s="40"/>
      <c r="IM92" s="40"/>
      <c r="IN92" s="40"/>
      <c r="IO92" s="40"/>
      <c r="IP92" s="40"/>
      <c r="IQ92" s="40"/>
      <c r="IR92" s="40"/>
      <c r="IS92" s="40"/>
      <c r="IT92" s="40"/>
      <c r="IU92" s="40"/>
      <c r="IV92" s="40"/>
      <c r="IW92" s="40"/>
    </row>
    <row r="93" customFormat="false" ht="13.5" hidden="true" customHeight="false" outlineLevel="0" collapsed="false">
      <c r="A93" s="127"/>
      <c r="B93" s="87"/>
      <c r="C93" s="87"/>
      <c r="D93" s="87"/>
      <c r="E93" s="87"/>
      <c r="F93" s="87"/>
      <c r="G93" s="128"/>
      <c r="H93" s="129"/>
      <c r="I93" s="129"/>
      <c r="J93" s="125"/>
      <c r="K93" s="87"/>
      <c r="L93" s="87"/>
      <c r="M93" s="87"/>
      <c r="N93" s="87"/>
      <c r="O93" s="87"/>
      <c r="P93" s="87"/>
      <c r="Q93" s="88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  <c r="HW93" s="40"/>
      <c r="HX93" s="40"/>
      <c r="HY93" s="40"/>
      <c r="HZ93" s="40"/>
      <c r="IA93" s="40"/>
      <c r="IB93" s="40"/>
      <c r="IC93" s="40"/>
      <c r="ID93" s="40"/>
      <c r="IE93" s="40"/>
      <c r="IF93" s="40"/>
      <c r="IG93" s="40"/>
      <c r="IH93" s="40"/>
      <c r="II93" s="40"/>
      <c r="IJ93" s="40"/>
      <c r="IK93" s="40"/>
      <c r="IL93" s="40"/>
      <c r="IM93" s="40"/>
      <c r="IN93" s="40"/>
      <c r="IO93" s="40"/>
      <c r="IP93" s="40"/>
      <c r="IQ93" s="40"/>
      <c r="IR93" s="40"/>
      <c r="IS93" s="40"/>
      <c r="IT93" s="40"/>
      <c r="IU93" s="40"/>
      <c r="IV93" s="40"/>
      <c r="IW93" s="40"/>
    </row>
    <row r="94" customFormat="false" ht="13.5" hidden="true" customHeight="false" outlineLevel="0" collapsed="false">
      <c r="A94" s="127"/>
      <c r="B94" s="87"/>
      <c r="C94" s="87"/>
      <c r="D94" s="87"/>
      <c r="E94" s="87"/>
      <c r="F94" s="87"/>
      <c r="G94" s="128"/>
      <c r="H94" s="129"/>
      <c r="I94" s="129"/>
      <c r="J94" s="125"/>
      <c r="K94" s="87"/>
      <c r="L94" s="87"/>
      <c r="M94" s="87"/>
      <c r="N94" s="87"/>
      <c r="O94" s="87"/>
      <c r="P94" s="87"/>
      <c r="Q94" s="88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  <c r="HW94" s="40"/>
      <c r="HX94" s="40"/>
      <c r="HY94" s="40"/>
      <c r="HZ94" s="40"/>
      <c r="IA94" s="40"/>
      <c r="IB94" s="40"/>
      <c r="IC94" s="40"/>
      <c r="ID94" s="40"/>
      <c r="IE94" s="40"/>
      <c r="IF94" s="40"/>
      <c r="IG94" s="40"/>
      <c r="IH94" s="40"/>
      <c r="II94" s="40"/>
      <c r="IJ94" s="40"/>
      <c r="IK94" s="40"/>
      <c r="IL94" s="40"/>
      <c r="IM94" s="40"/>
      <c r="IN94" s="40"/>
      <c r="IO94" s="40"/>
      <c r="IP94" s="40"/>
      <c r="IQ94" s="40"/>
      <c r="IR94" s="40"/>
      <c r="IS94" s="40"/>
      <c r="IT94" s="40"/>
      <c r="IU94" s="40"/>
      <c r="IV94" s="40"/>
      <c r="IW94" s="40"/>
    </row>
    <row r="95" customFormat="false" ht="13.5" hidden="true" customHeight="false" outlineLevel="0" collapsed="false">
      <c r="A95" s="127"/>
      <c r="B95" s="87"/>
      <c r="C95" s="87"/>
      <c r="D95" s="87"/>
      <c r="E95" s="87"/>
      <c r="F95" s="87"/>
      <c r="G95" s="128"/>
      <c r="H95" s="129"/>
      <c r="I95" s="129"/>
      <c r="J95" s="125"/>
      <c r="K95" s="87"/>
      <c r="L95" s="87"/>
      <c r="M95" s="87"/>
      <c r="N95" s="87"/>
      <c r="O95" s="87"/>
      <c r="P95" s="87"/>
      <c r="Q95" s="88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  <c r="HW95" s="40"/>
      <c r="HX95" s="40"/>
      <c r="HY95" s="40"/>
      <c r="HZ95" s="40"/>
      <c r="IA95" s="40"/>
      <c r="IB95" s="40"/>
      <c r="IC95" s="40"/>
      <c r="ID95" s="40"/>
      <c r="IE95" s="40"/>
      <c r="IF95" s="40"/>
      <c r="IG95" s="40"/>
      <c r="IH95" s="40"/>
      <c r="II95" s="40"/>
      <c r="IJ95" s="40"/>
      <c r="IK95" s="40"/>
      <c r="IL95" s="40"/>
      <c r="IM95" s="40"/>
      <c r="IN95" s="40"/>
      <c r="IO95" s="40"/>
      <c r="IP95" s="40"/>
      <c r="IQ95" s="40"/>
      <c r="IR95" s="40"/>
      <c r="IS95" s="40"/>
      <c r="IT95" s="40"/>
      <c r="IU95" s="40"/>
      <c r="IV95" s="40"/>
      <c r="IW95" s="40"/>
    </row>
    <row r="96" customFormat="false" ht="13.5" hidden="true" customHeight="false" outlineLevel="0" collapsed="false">
      <c r="A96" s="127"/>
      <c r="B96" s="87"/>
      <c r="C96" s="87"/>
      <c r="D96" s="87"/>
      <c r="E96" s="87"/>
      <c r="F96" s="87"/>
      <c r="G96" s="128"/>
      <c r="H96" s="129"/>
      <c r="I96" s="129"/>
      <c r="J96" s="125"/>
      <c r="K96" s="87"/>
      <c r="L96" s="87"/>
      <c r="M96" s="87"/>
      <c r="N96" s="87"/>
      <c r="O96" s="87"/>
      <c r="P96" s="87"/>
      <c r="Q96" s="88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  <c r="HW96" s="40"/>
      <c r="HX96" s="40"/>
      <c r="HY96" s="40"/>
      <c r="HZ96" s="40"/>
      <c r="IA96" s="40"/>
      <c r="IB96" s="40"/>
      <c r="IC96" s="40"/>
      <c r="ID96" s="40"/>
      <c r="IE96" s="40"/>
      <c r="IF96" s="40"/>
      <c r="IG96" s="40"/>
      <c r="IH96" s="40"/>
      <c r="II96" s="40"/>
      <c r="IJ96" s="40"/>
      <c r="IK96" s="40"/>
      <c r="IL96" s="40"/>
      <c r="IM96" s="40"/>
      <c r="IN96" s="40"/>
      <c r="IO96" s="40"/>
      <c r="IP96" s="40"/>
      <c r="IQ96" s="40"/>
      <c r="IR96" s="40"/>
      <c r="IS96" s="40"/>
      <c r="IT96" s="40"/>
      <c r="IU96" s="40"/>
      <c r="IV96" s="40"/>
      <c r="IW96" s="40"/>
    </row>
    <row r="97" customFormat="false" ht="13.5" hidden="true" customHeight="false" outlineLevel="0" collapsed="false">
      <c r="A97" s="127"/>
      <c r="B97" s="87"/>
      <c r="C97" s="87"/>
      <c r="D97" s="87"/>
      <c r="E97" s="87"/>
      <c r="F97" s="87"/>
      <c r="G97" s="128"/>
      <c r="H97" s="129"/>
      <c r="I97" s="129"/>
      <c r="J97" s="125"/>
      <c r="K97" s="87"/>
      <c r="L97" s="87"/>
      <c r="M97" s="87"/>
      <c r="N97" s="87"/>
      <c r="O97" s="87"/>
      <c r="P97" s="87"/>
      <c r="Q97" s="88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  <c r="HW97" s="40"/>
      <c r="HX97" s="40"/>
      <c r="HY97" s="40"/>
      <c r="HZ97" s="40"/>
      <c r="IA97" s="40"/>
      <c r="IB97" s="40"/>
      <c r="IC97" s="40"/>
      <c r="ID97" s="40"/>
      <c r="IE97" s="40"/>
      <c r="IF97" s="40"/>
      <c r="IG97" s="40"/>
      <c r="IH97" s="40"/>
      <c r="II97" s="40"/>
      <c r="IJ97" s="40"/>
      <c r="IK97" s="40"/>
      <c r="IL97" s="40"/>
      <c r="IM97" s="40"/>
      <c r="IN97" s="40"/>
      <c r="IO97" s="40"/>
      <c r="IP97" s="40"/>
      <c r="IQ97" s="40"/>
      <c r="IR97" s="40"/>
      <c r="IS97" s="40"/>
      <c r="IT97" s="40"/>
      <c r="IU97" s="40"/>
      <c r="IV97" s="40"/>
      <c r="IW97" s="40"/>
    </row>
    <row r="98" customFormat="false" ht="13.5" hidden="true" customHeight="false" outlineLevel="0" collapsed="false">
      <c r="A98" s="127"/>
      <c r="B98" s="87"/>
      <c r="C98" s="87"/>
      <c r="D98" s="87"/>
      <c r="E98" s="87"/>
      <c r="F98" s="87"/>
      <c r="G98" s="128"/>
      <c r="H98" s="129"/>
      <c r="I98" s="129"/>
      <c r="J98" s="125"/>
      <c r="K98" s="87"/>
      <c r="L98" s="87"/>
      <c r="M98" s="87"/>
      <c r="N98" s="87"/>
      <c r="O98" s="87"/>
      <c r="P98" s="87"/>
      <c r="Q98" s="88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  <c r="HW98" s="40"/>
      <c r="HX98" s="40"/>
      <c r="HY98" s="40"/>
      <c r="HZ98" s="40"/>
      <c r="IA98" s="40"/>
      <c r="IB98" s="40"/>
      <c r="IC98" s="40"/>
      <c r="ID98" s="40"/>
      <c r="IE98" s="40"/>
      <c r="IF98" s="40"/>
      <c r="IG98" s="40"/>
      <c r="IH98" s="40"/>
      <c r="II98" s="40"/>
      <c r="IJ98" s="40"/>
      <c r="IK98" s="40"/>
      <c r="IL98" s="40"/>
      <c r="IM98" s="40"/>
      <c r="IN98" s="40"/>
      <c r="IO98" s="40"/>
      <c r="IP98" s="40"/>
      <c r="IQ98" s="40"/>
      <c r="IR98" s="40"/>
      <c r="IS98" s="40"/>
      <c r="IT98" s="40"/>
      <c r="IU98" s="40"/>
      <c r="IV98" s="40"/>
      <c r="IW98" s="40"/>
    </row>
    <row r="99" customFormat="false" ht="13.5" hidden="true" customHeight="false" outlineLevel="0" collapsed="false">
      <c r="A99" s="127"/>
      <c r="B99" s="87"/>
      <c r="C99" s="87"/>
      <c r="D99" s="87"/>
      <c r="E99" s="87"/>
      <c r="F99" s="87"/>
      <c r="G99" s="128"/>
      <c r="H99" s="129"/>
      <c r="I99" s="129"/>
      <c r="J99" s="125"/>
      <c r="K99" s="87"/>
      <c r="L99" s="87"/>
      <c r="M99" s="87"/>
      <c r="N99" s="87"/>
      <c r="O99" s="87"/>
      <c r="P99" s="87"/>
      <c r="Q99" s="88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  <c r="HW99" s="40"/>
      <c r="HX99" s="40"/>
      <c r="HY99" s="40"/>
      <c r="HZ99" s="40"/>
      <c r="IA99" s="40"/>
      <c r="IB99" s="40"/>
      <c r="IC99" s="40"/>
      <c r="ID99" s="40"/>
      <c r="IE99" s="40"/>
      <c r="IF99" s="40"/>
      <c r="IG99" s="40"/>
      <c r="IH99" s="40"/>
      <c r="II99" s="40"/>
      <c r="IJ99" s="40"/>
      <c r="IK99" s="40"/>
      <c r="IL99" s="40"/>
      <c r="IM99" s="40"/>
      <c r="IN99" s="40"/>
      <c r="IO99" s="40"/>
      <c r="IP99" s="40"/>
      <c r="IQ99" s="40"/>
      <c r="IR99" s="40"/>
      <c r="IS99" s="40"/>
      <c r="IT99" s="40"/>
      <c r="IU99" s="40"/>
      <c r="IV99" s="40"/>
      <c r="IW99" s="40"/>
    </row>
    <row r="100" customFormat="false" ht="13.5" hidden="true" customHeight="false" outlineLevel="0" collapsed="false">
      <c r="A100" s="127"/>
      <c r="B100" s="87"/>
      <c r="C100" s="87"/>
      <c r="D100" s="87"/>
      <c r="E100" s="87"/>
      <c r="F100" s="87"/>
      <c r="G100" s="128"/>
      <c r="H100" s="129"/>
      <c r="I100" s="129"/>
      <c r="J100" s="125"/>
      <c r="K100" s="87"/>
      <c r="L100" s="87"/>
      <c r="M100" s="87"/>
      <c r="N100" s="87"/>
      <c r="O100" s="87"/>
      <c r="P100" s="87"/>
      <c r="Q100" s="88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  <c r="HW100" s="40"/>
      <c r="HX100" s="40"/>
      <c r="HY100" s="40"/>
      <c r="HZ100" s="40"/>
      <c r="IA100" s="40"/>
      <c r="IB100" s="40"/>
      <c r="IC100" s="40"/>
      <c r="ID100" s="40"/>
      <c r="IE100" s="40"/>
      <c r="IF100" s="40"/>
      <c r="IG100" s="40"/>
      <c r="IH100" s="40"/>
      <c r="II100" s="40"/>
      <c r="IJ100" s="40"/>
      <c r="IK100" s="40"/>
      <c r="IL100" s="40"/>
      <c r="IM100" s="40"/>
      <c r="IN100" s="40"/>
      <c r="IO100" s="40"/>
      <c r="IP100" s="40"/>
      <c r="IQ100" s="40"/>
      <c r="IR100" s="40"/>
      <c r="IS100" s="40"/>
      <c r="IT100" s="40"/>
      <c r="IU100" s="40"/>
      <c r="IV100" s="40"/>
      <c r="IW100" s="40"/>
    </row>
    <row r="101" customFormat="false" ht="13.5" hidden="true" customHeight="false" outlineLevel="0" collapsed="false">
      <c r="A101" s="127"/>
      <c r="B101" s="87"/>
      <c r="C101" s="87"/>
      <c r="D101" s="87"/>
      <c r="E101" s="87"/>
      <c r="F101" s="87"/>
      <c r="G101" s="128"/>
      <c r="H101" s="129"/>
      <c r="I101" s="129"/>
      <c r="J101" s="125"/>
      <c r="K101" s="87"/>
      <c r="L101" s="87"/>
      <c r="M101" s="87"/>
      <c r="N101" s="87"/>
      <c r="O101" s="87"/>
      <c r="P101" s="87"/>
      <c r="Q101" s="88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  <c r="HW101" s="40"/>
      <c r="HX101" s="40"/>
      <c r="HY101" s="40"/>
      <c r="HZ101" s="40"/>
      <c r="IA101" s="40"/>
      <c r="IB101" s="40"/>
      <c r="IC101" s="40"/>
      <c r="ID101" s="40"/>
      <c r="IE101" s="40"/>
      <c r="IF101" s="40"/>
      <c r="IG101" s="40"/>
      <c r="IH101" s="40"/>
      <c r="II101" s="40"/>
      <c r="IJ101" s="40"/>
      <c r="IK101" s="40"/>
      <c r="IL101" s="40"/>
      <c r="IM101" s="40"/>
      <c r="IN101" s="40"/>
      <c r="IO101" s="40"/>
      <c r="IP101" s="40"/>
      <c r="IQ101" s="40"/>
      <c r="IR101" s="40"/>
      <c r="IS101" s="40"/>
      <c r="IT101" s="40"/>
      <c r="IU101" s="40"/>
      <c r="IV101" s="40"/>
      <c r="IW101" s="40"/>
    </row>
    <row r="102" customFormat="false" ht="13.5" hidden="true" customHeight="false" outlineLevel="0" collapsed="false">
      <c r="A102" s="127"/>
      <c r="B102" s="87"/>
      <c r="C102" s="87"/>
      <c r="D102" s="87"/>
      <c r="E102" s="87"/>
      <c r="F102" s="87"/>
      <c r="G102" s="128"/>
      <c r="H102" s="129"/>
      <c r="I102" s="129"/>
      <c r="J102" s="125"/>
      <c r="K102" s="87"/>
      <c r="L102" s="87"/>
      <c r="M102" s="87"/>
      <c r="N102" s="87"/>
      <c r="O102" s="87"/>
      <c r="P102" s="87"/>
      <c r="Q102" s="88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  <c r="HW102" s="40"/>
      <c r="HX102" s="40"/>
      <c r="HY102" s="40"/>
      <c r="HZ102" s="40"/>
      <c r="IA102" s="40"/>
      <c r="IB102" s="40"/>
      <c r="IC102" s="40"/>
      <c r="ID102" s="40"/>
      <c r="IE102" s="40"/>
      <c r="IF102" s="40"/>
      <c r="IG102" s="40"/>
      <c r="IH102" s="40"/>
      <c r="II102" s="40"/>
      <c r="IJ102" s="40"/>
      <c r="IK102" s="40"/>
      <c r="IL102" s="40"/>
      <c r="IM102" s="40"/>
      <c r="IN102" s="40"/>
      <c r="IO102" s="40"/>
      <c r="IP102" s="40"/>
      <c r="IQ102" s="40"/>
      <c r="IR102" s="40"/>
      <c r="IS102" s="40"/>
      <c r="IT102" s="40"/>
      <c r="IU102" s="40"/>
      <c r="IV102" s="40"/>
      <c r="IW102" s="40"/>
    </row>
    <row r="103" customFormat="false" ht="13.5" hidden="true" customHeight="false" outlineLevel="0" collapsed="false">
      <c r="A103" s="127"/>
      <c r="B103" s="87"/>
      <c r="C103" s="87"/>
      <c r="D103" s="87"/>
      <c r="E103" s="87"/>
      <c r="F103" s="87"/>
      <c r="G103" s="128"/>
      <c r="H103" s="129"/>
      <c r="I103" s="129"/>
      <c r="J103" s="125"/>
      <c r="K103" s="87"/>
      <c r="L103" s="87"/>
      <c r="M103" s="87"/>
      <c r="N103" s="87"/>
      <c r="O103" s="87"/>
      <c r="P103" s="87"/>
      <c r="Q103" s="88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  <c r="HW103" s="40"/>
      <c r="HX103" s="40"/>
      <c r="HY103" s="40"/>
      <c r="HZ103" s="40"/>
      <c r="IA103" s="40"/>
      <c r="IB103" s="40"/>
      <c r="IC103" s="40"/>
      <c r="ID103" s="40"/>
      <c r="IE103" s="40"/>
      <c r="IF103" s="40"/>
      <c r="IG103" s="40"/>
      <c r="IH103" s="40"/>
      <c r="II103" s="40"/>
      <c r="IJ103" s="40"/>
      <c r="IK103" s="40"/>
      <c r="IL103" s="40"/>
      <c r="IM103" s="40"/>
      <c r="IN103" s="40"/>
      <c r="IO103" s="40"/>
      <c r="IP103" s="40"/>
      <c r="IQ103" s="40"/>
      <c r="IR103" s="40"/>
      <c r="IS103" s="40"/>
      <c r="IT103" s="40"/>
      <c r="IU103" s="40"/>
      <c r="IV103" s="40"/>
      <c r="IW103" s="40"/>
    </row>
    <row r="104" customFormat="false" ht="13.5" hidden="true" customHeight="false" outlineLevel="0" collapsed="false">
      <c r="A104" s="127"/>
      <c r="B104" s="87"/>
      <c r="C104" s="87"/>
      <c r="D104" s="87"/>
      <c r="E104" s="87"/>
      <c r="F104" s="87"/>
      <c r="G104" s="128"/>
      <c r="H104" s="129"/>
      <c r="I104" s="129"/>
      <c r="J104" s="125"/>
      <c r="K104" s="87"/>
      <c r="L104" s="87"/>
      <c r="M104" s="87"/>
      <c r="N104" s="87"/>
      <c r="O104" s="87"/>
      <c r="P104" s="87"/>
      <c r="Q104" s="88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  <c r="HW104" s="40"/>
      <c r="HX104" s="40"/>
      <c r="HY104" s="40"/>
      <c r="HZ104" s="40"/>
      <c r="IA104" s="40"/>
      <c r="IB104" s="40"/>
      <c r="IC104" s="40"/>
      <c r="ID104" s="40"/>
      <c r="IE104" s="40"/>
      <c r="IF104" s="40"/>
      <c r="IG104" s="40"/>
      <c r="IH104" s="40"/>
      <c r="II104" s="40"/>
      <c r="IJ104" s="40"/>
      <c r="IK104" s="40"/>
      <c r="IL104" s="40"/>
      <c r="IM104" s="40"/>
      <c r="IN104" s="40"/>
      <c r="IO104" s="40"/>
      <c r="IP104" s="40"/>
      <c r="IQ104" s="40"/>
      <c r="IR104" s="40"/>
      <c r="IS104" s="40"/>
      <c r="IT104" s="40"/>
      <c r="IU104" s="40"/>
      <c r="IV104" s="40"/>
      <c r="IW104" s="40"/>
    </row>
    <row r="105" customFormat="false" ht="13.5" hidden="true" customHeight="false" outlineLevel="0" collapsed="false">
      <c r="A105" s="127"/>
      <c r="B105" s="87"/>
      <c r="C105" s="87"/>
      <c r="D105" s="87"/>
      <c r="E105" s="87"/>
      <c r="F105" s="87"/>
      <c r="G105" s="128"/>
      <c r="H105" s="129"/>
      <c r="I105" s="129"/>
      <c r="J105" s="125"/>
      <c r="K105" s="87"/>
      <c r="L105" s="87"/>
      <c r="M105" s="87"/>
      <c r="N105" s="87"/>
      <c r="O105" s="87"/>
      <c r="P105" s="87"/>
      <c r="Q105" s="88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  <c r="IB105" s="40"/>
      <c r="IC105" s="40"/>
      <c r="ID105" s="40"/>
      <c r="IE105" s="40"/>
      <c r="IF105" s="40"/>
      <c r="IG105" s="40"/>
      <c r="IH105" s="40"/>
      <c r="II105" s="40"/>
      <c r="IJ105" s="40"/>
      <c r="IK105" s="40"/>
      <c r="IL105" s="40"/>
      <c r="IM105" s="40"/>
      <c r="IN105" s="40"/>
      <c r="IO105" s="40"/>
      <c r="IP105" s="40"/>
      <c r="IQ105" s="40"/>
      <c r="IR105" s="40"/>
      <c r="IS105" s="40"/>
      <c r="IT105" s="40"/>
      <c r="IU105" s="40"/>
      <c r="IV105" s="40"/>
      <c r="IW105" s="40"/>
    </row>
    <row r="106" customFormat="false" ht="13.5" hidden="true" customHeight="false" outlineLevel="0" collapsed="false">
      <c r="A106" s="127"/>
      <c r="B106" s="87"/>
      <c r="C106" s="87"/>
      <c r="D106" s="87"/>
      <c r="E106" s="87"/>
      <c r="F106" s="87"/>
      <c r="G106" s="128"/>
      <c r="H106" s="129"/>
      <c r="I106" s="129"/>
      <c r="J106" s="125"/>
      <c r="K106" s="87"/>
      <c r="L106" s="87"/>
      <c r="M106" s="87"/>
      <c r="N106" s="87"/>
      <c r="O106" s="87"/>
      <c r="P106" s="87"/>
      <c r="Q106" s="88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  <c r="IB106" s="40"/>
      <c r="IC106" s="40"/>
      <c r="ID106" s="40"/>
      <c r="IE106" s="40"/>
      <c r="IF106" s="40"/>
      <c r="IG106" s="40"/>
      <c r="IH106" s="40"/>
      <c r="II106" s="40"/>
      <c r="IJ106" s="40"/>
      <c r="IK106" s="40"/>
      <c r="IL106" s="40"/>
      <c r="IM106" s="40"/>
      <c r="IN106" s="40"/>
      <c r="IO106" s="40"/>
      <c r="IP106" s="40"/>
      <c r="IQ106" s="40"/>
      <c r="IR106" s="40"/>
      <c r="IS106" s="40"/>
      <c r="IT106" s="40"/>
      <c r="IU106" s="40"/>
      <c r="IV106" s="40"/>
      <c r="IW106" s="40"/>
    </row>
    <row r="107" customFormat="false" ht="13.5" hidden="true" customHeight="false" outlineLevel="0" collapsed="false">
      <c r="A107" s="127"/>
      <c r="B107" s="87"/>
      <c r="C107" s="87"/>
      <c r="D107" s="87"/>
      <c r="E107" s="87"/>
      <c r="F107" s="87"/>
      <c r="G107" s="128"/>
      <c r="H107" s="129"/>
      <c r="I107" s="129"/>
      <c r="J107" s="125"/>
      <c r="K107" s="87"/>
      <c r="L107" s="87"/>
      <c r="M107" s="87"/>
      <c r="N107" s="87"/>
      <c r="O107" s="87"/>
      <c r="P107" s="87"/>
      <c r="Q107" s="88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  <c r="HW107" s="40"/>
      <c r="HX107" s="40"/>
      <c r="HY107" s="40"/>
      <c r="HZ107" s="40"/>
      <c r="IA107" s="40"/>
      <c r="IB107" s="40"/>
      <c r="IC107" s="40"/>
      <c r="ID107" s="40"/>
      <c r="IE107" s="40"/>
      <c r="IF107" s="40"/>
      <c r="IG107" s="40"/>
      <c r="IH107" s="40"/>
      <c r="II107" s="40"/>
      <c r="IJ107" s="40"/>
      <c r="IK107" s="40"/>
      <c r="IL107" s="40"/>
      <c r="IM107" s="40"/>
      <c r="IN107" s="40"/>
      <c r="IO107" s="40"/>
      <c r="IP107" s="40"/>
      <c r="IQ107" s="40"/>
      <c r="IR107" s="40"/>
      <c r="IS107" s="40"/>
      <c r="IT107" s="40"/>
      <c r="IU107" s="40"/>
      <c r="IV107" s="40"/>
      <c r="IW107" s="40"/>
    </row>
    <row r="108" customFormat="false" ht="13.5" hidden="true" customHeight="false" outlineLevel="0" collapsed="false">
      <c r="A108" s="127"/>
      <c r="B108" s="87"/>
      <c r="C108" s="87"/>
      <c r="D108" s="87"/>
      <c r="E108" s="87"/>
      <c r="F108" s="87"/>
      <c r="G108" s="128"/>
      <c r="H108" s="129"/>
      <c r="I108" s="129"/>
      <c r="J108" s="125"/>
      <c r="K108" s="87"/>
      <c r="L108" s="87"/>
      <c r="M108" s="87"/>
      <c r="N108" s="87"/>
      <c r="O108" s="87"/>
      <c r="P108" s="87"/>
      <c r="Q108" s="88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  <c r="HW108" s="40"/>
      <c r="HX108" s="40"/>
      <c r="HY108" s="40"/>
      <c r="HZ108" s="40"/>
      <c r="IA108" s="40"/>
      <c r="IB108" s="40"/>
      <c r="IC108" s="40"/>
      <c r="ID108" s="40"/>
      <c r="IE108" s="40"/>
      <c r="IF108" s="40"/>
      <c r="IG108" s="40"/>
      <c r="IH108" s="40"/>
      <c r="II108" s="40"/>
      <c r="IJ108" s="40"/>
      <c r="IK108" s="40"/>
      <c r="IL108" s="40"/>
      <c r="IM108" s="40"/>
      <c r="IN108" s="40"/>
      <c r="IO108" s="40"/>
      <c r="IP108" s="40"/>
      <c r="IQ108" s="40"/>
      <c r="IR108" s="40"/>
      <c r="IS108" s="40"/>
      <c r="IT108" s="40"/>
      <c r="IU108" s="40"/>
      <c r="IV108" s="40"/>
      <c r="IW108" s="40"/>
    </row>
    <row r="109" customFormat="false" ht="13.5" hidden="true" customHeight="false" outlineLevel="0" collapsed="false">
      <c r="A109" s="127"/>
      <c r="B109" s="87"/>
      <c r="C109" s="87"/>
      <c r="D109" s="87"/>
      <c r="E109" s="87"/>
      <c r="F109" s="87"/>
      <c r="G109" s="128"/>
      <c r="H109" s="129"/>
      <c r="I109" s="129"/>
      <c r="J109" s="125"/>
      <c r="K109" s="87"/>
      <c r="L109" s="87"/>
      <c r="M109" s="87"/>
      <c r="N109" s="87"/>
      <c r="O109" s="87"/>
      <c r="P109" s="87"/>
      <c r="Q109" s="88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  <c r="HW109" s="40"/>
      <c r="HX109" s="40"/>
      <c r="HY109" s="40"/>
      <c r="HZ109" s="40"/>
      <c r="IA109" s="40"/>
      <c r="IB109" s="40"/>
      <c r="IC109" s="40"/>
      <c r="ID109" s="40"/>
      <c r="IE109" s="40"/>
      <c r="IF109" s="40"/>
      <c r="IG109" s="40"/>
      <c r="IH109" s="40"/>
      <c r="II109" s="40"/>
      <c r="IJ109" s="40"/>
      <c r="IK109" s="40"/>
      <c r="IL109" s="40"/>
      <c r="IM109" s="40"/>
      <c r="IN109" s="40"/>
      <c r="IO109" s="40"/>
      <c r="IP109" s="40"/>
      <c r="IQ109" s="40"/>
      <c r="IR109" s="40"/>
      <c r="IS109" s="40"/>
      <c r="IT109" s="40"/>
      <c r="IU109" s="40"/>
      <c r="IV109" s="40"/>
      <c r="IW109" s="40"/>
    </row>
    <row r="110" customFormat="false" ht="13.5" hidden="true" customHeight="false" outlineLevel="0" collapsed="false">
      <c r="A110" s="127"/>
      <c r="B110" s="87"/>
      <c r="C110" s="87"/>
      <c r="D110" s="87"/>
      <c r="E110" s="87"/>
      <c r="F110" s="87"/>
      <c r="G110" s="128"/>
      <c r="H110" s="129"/>
      <c r="I110" s="129"/>
      <c r="J110" s="125"/>
      <c r="K110" s="87"/>
      <c r="L110" s="87"/>
      <c r="M110" s="87"/>
      <c r="N110" s="87"/>
      <c r="O110" s="87"/>
      <c r="P110" s="87"/>
      <c r="Q110" s="88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  <c r="HO110" s="40"/>
      <c r="HP110" s="40"/>
      <c r="HQ110" s="40"/>
      <c r="HR110" s="40"/>
      <c r="HS110" s="40"/>
      <c r="HT110" s="40"/>
      <c r="HU110" s="40"/>
      <c r="HV110" s="40"/>
      <c r="HW110" s="40"/>
      <c r="HX110" s="40"/>
      <c r="HY110" s="40"/>
      <c r="HZ110" s="40"/>
      <c r="IA110" s="40"/>
      <c r="IB110" s="40"/>
      <c r="IC110" s="40"/>
      <c r="ID110" s="40"/>
      <c r="IE110" s="40"/>
      <c r="IF110" s="40"/>
      <c r="IG110" s="40"/>
      <c r="IH110" s="40"/>
      <c r="II110" s="40"/>
      <c r="IJ110" s="40"/>
      <c r="IK110" s="40"/>
      <c r="IL110" s="40"/>
      <c r="IM110" s="40"/>
      <c r="IN110" s="40"/>
      <c r="IO110" s="40"/>
      <c r="IP110" s="40"/>
      <c r="IQ110" s="40"/>
      <c r="IR110" s="40"/>
      <c r="IS110" s="40"/>
      <c r="IT110" s="40"/>
      <c r="IU110" s="40"/>
      <c r="IV110" s="40"/>
      <c r="IW110" s="40"/>
    </row>
    <row r="111" customFormat="false" ht="13.5" hidden="true" customHeight="false" outlineLevel="0" collapsed="false">
      <c r="A111" s="127"/>
      <c r="B111" s="87"/>
      <c r="C111" s="87"/>
      <c r="D111" s="87"/>
      <c r="E111" s="87"/>
      <c r="F111" s="87"/>
      <c r="G111" s="128"/>
      <c r="H111" s="129"/>
      <c r="I111" s="129"/>
      <c r="J111" s="125"/>
      <c r="K111" s="87"/>
      <c r="L111" s="87"/>
      <c r="M111" s="87"/>
      <c r="N111" s="87"/>
      <c r="O111" s="87"/>
      <c r="P111" s="87"/>
      <c r="Q111" s="88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  <c r="HO111" s="40"/>
      <c r="HP111" s="40"/>
      <c r="HQ111" s="40"/>
      <c r="HR111" s="40"/>
      <c r="HS111" s="40"/>
      <c r="HT111" s="40"/>
      <c r="HU111" s="40"/>
      <c r="HV111" s="40"/>
      <c r="HW111" s="40"/>
      <c r="HX111" s="40"/>
      <c r="HY111" s="40"/>
      <c r="HZ111" s="40"/>
      <c r="IA111" s="40"/>
      <c r="IB111" s="40"/>
      <c r="IC111" s="40"/>
      <c r="ID111" s="40"/>
      <c r="IE111" s="40"/>
      <c r="IF111" s="40"/>
      <c r="IG111" s="40"/>
      <c r="IH111" s="40"/>
      <c r="II111" s="40"/>
      <c r="IJ111" s="40"/>
      <c r="IK111" s="40"/>
      <c r="IL111" s="40"/>
      <c r="IM111" s="40"/>
      <c r="IN111" s="40"/>
      <c r="IO111" s="40"/>
      <c r="IP111" s="40"/>
      <c r="IQ111" s="40"/>
      <c r="IR111" s="40"/>
      <c r="IS111" s="40"/>
      <c r="IT111" s="40"/>
      <c r="IU111" s="40"/>
      <c r="IV111" s="40"/>
      <c r="IW111" s="40"/>
    </row>
    <row r="112" customFormat="false" ht="13.5" hidden="true" customHeight="false" outlineLevel="0" collapsed="false">
      <c r="A112" s="127"/>
      <c r="B112" s="87"/>
      <c r="C112" s="87"/>
      <c r="D112" s="87"/>
      <c r="E112" s="87"/>
      <c r="F112" s="87"/>
      <c r="G112" s="128"/>
      <c r="H112" s="129"/>
      <c r="I112" s="129"/>
      <c r="J112" s="125"/>
      <c r="K112" s="87"/>
      <c r="L112" s="87"/>
      <c r="M112" s="87"/>
      <c r="N112" s="87"/>
      <c r="O112" s="87"/>
      <c r="P112" s="87"/>
      <c r="Q112" s="88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  <c r="HO112" s="40"/>
      <c r="HP112" s="40"/>
      <c r="HQ112" s="40"/>
      <c r="HR112" s="40"/>
      <c r="HS112" s="40"/>
      <c r="HT112" s="40"/>
      <c r="HU112" s="40"/>
      <c r="HV112" s="40"/>
      <c r="HW112" s="40"/>
      <c r="HX112" s="40"/>
      <c r="HY112" s="40"/>
      <c r="HZ112" s="40"/>
      <c r="IA112" s="40"/>
      <c r="IB112" s="40"/>
      <c r="IC112" s="40"/>
      <c r="ID112" s="40"/>
      <c r="IE112" s="40"/>
      <c r="IF112" s="40"/>
      <c r="IG112" s="40"/>
      <c r="IH112" s="40"/>
      <c r="II112" s="40"/>
      <c r="IJ112" s="40"/>
      <c r="IK112" s="40"/>
      <c r="IL112" s="40"/>
      <c r="IM112" s="40"/>
      <c r="IN112" s="40"/>
      <c r="IO112" s="40"/>
      <c r="IP112" s="40"/>
      <c r="IQ112" s="40"/>
      <c r="IR112" s="40"/>
      <c r="IS112" s="40"/>
      <c r="IT112" s="40"/>
      <c r="IU112" s="40"/>
      <c r="IV112" s="40"/>
      <c r="IW112" s="40"/>
    </row>
    <row r="113" customFormat="false" ht="13.5" hidden="true" customHeight="false" outlineLevel="0" collapsed="false">
      <c r="A113" s="127"/>
      <c r="B113" s="87"/>
      <c r="C113" s="87"/>
      <c r="D113" s="87"/>
      <c r="E113" s="87"/>
      <c r="F113" s="87"/>
      <c r="G113" s="128"/>
      <c r="H113" s="129"/>
      <c r="I113" s="129"/>
      <c r="J113" s="125"/>
      <c r="K113" s="87"/>
      <c r="L113" s="87"/>
      <c r="M113" s="87"/>
      <c r="N113" s="87"/>
      <c r="O113" s="87"/>
      <c r="P113" s="87"/>
      <c r="Q113" s="88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  <c r="HO113" s="40"/>
      <c r="HP113" s="40"/>
      <c r="HQ113" s="40"/>
      <c r="HR113" s="40"/>
      <c r="HS113" s="40"/>
      <c r="HT113" s="40"/>
      <c r="HU113" s="40"/>
      <c r="HV113" s="40"/>
      <c r="HW113" s="40"/>
      <c r="HX113" s="40"/>
      <c r="HY113" s="40"/>
      <c r="HZ113" s="40"/>
      <c r="IA113" s="40"/>
      <c r="IB113" s="40"/>
      <c r="IC113" s="40"/>
      <c r="ID113" s="40"/>
      <c r="IE113" s="40"/>
      <c r="IF113" s="40"/>
      <c r="IG113" s="40"/>
      <c r="IH113" s="40"/>
      <c r="II113" s="40"/>
      <c r="IJ113" s="40"/>
      <c r="IK113" s="40"/>
      <c r="IL113" s="40"/>
      <c r="IM113" s="40"/>
      <c r="IN113" s="40"/>
      <c r="IO113" s="40"/>
      <c r="IP113" s="40"/>
      <c r="IQ113" s="40"/>
      <c r="IR113" s="40"/>
      <c r="IS113" s="40"/>
      <c r="IT113" s="40"/>
      <c r="IU113" s="40"/>
      <c r="IV113" s="40"/>
      <c r="IW113" s="40"/>
    </row>
    <row r="114" customFormat="false" ht="13.5" hidden="true" customHeight="false" outlineLevel="0" collapsed="false">
      <c r="A114" s="127"/>
      <c r="B114" s="87"/>
      <c r="C114" s="87"/>
      <c r="D114" s="87"/>
      <c r="E114" s="87"/>
      <c r="F114" s="87"/>
      <c r="G114" s="128"/>
      <c r="H114" s="129"/>
      <c r="I114" s="129"/>
      <c r="J114" s="125"/>
      <c r="K114" s="87"/>
      <c r="L114" s="87"/>
      <c r="M114" s="87"/>
      <c r="N114" s="87"/>
      <c r="O114" s="87"/>
      <c r="P114" s="87"/>
      <c r="Q114" s="88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  <c r="HO114" s="40"/>
      <c r="HP114" s="40"/>
      <c r="HQ114" s="40"/>
      <c r="HR114" s="40"/>
      <c r="HS114" s="40"/>
      <c r="HT114" s="40"/>
      <c r="HU114" s="40"/>
      <c r="HV114" s="40"/>
      <c r="HW114" s="40"/>
      <c r="HX114" s="40"/>
      <c r="HY114" s="40"/>
      <c r="HZ114" s="40"/>
      <c r="IA114" s="40"/>
      <c r="IB114" s="40"/>
      <c r="IC114" s="40"/>
      <c r="ID114" s="40"/>
      <c r="IE114" s="40"/>
      <c r="IF114" s="40"/>
      <c r="IG114" s="40"/>
      <c r="IH114" s="40"/>
      <c r="II114" s="40"/>
      <c r="IJ114" s="40"/>
      <c r="IK114" s="40"/>
      <c r="IL114" s="40"/>
      <c r="IM114" s="40"/>
      <c r="IN114" s="40"/>
      <c r="IO114" s="40"/>
      <c r="IP114" s="40"/>
      <c r="IQ114" s="40"/>
      <c r="IR114" s="40"/>
      <c r="IS114" s="40"/>
      <c r="IT114" s="40"/>
      <c r="IU114" s="40"/>
      <c r="IV114" s="40"/>
      <c r="IW114" s="40"/>
    </row>
    <row r="115" customFormat="false" ht="13.5" hidden="true" customHeight="false" outlineLevel="0" collapsed="false">
      <c r="A115" s="127"/>
      <c r="B115" s="87"/>
      <c r="C115" s="87"/>
      <c r="D115" s="87"/>
      <c r="E115" s="87"/>
      <c r="F115" s="87"/>
      <c r="G115" s="128"/>
      <c r="H115" s="129"/>
      <c r="I115" s="129"/>
      <c r="J115" s="125"/>
      <c r="K115" s="87"/>
      <c r="L115" s="87"/>
      <c r="M115" s="87"/>
      <c r="N115" s="87"/>
      <c r="O115" s="87"/>
      <c r="P115" s="87"/>
      <c r="Q115" s="88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  <c r="HW115" s="40"/>
      <c r="HX115" s="40"/>
      <c r="HY115" s="40"/>
      <c r="HZ115" s="40"/>
      <c r="IA115" s="40"/>
      <c r="IB115" s="40"/>
      <c r="IC115" s="40"/>
      <c r="ID115" s="40"/>
      <c r="IE115" s="40"/>
      <c r="IF115" s="40"/>
      <c r="IG115" s="40"/>
      <c r="IH115" s="40"/>
      <c r="II115" s="40"/>
      <c r="IJ115" s="40"/>
      <c r="IK115" s="40"/>
      <c r="IL115" s="40"/>
      <c r="IM115" s="40"/>
      <c r="IN115" s="40"/>
      <c r="IO115" s="40"/>
      <c r="IP115" s="40"/>
      <c r="IQ115" s="40"/>
      <c r="IR115" s="40"/>
      <c r="IS115" s="40"/>
      <c r="IT115" s="40"/>
      <c r="IU115" s="40"/>
      <c r="IV115" s="40"/>
      <c r="IW115" s="40"/>
    </row>
    <row r="116" customFormat="false" ht="13.5" hidden="true" customHeight="false" outlineLevel="0" collapsed="false">
      <c r="A116" s="127"/>
      <c r="B116" s="87"/>
      <c r="C116" s="87"/>
      <c r="D116" s="87"/>
      <c r="E116" s="87"/>
      <c r="F116" s="87"/>
      <c r="G116" s="128"/>
      <c r="H116" s="129"/>
      <c r="I116" s="129"/>
      <c r="J116" s="125"/>
      <c r="K116" s="87"/>
      <c r="L116" s="87"/>
      <c r="M116" s="87"/>
      <c r="N116" s="87"/>
      <c r="O116" s="87"/>
      <c r="P116" s="87"/>
      <c r="Q116" s="88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  <c r="HW116" s="40"/>
      <c r="HX116" s="40"/>
      <c r="HY116" s="40"/>
      <c r="HZ116" s="40"/>
      <c r="IA116" s="40"/>
      <c r="IB116" s="40"/>
      <c r="IC116" s="40"/>
      <c r="ID116" s="40"/>
      <c r="IE116" s="40"/>
      <c r="IF116" s="40"/>
      <c r="IG116" s="40"/>
      <c r="IH116" s="40"/>
      <c r="II116" s="40"/>
      <c r="IJ116" s="40"/>
      <c r="IK116" s="40"/>
      <c r="IL116" s="40"/>
      <c r="IM116" s="40"/>
      <c r="IN116" s="40"/>
      <c r="IO116" s="40"/>
      <c r="IP116" s="40"/>
      <c r="IQ116" s="40"/>
      <c r="IR116" s="40"/>
      <c r="IS116" s="40"/>
      <c r="IT116" s="40"/>
      <c r="IU116" s="40"/>
      <c r="IV116" s="40"/>
      <c r="IW116" s="40"/>
    </row>
    <row r="117" customFormat="false" ht="13.5" hidden="true" customHeight="false" outlineLevel="0" collapsed="false">
      <c r="A117" s="127"/>
      <c r="B117" s="87"/>
      <c r="C117" s="87"/>
      <c r="D117" s="87"/>
      <c r="E117" s="87"/>
      <c r="F117" s="87"/>
      <c r="G117" s="128"/>
      <c r="H117" s="129"/>
      <c r="I117" s="129"/>
      <c r="J117" s="125"/>
      <c r="K117" s="87"/>
      <c r="L117" s="87"/>
      <c r="M117" s="87"/>
      <c r="N117" s="87"/>
      <c r="O117" s="87"/>
      <c r="P117" s="87"/>
      <c r="Q117" s="88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  <c r="HW117" s="40"/>
      <c r="HX117" s="40"/>
      <c r="HY117" s="40"/>
      <c r="HZ117" s="40"/>
      <c r="IA117" s="40"/>
      <c r="IB117" s="40"/>
      <c r="IC117" s="40"/>
      <c r="ID117" s="40"/>
      <c r="IE117" s="40"/>
      <c r="IF117" s="40"/>
      <c r="IG117" s="40"/>
      <c r="IH117" s="40"/>
      <c r="II117" s="40"/>
      <c r="IJ117" s="40"/>
      <c r="IK117" s="40"/>
      <c r="IL117" s="40"/>
      <c r="IM117" s="40"/>
      <c r="IN117" s="40"/>
      <c r="IO117" s="40"/>
      <c r="IP117" s="40"/>
      <c r="IQ117" s="40"/>
      <c r="IR117" s="40"/>
      <c r="IS117" s="40"/>
      <c r="IT117" s="40"/>
      <c r="IU117" s="40"/>
      <c r="IV117" s="40"/>
      <c r="IW117" s="40"/>
    </row>
    <row r="118" customFormat="false" ht="13.5" hidden="true" customHeight="false" outlineLevel="0" collapsed="false">
      <c r="A118" s="127"/>
      <c r="B118" s="87"/>
      <c r="C118" s="87"/>
      <c r="D118" s="87"/>
      <c r="E118" s="87"/>
      <c r="F118" s="87"/>
      <c r="G118" s="128"/>
      <c r="H118" s="129"/>
      <c r="I118" s="129"/>
      <c r="J118" s="125"/>
      <c r="K118" s="87"/>
      <c r="L118" s="87"/>
      <c r="M118" s="87"/>
      <c r="N118" s="87"/>
      <c r="O118" s="87"/>
      <c r="P118" s="87"/>
      <c r="Q118" s="88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  <c r="HW118" s="40"/>
      <c r="HX118" s="40"/>
      <c r="HY118" s="40"/>
      <c r="HZ118" s="40"/>
      <c r="IA118" s="40"/>
      <c r="IB118" s="40"/>
      <c r="IC118" s="40"/>
      <c r="ID118" s="40"/>
      <c r="IE118" s="40"/>
      <c r="IF118" s="40"/>
      <c r="IG118" s="40"/>
      <c r="IH118" s="40"/>
      <c r="II118" s="40"/>
      <c r="IJ118" s="40"/>
      <c r="IK118" s="40"/>
      <c r="IL118" s="40"/>
      <c r="IM118" s="40"/>
      <c r="IN118" s="40"/>
      <c r="IO118" s="40"/>
      <c r="IP118" s="40"/>
      <c r="IQ118" s="40"/>
      <c r="IR118" s="40"/>
      <c r="IS118" s="40"/>
      <c r="IT118" s="40"/>
      <c r="IU118" s="40"/>
      <c r="IV118" s="40"/>
      <c r="IW118" s="40"/>
    </row>
    <row r="119" customFormat="false" ht="13.5" hidden="true" customHeight="false" outlineLevel="0" collapsed="false">
      <c r="A119" s="127"/>
      <c r="B119" s="87"/>
      <c r="C119" s="87"/>
      <c r="D119" s="87"/>
      <c r="E119" s="87"/>
      <c r="F119" s="87"/>
      <c r="G119" s="128"/>
      <c r="H119" s="129"/>
      <c r="I119" s="129"/>
      <c r="J119" s="125"/>
      <c r="K119" s="87"/>
      <c r="L119" s="87"/>
      <c r="M119" s="87"/>
      <c r="N119" s="87"/>
      <c r="O119" s="87"/>
      <c r="P119" s="87"/>
      <c r="Q119" s="88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  <c r="HO119" s="40"/>
      <c r="HP119" s="40"/>
      <c r="HQ119" s="40"/>
      <c r="HR119" s="40"/>
      <c r="HS119" s="40"/>
      <c r="HT119" s="40"/>
      <c r="HU119" s="40"/>
      <c r="HV119" s="40"/>
      <c r="HW119" s="40"/>
      <c r="HX119" s="40"/>
      <c r="HY119" s="40"/>
      <c r="HZ119" s="40"/>
      <c r="IA119" s="40"/>
      <c r="IB119" s="40"/>
      <c r="IC119" s="40"/>
      <c r="ID119" s="40"/>
      <c r="IE119" s="40"/>
      <c r="IF119" s="40"/>
      <c r="IG119" s="40"/>
      <c r="IH119" s="40"/>
      <c r="II119" s="40"/>
      <c r="IJ119" s="40"/>
      <c r="IK119" s="40"/>
      <c r="IL119" s="40"/>
      <c r="IM119" s="40"/>
      <c r="IN119" s="40"/>
      <c r="IO119" s="40"/>
      <c r="IP119" s="40"/>
      <c r="IQ119" s="40"/>
      <c r="IR119" s="40"/>
      <c r="IS119" s="40"/>
      <c r="IT119" s="40"/>
      <c r="IU119" s="40"/>
      <c r="IV119" s="40"/>
      <c r="IW119" s="40"/>
    </row>
    <row r="120" customFormat="false" ht="13.5" hidden="true" customHeight="false" outlineLevel="0" collapsed="false">
      <c r="A120" s="127"/>
      <c r="B120" s="87"/>
      <c r="C120" s="87"/>
      <c r="D120" s="87"/>
      <c r="E120" s="87"/>
      <c r="F120" s="87"/>
      <c r="G120" s="128"/>
      <c r="H120" s="129"/>
      <c r="I120" s="129"/>
      <c r="J120" s="125"/>
      <c r="K120" s="87"/>
      <c r="L120" s="87"/>
      <c r="M120" s="87"/>
      <c r="N120" s="87"/>
      <c r="O120" s="87"/>
      <c r="P120" s="87"/>
      <c r="Q120" s="88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  <c r="HO120" s="40"/>
      <c r="HP120" s="40"/>
      <c r="HQ120" s="40"/>
      <c r="HR120" s="40"/>
      <c r="HS120" s="40"/>
      <c r="HT120" s="40"/>
      <c r="HU120" s="40"/>
      <c r="HV120" s="40"/>
      <c r="HW120" s="40"/>
      <c r="HX120" s="40"/>
      <c r="HY120" s="40"/>
      <c r="HZ120" s="40"/>
      <c r="IA120" s="40"/>
      <c r="IB120" s="40"/>
      <c r="IC120" s="40"/>
      <c r="ID120" s="40"/>
      <c r="IE120" s="40"/>
      <c r="IF120" s="40"/>
      <c r="IG120" s="40"/>
      <c r="IH120" s="40"/>
      <c r="II120" s="40"/>
      <c r="IJ120" s="40"/>
      <c r="IK120" s="40"/>
      <c r="IL120" s="40"/>
      <c r="IM120" s="40"/>
      <c r="IN120" s="40"/>
      <c r="IO120" s="40"/>
      <c r="IP120" s="40"/>
      <c r="IQ120" s="40"/>
      <c r="IR120" s="40"/>
      <c r="IS120" s="40"/>
      <c r="IT120" s="40"/>
      <c r="IU120" s="40"/>
      <c r="IV120" s="40"/>
      <c r="IW120" s="40"/>
    </row>
    <row r="121" customFormat="false" ht="13.5" hidden="true" customHeight="false" outlineLevel="0" collapsed="false">
      <c r="A121" s="127"/>
      <c r="B121" s="87"/>
      <c r="C121" s="87"/>
      <c r="D121" s="87"/>
      <c r="E121" s="87"/>
      <c r="F121" s="87"/>
      <c r="G121" s="128"/>
      <c r="H121" s="129"/>
      <c r="I121" s="129"/>
      <c r="J121" s="125"/>
      <c r="K121" s="87"/>
      <c r="L121" s="87"/>
      <c r="M121" s="87"/>
      <c r="N121" s="87"/>
      <c r="O121" s="87"/>
      <c r="P121" s="87"/>
      <c r="Q121" s="88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  <c r="HO121" s="40"/>
      <c r="HP121" s="40"/>
      <c r="HQ121" s="40"/>
      <c r="HR121" s="40"/>
      <c r="HS121" s="40"/>
      <c r="HT121" s="40"/>
      <c r="HU121" s="40"/>
      <c r="HV121" s="40"/>
      <c r="HW121" s="40"/>
      <c r="HX121" s="40"/>
      <c r="HY121" s="40"/>
      <c r="HZ121" s="40"/>
      <c r="IA121" s="40"/>
      <c r="IB121" s="40"/>
      <c r="IC121" s="40"/>
      <c r="ID121" s="40"/>
      <c r="IE121" s="40"/>
      <c r="IF121" s="40"/>
      <c r="IG121" s="40"/>
      <c r="IH121" s="40"/>
      <c r="II121" s="40"/>
      <c r="IJ121" s="40"/>
      <c r="IK121" s="40"/>
      <c r="IL121" s="40"/>
      <c r="IM121" s="40"/>
      <c r="IN121" s="40"/>
      <c r="IO121" s="40"/>
      <c r="IP121" s="40"/>
      <c r="IQ121" s="40"/>
      <c r="IR121" s="40"/>
      <c r="IS121" s="40"/>
      <c r="IT121" s="40"/>
      <c r="IU121" s="40"/>
      <c r="IV121" s="40"/>
      <c r="IW121" s="40"/>
    </row>
    <row r="122" customFormat="false" ht="13.5" hidden="true" customHeight="false" outlineLevel="0" collapsed="false">
      <c r="A122" s="127"/>
      <c r="B122" s="87"/>
      <c r="C122" s="87"/>
      <c r="D122" s="87"/>
      <c r="E122" s="87"/>
      <c r="F122" s="87"/>
      <c r="G122" s="128"/>
      <c r="H122" s="129"/>
      <c r="I122" s="129"/>
      <c r="J122" s="125"/>
      <c r="K122" s="87"/>
      <c r="L122" s="87"/>
      <c r="M122" s="87"/>
      <c r="N122" s="87"/>
      <c r="O122" s="87"/>
      <c r="P122" s="87"/>
      <c r="Q122" s="88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  <c r="HW122" s="40"/>
      <c r="HX122" s="40"/>
      <c r="HY122" s="40"/>
      <c r="HZ122" s="40"/>
      <c r="IA122" s="40"/>
      <c r="IB122" s="40"/>
      <c r="IC122" s="40"/>
      <c r="ID122" s="40"/>
      <c r="IE122" s="40"/>
      <c r="IF122" s="40"/>
      <c r="IG122" s="40"/>
      <c r="IH122" s="40"/>
      <c r="II122" s="40"/>
      <c r="IJ122" s="40"/>
      <c r="IK122" s="40"/>
      <c r="IL122" s="40"/>
      <c r="IM122" s="40"/>
      <c r="IN122" s="40"/>
      <c r="IO122" s="40"/>
      <c r="IP122" s="40"/>
      <c r="IQ122" s="40"/>
      <c r="IR122" s="40"/>
      <c r="IS122" s="40"/>
      <c r="IT122" s="40"/>
      <c r="IU122" s="40"/>
      <c r="IV122" s="40"/>
      <c r="IW122" s="40"/>
    </row>
    <row r="123" customFormat="false" ht="13.5" hidden="true" customHeight="false" outlineLevel="0" collapsed="false">
      <c r="A123" s="127"/>
      <c r="B123" s="87"/>
      <c r="C123" s="87"/>
      <c r="D123" s="87"/>
      <c r="E123" s="87"/>
      <c r="F123" s="87"/>
      <c r="G123" s="128"/>
      <c r="H123" s="129"/>
      <c r="I123" s="129"/>
      <c r="J123" s="125"/>
      <c r="K123" s="87"/>
      <c r="L123" s="87"/>
      <c r="M123" s="87"/>
      <c r="N123" s="87"/>
      <c r="O123" s="87"/>
      <c r="P123" s="87"/>
      <c r="Q123" s="88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  <c r="HO123" s="40"/>
      <c r="HP123" s="40"/>
      <c r="HQ123" s="40"/>
      <c r="HR123" s="40"/>
      <c r="HS123" s="40"/>
      <c r="HT123" s="40"/>
      <c r="HU123" s="40"/>
      <c r="HV123" s="40"/>
      <c r="HW123" s="40"/>
      <c r="HX123" s="40"/>
      <c r="HY123" s="40"/>
      <c r="HZ123" s="40"/>
      <c r="IA123" s="40"/>
      <c r="IB123" s="40"/>
      <c r="IC123" s="40"/>
      <c r="ID123" s="40"/>
      <c r="IE123" s="40"/>
      <c r="IF123" s="40"/>
      <c r="IG123" s="40"/>
      <c r="IH123" s="40"/>
      <c r="II123" s="40"/>
      <c r="IJ123" s="40"/>
      <c r="IK123" s="40"/>
      <c r="IL123" s="40"/>
      <c r="IM123" s="40"/>
      <c r="IN123" s="40"/>
      <c r="IO123" s="40"/>
      <c r="IP123" s="40"/>
      <c r="IQ123" s="40"/>
      <c r="IR123" s="40"/>
      <c r="IS123" s="40"/>
      <c r="IT123" s="40"/>
      <c r="IU123" s="40"/>
      <c r="IV123" s="40"/>
      <c r="IW123" s="40"/>
    </row>
    <row r="124" customFormat="false" ht="13.5" hidden="true" customHeight="false" outlineLevel="0" collapsed="false">
      <c r="A124" s="127"/>
      <c r="B124" s="87"/>
      <c r="C124" s="87"/>
      <c r="D124" s="87"/>
      <c r="E124" s="87"/>
      <c r="F124" s="87"/>
      <c r="G124" s="128"/>
      <c r="H124" s="129"/>
      <c r="I124" s="129"/>
      <c r="J124" s="125"/>
      <c r="K124" s="87"/>
      <c r="L124" s="87"/>
      <c r="M124" s="87"/>
      <c r="N124" s="87"/>
      <c r="O124" s="87"/>
      <c r="P124" s="87"/>
      <c r="Q124" s="88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  <c r="GG124" s="40"/>
      <c r="GH124" s="40"/>
      <c r="GI124" s="40"/>
      <c r="GJ124" s="40"/>
      <c r="GK124" s="40"/>
      <c r="GL124" s="40"/>
      <c r="GM124" s="40"/>
      <c r="GN124" s="40"/>
      <c r="GO124" s="40"/>
      <c r="GP124" s="40"/>
      <c r="GQ124" s="40"/>
      <c r="GR124" s="40"/>
      <c r="GS124" s="40"/>
      <c r="GT124" s="40"/>
      <c r="GU124" s="40"/>
      <c r="GV124" s="40"/>
      <c r="GW124" s="40"/>
      <c r="GX124" s="40"/>
      <c r="GY124" s="40"/>
      <c r="GZ124" s="40"/>
      <c r="HA124" s="40"/>
      <c r="HB124" s="40"/>
      <c r="HC124" s="40"/>
      <c r="HD124" s="40"/>
      <c r="HE124" s="40"/>
      <c r="HF124" s="40"/>
      <c r="HG124" s="40"/>
      <c r="HH124" s="40"/>
      <c r="HI124" s="40"/>
      <c r="HJ124" s="40"/>
      <c r="HK124" s="40"/>
      <c r="HL124" s="40"/>
      <c r="HM124" s="40"/>
      <c r="HN124" s="40"/>
      <c r="HO124" s="40"/>
      <c r="HP124" s="40"/>
      <c r="HQ124" s="40"/>
      <c r="HR124" s="40"/>
      <c r="HS124" s="40"/>
      <c r="HT124" s="40"/>
      <c r="HU124" s="40"/>
      <c r="HV124" s="40"/>
      <c r="HW124" s="40"/>
      <c r="HX124" s="40"/>
      <c r="HY124" s="40"/>
      <c r="HZ124" s="40"/>
      <c r="IA124" s="40"/>
      <c r="IB124" s="40"/>
      <c r="IC124" s="40"/>
      <c r="ID124" s="40"/>
      <c r="IE124" s="40"/>
      <c r="IF124" s="40"/>
      <c r="IG124" s="40"/>
      <c r="IH124" s="40"/>
      <c r="II124" s="40"/>
      <c r="IJ124" s="40"/>
      <c r="IK124" s="40"/>
      <c r="IL124" s="40"/>
      <c r="IM124" s="40"/>
      <c r="IN124" s="40"/>
      <c r="IO124" s="40"/>
      <c r="IP124" s="40"/>
      <c r="IQ124" s="40"/>
      <c r="IR124" s="40"/>
      <c r="IS124" s="40"/>
      <c r="IT124" s="40"/>
      <c r="IU124" s="40"/>
      <c r="IV124" s="40"/>
      <c r="IW124" s="40"/>
    </row>
    <row r="125" customFormat="false" ht="13.5" hidden="true" customHeight="false" outlineLevel="0" collapsed="false">
      <c r="A125" s="127"/>
      <c r="B125" s="87"/>
      <c r="C125" s="87"/>
      <c r="D125" s="87"/>
      <c r="E125" s="87"/>
      <c r="F125" s="87"/>
      <c r="G125" s="128"/>
      <c r="H125" s="129"/>
      <c r="I125" s="129"/>
      <c r="J125" s="125"/>
      <c r="K125" s="87"/>
      <c r="L125" s="87"/>
      <c r="M125" s="87"/>
      <c r="N125" s="87"/>
      <c r="O125" s="87"/>
      <c r="P125" s="87"/>
      <c r="Q125" s="88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  <c r="GG125" s="40"/>
      <c r="GH125" s="40"/>
      <c r="GI125" s="40"/>
      <c r="GJ125" s="40"/>
      <c r="GK125" s="40"/>
      <c r="GL125" s="40"/>
      <c r="GM125" s="40"/>
      <c r="GN125" s="40"/>
      <c r="GO125" s="40"/>
      <c r="GP125" s="40"/>
      <c r="GQ125" s="40"/>
      <c r="GR125" s="40"/>
      <c r="GS125" s="40"/>
      <c r="GT125" s="40"/>
      <c r="GU125" s="40"/>
      <c r="GV125" s="40"/>
      <c r="GW125" s="40"/>
      <c r="GX125" s="40"/>
      <c r="GY125" s="40"/>
      <c r="GZ125" s="40"/>
      <c r="HA125" s="40"/>
      <c r="HB125" s="40"/>
      <c r="HC125" s="40"/>
      <c r="HD125" s="40"/>
      <c r="HE125" s="40"/>
      <c r="HF125" s="40"/>
      <c r="HG125" s="40"/>
      <c r="HH125" s="40"/>
      <c r="HI125" s="40"/>
      <c r="HJ125" s="40"/>
      <c r="HK125" s="40"/>
      <c r="HL125" s="40"/>
      <c r="HM125" s="40"/>
      <c r="HN125" s="40"/>
      <c r="HO125" s="40"/>
      <c r="HP125" s="40"/>
      <c r="HQ125" s="40"/>
      <c r="HR125" s="40"/>
      <c r="HS125" s="40"/>
      <c r="HT125" s="40"/>
      <c r="HU125" s="40"/>
      <c r="HV125" s="40"/>
      <c r="HW125" s="40"/>
      <c r="HX125" s="40"/>
      <c r="HY125" s="40"/>
      <c r="HZ125" s="40"/>
      <c r="IA125" s="40"/>
      <c r="IB125" s="40"/>
      <c r="IC125" s="40"/>
      <c r="ID125" s="40"/>
      <c r="IE125" s="40"/>
      <c r="IF125" s="40"/>
      <c r="IG125" s="40"/>
      <c r="IH125" s="40"/>
      <c r="II125" s="40"/>
      <c r="IJ125" s="40"/>
      <c r="IK125" s="40"/>
      <c r="IL125" s="40"/>
      <c r="IM125" s="40"/>
      <c r="IN125" s="40"/>
      <c r="IO125" s="40"/>
      <c r="IP125" s="40"/>
      <c r="IQ125" s="40"/>
      <c r="IR125" s="40"/>
      <c r="IS125" s="40"/>
      <c r="IT125" s="40"/>
      <c r="IU125" s="40"/>
      <c r="IV125" s="40"/>
      <c r="IW125" s="40"/>
    </row>
    <row r="126" customFormat="false" ht="13.5" hidden="true" customHeight="false" outlineLevel="0" collapsed="false">
      <c r="A126" s="127"/>
      <c r="B126" s="87"/>
      <c r="C126" s="87"/>
      <c r="D126" s="87"/>
      <c r="E126" s="87"/>
      <c r="F126" s="87"/>
      <c r="G126" s="128"/>
      <c r="H126" s="129"/>
      <c r="I126" s="129"/>
      <c r="J126" s="125"/>
      <c r="K126" s="87"/>
      <c r="L126" s="87"/>
      <c r="M126" s="87"/>
      <c r="N126" s="87"/>
      <c r="O126" s="87"/>
      <c r="P126" s="87"/>
      <c r="Q126" s="88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  <c r="FP126" s="40"/>
      <c r="FQ126" s="40"/>
      <c r="FR126" s="40"/>
      <c r="FS126" s="40"/>
      <c r="FT126" s="40"/>
      <c r="FU126" s="40"/>
      <c r="FV126" s="40"/>
      <c r="FW126" s="40"/>
      <c r="FX126" s="40"/>
      <c r="FY126" s="40"/>
      <c r="FZ126" s="40"/>
      <c r="GA126" s="40"/>
      <c r="GB126" s="40"/>
      <c r="GC126" s="40"/>
      <c r="GD126" s="40"/>
      <c r="GE126" s="40"/>
      <c r="GF126" s="40"/>
      <c r="GG126" s="40"/>
      <c r="GH126" s="40"/>
      <c r="GI126" s="40"/>
      <c r="GJ126" s="40"/>
      <c r="GK126" s="40"/>
      <c r="GL126" s="40"/>
      <c r="GM126" s="40"/>
      <c r="GN126" s="40"/>
      <c r="GO126" s="40"/>
      <c r="GP126" s="40"/>
      <c r="GQ126" s="40"/>
      <c r="GR126" s="40"/>
      <c r="GS126" s="40"/>
      <c r="GT126" s="40"/>
      <c r="GU126" s="40"/>
      <c r="GV126" s="40"/>
      <c r="GW126" s="40"/>
      <c r="GX126" s="40"/>
      <c r="GY126" s="40"/>
      <c r="GZ126" s="40"/>
      <c r="HA126" s="40"/>
      <c r="HB126" s="40"/>
      <c r="HC126" s="40"/>
      <c r="HD126" s="40"/>
      <c r="HE126" s="40"/>
      <c r="HF126" s="40"/>
      <c r="HG126" s="40"/>
      <c r="HH126" s="40"/>
      <c r="HI126" s="40"/>
      <c r="HJ126" s="40"/>
      <c r="HK126" s="40"/>
      <c r="HL126" s="40"/>
      <c r="HM126" s="40"/>
      <c r="HN126" s="40"/>
      <c r="HO126" s="40"/>
      <c r="HP126" s="40"/>
      <c r="HQ126" s="40"/>
      <c r="HR126" s="40"/>
      <c r="HS126" s="40"/>
      <c r="HT126" s="40"/>
      <c r="HU126" s="40"/>
      <c r="HV126" s="40"/>
      <c r="HW126" s="40"/>
      <c r="HX126" s="40"/>
      <c r="HY126" s="40"/>
      <c r="HZ126" s="40"/>
      <c r="IA126" s="40"/>
      <c r="IB126" s="40"/>
      <c r="IC126" s="40"/>
      <c r="ID126" s="40"/>
      <c r="IE126" s="40"/>
      <c r="IF126" s="40"/>
      <c r="IG126" s="40"/>
      <c r="IH126" s="40"/>
      <c r="II126" s="40"/>
      <c r="IJ126" s="40"/>
      <c r="IK126" s="40"/>
      <c r="IL126" s="40"/>
      <c r="IM126" s="40"/>
      <c r="IN126" s="40"/>
      <c r="IO126" s="40"/>
      <c r="IP126" s="40"/>
      <c r="IQ126" s="40"/>
      <c r="IR126" s="40"/>
      <c r="IS126" s="40"/>
      <c r="IT126" s="40"/>
      <c r="IU126" s="40"/>
      <c r="IV126" s="40"/>
      <c r="IW126" s="40"/>
    </row>
    <row r="127" customFormat="false" ht="13.5" hidden="true" customHeight="false" outlineLevel="0" collapsed="false">
      <c r="A127" s="127"/>
      <c r="B127" s="87"/>
      <c r="C127" s="87"/>
      <c r="D127" s="87"/>
      <c r="E127" s="87"/>
      <c r="F127" s="87"/>
      <c r="G127" s="128"/>
      <c r="H127" s="129"/>
      <c r="I127" s="129"/>
      <c r="J127" s="125"/>
      <c r="K127" s="87"/>
      <c r="L127" s="87"/>
      <c r="M127" s="87"/>
      <c r="N127" s="87"/>
      <c r="O127" s="87"/>
      <c r="P127" s="87"/>
      <c r="Q127" s="88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  <c r="FP127" s="40"/>
      <c r="FQ127" s="40"/>
      <c r="FR127" s="40"/>
      <c r="FS127" s="40"/>
      <c r="FT127" s="40"/>
      <c r="FU127" s="40"/>
      <c r="FV127" s="40"/>
      <c r="FW127" s="40"/>
      <c r="FX127" s="40"/>
      <c r="FY127" s="40"/>
      <c r="FZ127" s="40"/>
      <c r="GA127" s="40"/>
      <c r="GB127" s="40"/>
      <c r="GC127" s="40"/>
      <c r="GD127" s="40"/>
      <c r="GE127" s="40"/>
      <c r="GF127" s="40"/>
      <c r="GG127" s="40"/>
      <c r="GH127" s="40"/>
      <c r="GI127" s="40"/>
      <c r="GJ127" s="40"/>
      <c r="GK127" s="40"/>
      <c r="GL127" s="40"/>
      <c r="GM127" s="40"/>
      <c r="GN127" s="40"/>
      <c r="GO127" s="40"/>
      <c r="GP127" s="40"/>
      <c r="GQ127" s="40"/>
      <c r="GR127" s="40"/>
      <c r="GS127" s="40"/>
      <c r="GT127" s="40"/>
      <c r="GU127" s="40"/>
      <c r="GV127" s="40"/>
      <c r="GW127" s="40"/>
      <c r="GX127" s="40"/>
      <c r="GY127" s="40"/>
      <c r="GZ127" s="40"/>
      <c r="HA127" s="40"/>
      <c r="HB127" s="40"/>
      <c r="HC127" s="40"/>
      <c r="HD127" s="40"/>
      <c r="HE127" s="40"/>
      <c r="HF127" s="40"/>
      <c r="HG127" s="40"/>
      <c r="HH127" s="40"/>
      <c r="HI127" s="40"/>
      <c r="HJ127" s="40"/>
      <c r="HK127" s="40"/>
      <c r="HL127" s="40"/>
      <c r="HM127" s="40"/>
      <c r="HN127" s="40"/>
      <c r="HO127" s="40"/>
      <c r="HP127" s="40"/>
      <c r="HQ127" s="40"/>
      <c r="HR127" s="40"/>
      <c r="HS127" s="40"/>
      <c r="HT127" s="40"/>
      <c r="HU127" s="40"/>
      <c r="HV127" s="40"/>
      <c r="HW127" s="40"/>
      <c r="HX127" s="40"/>
      <c r="HY127" s="40"/>
      <c r="HZ127" s="40"/>
      <c r="IA127" s="40"/>
      <c r="IB127" s="40"/>
      <c r="IC127" s="40"/>
      <c r="ID127" s="40"/>
      <c r="IE127" s="40"/>
      <c r="IF127" s="40"/>
      <c r="IG127" s="40"/>
      <c r="IH127" s="40"/>
      <c r="II127" s="40"/>
      <c r="IJ127" s="40"/>
      <c r="IK127" s="40"/>
      <c r="IL127" s="40"/>
      <c r="IM127" s="40"/>
      <c r="IN127" s="40"/>
      <c r="IO127" s="40"/>
      <c r="IP127" s="40"/>
      <c r="IQ127" s="40"/>
      <c r="IR127" s="40"/>
      <c r="IS127" s="40"/>
      <c r="IT127" s="40"/>
      <c r="IU127" s="40"/>
      <c r="IV127" s="40"/>
      <c r="IW127" s="40"/>
    </row>
    <row r="128" customFormat="false" ht="13.5" hidden="true" customHeight="false" outlineLevel="0" collapsed="false">
      <c r="A128" s="127"/>
      <c r="B128" s="87"/>
      <c r="C128" s="87"/>
      <c r="D128" s="87"/>
      <c r="E128" s="87"/>
      <c r="F128" s="87"/>
      <c r="G128" s="128"/>
      <c r="H128" s="129"/>
      <c r="I128" s="129"/>
      <c r="J128" s="125"/>
      <c r="K128" s="87"/>
      <c r="L128" s="87"/>
      <c r="M128" s="87"/>
      <c r="N128" s="87"/>
      <c r="O128" s="87"/>
      <c r="P128" s="87"/>
      <c r="Q128" s="88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  <c r="FP128" s="40"/>
      <c r="FQ128" s="40"/>
      <c r="FR128" s="40"/>
      <c r="FS128" s="40"/>
      <c r="FT128" s="40"/>
      <c r="FU128" s="40"/>
      <c r="FV128" s="40"/>
      <c r="FW128" s="40"/>
      <c r="FX128" s="40"/>
      <c r="FY128" s="40"/>
      <c r="FZ128" s="40"/>
      <c r="GA128" s="40"/>
      <c r="GB128" s="40"/>
      <c r="GC128" s="40"/>
      <c r="GD128" s="40"/>
      <c r="GE128" s="40"/>
      <c r="GF128" s="40"/>
      <c r="GG128" s="40"/>
      <c r="GH128" s="40"/>
      <c r="GI128" s="40"/>
      <c r="GJ128" s="40"/>
      <c r="GK128" s="40"/>
      <c r="GL128" s="40"/>
      <c r="GM128" s="40"/>
      <c r="GN128" s="40"/>
      <c r="GO128" s="40"/>
      <c r="GP128" s="40"/>
      <c r="GQ128" s="40"/>
      <c r="GR128" s="40"/>
      <c r="GS128" s="40"/>
      <c r="GT128" s="40"/>
      <c r="GU128" s="40"/>
      <c r="GV128" s="40"/>
      <c r="GW128" s="40"/>
      <c r="GX128" s="40"/>
      <c r="GY128" s="40"/>
      <c r="GZ128" s="40"/>
      <c r="HA128" s="40"/>
      <c r="HB128" s="40"/>
      <c r="HC128" s="40"/>
      <c r="HD128" s="40"/>
      <c r="HE128" s="40"/>
      <c r="HF128" s="40"/>
      <c r="HG128" s="40"/>
      <c r="HH128" s="40"/>
      <c r="HI128" s="40"/>
      <c r="HJ128" s="40"/>
      <c r="HK128" s="40"/>
      <c r="HL128" s="40"/>
      <c r="HM128" s="40"/>
      <c r="HN128" s="40"/>
      <c r="HO128" s="40"/>
      <c r="HP128" s="40"/>
      <c r="HQ128" s="40"/>
      <c r="HR128" s="40"/>
      <c r="HS128" s="40"/>
      <c r="HT128" s="40"/>
      <c r="HU128" s="40"/>
      <c r="HV128" s="40"/>
      <c r="HW128" s="40"/>
      <c r="HX128" s="40"/>
      <c r="HY128" s="40"/>
      <c r="HZ128" s="40"/>
      <c r="IA128" s="40"/>
      <c r="IB128" s="40"/>
      <c r="IC128" s="40"/>
      <c r="ID128" s="40"/>
      <c r="IE128" s="40"/>
      <c r="IF128" s="40"/>
      <c r="IG128" s="40"/>
      <c r="IH128" s="40"/>
      <c r="II128" s="40"/>
      <c r="IJ128" s="40"/>
      <c r="IK128" s="40"/>
      <c r="IL128" s="40"/>
      <c r="IM128" s="40"/>
      <c r="IN128" s="40"/>
      <c r="IO128" s="40"/>
      <c r="IP128" s="40"/>
      <c r="IQ128" s="40"/>
      <c r="IR128" s="40"/>
      <c r="IS128" s="40"/>
      <c r="IT128" s="40"/>
      <c r="IU128" s="40"/>
      <c r="IV128" s="40"/>
      <c r="IW128" s="40"/>
    </row>
    <row r="129" customFormat="false" ht="13.5" hidden="true" customHeight="false" outlineLevel="0" collapsed="false">
      <c r="A129" s="127"/>
      <c r="B129" s="87"/>
      <c r="C129" s="87"/>
      <c r="D129" s="87"/>
      <c r="E129" s="87"/>
      <c r="F129" s="87"/>
      <c r="G129" s="128"/>
      <c r="H129" s="129"/>
      <c r="I129" s="129"/>
      <c r="J129" s="125"/>
      <c r="K129" s="87"/>
      <c r="L129" s="87"/>
      <c r="M129" s="87"/>
      <c r="N129" s="87"/>
      <c r="O129" s="87"/>
      <c r="P129" s="87"/>
      <c r="Q129" s="88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  <c r="FP129" s="40"/>
      <c r="FQ129" s="40"/>
      <c r="FR129" s="40"/>
      <c r="FS129" s="40"/>
      <c r="FT129" s="40"/>
      <c r="FU129" s="40"/>
      <c r="FV129" s="40"/>
      <c r="FW129" s="40"/>
      <c r="FX129" s="40"/>
      <c r="FY129" s="40"/>
      <c r="FZ129" s="40"/>
      <c r="GA129" s="40"/>
      <c r="GB129" s="40"/>
      <c r="GC129" s="40"/>
      <c r="GD129" s="40"/>
      <c r="GE129" s="40"/>
      <c r="GF129" s="40"/>
      <c r="GG129" s="40"/>
      <c r="GH129" s="40"/>
      <c r="GI129" s="40"/>
      <c r="GJ129" s="40"/>
      <c r="GK129" s="40"/>
      <c r="GL129" s="40"/>
      <c r="GM129" s="40"/>
      <c r="GN129" s="40"/>
      <c r="GO129" s="40"/>
      <c r="GP129" s="40"/>
      <c r="GQ129" s="40"/>
      <c r="GR129" s="40"/>
      <c r="GS129" s="40"/>
      <c r="GT129" s="40"/>
      <c r="GU129" s="40"/>
      <c r="GV129" s="40"/>
      <c r="GW129" s="40"/>
      <c r="GX129" s="40"/>
      <c r="GY129" s="40"/>
      <c r="GZ129" s="40"/>
      <c r="HA129" s="40"/>
      <c r="HB129" s="40"/>
      <c r="HC129" s="40"/>
      <c r="HD129" s="40"/>
      <c r="HE129" s="40"/>
      <c r="HF129" s="40"/>
      <c r="HG129" s="40"/>
      <c r="HH129" s="40"/>
      <c r="HI129" s="40"/>
      <c r="HJ129" s="40"/>
      <c r="HK129" s="40"/>
      <c r="HL129" s="40"/>
      <c r="HM129" s="40"/>
      <c r="HN129" s="40"/>
      <c r="HO129" s="40"/>
      <c r="HP129" s="40"/>
      <c r="HQ129" s="40"/>
      <c r="HR129" s="40"/>
      <c r="HS129" s="40"/>
      <c r="HT129" s="40"/>
      <c r="HU129" s="40"/>
      <c r="HV129" s="40"/>
      <c r="HW129" s="40"/>
      <c r="HX129" s="40"/>
      <c r="HY129" s="40"/>
      <c r="HZ129" s="40"/>
      <c r="IA129" s="40"/>
      <c r="IB129" s="40"/>
      <c r="IC129" s="40"/>
      <c r="ID129" s="40"/>
      <c r="IE129" s="40"/>
      <c r="IF129" s="40"/>
      <c r="IG129" s="40"/>
      <c r="IH129" s="40"/>
      <c r="II129" s="40"/>
      <c r="IJ129" s="40"/>
      <c r="IK129" s="40"/>
      <c r="IL129" s="40"/>
      <c r="IM129" s="40"/>
      <c r="IN129" s="40"/>
      <c r="IO129" s="40"/>
      <c r="IP129" s="40"/>
      <c r="IQ129" s="40"/>
      <c r="IR129" s="40"/>
      <c r="IS129" s="40"/>
      <c r="IT129" s="40"/>
      <c r="IU129" s="40"/>
      <c r="IV129" s="40"/>
      <c r="IW129" s="40"/>
    </row>
    <row r="130" customFormat="false" ht="13.5" hidden="true" customHeight="false" outlineLevel="0" collapsed="false">
      <c r="A130" s="127"/>
      <c r="B130" s="87"/>
      <c r="C130" s="87"/>
      <c r="D130" s="87"/>
      <c r="E130" s="87"/>
      <c r="F130" s="87"/>
      <c r="G130" s="128"/>
      <c r="H130" s="129"/>
      <c r="I130" s="129"/>
      <c r="J130" s="125"/>
      <c r="K130" s="87"/>
      <c r="L130" s="87"/>
      <c r="M130" s="87"/>
      <c r="N130" s="87"/>
      <c r="O130" s="87"/>
      <c r="P130" s="87"/>
      <c r="Q130" s="88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  <c r="GG130" s="40"/>
      <c r="GH130" s="40"/>
      <c r="GI130" s="40"/>
      <c r="GJ130" s="40"/>
      <c r="GK130" s="40"/>
      <c r="GL130" s="40"/>
      <c r="GM130" s="40"/>
      <c r="GN130" s="40"/>
      <c r="GO130" s="40"/>
      <c r="GP130" s="40"/>
      <c r="GQ130" s="40"/>
      <c r="GR130" s="40"/>
      <c r="GS130" s="40"/>
      <c r="GT130" s="40"/>
      <c r="GU130" s="40"/>
      <c r="GV130" s="40"/>
      <c r="GW130" s="40"/>
      <c r="GX130" s="40"/>
      <c r="GY130" s="40"/>
      <c r="GZ130" s="40"/>
      <c r="HA130" s="40"/>
      <c r="HB130" s="40"/>
      <c r="HC130" s="40"/>
      <c r="HD130" s="40"/>
      <c r="HE130" s="40"/>
      <c r="HF130" s="40"/>
      <c r="HG130" s="40"/>
      <c r="HH130" s="40"/>
      <c r="HI130" s="40"/>
      <c r="HJ130" s="40"/>
      <c r="HK130" s="40"/>
      <c r="HL130" s="40"/>
      <c r="HM130" s="40"/>
      <c r="HN130" s="40"/>
      <c r="HO130" s="40"/>
      <c r="HP130" s="40"/>
      <c r="HQ130" s="40"/>
      <c r="HR130" s="40"/>
      <c r="HS130" s="40"/>
      <c r="HT130" s="40"/>
      <c r="HU130" s="40"/>
      <c r="HV130" s="40"/>
      <c r="HW130" s="40"/>
      <c r="HX130" s="40"/>
      <c r="HY130" s="40"/>
      <c r="HZ130" s="40"/>
      <c r="IA130" s="40"/>
      <c r="IB130" s="40"/>
      <c r="IC130" s="40"/>
      <c r="ID130" s="40"/>
      <c r="IE130" s="40"/>
      <c r="IF130" s="40"/>
      <c r="IG130" s="40"/>
      <c r="IH130" s="40"/>
      <c r="II130" s="40"/>
      <c r="IJ130" s="40"/>
      <c r="IK130" s="40"/>
      <c r="IL130" s="40"/>
      <c r="IM130" s="40"/>
      <c r="IN130" s="40"/>
      <c r="IO130" s="40"/>
      <c r="IP130" s="40"/>
      <c r="IQ130" s="40"/>
      <c r="IR130" s="40"/>
      <c r="IS130" s="40"/>
      <c r="IT130" s="40"/>
      <c r="IU130" s="40"/>
      <c r="IV130" s="40"/>
      <c r="IW130" s="40"/>
    </row>
    <row r="131" customFormat="false" ht="13.5" hidden="true" customHeight="false" outlineLevel="0" collapsed="false">
      <c r="A131" s="127"/>
      <c r="B131" s="87"/>
      <c r="C131" s="87"/>
      <c r="D131" s="87"/>
      <c r="E131" s="87"/>
      <c r="F131" s="87"/>
      <c r="G131" s="128"/>
      <c r="H131" s="129"/>
      <c r="I131" s="129"/>
      <c r="J131" s="125"/>
      <c r="K131" s="87"/>
      <c r="L131" s="87"/>
      <c r="M131" s="87"/>
      <c r="N131" s="87"/>
      <c r="O131" s="87"/>
      <c r="P131" s="87"/>
      <c r="Q131" s="88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  <c r="FP131" s="40"/>
      <c r="FQ131" s="40"/>
      <c r="FR131" s="40"/>
      <c r="FS131" s="40"/>
      <c r="FT131" s="40"/>
      <c r="FU131" s="40"/>
      <c r="FV131" s="40"/>
      <c r="FW131" s="40"/>
      <c r="FX131" s="40"/>
      <c r="FY131" s="40"/>
      <c r="FZ131" s="40"/>
      <c r="GA131" s="40"/>
      <c r="GB131" s="40"/>
      <c r="GC131" s="40"/>
      <c r="GD131" s="40"/>
      <c r="GE131" s="40"/>
      <c r="GF131" s="40"/>
      <c r="GG131" s="40"/>
      <c r="GH131" s="40"/>
      <c r="GI131" s="40"/>
      <c r="GJ131" s="40"/>
      <c r="GK131" s="40"/>
      <c r="GL131" s="40"/>
      <c r="GM131" s="40"/>
      <c r="GN131" s="40"/>
      <c r="GO131" s="40"/>
      <c r="GP131" s="40"/>
      <c r="GQ131" s="40"/>
      <c r="GR131" s="40"/>
      <c r="GS131" s="40"/>
      <c r="GT131" s="40"/>
      <c r="GU131" s="40"/>
      <c r="GV131" s="40"/>
      <c r="GW131" s="40"/>
      <c r="GX131" s="40"/>
      <c r="GY131" s="40"/>
      <c r="GZ131" s="40"/>
      <c r="HA131" s="40"/>
      <c r="HB131" s="40"/>
      <c r="HC131" s="40"/>
      <c r="HD131" s="40"/>
      <c r="HE131" s="40"/>
      <c r="HF131" s="40"/>
      <c r="HG131" s="40"/>
      <c r="HH131" s="40"/>
      <c r="HI131" s="40"/>
      <c r="HJ131" s="40"/>
      <c r="HK131" s="40"/>
      <c r="HL131" s="40"/>
      <c r="HM131" s="40"/>
      <c r="HN131" s="40"/>
      <c r="HO131" s="40"/>
      <c r="HP131" s="40"/>
      <c r="HQ131" s="40"/>
      <c r="HR131" s="40"/>
      <c r="HS131" s="40"/>
      <c r="HT131" s="40"/>
      <c r="HU131" s="40"/>
      <c r="HV131" s="40"/>
      <c r="HW131" s="40"/>
      <c r="HX131" s="40"/>
      <c r="HY131" s="40"/>
      <c r="HZ131" s="40"/>
      <c r="IA131" s="40"/>
      <c r="IB131" s="40"/>
      <c r="IC131" s="40"/>
      <c r="ID131" s="40"/>
      <c r="IE131" s="40"/>
      <c r="IF131" s="40"/>
      <c r="IG131" s="40"/>
      <c r="IH131" s="40"/>
      <c r="II131" s="40"/>
      <c r="IJ131" s="40"/>
      <c r="IK131" s="40"/>
      <c r="IL131" s="40"/>
      <c r="IM131" s="40"/>
      <c r="IN131" s="40"/>
      <c r="IO131" s="40"/>
      <c r="IP131" s="40"/>
      <c r="IQ131" s="40"/>
      <c r="IR131" s="40"/>
      <c r="IS131" s="40"/>
      <c r="IT131" s="40"/>
      <c r="IU131" s="40"/>
      <c r="IV131" s="40"/>
      <c r="IW131" s="40"/>
    </row>
    <row r="132" customFormat="false" ht="13.5" hidden="true" customHeight="false" outlineLevel="0" collapsed="false">
      <c r="A132" s="127"/>
      <c r="B132" s="87"/>
      <c r="C132" s="87"/>
      <c r="D132" s="87"/>
      <c r="E132" s="87"/>
      <c r="F132" s="87"/>
      <c r="G132" s="128"/>
      <c r="H132" s="129"/>
      <c r="I132" s="129"/>
      <c r="J132" s="125"/>
      <c r="K132" s="87"/>
      <c r="L132" s="87"/>
      <c r="M132" s="87"/>
      <c r="N132" s="87"/>
      <c r="O132" s="87"/>
      <c r="P132" s="87"/>
      <c r="Q132" s="88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  <c r="GG132" s="40"/>
      <c r="GH132" s="40"/>
      <c r="GI132" s="40"/>
      <c r="GJ132" s="40"/>
      <c r="GK132" s="40"/>
      <c r="GL132" s="40"/>
      <c r="GM132" s="40"/>
      <c r="GN132" s="40"/>
      <c r="GO132" s="40"/>
      <c r="GP132" s="40"/>
      <c r="GQ132" s="40"/>
      <c r="GR132" s="40"/>
      <c r="GS132" s="40"/>
      <c r="GT132" s="40"/>
      <c r="GU132" s="40"/>
      <c r="GV132" s="40"/>
      <c r="GW132" s="40"/>
      <c r="GX132" s="40"/>
      <c r="GY132" s="40"/>
      <c r="GZ132" s="40"/>
      <c r="HA132" s="40"/>
      <c r="HB132" s="40"/>
      <c r="HC132" s="40"/>
      <c r="HD132" s="40"/>
      <c r="HE132" s="40"/>
      <c r="HF132" s="40"/>
      <c r="HG132" s="40"/>
      <c r="HH132" s="40"/>
      <c r="HI132" s="40"/>
      <c r="HJ132" s="40"/>
      <c r="HK132" s="40"/>
      <c r="HL132" s="40"/>
      <c r="HM132" s="40"/>
      <c r="HN132" s="40"/>
      <c r="HO132" s="40"/>
      <c r="HP132" s="40"/>
      <c r="HQ132" s="40"/>
      <c r="HR132" s="40"/>
      <c r="HS132" s="40"/>
      <c r="HT132" s="40"/>
      <c r="HU132" s="40"/>
      <c r="HV132" s="40"/>
      <c r="HW132" s="40"/>
      <c r="HX132" s="40"/>
      <c r="HY132" s="40"/>
      <c r="HZ132" s="40"/>
      <c r="IA132" s="40"/>
      <c r="IB132" s="40"/>
      <c r="IC132" s="40"/>
      <c r="ID132" s="40"/>
      <c r="IE132" s="40"/>
      <c r="IF132" s="40"/>
      <c r="IG132" s="40"/>
      <c r="IH132" s="40"/>
      <c r="II132" s="40"/>
      <c r="IJ132" s="40"/>
      <c r="IK132" s="40"/>
      <c r="IL132" s="40"/>
      <c r="IM132" s="40"/>
      <c r="IN132" s="40"/>
      <c r="IO132" s="40"/>
      <c r="IP132" s="40"/>
      <c r="IQ132" s="40"/>
      <c r="IR132" s="40"/>
      <c r="IS132" s="40"/>
      <c r="IT132" s="40"/>
      <c r="IU132" s="40"/>
      <c r="IV132" s="40"/>
      <c r="IW132" s="40"/>
    </row>
    <row r="133" customFormat="false" ht="13.5" hidden="true" customHeight="false" outlineLevel="0" collapsed="false">
      <c r="A133" s="127"/>
      <c r="B133" s="87"/>
      <c r="C133" s="87"/>
      <c r="D133" s="87"/>
      <c r="E133" s="87"/>
      <c r="F133" s="87"/>
      <c r="G133" s="128"/>
      <c r="H133" s="129"/>
      <c r="I133" s="129"/>
      <c r="J133" s="125"/>
      <c r="K133" s="87"/>
      <c r="L133" s="87"/>
      <c r="M133" s="87"/>
      <c r="N133" s="87"/>
      <c r="O133" s="87"/>
      <c r="P133" s="87"/>
      <c r="Q133" s="88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  <c r="GG133" s="40"/>
      <c r="GH133" s="40"/>
      <c r="GI133" s="40"/>
      <c r="GJ133" s="40"/>
      <c r="GK133" s="40"/>
      <c r="GL133" s="40"/>
      <c r="GM133" s="40"/>
      <c r="GN133" s="40"/>
      <c r="GO133" s="40"/>
      <c r="GP133" s="40"/>
      <c r="GQ133" s="40"/>
      <c r="GR133" s="40"/>
      <c r="GS133" s="40"/>
      <c r="GT133" s="40"/>
      <c r="GU133" s="40"/>
      <c r="GV133" s="40"/>
      <c r="GW133" s="40"/>
      <c r="GX133" s="40"/>
      <c r="GY133" s="40"/>
      <c r="GZ133" s="40"/>
      <c r="HA133" s="40"/>
      <c r="HB133" s="40"/>
      <c r="HC133" s="40"/>
      <c r="HD133" s="40"/>
      <c r="HE133" s="40"/>
      <c r="HF133" s="40"/>
      <c r="HG133" s="40"/>
      <c r="HH133" s="40"/>
      <c r="HI133" s="40"/>
      <c r="HJ133" s="40"/>
      <c r="HK133" s="40"/>
      <c r="HL133" s="40"/>
      <c r="HM133" s="40"/>
      <c r="HN133" s="40"/>
      <c r="HO133" s="40"/>
      <c r="HP133" s="40"/>
      <c r="HQ133" s="40"/>
      <c r="HR133" s="40"/>
      <c r="HS133" s="40"/>
      <c r="HT133" s="40"/>
      <c r="HU133" s="40"/>
      <c r="HV133" s="40"/>
      <c r="HW133" s="40"/>
      <c r="HX133" s="40"/>
      <c r="HY133" s="40"/>
      <c r="HZ133" s="40"/>
      <c r="IA133" s="40"/>
      <c r="IB133" s="40"/>
      <c r="IC133" s="40"/>
      <c r="ID133" s="40"/>
      <c r="IE133" s="40"/>
      <c r="IF133" s="40"/>
      <c r="IG133" s="40"/>
      <c r="IH133" s="40"/>
      <c r="II133" s="40"/>
      <c r="IJ133" s="40"/>
      <c r="IK133" s="40"/>
      <c r="IL133" s="40"/>
      <c r="IM133" s="40"/>
      <c r="IN133" s="40"/>
      <c r="IO133" s="40"/>
      <c r="IP133" s="40"/>
      <c r="IQ133" s="40"/>
      <c r="IR133" s="40"/>
      <c r="IS133" s="40"/>
      <c r="IT133" s="40"/>
      <c r="IU133" s="40"/>
      <c r="IV133" s="40"/>
      <c r="IW133" s="40"/>
    </row>
    <row r="134" customFormat="false" ht="13.5" hidden="true" customHeight="false" outlineLevel="0" collapsed="false">
      <c r="A134" s="127"/>
      <c r="B134" s="87"/>
      <c r="C134" s="87"/>
      <c r="D134" s="87"/>
      <c r="E134" s="87"/>
      <c r="F134" s="87"/>
      <c r="G134" s="128"/>
      <c r="H134" s="129"/>
      <c r="I134" s="129"/>
      <c r="J134" s="125"/>
      <c r="K134" s="87"/>
      <c r="L134" s="87"/>
      <c r="M134" s="87"/>
      <c r="N134" s="87"/>
      <c r="O134" s="87"/>
      <c r="P134" s="87"/>
      <c r="Q134" s="88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  <c r="GG134" s="40"/>
      <c r="GH134" s="40"/>
      <c r="GI134" s="40"/>
      <c r="GJ134" s="40"/>
      <c r="GK134" s="40"/>
      <c r="GL134" s="40"/>
      <c r="GM134" s="40"/>
      <c r="GN134" s="40"/>
      <c r="GO134" s="40"/>
      <c r="GP134" s="40"/>
      <c r="GQ134" s="40"/>
      <c r="GR134" s="40"/>
      <c r="GS134" s="40"/>
      <c r="GT134" s="40"/>
      <c r="GU134" s="40"/>
      <c r="GV134" s="40"/>
      <c r="GW134" s="40"/>
      <c r="GX134" s="40"/>
      <c r="GY134" s="40"/>
      <c r="GZ134" s="40"/>
      <c r="HA134" s="40"/>
      <c r="HB134" s="40"/>
      <c r="HC134" s="40"/>
      <c r="HD134" s="40"/>
      <c r="HE134" s="40"/>
      <c r="HF134" s="40"/>
      <c r="HG134" s="40"/>
      <c r="HH134" s="40"/>
      <c r="HI134" s="40"/>
      <c r="HJ134" s="40"/>
      <c r="HK134" s="40"/>
      <c r="HL134" s="40"/>
      <c r="HM134" s="40"/>
      <c r="HN134" s="40"/>
      <c r="HO134" s="40"/>
      <c r="HP134" s="40"/>
      <c r="HQ134" s="40"/>
      <c r="HR134" s="40"/>
      <c r="HS134" s="40"/>
      <c r="HT134" s="40"/>
      <c r="HU134" s="40"/>
      <c r="HV134" s="40"/>
      <c r="HW134" s="40"/>
      <c r="HX134" s="40"/>
      <c r="HY134" s="40"/>
      <c r="HZ134" s="40"/>
      <c r="IA134" s="40"/>
      <c r="IB134" s="40"/>
      <c r="IC134" s="40"/>
      <c r="ID134" s="40"/>
      <c r="IE134" s="40"/>
      <c r="IF134" s="40"/>
      <c r="IG134" s="40"/>
      <c r="IH134" s="40"/>
      <c r="II134" s="40"/>
      <c r="IJ134" s="40"/>
      <c r="IK134" s="40"/>
      <c r="IL134" s="40"/>
      <c r="IM134" s="40"/>
      <c r="IN134" s="40"/>
      <c r="IO134" s="40"/>
      <c r="IP134" s="40"/>
      <c r="IQ134" s="40"/>
      <c r="IR134" s="40"/>
      <c r="IS134" s="40"/>
      <c r="IT134" s="40"/>
      <c r="IU134" s="40"/>
      <c r="IV134" s="40"/>
      <c r="IW134" s="40"/>
    </row>
    <row r="135" customFormat="false" ht="13.5" hidden="true" customHeight="false" outlineLevel="0" collapsed="false">
      <c r="A135" s="127"/>
      <c r="B135" s="87"/>
      <c r="C135" s="87"/>
      <c r="D135" s="87"/>
      <c r="E135" s="87"/>
      <c r="F135" s="87"/>
      <c r="G135" s="128"/>
      <c r="H135" s="129"/>
      <c r="I135" s="129"/>
      <c r="J135" s="125"/>
      <c r="K135" s="87"/>
      <c r="L135" s="87"/>
      <c r="M135" s="87"/>
      <c r="N135" s="87"/>
      <c r="O135" s="87"/>
      <c r="P135" s="87"/>
      <c r="Q135" s="88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  <c r="FU135" s="40"/>
      <c r="FV135" s="40"/>
      <c r="FW135" s="40"/>
      <c r="FX135" s="40"/>
      <c r="FY135" s="40"/>
      <c r="FZ135" s="40"/>
      <c r="GA135" s="40"/>
      <c r="GB135" s="40"/>
      <c r="GC135" s="40"/>
      <c r="GD135" s="40"/>
      <c r="GE135" s="40"/>
      <c r="GF135" s="40"/>
      <c r="GG135" s="40"/>
      <c r="GH135" s="40"/>
      <c r="GI135" s="40"/>
      <c r="GJ135" s="40"/>
      <c r="GK135" s="40"/>
      <c r="GL135" s="40"/>
      <c r="GM135" s="40"/>
      <c r="GN135" s="40"/>
      <c r="GO135" s="40"/>
      <c r="GP135" s="40"/>
      <c r="GQ135" s="40"/>
      <c r="GR135" s="40"/>
      <c r="GS135" s="40"/>
      <c r="GT135" s="40"/>
      <c r="GU135" s="40"/>
      <c r="GV135" s="40"/>
      <c r="GW135" s="40"/>
      <c r="GX135" s="40"/>
      <c r="GY135" s="40"/>
      <c r="GZ135" s="40"/>
      <c r="HA135" s="40"/>
      <c r="HB135" s="40"/>
      <c r="HC135" s="40"/>
      <c r="HD135" s="40"/>
      <c r="HE135" s="40"/>
      <c r="HF135" s="40"/>
      <c r="HG135" s="40"/>
      <c r="HH135" s="40"/>
      <c r="HI135" s="40"/>
      <c r="HJ135" s="40"/>
      <c r="HK135" s="40"/>
      <c r="HL135" s="40"/>
      <c r="HM135" s="40"/>
      <c r="HN135" s="40"/>
      <c r="HO135" s="40"/>
      <c r="HP135" s="40"/>
      <c r="HQ135" s="40"/>
      <c r="HR135" s="40"/>
      <c r="HS135" s="40"/>
      <c r="HT135" s="40"/>
      <c r="HU135" s="40"/>
      <c r="HV135" s="40"/>
      <c r="HW135" s="40"/>
      <c r="HX135" s="40"/>
      <c r="HY135" s="40"/>
      <c r="HZ135" s="40"/>
      <c r="IA135" s="40"/>
      <c r="IB135" s="40"/>
      <c r="IC135" s="40"/>
      <c r="ID135" s="40"/>
      <c r="IE135" s="40"/>
      <c r="IF135" s="40"/>
      <c r="IG135" s="40"/>
      <c r="IH135" s="40"/>
      <c r="II135" s="40"/>
      <c r="IJ135" s="40"/>
      <c r="IK135" s="40"/>
      <c r="IL135" s="40"/>
      <c r="IM135" s="40"/>
      <c r="IN135" s="40"/>
      <c r="IO135" s="40"/>
      <c r="IP135" s="40"/>
      <c r="IQ135" s="40"/>
      <c r="IR135" s="40"/>
      <c r="IS135" s="40"/>
      <c r="IT135" s="40"/>
      <c r="IU135" s="40"/>
      <c r="IV135" s="40"/>
      <c r="IW135" s="40"/>
    </row>
    <row r="136" customFormat="false" ht="13.5" hidden="true" customHeight="false" outlineLevel="0" collapsed="false">
      <c r="A136" s="127"/>
      <c r="B136" s="87"/>
      <c r="C136" s="87"/>
      <c r="D136" s="87"/>
      <c r="E136" s="87"/>
      <c r="F136" s="87"/>
      <c r="G136" s="128"/>
      <c r="H136" s="129"/>
      <c r="I136" s="129"/>
      <c r="J136" s="125"/>
      <c r="K136" s="87"/>
      <c r="L136" s="87"/>
      <c r="M136" s="87"/>
      <c r="N136" s="87"/>
      <c r="O136" s="87"/>
      <c r="P136" s="87"/>
      <c r="Q136" s="88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  <c r="FY136" s="40"/>
      <c r="FZ136" s="40"/>
      <c r="GA136" s="40"/>
      <c r="GB136" s="40"/>
      <c r="GC136" s="40"/>
      <c r="GD136" s="40"/>
      <c r="GE136" s="40"/>
      <c r="GF136" s="40"/>
      <c r="GG136" s="40"/>
      <c r="GH136" s="40"/>
      <c r="GI136" s="40"/>
      <c r="GJ136" s="40"/>
      <c r="GK136" s="40"/>
      <c r="GL136" s="40"/>
      <c r="GM136" s="40"/>
      <c r="GN136" s="40"/>
      <c r="GO136" s="40"/>
      <c r="GP136" s="40"/>
      <c r="GQ136" s="40"/>
      <c r="GR136" s="40"/>
      <c r="GS136" s="40"/>
      <c r="GT136" s="40"/>
      <c r="GU136" s="40"/>
      <c r="GV136" s="40"/>
      <c r="GW136" s="40"/>
      <c r="GX136" s="40"/>
      <c r="GY136" s="40"/>
      <c r="GZ136" s="40"/>
      <c r="HA136" s="40"/>
      <c r="HB136" s="40"/>
      <c r="HC136" s="40"/>
      <c r="HD136" s="40"/>
      <c r="HE136" s="40"/>
      <c r="HF136" s="40"/>
      <c r="HG136" s="40"/>
      <c r="HH136" s="40"/>
      <c r="HI136" s="40"/>
      <c r="HJ136" s="40"/>
      <c r="HK136" s="40"/>
      <c r="HL136" s="40"/>
      <c r="HM136" s="40"/>
      <c r="HN136" s="40"/>
      <c r="HO136" s="40"/>
      <c r="HP136" s="40"/>
      <c r="HQ136" s="40"/>
      <c r="HR136" s="40"/>
      <c r="HS136" s="40"/>
      <c r="HT136" s="40"/>
      <c r="HU136" s="40"/>
      <c r="HV136" s="40"/>
      <c r="HW136" s="40"/>
      <c r="HX136" s="40"/>
      <c r="HY136" s="40"/>
      <c r="HZ136" s="40"/>
      <c r="IA136" s="40"/>
      <c r="IB136" s="40"/>
      <c r="IC136" s="40"/>
      <c r="ID136" s="40"/>
      <c r="IE136" s="40"/>
      <c r="IF136" s="40"/>
      <c r="IG136" s="40"/>
      <c r="IH136" s="40"/>
      <c r="II136" s="40"/>
      <c r="IJ136" s="40"/>
      <c r="IK136" s="40"/>
      <c r="IL136" s="40"/>
      <c r="IM136" s="40"/>
      <c r="IN136" s="40"/>
      <c r="IO136" s="40"/>
      <c r="IP136" s="40"/>
      <c r="IQ136" s="40"/>
      <c r="IR136" s="40"/>
      <c r="IS136" s="40"/>
      <c r="IT136" s="40"/>
      <c r="IU136" s="40"/>
      <c r="IV136" s="40"/>
      <c r="IW136" s="40"/>
    </row>
    <row r="137" customFormat="false" ht="13.5" hidden="true" customHeight="false" outlineLevel="0" collapsed="false">
      <c r="A137" s="127"/>
      <c r="B137" s="87"/>
      <c r="C137" s="87"/>
      <c r="D137" s="87"/>
      <c r="E137" s="87"/>
      <c r="F137" s="87"/>
      <c r="G137" s="128"/>
      <c r="H137" s="129"/>
      <c r="I137" s="129"/>
      <c r="J137" s="125"/>
      <c r="K137" s="87"/>
      <c r="L137" s="87"/>
      <c r="M137" s="87"/>
      <c r="N137" s="87"/>
      <c r="O137" s="87"/>
      <c r="P137" s="87"/>
      <c r="Q137" s="88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  <c r="FP137" s="40"/>
      <c r="FQ137" s="40"/>
      <c r="FR137" s="40"/>
      <c r="FS137" s="40"/>
      <c r="FT137" s="40"/>
      <c r="FU137" s="40"/>
      <c r="FV137" s="40"/>
      <c r="FW137" s="40"/>
      <c r="FX137" s="40"/>
      <c r="FY137" s="40"/>
      <c r="FZ137" s="40"/>
      <c r="GA137" s="40"/>
      <c r="GB137" s="40"/>
      <c r="GC137" s="40"/>
      <c r="GD137" s="40"/>
      <c r="GE137" s="40"/>
      <c r="GF137" s="40"/>
      <c r="GG137" s="40"/>
      <c r="GH137" s="40"/>
      <c r="GI137" s="40"/>
      <c r="GJ137" s="40"/>
      <c r="GK137" s="40"/>
      <c r="GL137" s="40"/>
      <c r="GM137" s="40"/>
      <c r="GN137" s="40"/>
      <c r="GO137" s="40"/>
      <c r="GP137" s="40"/>
      <c r="GQ137" s="40"/>
      <c r="GR137" s="40"/>
      <c r="GS137" s="40"/>
      <c r="GT137" s="40"/>
      <c r="GU137" s="40"/>
      <c r="GV137" s="40"/>
      <c r="GW137" s="40"/>
      <c r="GX137" s="40"/>
      <c r="GY137" s="40"/>
      <c r="GZ137" s="40"/>
      <c r="HA137" s="40"/>
      <c r="HB137" s="40"/>
      <c r="HC137" s="40"/>
      <c r="HD137" s="40"/>
      <c r="HE137" s="40"/>
      <c r="HF137" s="40"/>
      <c r="HG137" s="40"/>
      <c r="HH137" s="40"/>
      <c r="HI137" s="40"/>
      <c r="HJ137" s="40"/>
      <c r="HK137" s="40"/>
      <c r="HL137" s="40"/>
      <c r="HM137" s="40"/>
      <c r="HN137" s="40"/>
      <c r="HO137" s="40"/>
      <c r="HP137" s="40"/>
      <c r="HQ137" s="40"/>
      <c r="HR137" s="40"/>
      <c r="HS137" s="40"/>
      <c r="HT137" s="40"/>
      <c r="HU137" s="40"/>
      <c r="HV137" s="40"/>
      <c r="HW137" s="40"/>
      <c r="HX137" s="40"/>
      <c r="HY137" s="40"/>
      <c r="HZ137" s="40"/>
      <c r="IA137" s="40"/>
      <c r="IB137" s="40"/>
      <c r="IC137" s="40"/>
      <c r="ID137" s="40"/>
      <c r="IE137" s="40"/>
      <c r="IF137" s="40"/>
      <c r="IG137" s="40"/>
      <c r="IH137" s="40"/>
      <c r="II137" s="40"/>
      <c r="IJ137" s="40"/>
      <c r="IK137" s="40"/>
      <c r="IL137" s="40"/>
      <c r="IM137" s="40"/>
      <c r="IN137" s="40"/>
      <c r="IO137" s="40"/>
      <c r="IP137" s="40"/>
      <c r="IQ137" s="40"/>
      <c r="IR137" s="40"/>
      <c r="IS137" s="40"/>
      <c r="IT137" s="40"/>
      <c r="IU137" s="40"/>
      <c r="IV137" s="40"/>
      <c r="IW137" s="40"/>
    </row>
    <row r="138" customFormat="false" ht="13.5" hidden="true" customHeight="false" outlineLevel="0" collapsed="false">
      <c r="A138" s="127"/>
      <c r="B138" s="87"/>
      <c r="C138" s="87"/>
      <c r="D138" s="87"/>
      <c r="E138" s="87"/>
      <c r="F138" s="87"/>
      <c r="G138" s="128"/>
      <c r="H138" s="129"/>
      <c r="I138" s="129"/>
      <c r="J138" s="125"/>
      <c r="K138" s="87"/>
      <c r="L138" s="87"/>
      <c r="M138" s="87"/>
      <c r="N138" s="87"/>
      <c r="O138" s="87"/>
      <c r="P138" s="87"/>
      <c r="Q138" s="88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  <c r="FU138" s="40"/>
      <c r="FV138" s="40"/>
      <c r="FW138" s="40"/>
      <c r="FX138" s="40"/>
      <c r="FY138" s="40"/>
      <c r="FZ138" s="40"/>
      <c r="GA138" s="40"/>
      <c r="GB138" s="40"/>
      <c r="GC138" s="40"/>
      <c r="GD138" s="40"/>
      <c r="GE138" s="40"/>
      <c r="GF138" s="40"/>
      <c r="GG138" s="40"/>
      <c r="GH138" s="40"/>
      <c r="GI138" s="40"/>
      <c r="GJ138" s="40"/>
      <c r="GK138" s="40"/>
      <c r="GL138" s="40"/>
      <c r="GM138" s="40"/>
      <c r="GN138" s="40"/>
      <c r="GO138" s="40"/>
      <c r="GP138" s="40"/>
      <c r="GQ138" s="40"/>
      <c r="GR138" s="40"/>
      <c r="GS138" s="40"/>
      <c r="GT138" s="40"/>
      <c r="GU138" s="40"/>
      <c r="GV138" s="40"/>
      <c r="GW138" s="40"/>
      <c r="GX138" s="40"/>
      <c r="GY138" s="40"/>
      <c r="GZ138" s="40"/>
      <c r="HA138" s="40"/>
      <c r="HB138" s="40"/>
      <c r="HC138" s="40"/>
      <c r="HD138" s="40"/>
      <c r="HE138" s="40"/>
      <c r="HF138" s="40"/>
      <c r="HG138" s="40"/>
      <c r="HH138" s="40"/>
      <c r="HI138" s="40"/>
      <c r="HJ138" s="40"/>
      <c r="HK138" s="40"/>
      <c r="HL138" s="40"/>
      <c r="HM138" s="40"/>
      <c r="HN138" s="40"/>
      <c r="HO138" s="40"/>
      <c r="HP138" s="40"/>
      <c r="HQ138" s="40"/>
      <c r="HR138" s="40"/>
      <c r="HS138" s="40"/>
      <c r="HT138" s="40"/>
      <c r="HU138" s="40"/>
      <c r="HV138" s="40"/>
      <c r="HW138" s="40"/>
      <c r="HX138" s="40"/>
      <c r="HY138" s="40"/>
      <c r="HZ138" s="40"/>
      <c r="IA138" s="40"/>
      <c r="IB138" s="40"/>
      <c r="IC138" s="40"/>
      <c r="ID138" s="40"/>
      <c r="IE138" s="40"/>
      <c r="IF138" s="40"/>
      <c r="IG138" s="40"/>
      <c r="IH138" s="40"/>
      <c r="II138" s="40"/>
      <c r="IJ138" s="40"/>
      <c r="IK138" s="40"/>
      <c r="IL138" s="40"/>
      <c r="IM138" s="40"/>
      <c r="IN138" s="40"/>
      <c r="IO138" s="40"/>
      <c r="IP138" s="40"/>
      <c r="IQ138" s="40"/>
      <c r="IR138" s="40"/>
      <c r="IS138" s="40"/>
      <c r="IT138" s="40"/>
      <c r="IU138" s="40"/>
      <c r="IV138" s="40"/>
      <c r="IW138" s="40"/>
    </row>
    <row r="139" customFormat="false" ht="13.5" hidden="true" customHeight="false" outlineLevel="0" collapsed="false">
      <c r="A139" s="127"/>
      <c r="B139" s="87"/>
      <c r="C139" s="87"/>
      <c r="D139" s="87"/>
      <c r="E139" s="87"/>
      <c r="F139" s="87"/>
      <c r="G139" s="128"/>
      <c r="H139" s="129"/>
      <c r="I139" s="129"/>
      <c r="J139" s="125"/>
      <c r="K139" s="87"/>
      <c r="L139" s="87"/>
      <c r="M139" s="87"/>
      <c r="N139" s="87"/>
      <c r="O139" s="87"/>
      <c r="P139" s="87"/>
      <c r="Q139" s="88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  <c r="FP139" s="40"/>
      <c r="FQ139" s="40"/>
      <c r="FR139" s="40"/>
      <c r="FS139" s="40"/>
      <c r="FT139" s="40"/>
      <c r="FU139" s="40"/>
      <c r="FV139" s="40"/>
      <c r="FW139" s="40"/>
      <c r="FX139" s="40"/>
      <c r="FY139" s="40"/>
      <c r="FZ139" s="40"/>
      <c r="GA139" s="40"/>
      <c r="GB139" s="40"/>
      <c r="GC139" s="40"/>
      <c r="GD139" s="40"/>
      <c r="GE139" s="40"/>
      <c r="GF139" s="40"/>
      <c r="GG139" s="40"/>
      <c r="GH139" s="40"/>
      <c r="GI139" s="40"/>
      <c r="GJ139" s="40"/>
      <c r="GK139" s="40"/>
      <c r="GL139" s="40"/>
      <c r="GM139" s="40"/>
      <c r="GN139" s="40"/>
      <c r="GO139" s="40"/>
      <c r="GP139" s="40"/>
      <c r="GQ139" s="40"/>
      <c r="GR139" s="40"/>
      <c r="GS139" s="40"/>
      <c r="GT139" s="40"/>
      <c r="GU139" s="40"/>
      <c r="GV139" s="40"/>
      <c r="GW139" s="40"/>
      <c r="GX139" s="40"/>
      <c r="GY139" s="40"/>
      <c r="GZ139" s="40"/>
      <c r="HA139" s="40"/>
      <c r="HB139" s="40"/>
      <c r="HC139" s="40"/>
      <c r="HD139" s="40"/>
      <c r="HE139" s="40"/>
      <c r="HF139" s="40"/>
      <c r="HG139" s="40"/>
      <c r="HH139" s="40"/>
      <c r="HI139" s="40"/>
      <c r="HJ139" s="40"/>
      <c r="HK139" s="40"/>
      <c r="HL139" s="40"/>
      <c r="HM139" s="40"/>
      <c r="HN139" s="40"/>
      <c r="HO139" s="40"/>
      <c r="HP139" s="40"/>
      <c r="HQ139" s="40"/>
      <c r="HR139" s="40"/>
      <c r="HS139" s="40"/>
      <c r="HT139" s="40"/>
      <c r="HU139" s="40"/>
      <c r="HV139" s="40"/>
      <c r="HW139" s="40"/>
      <c r="HX139" s="40"/>
      <c r="HY139" s="40"/>
      <c r="HZ139" s="40"/>
      <c r="IA139" s="40"/>
      <c r="IB139" s="40"/>
      <c r="IC139" s="40"/>
      <c r="ID139" s="40"/>
      <c r="IE139" s="40"/>
      <c r="IF139" s="40"/>
      <c r="IG139" s="40"/>
      <c r="IH139" s="40"/>
      <c r="II139" s="40"/>
      <c r="IJ139" s="40"/>
      <c r="IK139" s="40"/>
      <c r="IL139" s="40"/>
      <c r="IM139" s="40"/>
      <c r="IN139" s="40"/>
      <c r="IO139" s="40"/>
      <c r="IP139" s="40"/>
      <c r="IQ139" s="40"/>
      <c r="IR139" s="40"/>
      <c r="IS139" s="40"/>
      <c r="IT139" s="40"/>
      <c r="IU139" s="40"/>
      <c r="IV139" s="40"/>
      <c r="IW139" s="40"/>
    </row>
    <row r="140" customFormat="false" ht="13.5" hidden="false" customHeight="false" outlineLevel="0" collapsed="false">
      <c r="A140" s="127" t="s">
        <v>73</v>
      </c>
      <c r="B140" s="87"/>
      <c r="C140" s="87"/>
      <c r="D140" s="87"/>
      <c r="E140" s="87"/>
      <c r="F140" s="87"/>
      <c r="G140" s="128" t="n">
        <v>341</v>
      </c>
      <c r="H140" s="129" t="n">
        <v>341</v>
      </c>
      <c r="I140" s="129" t="n">
        <v>341</v>
      </c>
      <c r="J140" s="125"/>
      <c r="K140" s="87"/>
      <c r="L140" s="87"/>
      <c r="M140" s="87"/>
      <c r="N140" s="87"/>
      <c r="O140" s="87"/>
      <c r="P140" s="87"/>
      <c r="Q140" s="88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  <c r="FP140" s="40"/>
      <c r="FQ140" s="40"/>
      <c r="FR140" s="40"/>
      <c r="FS140" s="40"/>
      <c r="FT140" s="40"/>
      <c r="FU140" s="40"/>
      <c r="FV140" s="40"/>
      <c r="FW140" s="40"/>
      <c r="FX140" s="40"/>
      <c r="FY140" s="40"/>
      <c r="FZ140" s="40"/>
      <c r="GA140" s="40"/>
      <c r="GB140" s="40"/>
      <c r="GC140" s="40"/>
      <c r="GD140" s="40"/>
      <c r="GE140" s="40"/>
      <c r="GF140" s="40"/>
      <c r="GG140" s="40"/>
      <c r="GH140" s="40"/>
      <c r="GI140" s="40"/>
      <c r="GJ140" s="40"/>
      <c r="GK140" s="40"/>
      <c r="GL140" s="40"/>
      <c r="GM140" s="40"/>
      <c r="GN140" s="40"/>
      <c r="GO140" s="40"/>
      <c r="GP140" s="40"/>
      <c r="GQ140" s="40"/>
      <c r="GR140" s="40"/>
      <c r="GS140" s="40"/>
      <c r="GT140" s="40"/>
      <c r="GU140" s="40"/>
      <c r="GV140" s="40"/>
      <c r="GW140" s="40"/>
      <c r="GX140" s="40"/>
      <c r="GY140" s="40"/>
      <c r="GZ140" s="40"/>
      <c r="HA140" s="40"/>
      <c r="HB140" s="40"/>
      <c r="HC140" s="40"/>
      <c r="HD140" s="40"/>
      <c r="HE140" s="40"/>
      <c r="HF140" s="40"/>
      <c r="HG140" s="40"/>
      <c r="HH140" s="40"/>
      <c r="HI140" s="40"/>
      <c r="HJ140" s="40"/>
      <c r="HK140" s="40"/>
      <c r="HL140" s="40"/>
      <c r="HM140" s="40"/>
      <c r="HN140" s="40"/>
      <c r="HO140" s="40"/>
      <c r="HP140" s="40"/>
      <c r="HQ140" s="40"/>
      <c r="HR140" s="40"/>
      <c r="HS140" s="40"/>
      <c r="HT140" s="40"/>
      <c r="HU140" s="40"/>
      <c r="HV140" s="40"/>
      <c r="HW140" s="40"/>
      <c r="HX140" s="40"/>
      <c r="HY140" s="40"/>
      <c r="HZ140" s="40"/>
      <c r="IA140" s="40"/>
      <c r="IB140" s="40"/>
      <c r="IC140" s="40"/>
      <c r="ID140" s="40"/>
      <c r="IE140" s="40"/>
      <c r="IF140" s="40"/>
      <c r="IG140" s="40"/>
      <c r="IH140" s="40"/>
      <c r="II140" s="40"/>
      <c r="IJ140" s="40"/>
      <c r="IK140" s="40"/>
      <c r="IL140" s="40"/>
      <c r="IM140" s="40"/>
      <c r="IN140" s="40"/>
      <c r="IO140" s="40"/>
      <c r="IP140" s="40"/>
      <c r="IQ140" s="40"/>
      <c r="IR140" s="40"/>
      <c r="IS140" s="40"/>
      <c r="IT140" s="40"/>
      <c r="IU140" s="40"/>
      <c r="IV140" s="40"/>
      <c r="IW140" s="40"/>
    </row>
    <row r="141" customFormat="false" ht="13.5" hidden="false" customHeight="false" outlineLevel="0" collapsed="false">
      <c r="A141" s="127" t="s">
        <v>74</v>
      </c>
      <c r="B141" s="87"/>
      <c r="C141" s="87"/>
      <c r="D141" s="87"/>
      <c r="E141" s="87"/>
      <c r="F141" s="87"/>
      <c r="G141" s="128" t="n">
        <v>0</v>
      </c>
      <c r="H141" s="129" t="n">
        <v>8264</v>
      </c>
      <c r="I141" s="129" t="n">
        <v>8264</v>
      </c>
      <c r="J141" s="125"/>
      <c r="K141" s="87"/>
      <c r="L141" s="87"/>
      <c r="M141" s="87"/>
      <c r="N141" s="87"/>
      <c r="O141" s="87"/>
      <c r="P141" s="87"/>
      <c r="Q141" s="88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  <c r="FP141" s="40"/>
      <c r="FQ141" s="40"/>
      <c r="FR141" s="40"/>
      <c r="FS141" s="40"/>
      <c r="FT141" s="40"/>
      <c r="FU141" s="40"/>
      <c r="FV141" s="40"/>
      <c r="FW141" s="40"/>
      <c r="FX141" s="40"/>
      <c r="FY141" s="40"/>
      <c r="FZ141" s="40"/>
      <c r="GA141" s="40"/>
      <c r="GB141" s="40"/>
      <c r="GC141" s="40"/>
      <c r="GD141" s="40"/>
      <c r="GE141" s="40"/>
      <c r="GF141" s="40"/>
      <c r="GG141" s="40"/>
      <c r="GH141" s="40"/>
      <c r="GI141" s="40"/>
      <c r="GJ141" s="40"/>
      <c r="GK141" s="40"/>
      <c r="GL141" s="40"/>
      <c r="GM141" s="40"/>
      <c r="GN141" s="40"/>
      <c r="GO141" s="40"/>
      <c r="GP141" s="40"/>
      <c r="GQ141" s="40"/>
      <c r="GR141" s="40"/>
      <c r="GS141" s="40"/>
      <c r="GT141" s="40"/>
      <c r="GU141" s="40"/>
      <c r="GV141" s="40"/>
      <c r="GW141" s="40"/>
      <c r="GX141" s="40"/>
      <c r="GY141" s="40"/>
      <c r="GZ141" s="40"/>
      <c r="HA141" s="40"/>
      <c r="HB141" s="40"/>
      <c r="HC141" s="40"/>
      <c r="HD141" s="40"/>
      <c r="HE141" s="40"/>
      <c r="HF141" s="40"/>
      <c r="HG141" s="40"/>
      <c r="HH141" s="40"/>
      <c r="HI141" s="40"/>
      <c r="HJ141" s="40"/>
      <c r="HK141" s="40"/>
      <c r="HL141" s="40"/>
      <c r="HM141" s="40"/>
      <c r="HN141" s="40"/>
      <c r="HO141" s="40"/>
      <c r="HP141" s="40"/>
      <c r="HQ141" s="40"/>
      <c r="HR141" s="40"/>
      <c r="HS141" s="40"/>
      <c r="HT141" s="40"/>
      <c r="HU141" s="40"/>
      <c r="HV141" s="40"/>
      <c r="HW141" s="40"/>
      <c r="HX141" s="40"/>
      <c r="HY141" s="40"/>
      <c r="HZ141" s="40"/>
      <c r="IA141" s="40"/>
      <c r="IB141" s="40"/>
      <c r="IC141" s="40"/>
      <c r="ID141" s="40"/>
      <c r="IE141" s="40"/>
      <c r="IF141" s="40"/>
      <c r="IG141" s="40"/>
      <c r="IH141" s="40"/>
      <c r="II141" s="40"/>
      <c r="IJ141" s="40"/>
      <c r="IK141" s="40"/>
      <c r="IL141" s="40"/>
      <c r="IM141" s="40"/>
      <c r="IN141" s="40"/>
      <c r="IO141" s="40"/>
      <c r="IP141" s="40"/>
      <c r="IQ141" s="40"/>
      <c r="IR141" s="40"/>
      <c r="IS141" s="40"/>
      <c r="IT141" s="40"/>
      <c r="IU141" s="40"/>
      <c r="IV141" s="40"/>
      <c r="IW141" s="40"/>
    </row>
    <row r="142" customFormat="false" ht="13.5" hidden="false" customHeight="false" outlineLevel="0" collapsed="false">
      <c r="A142" s="127" t="s">
        <v>75</v>
      </c>
      <c r="B142" s="87"/>
      <c r="C142" s="87"/>
      <c r="D142" s="87"/>
      <c r="E142" s="87"/>
      <c r="F142" s="87"/>
      <c r="G142" s="128" t="n">
        <v>0</v>
      </c>
      <c r="H142" s="129" t="n">
        <v>-6489</v>
      </c>
      <c r="I142" s="129" t="n">
        <v>-6489</v>
      </c>
      <c r="J142" s="125"/>
      <c r="K142" s="87"/>
      <c r="L142" s="87"/>
      <c r="M142" s="87"/>
      <c r="N142" s="87"/>
      <c r="O142" s="87"/>
      <c r="P142" s="87"/>
      <c r="Q142" s="88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  <c r="FP142" s="40"/>
      <c r="FQ142" s="40"/>
      <c r="FR142" s="40"/>
      <c r="FS142" s="40"/>
      <c r="FT142" s="40"/>
      <c r="FU142" s="40"/>
      <c r="FV142" s="40"/>
      <c r="FW142" s="40"/>
      <c r="FX142" s="40"/>
      <c r="FY142" s="40"/>
      <c r="FZ142" s="40"/>
      <c r="GA142" s="40"/>
      <c r="GB142" s="40"/>
      <c r="GC142" s="40"/>
      <c r="GD142" s="40"/>
      <c r="GE142" s="40"/>
      <c r="GF142" s="40"/>
      <c r="GG142" s="40"/>
      <c r="GH142" s="40"/>
      <c r="GI142" s="40"/>
      <c r="GJ142" s="40"/>
      <c r="GK142" s="40"/>
      <c r="GL142" s="40"/>
      <c r="GM142" s="40"/>
      <c r="GN142" s="40"/>
      <c r="GO142" s="40"/>
      <c r="GP142" s="40"/>
      <c r="GQ142" s="40"/>
      <c r="GR142" s="40"/>
      <c r="GS142" s="40"/>
      <c r="GT142" s="40"/>
      <c r="GU142" s="40"/>
      <c r="GV142" s="40"/>
      <c r="GW142" s="40"/>
      <c r="GX142" s="40"/>
      <c r="GY142" s="40"/>
      <c r="GZ142" s="40"/>
      <c r="HA142" s="40"/>
      <c r="HB142" s="40"/>
      <c r="HC142" s="40"/>
      <c r="HD142" s="40"/>
      <c r="HE142" s="40"/>
      <c r="HF142" s="40"/>
      <c r="HG142" s="40"/>
      <c r="HH142" s="40"/>
      <c r="HI142" s="40"/>
      <c r="HJ142" s="40"/>
      <c r="HK142" s="40"/>
      <c r="HL142" s="40"/>
      <c r="HM142" s="40"/>
      <c r="HN142" s="40"/>
      <c r="HO142" s="40"/>
      <c r="HP142" s="40"/>
      <c r="HQ142" s="40"/>
      <c r="HR142" s="40"/>
      <c r="HS142" s="40"/>
      <c r="HT142" s="40"/>
      <c r="HU142" s="40"/>
      <c r="HV142" s="40"/>
      <c r="HW142" s="40"/>
      <c r="HX142" s="40"/>
      <c r="HY142" s="40"/>
      <c r="HZ142" s="40"/>
      <c r="IA142" s="40"/>
      <c r="IB142" s="40"/>
      <c r="IC142" s="40"/>
      <c r="ID142" s="40"/>
      <c r="IE142" s="40"/>
      <c r="IF142" s="40"/>
      <c r="IG142" s="40"/>
      <c r="IH142" s="40"/>
      <c r="II142" s="40"/>
      <c r="IJ142" s="40"/>
      <c r="IK142" s="40"/>
      <c r="IL142" s="40"/>
      <c r="IM142" s="40"/>
      <c r="IN142" s="40"/>
      <c r="IO142" s="40"/>
      <c r="IP142" s="40"/>
      <c r="IQ142" s="40"/>
      <c r="IR142" s="40"/>
      <c r="IS142" s="40"/>
      <c r="IT142" s="40"/>
      <c r="IU142" s="40"/>
      <c r="IV142" s="40"/>
      <c r="IW142" s="40"/>
    </row>
    <row r="143" customFormat="false" ht="13.5" hidden="false" customHeight="false" outlineLevel="0" collapsed="false">
      <c r="A143" s="127" t="s">
        <v>76</v>
      </c>
      <c r="B143" s="87"/>
      <c r="C143" s="87"/>
      <c r="D143" s="87"/>
      <c r="E143" s="87"/>
      <c r="F143" s="87"/>
      <c r="G143" s="128" t="n">
        <v>0</v>
      </c>
      <c r="H143" s="129" t="n">
        <v>6489</v>
      </c>
      <c r="I143" s="129" t="n">
        <v>6489</v>
      </c>
      <c r="J143" s="125"/>
      <c r="K143" s="87"/>
      <c r="L143" s="87"/>
      <c r="M143" s="87"/>
      <c r="N143" s="87"/>
      <c r="O143" s="87"/>
      <c r="P143" s="87"/>
      <c r="Q143" s="88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0"/>
      <c r="GM143" s="40"/>
      <c r="GN143" s="40"/>
      <c r="GO143" s="40"/>
      <c r="GP143" s="40"/>
      <c r="GQ143" s="40"/>
      <c r="GR143" s="40"/>
      <c r="GS143" s="40"/>
      <c r="GT143" s="40"/>
      <c r="GU143" s="40"/>
      <c r="GV143" s="40"/>
      <c r="GW143" s="40"/>
      <c r="GX143" s="40"/>
      <c r="GY143" s="40"/>
      <c r="GZ143" s="40"/>
      <c r="HA143" s="40"/>
      <c r="HB143" s="40"/>
      <c r="HC143" s="40"/>
      <c r="HD143" s="40"/>
      <c r="HE143" s="40"/>
      <c r="HF143" s="40"/>
      <c r="HG143" s="40"/>
      <c r="HH143" s="40"/>
      <c r="HI143" s="40"/>
      <c r="HJ143" s="40"/>
      <c r="HK143" s="40"/>
      <c r="HL143" s="40"/>
      <c r="HM143" s="40"/>
      <c r="HN143" s="40"/>
      <c r="HO143" s="40"/>
      <c r="HP143" s="40"/>
      <c r="HQ143" s="40"/>
      <c r="HR143" s="40"/>
      <c r="HS143" s="40"/>
      <c r="HT143" s="40"/>
      <c r="HU143" s="40"/>
      <c r="HV143" s="40"/>
      <c r="HW143" s="40"/>
      <c r="HX143" s="40"/>
      <c r="HY143" s="40"/>
      <c r="HZ143" s="40"/>
      <c r="IA143" s="40"/>
      <c r="IB143" s="40"/>
      <c r="IC143" s="40"/>
      <c r="ID143" s="40"/>
      <c r="IE143" s="40"/>
      <c r="IF143" s="40"/>
      <c r="IG143" s="40"/>
      <c r="IH143" s="40"/>
      <c r="II143" s="40"/>
      <c r="IJ143" s="40"/>
      <c r="IK143" s="40"/>
      <c r="IL143" s="40"/>
      <c r="IM143" s="40"/>
      <c r="IN143" s="40"/>
      <c r="IO143" s="40"/>
      <c r="IP143" s="40"/>
      <c r="IQ143" s="40"/>
      <c r="IR143" s="40"/>
      <c r="IS143" s="40"/>
      <c r="IT143" s="40"/>
      <c r="IU143" s="40"/>
      <c r="IV143" s="40"/>
      <c r="IW143" s="40"/>
    </row>
    <row r="144" customFormat="false" ht="13.5" hidden="false" customHeight="false" outlineLevel="0" collapsed="false">
      <c r="A144" s="127" t="s">
        <v>77</v>
      </c>
      <c r="B144" s="87"/>
      <c r="C144" s="87"/>
      <c r="D144" s="87"/>
      <c r="E144" s="87"/>
      <c r="F144" s="87"/>
      <c r="G144" s="128" t="n">
        <v>1080</v>
      </c>
      <c r="H144" s="129" t="n">
        <v>1080</v>
      </c>
      <c r="I144" s="129" t="n">
        <v>1080</v>
      </c>
      <c r="J144" s="125"/>
      <c r="K144" s="87"/>
      <c r="L144" s="87"/>
      <c r="M144" s="87"/>
      <c r="N144" s="87"/>
      <c r="O144" s="87"/>
      <c r="P144" s="87"/>
      <c r="Q144" s="88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  <c r="FP144" s="40"/>
      <c r="FQ144" s="40"/>
      <c r="FR144" s="40"/>
      <c r="FS144" s="40"/>
      <c r="FT144" s="40"/>
      <c r="FU144" s="40"/>
      <c r="FV144" s="40"/>
      <c r="FW144" s="40"/>
      <c r="FX144" s="40"/>
      <c r="FY144" s="40"/>
      <c r="FZ144" s="40"/>
      <c r="GA144" s="40"/>
      <c r="GB144" s="40"/>
      <c r="GC144" s="40"/>
      <c r="GD144" s="40"/>
      <c r="GE144" s="40"/>
      <c r="GF144" s="40"/>
      <c r="GG144" s="40"/>
      <c r="GH144" s="40"/>
      <c r="GI144" s="40"/>
      <c r="GJ144" s="40"/>
      <c r="GK144" s="40"/>
      <c r="GL144" s="40"/>
      <c r="GM144" s="40"/>
      <c r="GN144" s="40"/>
      <c r="GO144" s="40"/>
      <c r="GP144" s="40"/>
      <c r="GQ144" s="40"/>
      <c r="GR144" s="40"/>
      <c r="GS144" s="40"/>
      <c r="GT144" s="40"/>
      <c r="GU144" s="40"/>
      <c r="GV144" s="40"/>
      <c r="GW144" s="40"/>
      <c r="GX144" s="40"/>
      <c r="GY144" s="40"/>
      <c r="GZ144" s="40"/>
      <c r="HA144" s="40"/>
      <c r="HB144" s="40"/>
      <c r="HC144" s="40"/>
      <c r="HD144" s="40"/>
      <c r="HE144" s="40"/>
      <c r="HF144" s="40"/>
      <c r="HG144" s="40"/>
      <c r="HH144" s="40"/>
      <c r="HI144" s="40"/>
      <c r="HJ144" s="40"/>
      <c r="HK144" s="40"/>
      <c r="HL144" s="40"/>
      <c r="HM144" s="40"/>
      <c r="HN144" s="40"/>
      <c r="HO144" s="40"/>
      <c r="HP144" s="40"/>
      <c r="HQ144" s="40"/>
      <c r="HR144" s="40"/>
      <c r="HS144" s="40"/>
      <c r="HT144" s="40"/>
      <c r="HU144" s="40"/>
      <c r="HV144" s="40"/>
      <c r="HW144" s="40"/>
      <c r="HX144" s="40"/>
      <c r="HY144" s="40"/>
      <c r="HZ144" s="40"/>
      <c r="IA144" s="40"/>
      <c r="IB144" s="40"/>
      <c r="IC144" s="40"/>
      <c r="ID144" s="40"/>
      <c r="IE144" s="40"/>
      <c r="IF144" s="40"/>
      <c r="IG144" s="40"/>
      <c r="IH144" s="40"/>
      <c r="II144" s="40"/>
      <c r="IJ144" s="40"/>
      <c r="IK144" s="40"/>
      <c r="IL144" s="40"/>
      <c r="IM144" s="40"/>
      <c r="IN144" s="40"/>
      <c r="IO144" s="40"/>
      <c r="IP144" s="40"/>
      <c r="IQ144" s="40"/>
      <c r="IR144" s="40"/>
      <c r="IS144" s="40"/>
      <c r="IT144" s="40"/>
      <c r="IU144" s="40"/>
      <c r="IV144" s="40"/>
      <c r="IW144" s="40"/>
    </row>
    <row r="145" customFormat="false" ht="13.5" hidden="false" customHeight="false" outlineLevel="0" collapsed="false">
      <c r="A145" s="127" t="s">
        <v>78</v>
      </c>
      <c r="B145" s="87"/>
      <c r="C145" s="87"/>
      <c r="D145" s="87"/>
      <c r="E145" s="87"/>
      <c r="F145" s="87"/>
      <c r="G145" s="128" t="n">
        <v>885</v>
      </c>
      <c r="H145" s="129" t="n">
        <v>762</v>
      </c>
      <c r="I145" s="129" t="n">
        <v>762</v>
      </c>
      <c r="J145" s="125"/>
      <c r="K145" s="87"/>
      <c r="L145" s="87"/>
      <c r="M145" s="87"/>
      <c r="N145" s="87"/>
      <c r="O145" s="87"/>
      <c r="P145" s="87"/>
      <c r="Q145" s="88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  <c r="FP145" s="40"/>
      <c r="FQ145" s="40"/>
      <c r="FR145" s="40"/>
      <c r="FS145" s="40"/>
      <c r="FT145" s="40"/>
      <c r="FU145" s="40"/>
      <c r="FV145" s="40"/>
      <c r="FW145" s="40"/>
      <c r="FX145" s="40"/>
      <c r="FY145" s="40"/>
      <c r="FZ145" s="40"/>
      <c r="GA145" s="40"/>
      <c r="GB145" s="40"/>
      <c r="GC145" s="40"/>
      <c r="GD145" s="40"/>
      <c r="GE145" s="40"/>
      <c r="GF145" s="40"/>
      <c r="GG145" s="40"/>
      <c r="GH145" s="40"/>
      <c r="GI145" s="40"/>
      <c r="GJ145" s="40"/>
      <c r="GK145" s="40"/>
      <c r="GL145" s="40"/>
      <c r="GM145" s="40"/>
      <c r="GN145" s="40"/>
      <c r="GO145" s="40"/>
      <c r="GP145" s="40"/>
      <c r="GQ145" s="40"/>
      <c r="GR145" s="40"/>
      <c r="GS145" s="40"/>
      <c r="GT145" s="40"/>
      <c r="GU145" s="40"/>
      <c r="GV145" s="40"/>
      <c r="GW145" s="40"/>
      <c r="GX145" s="40"/>
      <c r="GY145" s="40"/>
      <c r="GZ145" s="40"/>
      <c r="HA145" s="40"/>
      <c r="HB145" s="40"/>
      <c r="HC145" s="40"/>
      <c r="HD145" s="40"/>
      <c r="HE145" s="40"/>
      <c r="HF145" s="40"/>
      <c r="HG145" s="40"/>
      <c r="HH145" s="40"/>
      <c r="HI145" s="40"/>
      <c r="HJ145" s="40"/>
      <c r="HK145" s="40"/>
      <c r="HL145" s="40"/>
      <c r="HM145" s="40"/>
      <c r="HN145" s="40"/>
      <c r="HO145" s="40"/>
      <c r="HP145" s="40"/>
      <c r="HQ145" s="40"/>
      <c r="HR145" s="40"/>
      <c r="HS145" s="40"/>
      <c r="HT145" s="40"/>
      <c r="HU145" s="40"/>
      <c r="HV145" s="40"/>
      <c r="HW145" s="40"/>
      <c r="HX145" s="40"/>
      <c r="HY145" s="40"/>
      <c r="HZ145" s="40"/>
      <c r="IA145" s="40"/>
      <c r="IB145" s="40"/>
      <c r="IC145" s="40"/>
      <c r="ID145" s="40"/>
      <c r="IE145" s="40"/>
      <c r="IF145" s="40"/>
      <c r="IG145" s="40"/>
      <c r="IH145" s="40"/>
      <c r="II145" s="40"/>
      <c r="IJ145" s="40"/>
      <c r="IK145" s="40"/>
      <c r="IL145" s="40"/>
      <c r="IM145" s="40"/>
      <c r="IN145" s="40"/>
      <c r="IO145" s="40"/>
      <c r="IP145" s="40"/>
      <c r="IQ145" s="40"/>
      <c r="IR145" s="40"/>
      <c r="IS145" s="40"/>
      <c r="IT145" s="40"/>
      <c r="IU145" s="40"/>
      <c r="IV145" s="40"/>
      <c r="IW145" s="40"/>
    </row>
    <row r="146" customFormat="false" ht="13.5" hidden="false" customHeight="false" outlineLevel="0" collapsed="false">
      <c r="A146" s="127" t="s">
        <v>79</v>
      </c>
      <c r="B146" s="87"/>
      <c r="C146" s="87"/>
      <c r="D146" s="87"/>
      <c r="E146" s="87"/>
      <c r="F146" s="87"/>
      <c r="G146" s="128" t="n">
        <v>1000</v>
      </c>
      <c r="H146" s="129" t="n">
        <v>1000</v>
      </c>
      <c r="I146" s="129" t="n">
        <v>1000</v>
      </c>
      <c r="J146" s="125"/>
      <c r="K146" s="87"/>
      <c r="L146" s="87"/>
      <c r="M146" s="87"/>
      <c r="N146" s="87"/>
      <c r="O146" s="87"/>
      <c r="P146" s="87"/>
      <c r="Q146" s="88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  <c r="FP146" s="40"/>
      <c r="FQ146" s="40"/>
      <c r="FR146" s="40"/>
      <c r="FS146" s="40"/>
      <c r="FT146" s="40"/>
      <c r="FU146" s="40"/>
      <c r="FV146" s="40"/>
      <c r="FW146" s="40"/>
      <c r="FX146" s="40"/>
      <c r="FY146" s="40"/>
      <c r="FZ146" s="40"/>
      <c r="GA146" s="40"/>
      <c r="GB146" s="40"/>
      <c r="GC146" s="40"/>
      <c r="GD146" s="40"/>
      <c r="GE146" s="40"/>
      <c r="GF146" s="40"/>
      <c r="GG146" s="40"/>
      <c r="GH146" s="40"/>
      <c r="GI146" s="40"/>
      <c r="GJ146" s="40"/>
      <c r="GK146" s="40"/>
      <c r="GL146" s="40"/>
      <c r="GM146" s="40"/>
      <c r="GN146" s="40"/>
      <c r="GO146" s="40"/>
      <c r="GP146" s="40"/>
      <c r="GQ146" s="40"/>
      <c r="GR146" s="40"/>
      <c r="GS146" s="40"/>
      <c r="GT146" s="40"/>
      <c r="GU146" s="40"/>
      <c r="GV146" s="40"/>
      <c r="GW146" s="40"/>
      <c r="GX146" s="40"/>
      <c r="GY146" s="40"/>
      <c r="GZ146" s="40"/>
      <c r="HA146" s="40"/>
      <c r="HB146" s="40"/>
      <c r="HC146" s="40"/>
      <c r="HD146" s="40"/>
      <c r="HE146" s="40"/>
      <c r="HF146" s="40"/>
      <c r="HG146" s="40"/>
      <c r="HH146" s="40"/>
      <c r="HI146" s="40"/>
      <c r="HJ146" s="40"/>
      <c r="HK146" s="40"/>
      <c r="HL146" s="40"/>
      <c r="HM146" s="40"/>
      <c r="HN146" s="40"/>
      <c r="HO146" s="40"/>
      <c r="HP146" s="40"/>
      <c r="HQ146" s="40"/>
      <c r="HR146" s="40"/>
      <c r="HS146" s="40"/>
      <c r="HT146" s="40"/>
      <c r="HU146" s="40"/>
      <c r="HV146" s="40"/>
      <c r="HW146" s="40"/>
      <c r="HX146" s="40"/>
      <c r="HY146" s="40"/>
      <c r="HZ146" s="40"/>
      <c r="IA146" s="40"/>
      <c r="IB146" s="40"/>
      <c r="IC146" s="40"/>
      <c r="ID146" s="40"/>
      <c r="IE146" s="40"/>
      <c r="IF146" s="40"/>
      <c r="IG146" s="40"/>
      <c r="IH146" s="40"/>
      <c r="II146" s="40"/>
      <c r="IJ146" s="40"/>
      <c r="IK146" s="40"/>
      <c r="IL146" s="40"/>
      <c r="IM146" s="40"/>
      <c r="IN146" s="40"/>
      <c r="IO146" s="40"/>
      <c r="IP146" s="40"/>
      <c r="IQ146" s="40"/>
      <c r="IR146" s="40"/>
      <c r="IS146" s="40"/>
      <c r="IT146" s="40"/>
      <c r="IU146" s="40"/>
      <c r="IV146" s="40"/>
      <c r="IW146" s="40"/>
    </row>
    <row r="147" customFormat="false" ht="13.5" hidden="false" customHeight="false" outlineLevel="0" collapsed="false">
      <c r="A147" s="127" t="s">
        <v>80</v>
      </c>
      <c r="B147" s="87"/>
      <c r="C147" s="87"/>
      <c r="D147" s="87"/>
      <c r="E147" s="87"/>
      <c r="F147" s="87"/>
      <c r="G147" s="128" t="n">
        <v>86238</v>
      </c>
      <c r="H147" s="129" t="n">
        <v>100000</v>
      </c>
      <c r="I147" s="129" t="n">
        <v>100000</v>
      </c>
      <c r="J147" s="125"/>
      <c r="K147" s="43" t="s">
        <v>81</v>
      </c>
      <c r="L147" s="87"/>
      <c r="M147" s="87"/>
      <c r="N147" s="87"/>
      <c r="O147" s="87"/>
      <c r="P147" s="87"/>
      <c r="Q147" s="88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  <c r="FP147" s="40"/>
      <c r="FQ147" s="40"/>
      <c r="FR147" s="40"/>
      <c r="FS147" s="40"/>
      <c r="FT147" s="40"/>
      <c r="FU147" s="40"/>
      <c r="FV147" s="40"/>
      <c r="FW147" s="40"/>
      <c r="FX147" s="40"/>
      <c r="FY147" s="40"/>
      <c r="FZ147" s="40"/>
      <c r="GA147" s="40"/>
      <c r="GB147" s="40"/>
      <c r="GC147" s="40"/>
      <c r="GD147" s="40"/>
      <c r="GE147" s="40"/>
      <c r="GF147" s="40"/>
      <c r="GG147" s="40"/>
      <c r="GH147" s="40"/>
      <c r="GI147" s="40"/>
      <c r="GJ147" s="40"/>
      <c r="GK147" s="40"/>
      <c r="GL147" s="40"/>
      <c r="GM147" s="40"/>
      <c r="GN147" s="40"/>
      <c r="GO147" s="40"/>
      <c r="GP147" s="40"/>
      <c r="GQ147" s="40"/>
      <c r="GR147" s="40"/>
      <c r="GS147" s="40"/>
      <c r="GT147" s="40"/>
      <c r="GU147" s="40"/>
      <c r="GV147" s="40"/>
      <c r="GW147" s="40"/>
      <c r="GX147" s="40"/>
      <c r="GY147" s="40"/>
      <c r="GZ147" s="40"/>
      <c r="HA147" s="40"/>
      <c r="HB147" s="40"/>
      <c r="HC147" s="40"/>
      <c r="HD147" s="40"/>
      <c r="HE147" s="40"/>
      <c r="HF147" s="40"/>
      <c r="HG147" s="40"/>
      <c r="HH147" s="40"/>
      <c r="HI147" s="40"/>
      <c r="HJ147" s="40"/>
      <c r="HK147" s="40"/>
      <c r="HL147" s="40"/>
      <c r="HM147" s="40"/>
      <c r="HN147" s="40"/>
      <c r="HO147" s="40"/>
      <c r="HP147" s="40"/>
      <c r="HQ147" s="40"/>
      <c r="HR147" s="40"/>
      <c r="HS147" s="40"/>
      <c r="HT147" s="40"/>
      <c r="HU147" s="40"/>
      <c r="HV147" s="40"/>
      <c r="HW147" s="40"/>
      <c r="HX147" s="40"/>
      <c r="HY147" s="40"/>
      <c r="HZ147" s="40"/>
      <c r="IA147" s="40"/>
      <c r="IB147" s="40"/>
      <c r="IC147" s="40"/>
      <c r="ID147" s="40"/>
      <c r="IE147" s="40"/>
      <c r="IF147" s="40"/>
      <c r="IG147" s="40"/>
      <c r="IH147" s="40"/>
      <c r="II147" s="40"/>
      <c r="IJ147" s="40"/>
      <c r="IK147" s="40"/>
      <c r="IL147" s="40"/>
      <c r="IM147" s="40"/>
      <c r="IN147" s="40"/>
      <c r="IO147" s="40"/>
      <c r="IP147" s="40"/>
      <c r="IQ147" s="40"/>
      <c r="IR147" s="40"/>
      <c r="IS147" s="40"/>
      <c r="IT147" s="40"/>
      <c r="IU147" s="40"/>
      <c r="IV147" s="40"/>
      <c r="IW147" s="40"/>
    </row>
    <row r="148" customFormat="false" ht="13.5" hidden="false" customHeight="false" outlineLevel="0" collapsed="false">
      <c r="A148" s="164"/>
      <c r="B148" s="87"/>
      <c r="C148" s="87"/>
      <c r="D148" s="87"/>
      <c r="E148" s="87"/>
      <c r="F148" s="87"/>
      <c r="G148" s="123"/>
      <c r="H148" s="124"/>
      <c r="I148" s="124"/>
      <c r="J148" s="125"/>
      <c r="K148" s="87"/>
      <c r="L148" s="87"/>
      <c r="M148" s="87"/>
      <c r="N148" s="87"/>
      <c r="O148" s="87"/>
      <c r="P148" s="87"/>
      <c r="Q148" s="88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  <c r="FP148" s="40"/>
      <c r="FQ148" s="40"/>
      <c r="FR148" s="40"/>
      <c r="FS148" s="40"/>
      <c r="FT148" s="40"/>
      <c r="FU148" s="40"/>
      <c r="FV148" s="40"/>
      <c r="FW148" s="40"/>
      <c r="FX148" s="40"/>
      <c r="FY148" s="40"/>
      <c r="FZ148" s="40"/>
      <c r="GA148" s="40"/>
      <c r="GB148" s="40"/>
      <c r="GC148" s="40"/>
      <c r="GD148" s="40"/>
      <c r="GE148" s="40"/>
      <c r="GF148" s="40"/>
      <c r="GG148" s="40"/>
      <c r="GH148" s="40"/>
      <c r="GI148" s="40"/>
      <c r="GJ148" s="40"/>
      <c r="GK148" s="40"/>
      <c r="GL148" s="40"/>
      <c r="GM148" s="40"/>
      <c r="GN148" s="40"/>
      <c r="GO148" s="40"/>
      <c r="GP148" s="40"/>
      <c r="GQ148" s="40"/>
      <c r="GR148" s="40"/>
      <c r="GS148" s="40"/>
      <c r="GT148" s="40"/>
      <c r="GU148" s="40"/>
      <c r="GV148" s="40"/>
      <c r="GW148" s="40"/>
      <c r="GX148" s="40"/>
      <c r="GY148" s="40"/>
      <c r="GZ148" s="40"/>
      <c r="HA148" s="40"/>
      <c r="HB148" s="40"/>
      <c r="HC148" s="40"/>
      <c r="HD148" s="40"/>
      <c r="HE148" s="40"/>
      <c r="HF148" s="40"/>
      <c r="HG148" s="40"/>
      <c r="HH148" s="40"/>
      <c r="HI148" s="40"/>
      <c r="HJ148" s="40"/>
      <c r="HK148" s="40"/>
      <c r="HL148" s="40"/>
      <c r="HM148" s="40"/>
      <c r="HN148" s="40"/>
      <c r="HO148" s="40"/>
      <c r="HP148" s="40"/>
      <c r="HQ148" s="40"/>
      <c r="HR148" s="40"/>
      <c r="HS148" s="40"/>
      <c r="HT148" s="40"/>
      <c r="HU148" s="40"/>
      <c r="HV148" s="40"/>
      <c r="HW148" s="40"/>
      <c r="HX148" s="40"/>
      <c r="HY148" s="40"/>
      <c r="HZ148" s="40"/>
      <c r="IA148" s="40"/>
      <c r="IB148" s="40"/>
      <c r="IC148" s="40"/>
      <c r="ID148" s="40"/>
      <c r="IE148" s="40"/>
      <c r="IF148" s="40"/>
      <c r="IG148" s="40"/>
      <c r="IH148" s="40"/>
      <c r="II148" s="40"/>
      <c r="IJ148" s="40"/>
      <c r="IK148" s="40"/>
      <c r="IL148" s="40"/>
      <c r="IM148" s="40"/>
      <c r="IN148" s="40"/>
      <c r="IO148" s="40"/>
      <c r="IP148" s="40"/>
      <c r="IQ148" s="40"/>
      <c r="IR148" s="40"/>
      <c r="IS148" s="40"/>
      <c r="IT148" s="40"/>
      <c r="IU148" s="40"/>
      <c r="IV148" s="40"/>
      <c r="IW148" s="40"/>
    </row>
    <row r="149" customFormat="false" ht="12" hidden="false" customHeight="true" outlineLevel="0" collapsed="false">
      <c r="A149" s="165" t="s">
        <v>82</v>
      </c>
      <c r="B149" s="166"/>
      <c r="C149" s="166"/>
      <c r="D149" s="166"/>
      <c r="E149" s="166"/>
      <c r="F149" s="167"/>
      <c r="G149" s="168" t="n">
        <f aca="false">SUM(G61:G148)</f>
        <v>100862</v>
      </c>
      <c r="H149" s="169" t="n">
        <f aca="false">SUM(H61:H148)</f>
        <v>126141</v>
      </c>
      <c r="I149" s="169" t="n">
        <f aca="false">SUM(I61:I148)</f>
        <v>126141</v>
      </c>
      <c r="J149" s="170" t="n">
        <f aca="false">I149/G149-1</f>
        <v>0.25062957308005</v>
      </c>
      <c r="K149" s="106"/>
      <c r="L149" s="106"/>
      <c r="M149" s="106"/>
      <c r="N149" s="106"/>
      <c r="O149" s="106"/>
      <c r="P149" s="106"/>
      <c r="Q149" s="107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8"/>
      <c r="BI149" s="98"/>
      <c r="BJ149" s="98"/>
      <c r="BK149" s="98"/>
      <c r="BL149" s="98"/>
      <c r="BM149" s="98"/>
      <c r="BN149" s="98"/>
      <c r="BO149" s="98"/>
      <c r="BP149" s="98"/>
      <c r="BQ149" s="98"/>
      <c r="BR149" s="98"/>
      <c r="BS149" s="98"/>
      <c r="BT149" s="98"/>
      <c r="BU149" s="98"/>
      <c r="BV149" s="98"/>
      <c r="BW149" s="98"/>
      <c r="BX149" s="98"/>
      <c r="BY149" s="98"/>
      <c r="BZ149" s="98"/>
      <c r="CA149" s="98"/>
      <c r="CB149" s="98"/>
      <c r="CC149" s="98"/>
      <c r="CD149" s="98"/>
      <c r="CE149" s="98"/>
      <c r="CF149" s="98"/>
      <c r="CG149" s="98"/>
      <c r="CH149" s="98"/>
      <c r="CI149" s="98"/>
      <c r="CJ149" s="98"/>
      <c r="CK149" s="98"/>
      <c r="CL149" s="98"/>
      <c r="CM149" s="98"/>
      <c r="CN149" s="98"/>
      <c r="CO149" s="98"/>
      <c r="CP149" s="98"/>
      <c r="CQ149" s="98"/>
      <c r="CR149" s="98"/>
      <c r="CS149" s="98"/>
      <c r="CT149" s="98"/>
      <c r="CU149" s="98"/>
      <c r="CV149" s="98"/>
      <c r="CW149" s="98"/>
      <c r="CX149" s="98"/>
      <c r="CY149" s="98"/>
      <c r="CZ149" s="98"/>
      <c r="DA149" s="98"/>
      <c r="DB149" s="98"/>
      <c r="DC149" s="98"/>
      <c r="DD149" s="98"/>
      <c r="DE149" s="98"/>
      <c r="DF149" s="98"/>
      <c r="DG149" s="98"/>
      <c r="DH149" s="98"/>
      <c r="DI149" s="98"/>
      <c r="DJ149" s="98"/>
      <c r="DK149" s="98"/>
      <c r="DL149" s="98"/>
      <c r="DM149" s="98"/>
      <c r="DN149" s="98"/>
      <c r="DO149" s="98"/>
      <c r="DP149" s="98"/>
      <c r="DQ149" s="98"/>
      <c r="DR149" s="98"/>
      <c r="DS149" s="98"/>
      <c r="DT149" s="98"/>
      <c r="DU149" s="98"/>
      <c r="DV149" s="98"/>
      <c r="DW149" s="98"/>
      <c r="DX149" s="98"/>
      <c r="DY149" s="98"/>
      <c r="DZ149" s="98"/>
      <c r="EA149" s="98"/>
      <c r="EB149" s="98"/>
      <c r="EC149" s="98"/>
      <c r="ED149" s="98"/>
      <c r="EE149" s="98"/>
      <c r="EF149" s="98"/>
      <c r="EG149" s="98"/>
      <c r="EH149" s="98"/>
      <c r="EI149" s="98"/>
      <c r="EJ149" s="98"/>
      <c r="EK149" s="98"/>
      <c r="EL149" s="98"/>
      <c r="EM149" s="98"/>
      <c r="EN149" s="98"/>
      <c r="EO149" s="98"/>
      <c r="EP149" s="98"/>
      <c r="EQ149" s="98"/>
      <c r="ER149" s="98"/>
      <c r="ES149" s="98"/>
      <c r="ET149" s="98"/>
      <c r="EU149" s="98"/>
      <c r="EV149" s="98"/>
      <c r="EW149" s="98"/>
      <c r="EX149" s="98"/>
      <c r="EY149" s="98"/>
      <c r="EZ149" s="98"/>
      <c r="FA149" s="98"/>
      <c r="FB149" s="98"/>
      <c r="FC149" s="98"/>
      <c r="FD149" s="98"/>
      <c r="FE149" s="98"/>
      <c r="FF149" s="98"/>
      <c r="FG149" s="98"/>
      <c r="FH149" s="98"/>
      <c r="FI149" s="98"/>
      <c r="FJ149" s="98"/>
      <c r="FK149" s="98"/>
      <c r="FL149" s="98"/>
      <c r="FM149" s="98"/>
      <c r="FN149" s="98"/>
      <c r="FO149" s="98"/>
      <c r="FP149" s="98"/>
      <c r="FQ149" s="98"/>
      <c r="FR149" s="98"/>
      <c r="FS149" s="98"/>
      <c r="FT149" s="98"/>
      <c r="FU149" s="98"/>
      <c r="FV149" s="98"/>
      <c r="FW149" s="98"/>
      <c r="FX149" s="98"/>
      <c r="FY149" s="98"/>
      <c r="FZ149" s="98"/>
      <c r="GA149" s="98"/>
      <c r="GB149" s="98"/>
      <c r="GC149" s="98"/>
      <c r="GD149" s="98"/>
      <c r="GE149" s="98"/>
      <c r="GF149" s="98"/>
      <c r="GG149" s="98"/>
      <c r="GH149" s="98"/>
      <c r="GI149" s="98"/>
      <c r="GJ149" s="98"/>
      <c r="GK149" s="98"/>
      <c r="GL149" s="98"/>
      <c r="GM149" s="98"/>
      <c r="GN149" s="98"/>
      <c r="GO149" s="98"/>
      <c r="GP149" s="98"/>
      <c r="GQ149" s="98"/>
      <c r="GR149" s="98"/>
      <c r="GS149" s="98"/>
      <c r="GT149" s="98"/>
      <c r="GU149" s="98"/>
      <c r="GV149" s="98"/>
      <c r="GW149" s="98"/>
      <c r="GX149" s="98"/>
      <c r="GY149" s="98"/>
      <c r="GZ149" s="98"/>
      <c r="HA149" s="98"/>
      <c r="HB149" s="98"/>
      <c r="HC149" s="98"/>
      <c r="HD149" s="98"/>
      <c r="HE149" s="98"/>
      <c r="HF149" s="98"/>
      <c r="HG149" s="98"/>
      <c r="HH149" s="98"/>
      <c r="HI149" s="98"/>
      <c r="HJ149" s="98"/>
      <c r="HK149" s="98"/>
      <c r="HL149" s="98"/>
      <c r="HM149" s="98"/>
      <c r="HN149" s="98"/>
      <c r="HO149" s="98"/>
      <c r="HP149" s="98"/>
      <c r="HQ149" s="98"/>
      <c r="HR149" s="98"/>
      <c r="HS149" s="98"/>
      <c r="HT149" s="98"/>
      <c r="HU149" s="98"/>
      <c r="HV149" s="98"/>
      <c r="HW149" s="98"/>
      <c r="HX149" s="98"/>
      <c r="HY149" s="98"/>
      <c r="HZ149" s="98"/>
      <c r="IA149" s="98"/>
      <c r="IB149" s="98"/>
      <c r="IC149" s="98"/>
      <c r="ID149" s="98"/>
      <c r="IE149" s="98"/>
      <c r="IF149" s="98"/>
      <c r="IG149" s="98"/>
      <c r="IH149" s="98"/>
      <c r="II149" s="98"/>
      <c r="IJ149" s="98"/>
      <c r="IK149" s="98"/>
      <c r="IL149" s="98"/>
      <c r="IM149" s="98"/>
      <c r="IN149" s="98"/>
      <c r="IO149" s="98"/>
      <c r="IP149" s="98"/>
      <c r="IQ149" s="98"/>
      <c r="IR149" s="98"/>
      <c r="IS149" s="98"/>
      <c r="IT149" s="98"/>
      <c r="IU149" s="98"/>
      <c r="IV149" s="98"/>
      <c r="IW149" s="98"/>
    </row>
    <row r="150" customFormat="false" ht="13.5" hidden="false" customHeight="false" outlineLevel="0" collapsed="false">
      <c r="A150" s="171"/>
      <c r="B150" s="172"/>
      <c r="C150" s="172"/>
      <c r="D150" s="172"/>
      <c r="E150" s="172"/>
      <c r="F150" s="173"/>
      <c r="G150" s="174"/>
      <c r="H150" s="175"/>
      <c r="I150" s="175"/>
      <c r="J150" s="125"/>
      <c r="K150" s="176"/>
      <c r="L150" s="87"/>
      <c r="M150" s="87"/>
      <c r="N150" s="87"/>
      <c r="O150" s="87"/>
      <c r="P150" s="87"/>
      <c r="Q150" s="88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  <c r="FP150" s="40"/>
      <c r="FQ150" s="40"/>
      <c r="FR150" s="40"/>
      <c r="FS150" s="40"/>
      <c r="FT150" s="40"/>
      <c r="FU150" s="40"/>
      <c r="FV150" s="40"/>
      <c r="FW150" s="40"/>
      <c r="FX150" s="40"/>
      <c r="FY150" s="40"/>
      <c r="FZ150" s="40"/>
      <c r="GA150" s="40"/>
      <c r="GB150" s="40"/>
      <c r="GC150" s="40"/>
      <c r="GD150" s="40"/>
      <c r="GE150" s="40"/>
      <c r="GF150" s="40"/>
      <c r="GG150" s="40"/>
      <c r="GH150" s="40"/>
      <c r="GI150" s="40"/>
      <c r="GJ150" s="40"/>
      <c r="GK150" s="40"/>
      <c r="GL150" s="40"/>
      <c r="GM150" s="40"/>
      <c r="GN150" s="40"/>
      <c r="GO150" s="40"/>
      <c r="GP150" s="40"/>
      <c r="GQ150" s="40"/>
      <c r="GR150" s="40"/>
      <c r="GS150" s="40"/>
      <c r="GT150" s="40"/>
      <c r="GU150" s="40"/>
      <c r="GV150" s="40"/>
      <c r="GW150" s="40"/>
      <c r="GX150" s="40"/>
      <c r="GY150" s="40"/>
      <c r="GZ150" s="40"/>
      <c r="HA150" s="40"/>
      <c r="HB150" s="40"/>
      <c r="HC150" s="40"/>
      <c r="HD150" s="40"/>
      <c r="HE150" s="40"/>
      <c r="HF150" s="40"/>
      <c r="HG150" s="40"/>
      <c r="HH150" s="40"/>
      <c r="HI150" s="40"/>
      <c r="HJ150" s="40"/>
      <c r="HK150" s="40"/>
      <c r="HL150" s="40"/>
      <c r="HM150" s="40"/>
      <c r="HN150" s="40"/>
      <c r="HO150" s="40"/>
      <c r="HP150" s="40"/>
      <c r="HQ150" s="40"/>
      <c r="HR150" s="40"/>
      <c r="HS150" s="40"/>
      <c r="HT150" s="40"/>
      <c r="HU150" s="40"/>
      <c r="HV150" s="40"/>
      <c r="HW150" s="40"/>
      <c r="HX150" s="40"/>
      <c r="HY150" s="40"/>
      <c r="HZ150" s="40"/>
      <c r="IA150" s="40"/>
      <c r="IB150" s="40"/>
      <c r="IC150" s="40"/>
      <c r="ID150" s="40"/>
      <c r="IE150" s="40"/>
      <c r="IF150" s="40"/>
      <c r="IG150" s="40"/>
      <c r="IH150" s="40"/>
      <c r="II150" s="40"/>
      <c r="IJ150" s="40"/>
      <c r="IK150" s="40"/>
      <c r="IL150" s="40"/>
      <c r="IM150" s="40"/>
      <c r="IN150" s="40"/>
      <c r="IO150" s="40"/>
      <c r="IP150" s="40"/>
      <c r="IQ150" s="40"/>
      <c r="IR150" s="40"/>
      <c r="IS150" s="40"/>
      <c r="IT150" s="40"/>
      <c r="IU150" s="40"/>
      <c r="IV150" s="40"/>
      <c r="IW150" s="40"/>
    </row>
    <row r="151" customFormat="false" ht="12" hidden="false" customHeight="true" outlineLevel="0" collapsed="false">
      <c r="A151" s="177" t="s">
        <v>83</v>
      </c>
      <c r="B151" s="178"/>
      <c r="C151" s="178"/>
      <c r="D151" s="178"/>
      <c r="E151" s="178"/>
      <c r="F151" s="179"/>
      <c r="G151" s="180" t="n">
        <f aca="false">G149+G57</f>
        <v>393815</v>
      </c>
      <c r="H151" s="169" t="n">
        <f aca="false">H149+H57</f>
        <v>394837</v>
      </c>
      <c r="I151" s="169" t="n">
        <f aca="false">I149+I57</f>
        <v>401999</v>
      </c>
      <c r="J151" s="181" t="n">
        <f aca="false">I151/G151-1</f>
        <v>0.0207813313357794</v>
      </c>
      <c r="K151" s="111"/>
      <c r="L151" s="106"/>
      <c r="M151" s="106"/>
      <c r="N151" s="106"/>
      <c r="O151" s="106"/>
      <c r="P151" s="106"/>
      <c r="Q151" s="107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8"/>
      <c r="BD151" s="98"/>
      <c r="BE151" s="98"/>
      <c r="BF151" s="98"/>
      <c r="BG151" s="98"/>
      <c r="BH151" s="98"/>
      <c r="BI151" s="98"/>
      <c r="BJ151" s="98"/>
      <c r="BK151" s="98"/>
      <c r="BL151" s="98"/>
      <c r="BM151" s="98"/>
      <c r="BN151" s="98"/>
      <c r="BO151" s="98"/>
      <c r="BP151" s="98"/>
      <c r="BQ151" s="98"/>
      <c r="BR151" s="98"/>
      <c r="BS151" s="98"/>
      <c r="BT151" s="98"/>
      <c r="BU151" s="98"/>
      <c r="BV151" s="98"/>
      <c r="BW151" s="98"/>
      <c r="BX151" s="98"/>
      <c r="BY151" s="98"/>
      <c r="BZ151" s="98"/>
      <c r="CA151" s="98"/>
      <c r="CB151" s="98"/>
      <c r="CC151" s="98"/>
      <c r="CD151" s="98"/>
      <c r="CE151" s="98"/>
      <c r="CF151" s="98"/>
      <c r="CG151" s="98"/>
      <c r="CH151" s="98"/>
      <c r="CI151" s="98"/>
      <c r="CJ151" s="98"/>
      <c r="CK151" s="98"/>
      <c r="CL151" s="98"/>
      <c r="CM151" s="98"/>
      <c r="CN151" s="98"/>
      <c r="CO151" s="98"/>
      <c r="CP151" s="98"/>
      <c r="CQ151" s="98"/>
      <c r="CR151" s="98"/>
      <c r="CS151" s="98"/>
      <c r="CT151" s="98"/>
      <c r="CU151" s="98"/>
      <c r="CV151" s="98"/>
      <c r="CW151" s="98"/>
      <c r="CX151" s="98"/>
      <c r="CY151" s="98"/>
      <c r="CZ151" s="98"/>
      <c r="DA151" s="98"/>
      <c r="DB151" s="98"/>
      <c r="DC151" s="98"/>
      <c r="DD151" s="98"/>
      <c r="DE151" s="98"/>
      <c r="DF151" s="98"/>
      <c r="DG151" s="98"/>
      <c r="DH151" s="98"/>
      <c r="DI151" s="98"/>
      <c r="DJ151" s="98"/>
      <c r="DK151" s="98"/>
      <c r="DL151" s="98"/>
      <c r="DM151" s="98"/>
      <c r="DN151" s="98"/>
      <c r="DO151" s="98"/>
      <c r="DP151" s="98"/>
      <c r="DQ151" s="98"/>
      <c r="DR151" s="98"/>
      <c r="DS151" s="98"/>
      <c r="DT151" s="98"/>
      <c r="DU151" s="98"/>
      <c r="DV151" s="98"/>
      <c r="DW151" s="98"/>
      <c r="DX151" s="98"/>
      <c r="DY151" s="98"/>
      <c r="DZ151" s="98"/>
      <c r="EA151" s="98"/>
      <c r="EB151" s="98"/>
      <c r="EC151" s="98"/>
      <c r="ED151" s="98"/>
      <c r="EE151" s="98"/>
      <c r="EF151" s="98"/>
      <c r="EG151" s="98"/>
      <c r="EH151" s="98"/>
      <c r="EI151" s="98"/>
      <c r="EJ151" s="98"/>
      <c r="EK151" s="98"/>
      <c r="EL151" s="98"/>
      <c r="EM151" s="98"/>
      <c r="EN151" s="98"/>
      <c r="EO151" s="98"/>
      <c r="EP151" s="98"/>
      <c r="EQ151" s="98"/>
      <c r="ER151" s="98"/>
      <c r="ES151" s="98"/>
      <c r="ET151" s="98"/>
      <c r="EU151" s="98"/>
      <c r="EV151" s="98"/>
      <c r="EW151" s="98"/>
      <c r="EX151" s="98"/>
      <c r="EY151" s="98"/>
      <c r="EZ151" s="98"/>
      <c r="FA151" s="98"/>
      <c r="FB151" s="98"/>
      <c r="FC151" s="98"/>
      <c r="FD151" s="98"/>
      <c r="FE151" s="98"/>
      <c r="FF151" s="98"/>
      <c r="FG151" s="98"/>
      <c r="FH151" s="98"/>
      <c r="FI151" s="98"/>
      <c r="FJ151" s="98"/>
      <c r="FK151" s="98"/>
      <c r="FL151" s="98"/>
      <c r="FM151" s="98"/>
      <c r="FN151" s="98"/>
      <c r="FO151" s="98"/>
      <c r="FP151" s="98"/>
      <c r="FQ151" s="98"/>
      <c r="FR151" s="98"/>
      <c r="FS151" s="98"/>
      <c r="FT151" s="98"/>
      <c r="FU151" s="98"/>
      <c r="FV151" s="98"/>
      <c r="FW151" s="98"/>
      <c r="FX151" s="98"/>
      <c r="FY151" s="98"/>
      <c r="FZ151" s="98"/>
      <c r="GA151" s="98"/>
      <c r="GB151" s="98"/>
      <c r="GC151" s="98"/>
      <c r="GD151" s="98"/>
      <c r="GE151" s="98"/>
      <c r="GF151" s="98"/>
      <c r="GG151" s="98"/>
      <c r="GH151" s="98"/>
      <c r="GI151" s="98"/>
      <c r="GJ151" s="98"/>
      <c r="GK151" s="98"/>
      <c r="GL151" s="98"/>
      <c r="GM151" s="98"/>
      <c r="GN151" s="98"/>
      <c r="GO151" s="98"/>
      <c r="GP151" s="98"/>
      <c r="GQ151" s="98"/>
      <c r="GR151" s="98"/>
      <c r="GS151" s="98"/>
      <c r="GT151" s="98"/>
      <c r="GU151" s="98"/>
      <c r="GV151" s="98"/>
      <c r="GW151" s="98"/>
      <c r="GX151" s="98"/>
      <c r="GY151" s="98"/>
      <c r="GZ151" s="98"/>
      <c r="HA151" s="98"/>
      <c r="HB151" s="98"/>
      <c r="HC151" s="98"/>
      <c r="HD151" s="98"/>
      <c r="HE151" s="98"/>
      <c r="HF151" s="98"/>
      <c r="HG151" s="98"/>
      <c r="HH151" s="98"/>
      <c r="HI151" s="98"/>
      <c r="HJ151" s="98"/>
      <c r="HK151" s="98"/>
      <c r="HL151" s="98"/>
      <c r="HM151" s="98"/>
      <c r="HN151" s="98"/>
      <c r="HO151" s="98"/>
      <c r="HP151" s="98"/>
      <c r="HQ151" s="98"/>
      <c r="HR151" s="98"/>
      <c r="HS151" s="98"/>
      <c r="HT151" s="98"/>
      <c r="HU151" s="98"/>
      <c r="HV151" s="98"/>
      <c r="HW151" s="98"/>
      <c r="HX151" s="98"/>
      <c r="HY151" s="98"/>
      <c r="HZ151" s="98"/>
      <c r="IA151" s="98"/>
      <c r="IB151" s="98"/>
      <c r="IC151" s="98"/>
      <c r="ID151" s="98"/>
      <c r="IE151" s="98"/>
      <c r="IF151" s="98"/>
      <c r="IG151" s="98"/>
      <c r="IH151" s="98"/>
      <c r="II151" s="98"/>
      <c r="IJ151" s="98"/>
      <c r="IK151" s="98"/>
      <c r="IL151" s="98"/>
      <c r="IM151" s="98"/>
      <c r="IN151" s="98"/>
      <c r="IO151" s="98"/>
      <c r="IP151" s="98"/>
      <c r="IQ151" s="98"/>
      <c r="IR151" s="98"/>
      <c r="IS151" s="98"/>
      <c r="IT151" s="98"/>
      <c r="IU151" s="98"/>
      <c r="IV151" s="98"/>
      <c r="IW151" s="98"/>
    </row>
  </sheetData>
  <mergeCells count="7">
    <mergeCell ref="C9:E10"/>
    <mergeCell ref="G9:J9"/>
    <mergeCell ref="K9:M9"/>
    <mergeCell ref="N9:Q9"/>
    <mergeCell ref="G10:J10"/>
    <mergeCell ref="K10:Q10"/>
    <mergeCell ref="C62:E62"/>
  </mergeCells>
  <printOptions headings="false" gridLines="false" gridLinesSet="true" horizontalCentered="true" verticalCentered="false"/>
  <pageMargins left="0.25" right="0.25" top="0.2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
&amp;D &amp;T&amp;R&amp;F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2001-10-02T19:54:44Z</dcterms:created>
  <dc:creator>kcastle</dc:creator>
  <dc:description/>
  <dc:language>en-US</dc:language>
  <cp:lastModifiedBy>fkillen</cp:lastModifiedBy>
  <cp:lastPrinted>2001-10-26T13:59:01Z</cp:lastPrinted>
  <dcterms:modified xsi:type="dcterms:W3CDTF">2001-10-26T15:50:57Z</dcterms:modified>
  <cp:revision>0</cp:revision>
  <dc:subject/>
  <dc:title/>
</cp:coreProperties>
</file>