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PX Credit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<sst xmlns="http://schemas.openxmlformats.org/spreadsheetml/2006/main" count="46" uniqueCount="21">
  <si>
    <t xml:space="preserve">              Total Credit Balances by G/L Month</t>
  </si>
  <si>
    <t xml:space="preserve">Comm&amp; Res</t>
  </si>
  <si>
    <t xml:space="preserve">Sub Total</t>
  </si>
  <si>
    <t xml:space="preserve">Refunded</t>
  </si>
  <si>
    <t xml:space="preserve">Total Due</t>
  </si>
  <si>
    <t xml:space="preserve">EESO</t>
  </si>
  <si>
    <t xml:space="preserve">PGE</t>
  </si>
  <si>
    <t xml:space="preserve">SCE</t>
  </si>
  <si>
    <t xml:space="preserve">IBM</t>
  </si>
  <si>
    <t xml:space="preserve">EEMC</t>
  </si>
  <si>
    <t xml:space="preserve">Total</t>
  </si>
  <si>
    <t xml:space="preserve">Residential</t>
  </si>
  <si>
    <t xml:space="preserve">All Commercial=</t>
  </si>
  <si>
    <t xml:space="preserve">All Residential=</t>
  </si>
  <si>
    <t xml:space="preserve">ALL Credits=</t>
  </si>
  <si>
    <t xml:space="preserve">              Total Credit Balances (Cumulative) by G/L Month</t>
  </si>
  <si>
    <t xml:space="preserve">Financial Impact If  PX Credit is Reversed</t>
  </si>
  <si>
    <t xml:space="preserve">Effective Thru</t>
  </si>
  <si>
    <t xml:space="preserve">Sept</t>
  </si>
  <si>
    <t xml:space="preserve">Dec</t>
  </si>
  <si>
    <t xml:space="preserve">Jan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</si>
</sst>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_);[RED]&quot;($&quot;#,##0.00\)"/>
    <numFmt numFmtId="166" formatCode="[$-409]mmm\-yy"/>
    <numFmt numFmtId="167" formatCode="\$#,##0.00"/>
    <numFmt numFmtId="168" formatCode="[$-409]#,##0.00_);[RED]\(#,##0.00\)"/>
    <numFmt numFmtId="169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tru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tru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.9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2" width="5.13"/>
    <col collapsed="false" customWidth="true" hidden="false" outlineLevel="0" max="3" min="3" style="3" width="13.85"/>
    <col collapsed="false" customWidth="true" hidden="false" outlineLevel="0" max="4" min="4" style="3" width="13.41"/>
    <col collapsed="false" customWidth="true" hidden="false" outlineLevel="0" max="5" min="5" style="3" width="12.7"/>
    <col collapsed="false" customWidth="true" hidden="false" outlineLevel="0" max="8" min="6" style="2" width="13.85"/>
    <col collapsed="false" customWidth="true" hidden="false" outlineLevel="0" max="10" min="9" style="2" width="13.41"/>
    <col collapsed="false" customWidth="true" hidden="false" outlineLevel="0" max="11" min="11" style="2" width="13.7"/>
    <col collapsed="false" customWidth="true" hidden="false" outlineLevel="0" max="17" min="12" style="2" width="13.85"/>
    <col collapsed="false" customWidth="true" hidden="false" outlineLevel="0" max="18" min="18" style="2" width="15.13"/>
    <col collapsed="false" customWidth="true" hidden="false" outlineLevel="0" max="19" min="19" style="2" width="11.99"/>
    <col collapsed="false" customWidth="true" hidden="false" outlineLevel="0" max="20" min="20" style="0" width="14.99"/>
    <col collapsed="false" customWidth="true" hidden="false" outlineLevel="0" max="21" min="21" style="0" width="15.99"/>
    <col collapsed="false" customWidth="true" hidden="false" outlineLevel="0" max="23" min="23" style="0" width="15.99"/>
  </cols>
  <sheetData>
    <row r="2" customFormat="false" ht="15.95" hidden="false" customHeight="true" outlineLevel="0" collapsed="false">
      <c r="A2" s="4" t="s">
        <v>0</v>
      </c>
      <c r="B2" s="5"/>
      <c r="C2" s="6"/>
    </row>
    <row r="4" customFormat="false" ht="18" hidden="false" customHeight="true" outlineLevel="0" collapsed="false">
      <c r="A4" s="7" t="s">
        <v>1</v>
      </c>
      <c r="B4" s="8"/>
      <c r="C4" s="9" t="n">
        <v>36678</v>
      </c>
      <c r="D4" s="9" t="n">
        <v>36708</v>
      </c>
      <c r="E4" s="9" t="n">
        <v>36739</v>
      </c>
      <c r="F4" s="9" t="n">
        <v>36770</v>
      </c>
      <c r="G4" s="9" t="n">
        <v>36800</v>
      </c>
      <c r="H4" s="9" t="n">
        <v>36831</v>
      </c>
      <c r="I4" s="9" t="n">
        <v>36861</v>
      </c>
      <c r="J4" s="9" t="n">
        <v>36892</v>
      </c>
      <c r="K4" s="9" t="n">
        <v>36923</v>
      </c>
      <c r="L4" s="9" t="n">
        <v>36951</v>
      </c>
      <c r="M4" s="9" t="n">
        <v>36982</v>
      </c>
      <c r="N4" s="9" t="n">
        <v>37012</v>
      </c>
      <c r="O4" s="9" t="n">
        <v>37043</v>
      </c>
      <c r="P4" s="9" t="n">
        <v>37073</v>
      </c>
      <c r="Q4" s="9" t="n">
        <v>37104</v>
      </c>
      <c r="R4" s="10" t="s">
        <v>2</v>
      </c>
      <c r="S4" s="10" t="s">
        <v>3</v>
      </c>
      <c r="T4" s="11" t="s">
        <v>4</v>
      </c>
    </row>
    <row r="5" customFormat="false" ht="18" hidden="false" customHeight="true" outlineLevel="0" collapsed="false">
      <c r="A5" s="12" t="s">
        <v>5</v>
      </c>
      <c r="B5" s="12" t="s">
        <v>6</v>
      </c>
      <c r="C5" s="13" t="n">
        <v>-456372.98</v>
      </c>
      <c r="D5" s="13" t="n">
        <v>-8409299.29</v>
      </c>
      <c r="E5" s="13" t="n">
        <v>-14500498.55</v>
      </c>
      <c r="F5" s="13" t="n">
        <v>-17318635.08</v>
      </c>
      <c r="G5" s="13" t="n">
        <v>-24604694.73</v>
      </c>
      <c r="H5" s="13" t="n">
        <v>-13023689.87</v>
      </c>
      <c r="I5" s="13" t="n">
        <v>-35606369.29</v>
      </c>
      <c r="J5" s="13" t="n">
        <v>-52331959.45</v>
      </c>
      <c r="K5" s="13" t="n">
        <v>-29849829.01</v>
      </c>
      <c r="L5" s="13" t="n">
        <v>-2702778.43</v>
      </c>
      <c r="M5" s="13" t="n">
        <v>-1611486.38</v>
      </c>
      <c r="N5" s="13"/>
      <c r="O5" s="13"/>
      <c r="P5" s="13"/>
      <c r="Q5" s="13"/>
      <c r="R5" s="13" t="n">
        <f aca="false">SUM(C5:Q5)</f>
        <v>-200415613.06</v>
      </c>
      <c r="S5" s="14" t="n">
        <v>0</v>
      </c>
      <c r="T5" s="15" t="n">
        <f aca="false">R5+S5</f>
        <v>-200415613.06</v>
      </c>
    </row>
    <row r="6" customFormat="false" ht="18" hidden="false" customHeight="true" outlineLevel="0" collapsed="false">
      <c r="A6" s="12"/>
      <c r="B6" s="12" t="s">
        <v>7</v>
      </c>
      <c r="C6" s="16" t="n">
        <v>-422442.54</v>
      </c>
      <c r="D6" s="16" t="n">
        <v>-4463541.14999999</v>
      </c>
      <c r="E6" s="16" t="n">
        <v>-7975082.01999999</v>
      </c>
      <c r="F6" s="16" t="n">
        <v>-10280898.68</v>
      </c>
      <c r="G6" s="16" t="n">
        <v>-5310403.18</v>
      </c>
      <c r="H6" s="16" t="n">
        <v>-4714365.39000001</v>
      </c>
      <c r="I6" s="16" t="n">
        <v>-14478951.53</v>
      </c>
      <c r="J6" s="16" t="n">
        <v>-21269042.95</v>
      </c>
      <c r="K6" s="16" t="n">
        <v>-25040863.5600001</v>
      </c>
      <c r="L6" s="16" t="n">
        <v>-6522250.69999998</v>
      </c>
      <c r="M6" s="16" t="n">
        <v>-10305462.77</v>
      </c>
      <c r="N6" s="16" t="n">
        <v>-287229.180000011</v>
      </c>
      <c r="O6" s="13"/>
      <c r="P6" s="13"/>
      <c r="Q6" s="13"/>
      <c r="R6" s="13" t="n">
        <f aca="false">SUM(C6:Q6)</f>
        <v>-111070533.65</v>
      </c>
      <c r="S6" s="17" t="n">
        <v>10806495.77</v>
      </c>
      <c r="T6" s="13" t="n">
        <f aca="false">R6+S6</f>
        <v>-100264037.88</v>
      </c>
    </row>
    <row r="7" customFormat="false" ht="18" hidden="false" customHeight="true" outlineLevel="0" collapsed="false">
      <c r="A7" s="12"/>
      <c r="B7" s="12" t="s">
        <v>8</v>
      </c>
      <c r="C7" s="16" t="n">
        <v>-342135.9</v>
      </c>
      <c r="D7" s="16" t="n">
        <v>-1924530.08</v>
      </c>
      <c r="E7" s="16" t="n">
        <v>-2110511.5</v>
      </c>
      <c r="F7" s="16" t="n">
        <v>-3894859.87</v>
      </c>
      <c r="G7" s="16" t="n">
        <v>-2440587.22</v>
      </c>
      <c r="H7" s="16" t="n">
        <f aca="false">-2235695.31-189598-162216.42</f>
        <v>-2587509.73</v>
      </c>
      <c r="I7" s="16" t="n">
        <v>-4169078.79</v>
      </c>
      <c r="J7" s="16" t="n">
        <v>-7210418.85</v>
      </c>
      <c r="K7" s="16" t="n">
        <f aca="false">-3088212.4-395075.53-324143.22</f>
        <v>-3807431.15</v>
      </c>
      <c r="L7" s="16" t="n">
        <v>-3474024.59</v>
      </c>
      <c r="M7" s="16" t="n">
        <v>-2860324.46</v>
      </c>
      <c r="N7" s="16" t="n">
        <f aca="false">-1053866.57-95452.95-88494.6</f>
        <v>-1237814.12</v>
      </c>
      <c r="O7" s="13"/>
      <c r="P7" s="13"/>
      <c r="Q7" s="13"/>
      <c r="R7" s="13" t="n">
        <f aca="false">SUM(C7:Q7)</f>
        <v>-36059226.26</v>
      </c>
      <c r="S7" s="14" t="n">
        <v>0</v>
      </c>
      <c r="T7" s="13" t="n">
        <f aca="false">R7+S7</f>
        <v>-36059226.26</v>
      </c>
      <c r="W7" s="18"/>
    </row>
    <row r="8" customFormat="false" ht="18" hidden="false" customHeight="true" outlineLevel="0" collapsed="false">
      <c r="A8" s="19" t="s">
        <v>9</v>
      </c>
      <c r="B8" s="19" t="s">
        <v>6</v>
      </c>
      <c r="C8" s="20"/>
      <c r="D8" s="20" t="n">
        <v>-3894536.26</v>
      </c>
      <c r="E8" s="20" t="n">
        <v>-15624046.2</v>
      </c>
      <c r="F8" s="20" t="n">
        <v>-16009892.81</v>
      </c>
      <c r="G8" s="20" t="n">
        <v>-13521285.21</v>
      </c>
      <c r="H8" s="20" t="n">
        <v>-9477764.85</v>
      </c>
      <c r="I8" s="20" t="n">
        <v>-24170326.58</v>
      </c>
      <c r="J8" s="20" t="n">
        <v>-35880484.3</v>
      </c>
      <c r="K8" s="20" t="n">
        <v>-33301817.45</v>
      </c>
      <c r="L8" s="20" t="n">
        <v>-12704206.35</v>
      </c>
      <c r="M8" s="20" t="n">
        <v>-956906.53</v>
      </c>
      <c r="N8" s="20" t="n">
        <v>19986.67</v>
      </c>
      <c r="O8" s="20" t="n">
        <v>6644.16</v>
      </c>
      <c r="P8" s="20" t="n">
        <v>-4258.64</v>
      </c>
      <c r="Q8" s="20"/>
      <c r="R8" s="20" t="n">
        <f aca="false">SUM(C8:Q8)</f>
        <v>-165518894.35</v>
      </c>
      <c r="S8" s="21" t="n">
        <v>0</v>
      </c>
      <c r="T8" s="20" t="n">
        <f aca="false">R8+S8</f>
        <v>-165518894.35</v>
      </c>
    </row>
    <row r="9" customFormat="false" ht="18" hidden="false" customHeight="true" outlineLevel="0" collapsed="false">
      <c r="A9" s="19"/>
      <c r="B9" s="19" t="s">
        <v>7</v>
      </c>
      <c r="C9" s="20"/>
      <c r="D9" s="20" t="n">
        <v>-538990.57</v>
      </c>
      <c r="E9" s="20" t="n">
        <v>-2020408.11</v>
      </c>
      <c r="F9" s="22" t="n">
        <v>-951268.96</v>
      </c>
      <c r="G9" s="22" t="n">
        <v>-1117520.68</v>
      </c>
      <c r="H9" s="22" t="n">
        <v>-2563235.32</v>
      </c>
      <c r="I9" s="22" t="n">
        <v>-7234270.23</v>
      </c>
      <c r="J9" s="22" t="n">
        <v>-18995621.39</v>
      </c>
      <c r="K9" s="22" t="n">
        <v>-17446834.45</v>
      </c>
      <c r="L9" s="22" t="n">
        <v>-7190049.23</v>
      </c>
      <c r="M9" s="22" t="n">
        <v>-1193820.09</v>
      </c>
      <c r="N9" s="20" t="n">
        <v>-649347.35</v>
      </c>
      <c r="O9" s="20" t="n">
        <v>-157229.21</v>
      </c>
      <c r="P9" s="20" t="n">
        <v>-262907.44</v>
      </c>
      <c r="Q9" s="20"/>
      <c r="R9" s="20" t="n">
        <f aca="false">SUM(C9:Q9)</f>
        <v>-60321503.03</v>
      </c>
      <c r="S9" s="23" t="n">
        <v>24245569.18</v>
      </c>
      <c r="T9" s="24" t="n">
        <f aca="false">R9+S9</f>
        <v>-36075933.85</v>
      </c>
    </row>
    <row r="10" customFormat="false" ht="18" hidden="false" customHeight="true" outlineLevel="0" collapsed="false">
      <c r="A10" s="25" t="s">
        <v>10</v>
      </c>
      <c r="B10" s="11"/>
      <c r="C10" s="26" t="n">
        <f aca="false">SUM(C5:C9)</f>
        <v>-1220951.42</v>
      </c>
      <c r="D10" s="26" t="n">
        <f aca="false">SUM(D5:D9)</f>
        <v>-19230897.35</v>
      </c>
      <c r="E10" s="26" t="n">
        <f aca="false">SUM(E5:E9)</f>
        <v>-42230546.38</v>
      </c>
      <c r="F10" s="26" t="n">
        <f aca="false">SUM(F5:F9)</f>
        <v>-48455555.4</v>
      </c>
      <c r="G10" s="26" t="n">
        <f aca="false">SUM(G5:G9)</f>
        <v>-46994491.02</v>
      </c>
      <c r="H10" s="26" t="n">
        <f aca="false">SUM(H5:H9)</f>
        <v>-32366565.16</v>
      </c>
      <c r="I10" s="26" t="n">
        <f aca="false">SUM(I5:I9)</f>
        <v>-85658996.42</v>
      </c>
      <c r="J10" s="26" t="n">
        <f aca="false">SUM(J5:J9)</f>
        <v>-135687526.94</v>
      </c>
      <c r="K10" s="26" t="n">
        <f aca="false">SUM(K5:K9)</f>
        <v>-109446775.62</v>
      </c>
      <c r="L10" s="26" t="n">
        <f aca="false">SUM(L5:L9)</f>
        <v>-32593309.3</v>
      </c>
      <c r="M10" s="26" t="n">
        <f aca="false">SUM(M5:M9)</f>
        <v>-16928000.23</v>
      </c>
      <c r="N10" s="26" t="n">
        <f aca="false">SUM(N5:N9)</f>
        <v>-2154403.98000001</v>
      </c>
      <c r="O10" s="26" t="n">
        <f aca="false">SUM(O5:O9)</f>
        <v>-150585.05</v>
      </c>
      <c r="P10" s="26" t="n">
        <f aca="false">SUM(P5:P9)</f>
        <v>-267166.08</v>
      </c>
      <c r="Q10" s="26" t="n">
        <f aca="false">SUM(Q5:Q9)</f>
        <v>0</v>
      </c>
      <c r="R10" s="26" t="n">
        <f aca="false">SUM(R5:R9)</f>
        <v>-573385770.35</v>
      </c>
      <c r="S10" s="27" t="n">
        <f aca="false">SUM(S5:S9)</f>
        <v>35052064.95</v>
      </c>
      <c r="T10" s="26" t="n">
        <f aca="false">SUM(R10:S10)</f>
        <v>-538333705.4</v>
      </c>
      <c r="U10" s="18"/>
    </row>
    <row r="11" customFormat="false" ht="18" hidden="false" customHeight="true" outlineLevel="0" collapsed="false">
      <c r="S11" s="0"/>
    </row>
    <row r="12" customFormat="false" ht="18" hidden="false" customHeight="true" outlineLevel="0" collapsed="false">
      <c r="A12" s="28"/>
      <c r="B12" s="28"/>
      <c r="C12" s="23"/>
      <c r="D12" s="23"/>
      <c r="E12" s="29"/>
      <c r="F12" s="28"/>
      <c r="G12" s="23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</row>
    <row r="13" customFormat="false" ht="18" hidden="false" customHeight="true" outlineLevel="0" collapsed="false">
      <c r="A13" s="7" t="s">
        <v>11</v>
      </c>
      <c r="B13" s="8"/>
      <c r="C13" s="9" t="n">
        <v>36678</v>
      </c>
      <c r="D13" s="9" t="n">
        <v>36708</v>
      </c>
      <c r="E13" s="9" t="n">
        <v>36739</v>
      </c>
      <c r="F13" s="9" t="n">
        <v>36770</v>
      </c>
      <c r="G13" s="9" t="n">
        <v>36800</v>
      </c>
      <c r="H13" s="9" t="n">
        <v>36831</v>
      </c>
      <c r="I13" s="9" t="n">
        <v>36861</v>
      </c>
      <c r="J13" s="9" t="n">
        <v>36892</v>
      </c>
      <c r="K13" s="9" t="n">
        <v>36923</v>
      </c>
      <c r="L13" s="9" t="n">
        <v>36951</v>
      </c>
      <c r="M13" s="9" t="n">
        <v>36982</v>
      </c>
      <c r="N13" s="9" t="n">
        <v>37012</v>
      </c>
      <c r="O13" s="9" t="n">
        <v>37043</v>
      </c>
      <c r="P13" s="9" t="n">
        <v>37073</v>
      </c>
      <c r="Q13" s="9" t="n">
        <v>37104</v>
      </c>
      <c r="R13" s="10" t="s">
        <v>10</v>
      </c>
      <c r="S13" s="0"/>
    </row>
    <row r="14" customFormat="false" ht="18" hidden="false" customHeight="true" outlineLevel="0" collapsed="false">
      <c r="A14" s="12" t="s">
        <v>5</v>
      </c>
      <c r="B14" s="12" t="s">
        <v>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7"/>
      <c r="N14" s="15"/>
      <c r="O14" s="13"/>
      <c r="P14" s="13"/>
      <c r="Q14" s="13"/>
      <c r="R14" s="13" t="n">
        <f aca="false">SUM(C14:Q14)</f>
        <v>0</v>
      </c>
      <c r="S14" s="0"/>
    </row>
    <row r="15" customFormat="false" ht="18" hidden="false" customHeight="true" outlineLevel="0" collapsed="false">
      <c r="A15" s="12"/>
      <c r="B15" s="12" t="s">
        <v>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30"/>
      <c r="N15" s="13"/>
      <c r="O15" s="13"/>
      <c r="P15" s="13"/>
      <c r="Q15" s="13"/>
      <c r="R15" s="13" t="n">
        <f aca="false">SUM(C15:Q15)</f>
        <v>0</v>
      </c>
      <c r="S15" s="0"/>
    </row>
    <row r="16" customFormat="false" ht="18" hidden="false" customHeight="true" outlineLevel="0" collapsed="false">
      <c r="A16" s="19" t="s">
        <v>9</v>
      </c>
      <c r="B16" s="19" t="s">
        <v>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31"/>
      <c r="N16" s="20"/>
      <c r="O16" s="20"/>
      <c r="P16" s="20"/>
      <c r="Q16" s="20"/>
      <c r="R16" s="20" t="n">
        <f aca="false">SUM(C16:Q16)</f>
        <v>0</v>
      </c>
      <c r="S16" s="0"/>
    </row>
    <row r="17" customFormat="false" ht="18" hidden="false" customHeight="true" outlineLevel="0" collapsed="false">
      <c r="A17" s="19"/>
      <c r="B17" s="19" t="s">
        <v>7</v>
      </c>
      <c r="C17" s="20"/>
      <c r="D17" s="20"/>
      <c r="E17" s="20"/>
      <c r="F17" s="22"/>
      <c r="G17" s="22"/>
      <c r="H17" s="22"/>
      <c r="I17" s="22"/>
      <c r="J17" s="22"/>
      <c r="K17" s="22"/>
      <c r="L17" s="22"/>
      <c r="M17" s="32"/>
      <c r="N17" s="24"/>
      <c r="O17" s="20"/>
      <c r="P17" s="20"/>
      <c r="Q17" s="20"/>
      <c r="R17" s="20" t="n">
        <f aca="false">SUM(C17:Q17)</f>
        <v>0</v>
      </c>
      <c r="S17" s="0"/>
    </row>
    <row r="18" customFormat="false" ht="18" hidden="false" customHeight="true" outlineLevel="0" collapsed="false">
      <c r="A18" s="25" t="s">
        <v>10</v>
      </c>
      <c r="B18" s="11"/>
      <c r="C18" s="26" t="n">
        <f aca="false">SUM(C14:C17)</f>
        <v>0</v>
      </c>
      <c r="D18" s="26" t="n">
        <f aca="false">SUM(D14:D17)</f>
        <v>0</v>
      </c>
      <c r="E18" s="26" t="n">
        <f aca="false">SUM(E14:E17)</f>
        <v>0</v>
      </c>
      <c r="F18" s="26" t="n">
        <f aca="false">SUM(F14:F17)</f>
        <v>0</v>
      </c>
      <c r="G18" s="26" t="n">
        <f aca="false">SUM(G14:G17)</f>
        <v>0</v>
      </c>
      <c r="H18" s="26" t="n">
        <f aca="false">SUM(H14:H17)</f>
        <v>0</v>
      </c>
      <c r="I18" s="26" t="n">
        <f aca="false">SUM(I14:I17)</f>
        <v>0</v>
      </c>
      <c r="J18" s="26" t="n">
        <f aca="false">SUM(J14:J17)</f>
        <v>0</v>
      </c>
      <c r="K18" s="26" t="n">
        <f aca="false">SUM(K14:K17)</f>
        <v>0</v>
      </c>
      <c r="L18" s="26" t="n">
        <f aca="false">SUM(L14:L17)</f>
        <v>0</v>
      </c>
      <c r="M18" s="26" t="n">
        <f aca="false">SUM(M14:M17)</f>
        <v>0</v>
      </c>
      <c r="N18" s="26" t="n">
        <f aca="false">SUM(N14:N17)</f>
        <v>0</v>
      </c>
      <c r="O18" s="26" t="n">
        <f aca="false">SUM(O14:O17)</f>
        <v>0</v>
      </c>
      <c r="P18" s="26" t="n">
        <f aca="false">SUM(P14:P17)</f>
        <v>0</v>
      </c>
      <c r="Q18" s="26" t="n">
        <f aca="false">SUM(Q14:Q17)</f>
        <v>0</v>
      </c>
      <c r="R18" s="26" t="n">
        <f aca="false">SUM(R14:R17)</f>
        <v>0</v>
      </c>
      <c r="S18" s="0"/>
      <c r="U18" s="18"/>
    </row>
    <row r="20" customFormat="false" ht="18" hidden="false" customHeight="true" outlineLevel="0" collapsed="false">
      <c r="A20" s="0"/>
      <c r="B20" s="0"/>
      <c r="C20" s="33" t="s">
        <v>12</v>
      </c>
      <c r="D20" s="34" t="n">
        <f aca="false">T10</f>
        <v>-538333705.4</v>
      </c>
      <c r="E20" s="35"/>
      <c r="F20" s="23"/>
      <c r="G20" s="35"/>
      <c r="H20" s="35"/>
      <c r="I20" s="0"/>
      <c r="J20" s="0"/>
    </row>
    <row r="21" customFormat="false" ht="18" hidden="false" customHeight="true" outlineLevel="0" collapsed="false">
      <c r="A21" s="0"/>
      <c r="B21" s="0"/>
      <c r="C21" s="33" t="s">
        <v>13</v>
      </c>
      <c r="D21" s="36" t="n">
        <f aca="false">R18</f>
        <v>0</v>
      </c>
      <c r="E21" s="35"/>
      <c r="F21" s="23"/>
      <c r="G21" s="35"/>
      <c r="H21" s="35"/>
      <c r="I21" s="0"/>
      <c r="J21" s="0"/>
    </row>
    <row r="22" customFormat="false" ht="15.95" hidden="false" customHeight="true" outlineLevel="0" collapsed="false">
      <c r="A22" s="0"/>
      <c r="B22" s="0"/>
      <c r="C22" s="37" t="s">
        <v>14</v>
      </c>
      <c r="D22" s="38" t="n">
        <f aca="false">SUM(D20:D21)</f>
        <v>-538333705.4</v>
      </c>
      <c r="E22" s="35"/>
      <c r="F22" s="23"/>
      <c r="G22" s="35"/>
      <c r="H22" s="35"/>
      <c r="I22" s="0"/>
      <c r="J22" s="0"/>
    </row>
    <row r="24" customFormat="false" ht="15.95" hidden="false" customHeight="true" outlineLevel="0" collapsed="false">
      <c r="A24" s="4" t="s">
        <v>15</v>
      </c>
      <c r="B24" s="5"/>
      <c r="C24" s="6"/>
    </row>
    <row r="26" customFormat="false" ht="15.95" hidden="false" customHeight="true" outlineLevel="0" collapsed="false">
      <c r="A26" s="7" t="s">
        <v>1</v>
      </c>
      <c r="B26" s="8"/>
      <c r="C26" s="9" t="n">
        <v>36678</v>
      </c>
      <c r="D26" s="9" t="n">
        <v>36708</v>
      </c>
      <c r="E26" s="9" t="n">
        <v>36739</v>
      </c>
      <c r="F26" s="9" t="n">
        <v>36770</v>
      </c>
      <c r="G26" s="9" t="n">
        <v>36800</v>
      </c>
      <c r="H26" s="9" t="n">
        <v>36831</v>
      </c>
      <c r="I26" s="9" t="n">
        <v>36861</v>
      </c>
      <c r="J26" s="9" t="n">
        <v>36892</v>
      </c>
      <c r="K26" s="9" t="n">
        <v>36923</v>
      </c>
      <c r="L26" s="9" t="n">
        <v>36951</v>
      </c>
      <c r="M26" s="9" t="n">
        <v>36982</v>
      </c>
      <c r="N26" s="9" t="n">
        <v>37012</v>
      </c>
      <c r="O26" s="9" t="n">
        <v>37043</v>
      </c>
      <c r="P26" s="9" t="n">
        <v>37073</v>
      </c>
      <c r="Q26" s="9" t="n">
        <v>37104</v>
      </c>
      <c r="R26" s="10" t="s">
        <v>2</v>
      </c>
      <c r="S26" s="10" t="s">
        <v>3</v>
      </c>
      <c r="T26" s="11" t="s">
        <v>4</v>
      </c>
    </row>
    <row r="27" customFormat="false" ht="15.95" hidden="false" customHeight="true" outlineLevel="0" collapsed="false">
      <c r="A27" s="12" t="s">
        <v>5</v>
      </c>
      <c r="B27" s="12" t="s">
        <v>6</v>
      </c>
      <c r="C27" s="13" t="n">
        <v>-456372.98</v>
      </c>
      <c r="D27" s="13" t="n">
        <f aca="false">C27+D5</f>
        <v>-8865672.27</v>
      </c>
      <c r="E27" s="13" t="n">
        <f aca="false">D27+E5</f>
        <v>-23366170.82</v>
      </c>
      <c r="F27" s="13" t="n">
        <f aca="false">E27+F5</f>
        <v>-40684805.9</v>
      </c>
      <c r="G27" s="13" t="n">
        <f aca="false">F27+G5</f>
        <v>-65289500.63</v>
      </c>
      <c r="H27" s="13" t="n">
        <f aca="false">G27+H5</f>
        <v>-78313190.5</v>
      </c>
      <c r="I27" s="13" t="n">
        <f aca="false">H27+I5</f>
        <v>-113919559.79</v>
      </c>
      <c r="J27" s="13" t="n">
        <f aca="false">I27+J5</f>
        <v>-166251519.24</v>
      </c>
      <c r="K27" s="13" t="n">
        <f aca="false">J27+K5</f>
        <v>-196101348.25</v>
      </c>
      <c r="L27" s="13" t="n">
        <f aca="false">K27+L5</f>
        <v>-198804126.68</v>
      </c>
      <c r="M27" s="13" t="n">
        <f aca="false">L27+M5</f>
        <v>-200415613.06</v>
      </c>
      <c r="N27" s="13" t="n">
        <f aca="false">M27+N5</f>
        <v>-200415613.06</v>
      </c>
      <c r="O27" s="13" t="n">
        <f aca="false">N27+O5</f>
        <v>-200415613.06</v>
      </c>
      <c r="P27" s="13" t="n">
        <f aca="false">O27+P5</f>
        <v>-200415613.06</v>
      </c>
      <c r="Q27" s="13" t="n">
        <f aca="false">P27+Q5</f>
        <v>-200415613.06</v>
      </c>
      <c r="R27" s="13" t="n">
        <f aca="false">Q27</f>
        <v>-200415613.06</v>
      </c>
      <c r="S27" s="14" t="n">
        <v>0</v>
      </c>
      <c r="T27" s="15" t="n">
        <f aca="false">R27+S27</f>
        <v>-200415613.06</v>
      </c>
    </row>
    <row r="28" customFormat="false" ht="15.95" hidden="false" customHeight="true" outlineLevel="0" collapsed="false">
      <c r="A28" s="12"/>
      <c r="B28" s="12" t="s">
        <v>7</v>
      </c>
      <c r="C28" s="16" t="n">
        <v>-422442.54</v>
      </c>
      <c r="D28" s="13" t="n">
        <f aca="false">C28+D6</f>
        <v>-4885983.68999999</v>
      </c>
      <c r="E28" s="13" t="n">
        <f aca="false">D28+E6</f>
        <v>-12861065.71</v>
      </c>
      <c r="F28" s="13" t="n">
        <f aca="false">E28+F6</f>
        <v>-23141964.39</v>
      </c>
      <c r="G28" s="13" t="n">
        <f aca="false">F28+G6</f>
        <v>-28452367.57</v>
      </c>
      <c r="H28" s="13" t="n">
        <f aca="false">G28+H6</f>
        <v>-33166732.96</v>
      </c>
      <c r="I28" s="13" t="n">
        <f aca="false">H28+I6</f>
        <v>-47645684.49</v>
      </c>
      <c r="J28" s="13" t="n">
        <f aca="false">I28+J6</f>
        <v>-68914727.44</v>
      </c>
      <c r="K28" s="13" t="n">
        <f aca="false">J28+K6</f>
        <v>-93955591.0000001</v>
      </c>
      <c r="L28" s="13" t="n">
        <f aca="false">K28+L6</f>
        <v>-100477841.7</v>
      </c>
      <c r="M28" s="13" t="n">
        <f aca="false">L28+M6</f>
        <v>-110783304.47</v>
      </c>
      <c r="N28" s="13" t="n">
        <f aca="false">M28+N6</f>
        <v>-111070533.65</v>
      </c>
      <c r="O28" s="13" t="n">
        <f aca="false">N28+O6</f>
        <v>-111070533.65</v>
      </c>
      <c r="P28" s="13" t="n">
        <f aca="false">O28+P6</f>
        <v>-111070533.65</v>
      </c>
      <c r="Q28" s="13" t="n">
        <f aca="false">P28+Q6</f>
        <v>-111070533.65</v>
      </c>
      <c r="R28" s="13" t="n">
        <f aca="false">Q28</f>
        <v>-111070533.65</v>
      </c>
      <c r="S28" s="17" t="n">
        <v>10806495.77</v>
      </c>
      <c r="T28" s="13" t="n">
        <f aca="false">R28+S28</f>
        <v>-100264037.88</v>
      </c>
    </row>
    <row r="29" customFormat="false" ht="15.95" hidden="false" customHeight="true" outlineLevel="0" collapsed="false">
      <c r="A29" s="12"/>
      <c r="B29" s="12" t="s">
        <v>8</v>
      </c>
      <c r="C29" s="16" t="n">
        <v>-342135.9</v>
      </c>
      <c r="D29" s="13" t="n">
        <f aca="false">C29+D7</f>
        <v>-2266665.98</v>
      </c>
      <c r="E29" s="13" t="n">
        <f aca="false">D29+E7</f>
        <v>-4377177.48</v>
      </c>
      <c r="F29" s="13" t="n">
        <f aca="false">E29+F7</f>
        <v>-8272037.35</v>
      </c>
      <c r="G29" s="13" t="n">
        <f aca="false">F29+G7</f>
        <v>-10712624.57</v>
      </c>
      <c r="H29" s="13" t="n">
        <f aca="false">G29+H7</f>
        <v>-13300134.3</v>
      </c>
      <c r="I29" s="13" t="n">
        <f aca="false">H29+I7</f>
        <v>-17469213.09</v>
      </c>
      <c r="J29" s="13" t="n">
        <f aca="false">I29+J7</f>
        <v>-24679631.94</v>
      </c>
      <c r="K29" s="13" t="n">
        <f aca="false">J29+K7</f>
        <v>-28487063.09</v>
      </c>
      <c r="L29" s="13" t="n">
        <f aca="false">K29+L7</f>
        <v>-31961087.68</v>
      </c>
      <c r="M29" s="13" t="n">
        <f aca="false">L29+M7</f>
        <v>-34821412.14</v>
      </c>
      <c r="N29" s="13" t="n">
        <f aca="false">M29+N7</f>
        <v>-36059226.26</v>
      </c>
      <c r="O29" s="13" t="n">
        <f aca="false">N29+O7</f>
        <v>-36059226.26</v>
      </c>
      <c r="P29" s="13" t="n">
        <f aca="false">O29+P7</f>
        <v>-36059226.26</v>
      </c>
      <c r="Q29" s="13" t="n">
        <f aca="false">P29+Q7</f>
        <v>-36059226.26</v>
      </c>
      <c r="R29" s="13" t="n">
        <f aca="false">Q29</f>
        <v>-36059226.26</v>
      </c>
      <c r="S29" s="14" t="n">
        <v>0</v>
      </c>
      <c r="T29" s="13" t="n">
        <f aca="false">R29+S29</f>
        <v>-36059226.26</v>
      </c>
    </row>
    <row r="30" customFormat="false" ht="15.95" hidden="false" customHeight="true" outlineLevel="0" collapsed="false">
      <c r="A30" s="19" t="s">
        <v>9</v>
      </c>
      <c r="B30" s="19" t="s">
        <v>6</v>
      </c>
      <c r="C30" s="20"/>
      <c r="D30" s="13" t="n">
        <f aca="false">C30+D8</f>
        <v>-3894536.26</v>
      </c>
      <c r="E30" s="13" t="n">
        <f aca="false">D30+E8</f>
        <v>-19518582.46</v>
      </c>
      <c r="F30" s="13" t="n">
        <f aca="false">E30+F8</f>
        <v>-35528475.27</v>
      </c>
      <c r="G30" s="13" t="n">
        <f aca="false">F30+G8</f>
        <v>-49049760.48</v>
      </c>
      <c r="H30" s="13" t="n">
        <f aca="false">G30+H8</f>
        <v>-58527525.33</v>
      </c>
      <c r="I30" s="13" t="n">
        <f aca="false">H30+I8</f>
        <v>-82697851.91</v>
      </c>
      <c r="J30" s="13" t="n">
        <f aca="false">I30+J8</f>
        <v>-118578336.21</v>
      </c>
      <c r="K30" s="13" t="n">
        <f aca="false">J30+K8</f>
        <v>-151880153.66</v>
      </c>
      <c r="L30" s="13" t="n">
        <f aca="false">K30+L8</f>
        <v>-164584360.01</v>
      </c>
      <c r="M30" s="13" t="n">
        <f aca="false">L30+M8</f>
        <v>-165541266.54</v>
      </c>
      <c r="N30" s="13" t="n">
        <f aca="false">M30+N8</f>
        <v>-165521279.87</v>
      </c>
      <c r="O30" s="13" t="n">
        <f aca="false">N30+O8</f>
        <v>-165514635.71</v>
      </c>
      <c r="P30" s="13" t="n">
        <f aca="false">O30+P8</f>
        <v>-165518894.35</v>
      </c>
      <c r="Q30" s="13" t="n">
        <f aca="false">P30+Q8</f>
        <v>-165518894.35</v>
      </c>
      <c r="R30" s="13" t="n">
        <f aca="false">Q30</f>
        <v>-165518894.35</v>
      </c>
      <c r="S30" s="21" t="n">
        <v>0</v>
      </c>
      <c r="T30" s="20" t="n">
        <f aca="false">R30+S30</f>
        <v>-165518894.35</v>
      </c>
    </row>
    <row r="31" customFormat="false" ht="15.95" hidden="false" customHeight="true" outlineLevel="0" collapsed="false">
      <c r="A31" s="19"/>
      <c r="B31" s="19" t="s">
        <v>7</v>
      </c>
      <c r="C31" s="20"/>
      <c r="D31" s="13" t="n">
        <f aca="false">C31+D9</f>
        <v>-538990.57</v>
      </c>
      <c r="E31" s="13" t="n">
        <f aca="false">D31+E9</f>
        <v>-2559398.68</v>
      </c>
      <c r="F31" s="13" t="n">
        <f aca="false">E31+F9</f>
        <v>-3510667.64</v>
      </c>
      <c r="G31" s="13" t="n">
        <f aca="false">F31+G9</f>
        <v>-4628188.32</v>
      </c>
      <c r="H31" s="13" t="n">
        <f aca="false">G31+H9</f>
        <v>-7191423.64</v>
      </c>
      <c r="I31" s="13" t="n">
        <f aca="false">H31+I9</f>
        <v>-14425693.87</v>
      </c>
      <c r="J31" s="13" t="n">
        <f aca="false">I31+J9</f>
        <v>-33421315.26</v>
      </c>
      <c r="K31" s="13" t="n">
        <f aca="false">J31+K9</f>
        <v>-50868149.71</v>
      </c>
      <c r="L31" s="13" t="n">
        <f aca="false">K31+L9</f>
        <v>-58058198.94</v>
      </c>
      <c r="M31" s="13" t="n">
        <f aca="false">L31+M9</f>
        <v>-59252019.03</v>
      </c>
      <c r="N31" s="13" t="n">
        <f aca="false">M31+N9</f>
        <v>-59901366.38</v>
      </c>
      <c r="O31" s="13" t="n">
        <f aca="false">N31+O9</f>
        <v>-60058595.59</v>
      </c>
      <c r="P31" s="13" t="n">
        <f aca="false">O31+P9</f>
        <v>-60321503.03</v>
      </c>
      <c r="Q31" s="13" t="n">
        <f aca="false">P31+Q9</f>
        <v>-60321503.03</v>
      </c>
      <c r="R31" s="13" t="n">
        <f aca="false">Q31</f>
        <v>-60321503.03</v>
      </c>
      <c r="S31" s="23" t="n">
        <v>24245569.18</v>
      </c>
      <c r="T31" s="24" t="n">
        <f aca="false">R31+S31</f>
        <v>-36075933.85</v>
      </c>
    </row>
    <row r="32" customFormat="false" ht="15.95" hidden="false" customHeight="true" outlineLevel="0" collapsed="false">
      <c r="A32" s="25" t="s">
        <v>10</v>
      </c>
      <c r="B32" s="11"/>
      <c r="C32" s="26" t="n">
        <f aca="false">SUM(C27:C31)</f>
        <v>-1220951.42</v>
      </c>
      <c r="D32" s="26" t="n">
        <f aca="false">SUM(D27:D31)</f>
        <v>-20451848.77</v>
      </c>
      <c r="E32" s="26" t="n">
        <f aca="false">SUM(E27:E31)</f>
        <v>-62682395.15</v>
      </c>
      <c r="F32" s="26" t="n">
        <f aca="false">SUM(F27:F31)</f>
        <v>-111137950.55</v>
      </c>
      <c r="G32" s="26" t="n">
        <f aca="false">SUM(G27:G31)</f>
        <v>-158132441.57</v>
      </c>
      <c r="H32" s="26" t="n">
        <f aca="false">SUM(H27:H31)</f>
        <v>-190499006.73</v>
      </c>
      <c r="I32" s="26" t="n">
        <f aca="false">SUM(I27:I31)</f>
        <v>-276158003.15</v>
      </c>
      <c r="J32" s="26" t="n">
        <f aca="false">SUM(J27:J31)</f>
        <v>-411845530.09</v>
      </c>
      <c r="K32" s="26" t="n">
        <f aca="false">SUM(K27:K31)</f>
        <v>-521292305.71</v>
      </c>
      <c r="L32" s="26" t="n">
        <f aca="false">SUM(L27:L31)</f>
        <v>-553885615.01</v>
      </c>
      <c r="M32" s="26" t="n">
        <f aca="false">SUM(M27:M31)</f>
        <v>-570813615.24</v>
      </c>
      <c r="N32" s="26" t="n">
        <f aca="false">SUM(N27:N31)</f>
        <v>-572968019.22</v>
      </c>
      <c r="O32" s="26" t="n">
        <f aca="false">SUM(O27:O31)</f>
        <v>-573118604.27</v>
      </c>
      <c r="P32" s="26" t="n">
        <f aca="false">SUM(P27:P31)</f>
        <v>-573385770.35</v>
      </c>
      <c r="Q32" s="26" t="n">
        <f aca="false">SUM(Q27:Q31)</f>
        <v>-573385770.35</v>
      </c>
      <c r="R32" s="26" t="n">
        <f aca="false">SUM(R27:R31)</f>
        <v>-573385770.35</v>
      </c>
      <c r="S32" s="27" t="n">
        <f aca="false">SUM(S27:S31)</f>
        <v>35052064.95</v>
      </c>
      <c r="T32" s="26" t="n">
        <f aca="false">SUM(R32:S32)</f>
        <v>-538333705.4</v>
      </c>
    </row>
    <row r="33" customFormat="false" ht="15.95" hidden="false" customHeight="true" outlineLevel="0" collapsed="false">
      <c r="R33" s="3"/>
      <c r="S33" s="0"/>
    </row>
    <row r="34" customFormat="false" ht="15.95" hidden="false" customHeight="true" outlineLevel="0" collapsed="false">
      <c r="C34" s="39" t="s">
        <v>16</v>
      </c>
      <c r="R34" s="3"/>
      <c r="S34" s="0"/>
    </row>
    <row r="35" customFormat="false" ht="15.95" hidden="false" customHeight="true" outlineLevel="0" collapsed="false">
      <c r="A35" s="28"/>
      <c r="B35" s="28"/>
      <c r="C35" s="23"/>
      <c r="D35" s="23"/>
      <c r="E35" s="29"/>
      <c r="F35" s="28"/>
      <c r="G35" s="23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customFormat="false" ht="15.95" hidden="false" customHeight="true" outlineLevel="0" collapsed="false">
      <c r="A36" s="7" t="s">
        <v>17</v>
      </c>
      <c r="B36" s="8"/>
      <c r="C36" s="9" t="n">
        <v>36678</v>
      </c>
      <c r="D36" s="9" t="n">
        <v>36708</v>
      </c>
      <c r="E36" s="9" t="n">
        <v>36739</v>
      </c>
      <c r="F36" s="9" t="n">
        <v>36770</v>
      </c>
      <c r="G36" s="9" t="n">
        <v>36800</v>
      </c>
      <c r="H36" s="9" t="n">
        <v>36831</v>
      </c>
      <c r="I36" s="9" t="n">
        <v>36861</v>
      </c>
      <c r="J36" s="9" t="n">
        <v>36892</v>
      </c>
      <c r="K36" s="9" t="n">
        <v>36923</v>
      </c>
      <c r="L36" s="9" t="n">
        <v>36951</v>
      </c>
      <c r="M36" s="9" t="n">
        <v>36982</v>
      </c>
      <c r="N36" s="9" t="n">
        <v>37012</v>
      </c>
      <c r="O36" s="9" t="n">
        <v>37043</v>
      </c>
      <c r="P36" s="9" t="n">
        <v>37073</v>
      </c>
      <c r="Q36" s="9" t="n">
        <v>37104</v>
      </c>
      <c r="R36" s="10" t="s">
        <v>2</v>
      </c>
      <c r="S36" s="10" t="s">
        <v>3</v>
      </c>
      <c r="T36" s="11" t="s">
        <v>4</v>
      </c>
    </row>
    <row r="37" customFormat="false" ht="15.95" hidden="false" customHeight="true" outlineLevel="0" collapsed="false">
      <c r="A37" s="0" t="s">
        <v>18</v>
      </c>
      <c r="B37" s="0" t="n">
        <v>2000</v>
      </c>
      <c r="C37" s="13" t="n">
        <f aca="false">R32-F32</f>
        <v>-462247819.8</v>
      </c>
      <c r="D37" s="13" t="n">
        <f aca="false">G10+H10+I10+J10+K10+L10+M10+N10+O10+P10+Q10</f>
        <v>-462247819.8</v>
      </c>
      <c r="E37" s="40" t="n">
        <f aca="false">D37/R32</f>
        <v>0.806172464862251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4"/>
      <c r="T37" s="15"/>
    </row>
    <row r="38" customFormat="false" ht="15.95" hidden="false" customHeight="true" outlineLevel="0" collapsed="false">
      <c r="A38" s="0" t="s">
        <v>19</v>
      </c>
      <c r="B38" s="0" t="n">
        <v>2000</v>
      </c>
      <c r="C38" s="16" t="n">
        <f aca="false">R32-I32</f>
        <v>-297227767.2</v>
      </c>
      <c r="D38" s="13" t="n">
        <f aca="false">J10+K10+L10+M10+N10+O10+P10+Q10</f>
        <v>-297227767.2</v>
      </c>
      <c r="E38" s="40" t="n">
        <f aca="false">D38/R32</f>
        <v>0.518373113826263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7"/>
      <c r="T38" s="13"/>
    </row>
    <row r="39" customFormat="false" ht="15.95" hidden="false" customHeight="true" outlineLevel="0" collapsed="false">
      <c r="A39" s="0" t="s">
        <v>20</v>
      </c>
      <c r="B39" s="0" t="n">
        <v>2001</v>
      </c>
      <c r="C39" s="16" t="n">
        <f aca="false">R32-J32</f>
        <v>-161540240.26</v>
      </c>
      <c r="D39" s="13" t="n">
        <f aca="false">K10+L10+M10+N10+O10+P10+Q10</f>
        <v>-161540240.26</v>
      </c>
      <c r="E39" s="40" t="n">
        <f aca="false">D39/R32</f>
        <v>0.28173046596778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4"/>
      <c r="T39" s="13"/>
    </row>
    <row r="40" customFormat="false" ht="15.95" hidden="false" customHeight="true" outlineLevel="0" collapsed="false">
      <c r="A40" s="0"/>
      <c r="B40" s="0"/>
      <c r="C40" s="2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1"/>
      <c r="T40" s="20"/>
    </row>
    <row r="41" customFormat="false" ht="15.95" hidden="false" customHeight="true" outlineLevel="0" collapsed="false">
      <c r="A41" s="0"/>
      <c r="B41" s="0"/>
      <c r="C41" s="20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23"/>
      <c r="T41" s="24"/>
    </row>
    <row r="42" customFormat="false" ht="15.95" hidden="false" customHeight="true" outlineLevel="0" collapsed="false">
      <c r="A42" s="25"/>
      <c r="B42" s="11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26"/>
    </row>
  </sheetData>
  <printOptions headings="false" gridLines="false" gridLinesSet="true" horizontalCentered="true" verticalCentered="false"/>
  <pageMargins left="0" right="0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&amp;L&amp;9Confidential: For the internal use of Enron only.
&amp;10&amp;D 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2001-03-26T13:20:48Z</dcterms:created>
  <dc:creator>jbhatty</dc:creator>
  <dc:description/>
  <dc:language>en-US</dc:language>
  <cp:lastModifiedBy>wcurry</cp:lastModifiedBy>
  <cp:lastPrinted>2001-07-31T17:00:53Z</cp:lastPrinted>
  <dcterms:modified xsi:type="dcterms:W3CDTF">2001-08-10T15:09:03Z</dcterms:modified>
  <cp:revision>0</cp:revision>
  <dc:subject/>
  <dc:title/>
</cp:coreProperties>
</file>