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Sheet1!$A$1:$K$111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<sst xmlns="http://schemas.openxmlformats.org/spreadsheetml/2006/main" count="49" uniqueCount="22">
  <si>
    <t xml:space="preserve">Original Deal</t>
  </si>
  <si>
    <t xml:space="preserve">Volume</t>
  </si>
  <si>
    <t xml:space="preserve">Disc Factor</t>
  </si>
  <si>
    <t xml:space="preserve">Revenue</t>
  </si>
  <si>
    <t xml:space="preserve">Cost</t>
  </si>
  <si>
    <t xml:space="preserve">Margin</t>
  </si>
  <si>
    <t xml:space="preserve">Revenue (Notional)</t>
  </si>
  <si>
    <t xml:space="preserve">Revenue (PV)</t>
  </si>
  <si>
    <t xml:space="preserve">Costs (Notional)</t>
  </si>
  <si>
    <t xml:space="preserve">Costs (PV)</t>
  </si>
  <si>
    <t xml:space="preserve">Software</t>
  </si>
  <si>
    <t xml:space="preserve">Bandwidth</t>
  </si>
  <si>
    <t xml:space="preserve">Payoff</t>
  </si>
  <si>
    <t xml:space="preserve">Original Revenues</t>
  </si>
  <si>
    <t xml:space="preserve">Reduction of UUNET</t>
  </si>
  <si>
    <t xml:space="preserve">Addition of GENUITY</t>
  </si>
  <si>
    <t xml:space="preserve">Total Margin of 400Mbps UUNET + 500 Mbps Genuity</t>
  </si>
  <si>
    <t xml:space="preserve">New Revenues </t>
  </si>
  <si>
    <t xml:space="preserve"> Total Margin of Original Deal </t>
  </si>
  <si>
    <t xml:space="preserve">Old Revenues</t>
  </si>
  <si>
    <t xml:space="preserve"> Change in Margin</t>
  </si>
  <si>
    <t xml:space="preserve">Change Revenues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</si>
</sst>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  <numFmt numFmtId="169" formatCode="0.0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56"/>
    <col collapsed="false" customWidth="true" hidden="false" outlineLevel="0" max="2" min="2" style="2" width="8.14"/>
    <col collapsed="false" customWidth="true" hidden="false" outlineLevel="0" max="3" min="3" style="3" width="10.56"/>
    <col collapsed="false" customWidth="true" hidden="false" outlineLevel="0" max="4" min="4" style="4" width="11.13"/>
    <col collapsed="false" customWidth="true" hidden="false" outlineLevel="0" max="5" min="5" style="4" width="9.99"/>
    <col collapsed="false" customWidth="true" hidden="false" outlineLevel="0" max="6" min="6" style="2" width="11.85"/>
    <col collapsed="false" customWidth="true" hidden="false" outlineLevel="0" max="7" min="7" style="0" width="3.28"/>
    <col collapsed="false" customWidth="true" hidden="false" outlineLevel="0" max="8" min="8" style="2" width="13.7"/>
    <col collapsed="false" customWidth="true" hidden="false" outlineLevel="0" max="9" min="9" style="2" width="14.14"/>
    <col collapsed="false" customWidth="true" hidden="false" outlineLevel="0" max="10" min="10" style="2" width="14.7"/>
    <col collapsed="false" customWidth="true" hidden="false" outlineLevel="0" max="11" min="11" style="2" width="12.85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B2" s="4" t="s">
        <v>1</v>
      </c>
      <c r="C2" s="3" t="s">
        <v>2</v>
      </c>
      <c r="D2" s="4" t="s">
        <v>3</v>
      </c>
      <c r="E2" s="4" t="s">
        <v>4</v>
      </c>
      <c r="F2" s="4" t="s">
        <v>5</v>
      </c>
      <c r="H2" s="4" t="s">
        <v>6</v>
      </c>
      <c r="I2" s="2" t="s">
        <v>7</v>
      </c>
      <c r="J2" s="4" t="s">
        <v>8</v>
      </c>
      <c r="K2" s="2" t="s">
        <v>9</v>
      </c>
    </row>
    <row r="3" customFormat="false" ht="12.75" hidden="false" customHeight="false" outlineLevel="0" collapsed="false">
      <c r="A3" s="1" t="n">
        <v>37196</v>
      </c>
      <c r="B3" s="2" t="n">
        <v>1000</v>
      </c>
      <c r="C3" s="3" t="n">
        <v>0.99802154075236</v>
      </c>
      <c r="D3" s="4" t="n">
        <v>463</v>
      </c>
      <c r="E3" s="4" t="n">
        <v>330</v>
      </c>
      <c r="F3" s="2" t="n">
        <f aca="false">B3*(D3-E3)*C3</f>
        <v>132736.864920064</v>
      </c>
      <c r="H3" s="2" t="n">
        <f aca="false">B3*D3</f>
        <v>463000</v>
      </c>
      <c r="I3" s="2" t="n">
        <f aca="false">(B3*C3*D3)*C3</f>
        <v>461169.759058045</v>
      </c>
      <c r="J3" s="2" t="n">
        <f aca="false">B3*E3</f>
        <v>330000</v>
      </c>
      <c r="K3" s="2" t="n">
        <f aca="false">B3*E3*C3</f>
        <v>329347.108448279</v>
      </c>
    </row>
    <row r="4" customFormat="false" ht="12.75" hidden="false" customHeight="false" outlineLevel="0" collapsed="false">
      <c r="A4" s="1" t="n">
        <v>37226</v>
      </c>
      <c r="B4" s="2" t="n">
        <f aca="false">+B3</f>
        <v>1000</v>
      </c>
      <c r="C4" s="3" t="n">
        <v>0.996109473116242</v>
      </c>
      <c r="D4" s="4" t="n">
        <v>463</v>
      </c>
      <c r="E4" s="4" t="n">
        <v>330</v>
      </c>
      <c r="F4" s="2" t="n">
        <f aca="false">B4*(D4-E4)*C4</f>
        <v>132482.55992446</v>
      </c>
      <c r="H4" s="2" t="n">
        <f aca="false">B4*D4</f>
        <v>463000</v>
      </c>
      <c r="I4" s="2" t="n">
        <f aca="false">(B4*C4*D4)*C4</f>
        <v>459404.380165978</v>
      </c>
      <c r="J4" s="2" t="n">
        <f aca="false">B4*E4</f>
        <v>330000</v>
      </c>
      <c r="K4" s="2" t="n">
        <f aca="false">B4*E4*C4</f>
        <v>328716.12612836</v>
      </c>
    </row>
    <row r="5" customFormat="false" ht="12.75" hidden="false" customHeight="false" outlineLevel="0" collapsed="false">
      <c r="A5" s="1" t="n">
        <v>37257</v>
      </c>
      <c r="B5" s="2" t="n">
        <f aca="false">+B4</f>
        <v>1000</v>
      </c>
      <c r="C5" s="3" t="n">
        <v>0.994168915550791</v>
      </c>
      <c r="D5" s="4" t="n">
        <v>463</v>
      </c>
      <c r="E5" s="4" t="n">
        <v>330</v>
      </c>
      <c r="F5" s="2" t="n">
        <f aca="false">B5*(D5-E5)*C5</f>
        <v>132224.465768255</v>
      </c>
      <c r="H5" s="2" t="n">
        <f aca="false">B5*D5</f>
        <v>463000</v>
      </c>
      <c r="I5" s="2" t="n">
        <f aca="false">(B5*C5*D5)*C5</f>
        <v>457616.158515763</v>
      </c>
      <c r="J5" s="2" t="n">
        <f aca="false">B5*E5</f>
        <v>330000</v>
      </c>
      <c r="K5" s="2" t="n">
        <f aca="false">B5*E5*C5</f>
        <v>328075.742131761</v>
      </c>
    </row>
    <row r="6" customFormat="false" ht="12.75" hidden="false" customHeight="false" outlineLevel="0" collapsed="false">
      <c r="A6" s="1" t="n">
        <v>37288</v>
      </c>
      <c r="B6" s="2" t="n">
        <f aca="false">+B5</f>
        <v>1000</v>
      </c>
      <c r="C6" s="3" t="n">
        <v>0.992222782946655</v>
      </c>
      <c r="D6" s="4" t="n">
        <v>463</v>
      </c>
      <c r="E6" s="4" t="n">
        <v>330</v>
      </c>
      <c r="F6" s="2" t="n">
        <f aca="false">B6*(D6-E6)*C6</f>
        <v>131965.630131905</v>
      </c>
      <c r="H6" s="2" t="n">
        <f aca="false">B6*D6</f>
        <v>463000</v>
      </c>
      <c r="I6" s="2" t="n">
        <f aca="false">(B6*C6*D6)*C6</f>
        <v>455826.301612261</v>
      </c>
      <c r="J6" s="2" t="n">
        <f aca="false">B6*E6</f>
        <v>330000</v>
      </c>
      <c r="K6" s="2" t="n">
        <f aca="false">B6*E6*C6</f>
        <v>327433.518372396</v>
      </c>
    </row>
    <row r="7" customFormat="false" ht="12.75" hidden="false" customHeight="false" outlineLevel="0" collapsed="false">
      <c r="A7" s="1" t="n">
        <v>37316</v>
      </c>
      <c r="B7" s="2" t="n">
        <f aca="false">+B6</f>
        <v>1000</v>
      </c>
      <c r="C7" s="3" t="n">
        <v>0.99052326559706</v>
      </c>
      <c r="D7" s="4" t="n">
        <v>463</v>
      </c>
      <c r="E7" s="4" t="n">
        <v>330</v>
      </c>
      <c r="F7" s="2" t="n">
        <f aca="false">B7*(D7-E7)*C7</f>
        <v>131739.594324409</v>
      </c>
      <c r="H7" s="2" t="n">
        <f aca="false">B7*D7</f>
        <v>463000</v>
      </c>
      <c r="I7" s="2" t="n">
        <f aca="false">(B7*C7*D7)*C7</f>
        <v>454266.125276036</v>
      </c>
      <c r="J7" s="2" t="n">
        <f aca="false">B7*E7</f>
        <v>330000</v>
      </c>
      <c r="K7" s="2" t="n">
        <f aca="false">B7*E7*C7</f>
        <v>326872.67764703</v>
      </c>
    </row>
    <row r="8" customFormat="false" ht="12.75" hidden="false" customHeight="false" outlineLevel="0" collapsed="false">
      <c r="A8" s="1" t="n">
        <v>37347</v>
      </c>
      <c r="B8" s="2" t="n">
        <f aca="false">+B7</f>
        <v>1000</v>
      </c>
      <c r="C8" s="3" t="n">
        <v>0.988618254949257</v>
      </c>
      <c r="D8" s="4" t="n">
        <v>463</v>
      </c>
      <c r="E8" s="4" t="n">
        <v>330</v>
      </c>
      <c r="F8" s="2" t="n">
        <f aca="false">B8*(D8-E8)*C8</f>
        <v>131486.227908251</v>
      </c>
      <c r="H8" s="2" t="n">
        <f aca="false">B8*D8</f>
        <v>463000</v>
      </c>
      <c r="I8" s="2" t="n">
        <f aca="false">(B8*C8*D8)*C8</f>
        <v>452520.483010758</v>
      </c>
      <c r="J8" s="2" t="n">
        <f aca="false">B8*E8</f>
        <v>330000</v>
      </c>
      <c r="K8" s="2" t="n">
        <f aca="false">B8*E8*C8</f>
        <v>326244.024133255</v>
      </c>
    </row>
    <row r="9" customFormat="false" ht="12.75" hidden="false" customHeight="false" outlineLevel="0" collapsed="false">
      <c r="A9" s="1" t="n">
        <v>37377</v>
      </c>
      <c r="B9" s="2" t="n">
        <f aca="false">+B8</f>
        <v>1000</v>
      </c>
      <c r="C9" s="3" t="n">
        <v>0.986687976151644</v>
      </c>
      <c r="D9" s="4" t="n">
        <v>463</v>
      </c>
      <c r="E9" s="4" t="n">
        <v>330</v>
      </c>
      <c r="F9" s="2" t="n">
        <f aca="false">B9*(D9-E9)*C9</f>
        <v>131229.500828169</v>
      </c>
      <c r="H9" s="2" t="n">
        <f aca="false">B9*D9</f>
        <v>463000</v>
      </c>
      <c r="I9" s="2" t="n">
        <f aca="false">(B9*C9*D9)*C9</f>
        <v>450755.114136672</v>
      </c>
      <c r="J9" s="2" t="n">
        <f aca="false">B9*E9</f>
        <v>330000</v>
      </c>
      <c r="K9" s="2" t="n">
        <f aca="false">B9*E9*C9</f>
        <v>325607.032130043</v>
      </c>
    </row>
    <row r="10" customFormat="false" ht="12.75" hidden="false" customHeight="false" outlineLevel="0" collapsed="false">
      <c r="A10" s="1" t="n">
        <v>37408</v>
      </c>
      <c r="B10" s="2" t="n">
        <f aca="false">+B9</f>
        <v>1000</v>
      </c>
      <c r="C10" s="3" t="n">
        <v>0.984686648970404</v>
      </c>
      <c r="D10" s="4" t="n">
        <v>463</v>
      </c>
      <c r="E10" s="4" t="n">
        <v>330</v>
      </c>
      <c r="F10" s="2" t="n">
        <f aca="false">B10*(D10-E10)*C10</f>
        <v>130963.324313064</v>
      </c>
      <c r="H10" s="2" t="n">
        <f aca="false">B10*D10</f>
        <v>463000</v>
      </c>
      <c r="I10" s="2" t="n">
        <f aca="false">(B10*C10*D10)*C10</f>
        <v>448928.409853841</v>
      </c>
      <c r="J10" s="2" t="n">
        <f aca="false">B10*E10</f>
        <v>330000</v>
      </c>
      <c r="K10" s="2" t="n">
        <f aca="false">B10*E10*C10</f>
        <v>324946.594160233</v>
      </c>
    </row>
    <row r="11" customFormat="false" ht="12.75" hidden="false" customHeight="false" outlineLevel="0" collapsed="false">
      <c r="A11" s="1" t="n">
        <v>37438</v>
      </c>
      <c r="B11" s="2" t="n">
        <f aca="false">+B10</f>
        <v>1000</v>
      </c>
      <c r="C11" s="3" t="n">
        <v>0.982671899873486</v>
      </c>
      <c r="D11" s="4" t="n">
        <v>463</v>
      </c>
      <c r="E11" s="4" t="n">
        <v>330</v>
      </c>
      <c r="F11" s="2" t="n">
        <f aca="false">B11*(D11-E11)*C11</f>
        <v>130695.362683174</v>
      </c>
      <c r="H11" s="2" t="n">
        <f aca="false">B11*D11</f>
        <v>463000</v>
      </c>
      <c r="I11" s="2" t="n">
        <f aca="false">(B11*C11*D11)*C11</f>
        <v>447093.201076847</v>
      </c>
      <c r="J11" s="2" t="n">
        <f aca="false">B11*E11</f>
        <v>330000</v>
      </c>
      <c r="K11" s="2" t="n">
        <f aca="false">B11*E11*C11</f>
        <v>324281.72695825</v>
      </c>
    </row>
    <row r="12" customFormat="false" ht="12.75" hidden="false" customHeight="false" outlineLevel="0" collapsed="false">
      <c r="A12" s="1" t="n">
        <v>37469</v>
      </c>
      <c r="B12" s="2" t="n">
        <f aca="false">+B11</f>
        <v>1000</v>
      </c>
      <c r="C12" s="3" t="n">
        <v>0.980438324810591</v>
      </c>
      <c r="D12" s="4" t="n">
        <v>463</v>
      </c>
      <c r="E12" s="4" t="n">
        <v>330</v>
      </c>
      <c r="F12" s="2" t="n">
        <f aca="false">B12*(D12-E12)*C12</f>
        <v>130398.297199809</v>
      </c>
      <c r="H12" s="2" t="n">
        <f aca="false">B12*D12</f>
        <v>463000</v>
      </c>
      <c r="I12" s="2" t="n">
        <f aca="false">(B12*C12*D12)*C12</f>
        <v>445063.059954675</v>
      </c>
      <c r="J12" s="2" t="n">
        <f aca="false">B12*E12</f>
        <v>330000</v>
      </c>
      <c r="K12" s="2" t="n">
        <f aca="false">B12*E12*C12</f>
        <v>323544.647187495</v>
      </c>
    </row>
    <row r="13" customFormat="false" ht="12.75" hidden="false" customHeight="false" outlineLevel="0" collapsed="false">
      <c r="A13" s="1" t="n">
        <v>37500</v>
      </c>
      <c r="B13" s="2" t="n">
        <f aca="false">+B12</f>
        <v>1000</v>
      </c>
      <c r="C13" s="3" t="n">
        <v>0.978155757283007</v>
      </c>
      <c r="D13" s="4" t="n">
        <v>463</v>
      </c>
      <c r="E13" s="4" t="n">
        <v>330</v>
      </c>
      <c r="F13" s="2" t="n">
        <f aca="false">B13*(D13-E13)*C13</f>
        <v>130094.71571864</v>
      </c>
      <c r="H13" s="2" t="n">
        <f aca="false">B13*D13</f>
        <v>463000</v>
      </c>
      <c r="I13" s="2" t="n">
        <f aca="false">(B13*C13*D13)*C13</f>
        <v>442993.161389228</v>
      </c>
      <c r="J13" s="2" t="n">
        <f aca="false">B13*E13</f>
        <v>330000</v>
      </c>
      <c r="K13" s="2" t="n">
        <f aca="false">B13*E13*C13</f>
        <v>322791.399903392</v>
      </c>
    </row>
    <row r="14" customFormat="false" ht="12.75" hidden="false" customHeight="false" outlineLevel="0" collapsed="false">
      <c r="A14" s="1" t="n">
        <v>37530</v>
      </c>
      <c r="B14" s="2" t="n">
        <f aca="false">+B13</f>
        <v>1000</v>
      </c>
      <c r="C14" s="3" t="n">
        <v>0.975827247636349</v>
      </c>
      <c r="D14" s="4" t="n">
        <v>463</v>
      </c>
      <c r="E14" s="4" t="n">
        <v>330</v>
      </c>
      <c r="F14" s="2" t="n">
        <f aca="false">B14*(D14-E14)*C14</f>
        <v>129785.023935634</v>
      </c>
      <c r="H14" s="2" t="n">
        <f aca="false">B14*D14</f>
        <v>463000</v>
      </c>
      <c r="I14" s="2" t="n">
        <f aca="false">(B14*C14*D14)*C14</f>
        <v>440886.572377274</v>
      </c>
      <c r="J14" s="2" t="n">
        <f aca="false">B14*E14</f>
        <v>330000</v>
      </c>
      <c r="K14" s="2" t="n">
        <f aca="false">B14*E14*C14</f>
        <v>322022.991719995</v>
      </c>
    </row>
    <row r="15" customFormat="false" ht="12.75" hidden="false" customHeight="false" outlineLevel="0" collapsed="false">
      <c r="A15" s="1" t="n">
        <v>37561</v>
      </c>
      <c r="B15" s="2" t="n">
        <f aca="false">+B14</f>
        <v>1000</v>
      </c>
      <c r="C15" s="3" t="n">
        <v>0.973248686803281</v>
      </c>
      <c r="D15" s="4" t="n">
        <v>463</v>
      </c>
      <c r="E15" s="4" t="n">
        <v>330</v>
      </c>
      <c r="F15" s="2" t="n">
        <f aca="false">B15*(D15-E15)*C15</f>
        <v>129442.075344836</v>
      </c>
      <c r="H15" s="2" t="n">
        <f aca="false">B15*D15</f>
        <v>463000</v>
      </c>
      <c r="I15" s="2" t="n">
        <f aca="false">(B15*C15*D15)*C15</f>
        <v>438559.621946676</v>
      </c>
      <c r="J15" s="2" t="n">
        <f aca="false">B15*E15</f>
        <v>330000</v>
      </c>
      <c r="K15" s="2" t="n">
        <f aca="false">B15*E15*C15</f>
        <v>321172.066645083</v>
      </c>
    </row>
    <row r="16" customFormat="false" ht="12.75" hidden="false" customHeight="false" outlineLevel="0" collapsed="false">
      <c r="A16" s="1" t="n">
        <v>37591</v>
      </c>
      <c r="B16" s="2" t="n">
        <f aca="false">+B15</f>
        <v>1000</v>
      </c>
      <c r="C16" s="3" t="n">
        <v>0.97067966968307</v>
      </c>
      <c r="D16" s="4" t="n">
        <v>463</v>
      </c>
      <c r="E16" s="4" t="n">
        <v>330</v>
      </c>
      <c r="F16" s="2" t="n">
        <f aca="false">B16*(D16-E16)*C16</f>
        <v>129100.396067848</v>
      </c>
      <c r="H16" s="2" t="n">
        <f aca="false">B16*D16</f>
        <v>463000</v>
      </c>
      <c r="I16" s="2" t="n">
        <f aca="false">(B16*C16*D16)*C16</f>
        <v>436247.406785984</v>
      </c>
      <c r="J16" s="2" t="n">
        <f aca="false">B16*E16</f>
        <v>330000</v>
      </c>
      <c r="K16" s="2" t="n">
        <f aca="false">B16*E16*C16</f>
        <v>320324.290995413</v>
      </c>
    </row>
    <row r="17" customFormat="false" ht="12.75" hidden="false" customHeight="false" outlineLevel="0" collapsed="false">
      <c r="A17" s="1" t="n">
        <v>37622</v>
      </c>
      <c r="B17" s="2" t="n">
        <f aca="false">+B16</f>
        <v>1000</v>
      </c>
      <c r="C17" s="3" t="n">
        <v>0.967884979567552</v>
      </c>
      <c r="D17" s="4" t="n">
        <v>463</v>
      </c>
      <c r="E17" s="4" t="n">
        <v>330</v>
      </c>
      <c r="F17" s="2" t="n">
        <f aca="false">B17*(D17-E17)*C17</f>
        <v>128728.702282484</v>
      </c>
      <c r="H17" s="2" t="n">
        <f aca="false">B17*D17</f>
        <v>463000</v>
      </c>
      <c r="I17" s="2" t="n">
        <f aca="false">(B17*C17*D17)*C17</f>
        <v>433739.017490358</v>
      </c>
      <c r="J17" s="2" t="n">
        <f aca="false">B17*E17</f>
        <v>330000</v>
      </c>
      <c r="K17" s="2" t="n">
        <f aca="false">B17*E17*C17</f>
        <v>319402.043257292</v>
      </c>
    </row>
    <row r="18" customFormat="false" ht="12.75" hidden="false" customHeight="false" outlineLevel="0" collapsed="false">
      <c r="A18" s="1" t="n">
        <v>37653</v>
      </c>
      <c r="B18" s="2" t="n">
        <f aca="false">+B17</f>
        <v>1000</v>
      </c>
      <c r="C18" s="3" t="n">
        <v>0.964922415732823</v>
      </c>
      <c r="D18" s="4" t="n">
        <v>463</v>
      </c>
      <c r="E18" s="4" t="n">
        <v>330</v>
      </c>
      <c r="F18" s="2" t="n">
        <f aca="false">B18*(D18-E18)*C18</f>
        <v>128334.681292466</v>
      </c>
      <c r="H18" s="2" t="n">
        <f aca="false">B18*D18</f>
        <v>463000</v>
      </c>
      <c r="I18" s="2" t="n">
        <f aca="false">(B18*C18*D18)*C18</f>
        <v>431087.849261638</v>
      </c>
      <c r="J18" s="2" t="n">
        <f aca="false">B18*E18</f>
        <v>330000</v>
      </c>
      <c r="K18" s="2" t="n">
        <f aca="false">B18*E18*C18</f>
        <v>318424.397191832</v>
      </c>
    </row>
    <row r="19" customFormat="false" ht="12.75" hidden="false" customHeight="false" outlineLevel="0" collapsed="false">
      <c r="A19" s="1" t="n">
        <v>37681</v>
      </c>
      <c r="B19" s="2" t="n">
        <f aca="false">+B18</f>
        <v>1000</v>
      </c>
      <c r="C19" s="3" t="n">
        <v>0.962166117340775</v>
      </c>
      <c r="D19" s="4" t="n">
        <v>463</v>
      </c>
      <c r="E19" s="4" t="n">
        <v>330</v>
      </c>
      <c r="F19" s="2" t="n">
        <f aca="false">B19*(D19-E19)*C19</f>
        <v>127968.093606323</v>
      </c>
      <c r="H19" s="2" t="n">
        <f aca="false">B19*D19</f>
        <v>463000</v>
      </c>
      <c r="I19" s="2" t="n">
        <f aca="false">(B19*C19*D19)*C19</f>
        <v>428628.564097042</v>
      </c>
      <c r="J19" s="2" t="n">
        <f aca="false">B19*E19</f>
        <v>330000</v>
      </c>
      <c r="K19" s="2" t="n">
        <f aca="false">B19*E19*C19</f>
        <v>317514.818722456</v>
      </c>
    </row>
    <row r="20" customFormat="false" ht="12.75" hidden="false" customHeight="false" outlineLevel="0" collapsed="false">
      <c r="A20" s="1" t="n">
        <v>37712</v>
      </c>
      <c r="B20" s="2" t="n">
        <f aca="false">+B19</f>
        <v>1000</v>
      </c>
      <c r="C20" s="3" t="n">
        <v>0.9590306090028</v>
      </c>
      <c r="D20" s="4" t="n">
        <v>463</v>
      </c>
      <c r="E20" s="4" t="n">
        <v>330</v>
      </c>
      <c r="F20" s="2" t="n">
        <f aca="false">B20*(D20-E20)*C20</f>
        <v>127551.070997372</v>
      </c>
      <c r="H20" s="2" t="n">
        <f aca="false">B20*D20</f>
        <v>463000</v>
      </c>
      <c r="I20" s="2" t="n">
        <f aca="false">(B20*C20*D20)*C20</f>
        <v>425839.485268982</v>
      </c>
      <c r="J20" s="2" t="n">
        <f aca="false">B20*E20</f>
        <v>330000</v>
      </c>
      <c r="K20" s="2" t="n">
        <f aca="false">B20*E20*C20</f>
        <v>316480.100970924</v>
      </c>
    </row>
    <row r="21" customFormat="false" ht="12.75" hidden="false" customHeight="false" outlineLevel="0" collapsed="false">
      <c r="A21" s="1" t="n">
        <v>37742</v>
      </c>
      <c r="B21" s="2" t="n">
        <f aca="false">+B20</f>
        <v>1000</v>
      </c>
      <c r="C21" s="3" t="n">
        <v>0.955927318886329</v>
      </c>
      <c r="D21" s="4" t="n">
        <v>463</v>
      </c>
      <c r="E21" s="4" t="n">
        <v>330</v>
      </c>
      <c r="F21" s="2" t="n">
        <f aca="false">B21*(D21-E21)*C21</f>
        <v>127138.333411882</v>
      </c>
      <c r="H21" s="2" t="n">
        <f aca="false">B21*D21</f>
        <v>463000</v>
      </c>
      <c r="I21" s="2" t="n">
        <f aca="false">(B21*C21*D21)*C21</f>
        <v>423088.029053854</v>
      </c>
      <c r="J21" s="2" t="n">
        <f aca="false">B21*E21</f>
        <v>330000</v>
      </c>
      <c r="K21" s="2" t="n">
        <f aca="false">B21*E21*C21</f>
        <v>315456.015232489</v>
      </c>
    </row>
    <row r="22" customFormat="false" ht="12.75" hidden="false" customHeight="false" outlineLevel="0" collapsed="false">
      <c r="A22" s="1" t="n">
        <v>37773</v>
      </c>
      <c r="B22" s="2" t="n">
        <f aca="false">+B21</f>
        <v>1000</v>
      </c>
      <c r="C22" s="3" t="n">
        <v>0.952633695360528</v>
      </c>
      <c r="D22" s="4" t="n">
        <v>463</v>
      </c>
      <c r="E22" s="4" t="n">
        <v>330</v>
      </c>
      <c r="F22" s="2" t="n">
        <f aca="false">B22*(D22-E22)*C22</f>
        <v>126700.28148295</v>
      </c>
      <c r="H22" s="2" t="n">
        <f aca="false">B22*D22</f>
        <v>463000</v>
      </c>
      <c r="I22" s="2" t="n">
        <f aca="false">(B22*C22*D22)*C22</f>
        <v>420177.573339287</v>
      </c>
      <c r="J22" s="2" t="n">
        <f aca="false">B22*E22</f>
        <v>330000</v>
      </c>
      <c r="K22" s="2" t="n">
        <f aca="false">B22*E22*C22</f>
        <v>314369.119468974</v>
      </c>
    </row>
    <row r="23" customFormat="false" ht="12.75" hidden="false" customHeight="false" outlineLevel="0" collapsed="false">
      <c r="A23" s="1" t="n">
        <v>37803</v>
      </c>
      <c r="B23" s="2" t="n">
        <f aca="false">+B22</f>
        <v>1000</v>
      </c>
      <c r="C23" s="3" t="n">
        <v>0.94936368736666</v>
      </c>
      <c r="D23" s="4" t="n">
        <v>463</v>
      </c>
      <c r="E23" s="4" t="n">
        <v>330</v>
      </c>
      <c r="F23" s="2" t="n">
        <f aca="false">B23*(D23-E23)*C23</f>
        <v>126265.370419766</v>
      </c>
      <c r="H23" s="2" t="n">
        <f aca="false">B23*D23</f>
        <v>463000</v>
      </c>
      <c r="I23" s="2" t="n">
        <f aca="false">(B23*C23*D23)*C23</f>
        <v>417297.923242265</v>
      </c>
      <c r="J23" s="2" t="n">
        <f aca="false">B23*E23</f>
        <v>330000</v>
      </c>
      <c r="K23" s="2" t="n">
        <f aca="false">B23*E23*C23</f>
        <v>313290.016830998</v>
      </c>
    </row>
    <row r="24" customFormat="false" ht="12.75" hidden="false" customHeight="false" outlineLevel="0" collapsed="false">
      <c r="A24" s="1" t="n">
        <v>37834</v>
      </c>
      <c r="B24" s="2" t="n">
        <f aca="false">+B23</f>
        <v>1000</v>
      </c>
      <c r="C24" s="3" t="n">
        <v>0.945900580076607</v>
      </c>
      <c r="D24" s="4" t="n">
        <v>463</v>
      </c>
      <c r="E24" s="4" t="n">
        <v>330</v>
      </c>
      <c r="F24" s="2" t="n">
        <f aca="false">B24*(D24-E24)*C24</f>
        <v>125804.777150189</v>
      </c>
      <c r="H24" s="2" t="n">
        <f aca="false">B24*D24</f>
        <v>463000</v>
      </c>
      <c r="I24" s="2" t="n">
        <f aca="false">(B24*C24*D24)*C24</f>
        <v>414259.021121228</v>
      </c>
      <c r="J24" s="2" t="n">
        <f aca="false">B24*E24</f>
        <v>330000</v>
      </c>
      <c r="K24" s="2" t="n">
        <f aca="false">B24*E24*C24</f>
        <v>312147.19142528</v>
      </c>
    </row>
    <row r="25" customFormat="false" ht="12.75" hidden="false" customHeight="false" outlineLevel="0" collapsed="false">
      <c r="A25" s="1" t="n">
        <v>37865</v>
      </c>
      <c r="B25" s="2" t="n">
        <f aca="false">+B24</f>
        <v>1000</v>
      </c>
      <c r="C25" s="3" t="n">
        <v>0.942352386380327</v>
      </c>
      <c r="D25" s="4" t="n">
        <v>463</v>
      </c>
      <c r="E25" s="4" t="n">
        <v>330</v>
      </c>
      <c r="F25" s="2" t="n">
        <f aca="false">B25*(D25-E25)*C25</f>
        <v>125332.867388584</v>
      </c>
      <c r="H25" s="2" t="n">
        <f aca="false">B25*D25</f>
        <v>463000</v>
      </c>
      <c r="I25" s="2" t="n">
        <f aca="false">(B25*C25*D25)*C25</f>
        <v>411156.973314031</v>
      </c>
      <c r="J25" s="2" t="n">
        <f aca="false">B25*E25</f>
        <v>330000</v>
      </c>
      <c r="K25" s="2" t="n">
        <f aca="false">B25*E25*C25</f>
        <v>310976.287505508</v>
      </c>
    </row>
    <row r="26" customFormat="false" ht="12.75" hidden="false" customHeight="false" outlineLevel="0" collapsed="false">
      <c r="A26" s="1" t="n">
        <v>37895</v>
      </c>
      <c r="B26" s="2" t="n">
        <f aca="false">+B25</f>
        <v>1000</v>
      </c>
      <c r="C26" s="3" t="n">
        <v>0.938855036236621</v>
      </c>
      <c r="D26" s="4" t="n">
        <v>463</v>
      </c>
      <c r="E26" s="4" t="n">
        <v>330</v>
      </c>
      <c r="F26" s="2" t="n">
        <f aca="false">B26*(D26-E26)*C26</f>
        <v>124867.719819471</v>
      </c>
      <c r="H26" s="2" t="n">
        <f aca="false">B26*D26</f>
        <v>463000</v>
      </c>
      <c r="I26" s="2" t="n">
        <f aca="false">(B26*C26*D26)*C26</f>
        <v>408110.78470796</v>
      </c>
      <c r="J26" s="2" t="n">
        <f aca="false">B26*E26</f>
        <v>330000</v>
      </c>
      <c r="K26" s="2" t="n">
        <f aca="false">B26*E26*C26</f>
        <v>309822.161958085</v>
      </c>
    </row>
    <row r="27" customFormat="false" ht="12.75" hidden="false" customHeight="false" outlineLevel="0" collapsed="false">
      <c r="F27" s="2" t="n">
        <f aca="false">SUM(F3:F26)</f>
        <v>3103035.93692</v>
      </c>
      <c r="H27" s="2" t="n">
        <f aca="false">SUM(H3:H26)</f>
        <v>11112000</v>
      </c>
      <c r="I27" s="2" t="n">
        <f aca="false">SUM(I3:I26)</f>
        <v>10504714.9760567</v>
      </c>
      <c r="J27" s="2" t="n">
        <f aca="false">SUM(J3:J26)</f>
        <v>7920000</v>
      </c>
      <c r="K27" s="2" t="n">
        <f aca="false">SUM(K3:K26)</f>
        <v>7699262.09912482</v>
      </c>
    </row>
    <row r="29" customFormat="false" ht="12.75" hidden="false" customHeight="false" outlineLevel="0" collapsed="false">
      <c r="C29" s="3" t="s">
        <v>10</v>
      </c>
      <c r="D29" s="4" t="n">
        <v>-2000000</v>
      </c>
    </row>
    <row r="30" customFormat="false" ht="12.75" hidden="false" customHeight="false" outlineLevel="0" collapsed="false">
      <c r="C30" s="3" t="s">
        <v>11</v>
      </c>
      <c r="D30" s="4" t="n">
        <v>3103036</v>
      </c>
    </row>
    <row r="31" customFormat="false" ht="12.75" hidden="false" customHeight="false" outlineLevel="0" collapsed="false">
      <c r="C31" s="3" t="s">
        <v>12</v>
      </c>
      <c r="D31" s="4" t="n">
        <v>0</v>
      </c>
      <c r="F31" s="2" t="s">
        <v>13</v>
      </c>
      <c r="H31" s="2" t="n">
        <f aca="false">H27</f>
        <v>11112000</v>
      </c>
      <c r="K31" s="2" t="n">
        <f aca="false">I27-K27</f>
        <v>2805452.87693186</v>
      </c>
    </row>
    <row r="33" customFormat="false" ht="12.75" hidden="false" customHeight="false" outlineLevel="0" collapsed="false">
      <c r="C33" s="6" t="s">
        <v>5</v>
      </c>
      <c r="D33" s="7" t="n">
        <f aca="false">+D29+D30+D31</f>
        <v>1103036</v>
      </c>
    </row>
    <row r="34" customFormat="false" ht="12.75" hidden="false" customHeight="false" outlineLevel="0" collapsed="false">
      <c r="K34" s="2" t="n">
        <f aca="false">H27-J27</f>
        <v>3192000</v>
      </c>
    </row>
    <row r="38" customFormat="false" ht="12.75" hidden="false" customHeight="false" outlineLevel="0" collapsed="false">
      <c r="A38" s="5" t="s">
        <v>14</v>
      </c>
      <c r="B38" s="8"/>
    </row>
    <row r="40" customFormat="false" ht="12.75" hidden="false" customHeight="false" outlineLevel="0" collapsed="false">
      <c r="B40" s="4" t="s">
        <v>1</v>
      </c>
      <c r="C40" s="3" t="s">
        <v>2</v>
      </c>
      <c r="D40" s="4" t="s">
        <v>3</v>
      </c>
      <c r="E40" s="4" t="s">
        <v>4</v>
      </c>
      <c r="F40" s="4" t="s">
        <v>5</v>
      </c>
      <c r="H40" s="4" t="s">
        <v>6</v>
      </c>
      <c r="I40" s="2" t="s">
        <v>7</v>
      </c>
      <c r="J40" s="4" t="s">
        <v>8</v>
      </c>
      <c r="K40" s="2" t="s">
        <v>9</v>
      </c>
    </row>
    <row r="41" customFormat="false" ht="12.75" hidden="false" customHeight="false" outlineLevel="0" collapsed="false">
      <c r="A41" s="1" t="n">
        <v>37196</v>
      </c>
      <c r="B41" s="2" t="n">
        <v>2000</v>
      </c>
      <c r="C41" s="3" t="n">
        <v>0.99802154075236</v>
      </c>
      <c r="D41" s="4" t="n">
        <v>463</v>
      </c>
      <c r="E41" s="4" t="n">
        <v>330</v>
      </c>
      <c r="F41" s="2" t="n">
        <f aca="false">B41*(D41-E41)*C41</f>
        <v>265473.729840128</v>
      </c>
      <c r="H41" s="2" t="n">
        <f aca="false">B41*D41</f>
        <v>926000</v>
      </c>
      <c r="I41" s="2" t="n">
        <f aca="false">(B41*C41*D41)*C41</f>
        <v>922339.518116091</v>
      </c>
      <c r="J41" s="2" t="n">
        <f aca="false">B41*E41</f>
        <v>660000</v>
      </c>
      <c r="K41" s="2" t="n">
        <f aca="false">B41*E41*C41</f>
        <v>658694.216896557</v>
      </c>
    </row>
    <row r="42" customFormat="false" ht="12.75" hidden="false" customHeight="false" outlineLevel="0" collapsed="false">
      <c r="A42" s="1" t="n">
        <v>37226</v>
      </c>
      <c r="B42" s="2" t="n">
        <f aca="false">+B41</f>
        <v>2000</v>
      </c>
      <c r="C42" s="3" t="n">
        <v>0.996109473116242</v>
      </c>
      <c r="D42" s="4" t="n">
        <v>463</v>
      </c>
      <c r="E42" s="4" t="n">
        <v>330</v>
      </c>
      <c r="F42" s="2" t="n">
        <f aca="false">B42*(D42-E42)*C42</f>
        <v>264965.11984892</v>
      </c>
      <c r="H42" s="2" t="n">
        <f aca="false">B42*D42</f>
        <v>926000</v>
      </c>
      <c r="I42" s="2" t="n">
        <f aca="false">(B42*C42*D42)*C42</f>
        <v>918808.760331956</v>
      </c>
      <c r="J42" s="2" t="n">
        <f aca="false">B42*E42</f>
        <v>660000</v>
      </c>
      <c r="K42" s="2" t="n">
        <f aca="false">B42*E42*C42</f>
        <v>657432.25225672</v>
      </c>
    </row>
    <row r="43" customFormat="false" ht="12.75" hidden="false" customHeight="false" outlineLevel="0" collapsed="false">
      <c r="A43" s="1" t="n">
        <v>37257</v>
      </c>
      <c r="B43" s="2" t="n">
        <v>1500</v>
      </c>
      <c r="C43" s="3" t="n">
        <v>0.994168915550791</v>
      </c>
      <c r="D43" s="4" t="n">
        <v>463</v>
      </c>
      <c r="E43" s="4" t="n">
        <v>330</v>
      </c>
      <c r="F43" s="2" t="n">
        <f aca="false">B43*(D43-E43)*C43</f>
        <v>198336.698652383</v>
      </c>
      <c r="H43" s="2" t="n">
        <f aca="false">B43*D43</f>
        <v>694500</v>
      </c>
      <c r="I43" s="2" t="n">
        <f aca="false">(B43*C43*D43)*C43</f>
        <v>686424.237773644</v>
      </c>
      <c r="J43" s="2" t="n">
        <f aca="false">B43*E43</f>
        <v>495000</v>
      </c>
      <c r="K43" s="2" t="n">
        <f aca="false">B43*E43*C43</f>
        <v>492113.613197641</v>
      </c>
    </row>
    <row r="44" customFormat="false" ht="12.75" hidden="false" customHeight="false" outlineLevel="0" collapsed="false">
      <c r="A44" s="1" t="n">
        <v>37288</v>
      </c>
      <c r="B44" s="2" t="n">
        <f aca="false">+B43</f>
        <v>1500</v>
      </c>
      <c r="C44" s="3" t="n">
        <v>0.992222782946655</v>
      </c>
      <c r="D44" s="4" t="n">
        <v>463</v>
      </c>
      <c r="E44" s="4" t="n">
        <v>330</v>
      </c>
      <c r="F44" s="2" t="n">
        <f aca="false">B44*(D44-E44)*C44</f>
        <v>197948.445197858</v>
      </c>
      <c r="H44" s="2" t="n">
        <f aca="false">B44*D44</f>
        <v>694500</v>
      </c>
      <c r="I44" s="2" t="n">
        <f aca="false">(B44*C44*D44)*C44</f>
        <v>683739.452418392</v>
      </c>
      <c r="J44" s="2" t="n">
        <f aca="false">B44*E44</f>
        <v>495000</v>
      </c>
      <c r="K44" s="2" t="n">
        <f aca="false">B44*E44*C44</f>
        <v>491150.277558594</v>
      </c>
    </row>
    <row r="45" customFormat="false" ht="12.75" hidden="false" customHeight="false" outlineLevel="0" collapsed="false">
      <c r="A45" s="1" t="n">
        <v>37316</v>
      </c>
      <c r="B45" s="2" t="n">
        <f aca="false">+B44</f>
        <v>1500</v>
      </c>
      <c r="C45" s="3" t="n">
        <v>0.99052326559706</v>
      </c>
      <c r="D45" s="4" t="n">
        <v>463</v>
      </c>
      <c r="E45" s="4" t="n">
        <v>330</v>
      </c>
      <c r="F45" s="2" t="n">
        <f aca="false">B45*(D45-E45)*C45</f>
        <v>197609.391486613</v>
      </c>
      <c r="H45" s="2" t="n">
        <f aca="false">B45*D45</f>
        <v>694500</v>
      </c>
      <c r="I45" s="2" t="n">
        <f aca="false">(B45*C45*D45)*C45</f>
        <v>681399.187914054</v>
      </c>
      <c r="J45" s="2" t="n">
        <f aca="false">B45*E45</f>
        <v>495000</v>
      </c>
      <c r="K45" s="2" t="n">
        <f aca="false">B45*E45*C45</f>
        <v>490309.016470545</v>
      </c>
    </row>
    <row r="46" customFormat="false" ht="12.75" hidden="false" customHeight="false" outlineLevel="0" collapsed="false">
      <c r="A46" s="1" t="n">
        <v>37347</v>
      </c>
      <c r="B46" s="2" t="n">
        <v>750</v>
      </c>
      <c r="C46" s="3" t="n">
        <v>0.988618254949257</v>
      </c>
      <c r="D46" s="4" t="n">
        <v>463</v>
      </c>
      <c r="E46" s="4" t="n">
        <v>330</v>
      </c>
      <c r="F46" s="2" t="n">
        <f aca="false">B46*(D46-E46)*C46</f>
        <v>98614.6709311884</v>
      </c>
      <c r="H46" s="2" t="n">
        <f aca="false">B46*D46</f>
        <v>347250</v>
      </c>
      <c r="I46" s="2" t="n">
        <f aca="false">(B46*C46*D46)*C46</f>
        <v>339390.362258068</v>
      </c>
      <c r="J46" s="2" t="n">
        <f aca="false">B46*E46</f>
        <v>247500</v>
      </c>
      <c r="K46" s="2" t="n">
        <f aca="false">B46*E46*C46</f>
        <v>244683.018099941</v>
      </c>
    </row>
    <row r="47" customFormat="false" ht="12.75" hidden="false" customHeight="false" outlineLevel="0" collapsed="false">
      <c r="A47" s="1" t="n">
        <v>37377</v>
      </c>
      <c r="B47" s="2" t="n">
        <f aca="false">+B46</f>
        <v>750</v>
      </c>
      <c r="C47" s="3" t="n">
        <v>0.986687976151644</v>
      </c>
      <c r="D47" s="4" t="n">
        <v>463</v>
      </c>
      <c r="E47" s="4" t="n">
        <v>330</v>
      </c>
      <c r="F47" s="2" t="n">
        <f aca="false">B47*(D47-E47)*C47</f>
        <v>98422.1256211265</v>
      </c>
      <c r="H47" s="2" t="n">
        <f aca="false">B47*D47</f>
        <v>347250</v>
      </c>
      <c r="I47" s="2" t="n">
        <f aca="false">(B47*C47*D47)*C47</f>
        <v>338066.335602504</v>
      </c>
      <c r="J47" s="2" t="n">
        <f aca="false">B47*E47</f>
        <v>247500</v>
      </c>
      <c r="K47" s="2" t="n">
        <f aca="false">B47*E47*C47</f>
        <v>244205.274097532</v>
      </c>
    </row>
    <row r="48" customFormat="false" ht="12.75" hidden="false" customHeight="false" outlineLevel="0" collapsed="false">
      <c r="A48" s="1" t="n">
        <v>37408</v>
      </c>
      <c r="B48" s="2" t="n">
        <f aca="false">+B47</f>
        <v>750</v>
      </c>
      <c r="C48" s="3" t="n">
        <v>0.984686648970404</v>
      </c>
      <c r="D48" s="4" t="n">
        <v>463</v>
      </c>
      <c r="E48" s="4" t="n">
        <v>330</v>
      </c>
      <c r="F48" s="2" t="n">
        <f aca="false">B48*(D48-E48)*C48</f>
        <v>98222.4932347978</v>
      </c>
      <c r="H48" s="2" t="n">
        <f aca="false">B48*D48</f>
        <v>347250</v>
      </c>
      <c r="I48" s="2" t="n">
        <f aca="false">(B48*C48*D48)*C48</f>
        <v>336696.307390381</v>
      </c>
      <c r="J48" s="2" t="n">
        <f aca="false">B48*E48</f>
        <v>247500</v>
      </c>
      <c r="K48" s="2" t="n">
        <f aca="false">B48*E48*C48</f>
        <v>243709.945620175</v>
      </c>
    </row>
    <row r="49" customFormat="false" ht="12.75" hidden="false" customHeight="false" outlineLevel="0" collapsed="false">
      <c r="A49" s="1" t="n">
        <v>37438</v>
      </c>
      <c r="B49" s="2" t="n">
        <f aca="false">+B48</f>
        <v>750</v>
      </c>
      <c r="C49" s="3" t="n">
        <v>0.982671899873486</v>
      </c>
      <c r="D49" s="4" t="n">
        <v>463</v>
      </c>
      <c r="E49" s="4" t="n">
        <v>330</v>
      </c>
      <c r="F49" s="2" t="n">
        <f aca="false">B49*(D49-E49)*C49</f>
        <v>98021.5220123802</v>
      </c>
      <c r="H49" s="2" t="n">
        <f aca="false">B49*D49</f>
        <v>347250</v>
      </c>
      <c r="I49" s="2" t="n">
        <f aca="false">(B49*C49*D49)*C49</f>
        <v>335319.900807635</v>
      </c>
      <c r="J49" s="2" t="n">
        <f aca="false">B49*E49</f>
        <v>247500</v>
      </c>
      <c r="K49" s="2" t="n">
        <f aca="false">B49*E49*C49</f>
        <v>243211.295218688</v>
      </c>
    </row>
    <row r="50" customFormat="false" ht="12.75" hidden="false" customHeight="false" outlineLevel="0" collapsed="false">
      <c r="A50" s="1" t="n">
        <v>37469</v>
      </c>
      <c r="B50" s="2" t="n">
        <f aca="false">+B49</f>
        <v>750</v>
      </c>
      <c r="C50" s="3" t="n">
        <v>0.980438324810591</v>
      </c>
      <c r="D50" s="4" t="n">
        <v>463</v>
      </c>
      <c r="E50" s="4" t="n">
        <v>330</v>
      </c>
      <c r="F50" s="2" t="n">
        <f aca="false">B50*(D50-E50)*C50</f>
        <v>97798.7228998565</v>
      </c>
      <c r="H50" s="2" t="n">
        <f aca="false">B50*D50</f>
        <v>347250</v>
      </c>
      <c r="I50" s="2" t="n">
        <f aca="false">(B50*C50*D50)*C50</f>
        <v>333797.294966006</v>
      </c>
      <c r="J50" s="2" t="n">
        <f aca="false">B50*E50</f>
        <v>247500</v>
      </c>
      <c r="K50" s="2" t="n">
        <f aca="false">B50*E50*C50</f>
        <v>242658.485390621</v>
      </c>
    </row>
    <row r="51" customFormat="false" ht="12.75" hidden="false" customHeight="false" outlineLevel="0" collapsed="false">
      <c r="A51" s="1" t="n">
        <v>37500</v>
      </c>
      <c r="B51" s="2" t="n">
        <f aca="false">+B50</f>
        <v>750</v>
      </c>
      <c r="C51" s="3" t="n">
        <v>0.978155757283007</v>
      </c>
      <c r="D51" s="4" t="n">
        <v>463</v>
      </c>
      <c r="E51" s="4" t="n">
        <v>330</v>
      </c>
      <c r="F51" s="2" t="n">
        <f aca="false">B51*(D51-E51)*C51</f>
        <v>97571.0367889799</v>
      </c>
      <c r="H51" s="2" t="n">
        <f aca="false">B51*D51</f>
        <v>347250</v>
      </c>
      <c r="I51" s="2" t="n">
        <f aca="false">(B51*C51*D51)*C51</f>
        <v>332244.871041921</v>
      </c>
      <c r="J51" s="2" t="n">
        <f aca="false">B51*E51</f>
        <v>247500</v>
      </c>
      <c r="K51" s="2" t="n">
        <f aca="false">B51*E51*C51</f>
        <v>242093.549927544</v>
      </c>
    </row>
    <row r="52" customFormat="false" ht="12.75" hidden="false" customHeight="false" outlineLevel="0" collapsed="false">
      <c r="A52" s="1" t="n">
        <v>37530</v>
      </c>
      <c r="B52" s="2" t="n">
        <f aca="false">+B51</f>
        <v>750</v>
      </c>
      <c r="C52" s="3" t="n">
        <v>0.975827247636349</v>
      </c>
      <c r="D52" s="4" t="n">
        <v>463</v>
      </c>
      <c r="E52" s="4" t="n">
        <v>330</v>
      </c>
      <c r="F52" s="2" t="n">
        <f aca="false">B52*(D52-E52)*C52</f>
        <v>97338.7679517259</v>
      </c>
      <c r="H52" s="2" t="n">
        <f aca="false">B52*D52</f>
        <v>347250</v>
      </c>
      <c r="I52" s="2" t="n">
        <f aca="false">(B52*C52*D52)*C52</f>
        <v>330664.929282955</v>
      </c>
      <c r="J52" s="2" t="n">
        <f aca="false">B52*E52</f>
        <v>247500</v>
      </c>
      <c r="K52" s="2" t="n">
        <f aca="false">B52*E52*C52</f>
        <v>241517.243789997</v>
      </c>
    </row>
    <row r="53" customFormat="false" ht="12.75" hidden="false" customHeight="false" outlineLevel="0" collapsed="false">
      <c r="A53" s="1" t="n">
        <v>37561</v>
      </c>
      <c r="B53" s="2" t="n">
        <f aca="false">+B52</f>
        <v>750</v>
      </c>
      <c r="C53" s="3" t="n">
        <v>0.973248686803281</v>
      </c>
      <c r="D53" s="4" t="n">
        <v>463</v>
      </c>
      <c r="E53" s="4" t="n">
        <v>330</v>
      </c>
      <c r="F53" s="2" t="n">
        <f aca="false">B53*(D53-E53)*C53</f>
        <v>97081.5565086272</v>
      </c>
      <c r="H53" s="2" t="n">
        <f aca="false">B53*D53</f>
        <v>347250</v>
      </c>
      <c r="I53" s="2" t="n">
        <f aca="false">(B53*C53*D53)*C53</f>
        <v>328919.716460007</v>
      </c>
      <c r="J53" s="2" t="n">
        <f aca="false">B53*E53</f>
        <v>247500</v>
      </c>
      <c r="K53" s="2" t="n">
        <f aca="false">B53*E53*C53</f>
        <v>240879.049983812</v>
      </c>
    </row>
    <row r="54" customFormat="false" ht="12.75" hidden="false" customHeight="false" outlineLevel="0" collapsed="false">
      <c r="A54" s="1" t="n">
        <v>37591</v>
      </c>
      <c r="B54" s="2" t="n">
        <f aca="false">+B53</f>
        <v>750</v>
      </c>
      <c r="C54" s="3" t="n">
        <v>0.97067966968307</v>
      </c>
      <c r="D54" s="4" t="n">
        <v>463</v>
      </c>
      <c r="E54" s="4" t="n">
        <v>330</v>
      </c>
      <c r="F54" s="2" t="n">
        <f aca="false">B54*(D54-E54)*C54</f>
        <v>96825.2970508862</v>
      </c>
      <c r="H54" s="2" t="n">
        <f aca="false">B54*D54</f>
        <v>347250</v>
      </c>
      <c r="I54" s="2" t="n">
        <f aca="false">(B54*C54*D54)*C54</f>
        <v>327185.555089488</v>
      </c>
      <c r="J54" s="2" t="n">
        <f aca="false">B54*E54</f>
        <v>247500</v>
      </c>
      <c r="K54" s="2" t="n">
        <f aca="false">B54*E54*C54</f>
        <v>240243.21824656</v>
      </c>
    </row>
    <row r="55" customFormat="false" ht="12.75" hidden="false" customHeight="false" outlineLevel="0" collapsed="false">
      <c r="A55" s="1" t="n">
        <v>37622</v>
      </c>
      <c r="B55" s="2" t="n">
        <f aca="false">+B54</f>
        <v>750</v>
      </c>
      <c r="C55" s="3" t="n">
        <v>0.967884979567552</v>
      </c>
      <c r="D55" s="4" t="n">
        <v>463</v>
      </c>
      <c r="E55" s="4" t="n">
        <v>330</v>
      </c>
      <c r="F55" s="2" t="n">
        <f aca="false">B55*(D55-E55)*C55</f>
        <v>96546.5267118633</v>
      </c>
      <c r="H55" s="2" t="n">
        <f aca="false">B55*D55</f>
        <v>347250</v>
      </c>
      <c r="I55" s="2" t="n">
        <f aca="false">(B55*C55*D55)*C55</f>
        <v>325304.263117769</v>
      </c>
      <c r="J55" s="2" t="n">
        <f aca="false">B55*E55</f>
        <v>247500</v>
      </c>
      <c r="K55" s="2" t="n">
        <f aca="false">B55*E55*C55</f>
        <v>239551.532442969</v>
      </c>
    </row>
    <row r="56" customFormat="false" ht="12.75" hidden="false" customHeight="false" outlineLevel="0" collapsed="false">
      <c r="A56" s="1" t="n">
        <v>37653</v>
      </c>
      <c r="B56" s="2" t="n">
        <f aca="false">+B55</f>
        <v>750</v>
      </c>
      <c r="C56" s="3" t="n">
        <v>0.964922415732823</v>
      </c>
      <c r="D56" s="4" t="n">
        <v>463</v>
      </c>
      <c r="E56" s="4" t="n">
        <v>330</v>
      </c>
      <c r="F56" s="2" t="n">
        <f aca="false">B56*(D56-E56)*C56</f>
        <v>96251.0109693491</v>
      </c>
      <c r="H56" s="2" t="n">
        <f aca="false">B56*D56</f>
        <v>347250</v>
      </c>
      <c r="I56" s="2" t="n">
        <f aca="false">(B56*C56*D56)*C56</f>
        <v>323315.886946229</v>
      </c>
      <c r="J56" s="2" t="n">
        <f aca="false">B56*E56</f>
        <v>247500</v>
      </c>
      <c r="K56" s="2" t="n">
        <f aca="false">B56*E56*C56</f>
        <v>238818.297893874</v>
      </c>
    </row>
    <row r="57" customFormat="false" ht="12.75" hidden="false" customHeight="false" outlineLevel="0" collapsed="false">
      <c r="A57" s="1" t="n">
        <v>37681</v>
      </c>
      <c r="B57" s="2" t="n">
        <f aca="false">+B56</f>
        <v>750</v>
      </c>
      <c r="C57" s="3" t="n">
        <v>0.962166117340775</v>
      </c>
      <c r="D57" s="4" t="n">
        <v>463</v>
      </c>
      <c r="E57" s="4" t="n">
        <v>330</v>
      </c>
      <c r="F57" s="2" t="n">
        <f aca="false">B57*(D57-E57)*C57</f>
        <v>95976.0702047423</v>
      </c>
      <c r="H57" s="2" t="n">
        <f aca="false">B57*D57</f>
        <v>347250</v>
      </c>
      <c r="I57" s="2" t="n">
        <f aca="false">(B57*C57*D57)*C57</f>
        <v>321471.423072782</v>
      </c>
      <c r="J57" s="2" t="n">
        <f aca="false">B57*E57</f>
        <v>247500</v>
      </c>
      <c r="K57" s="2" t="n">
        <f aca="false">B57*E57*C57</f>
        <v>238136.114041842</v>
      </c>
    </row>
    <row r="58" customFormat="false" ht="12.75" hidden="false" customHeight="false" outlineLevel="0" collapsed="false">
      <c r="A58" s="1" t="n">
        <v>37712</v>
      </c>
      <c r="B58" s="2" t="n">
        <f aca="false">+B57</f>
        <v>750</v>
      </c>
      <c r="C58" s="3" t="n">
        <v>0.9590306090028</v>
      </c>
      <c r="D58" s="4" t="n">
        <v>463</v>
      </c>
      <c r="E58" s="4" t="n">
        <v>330</v>
      </c>
      <c r="F58" s="2" t="n">
        <f aca="false">B58*(D58-E58)*C58</f>
        <v>95663.3032480293</v>
      </c>
      <c r="H58" s="2" t="n">
        <f aca="false">B58*D58</f>
        <v>347250</v>
      </c>
      <c r="I58" s="2" t="n">
        <f aca="false">(B58*C58*D58)*C58</f>
        <v>319379.613951737</v>
      </c>
      <c r="J58" s="2" t="n">
        <f aca="false">B58*E58</f>
        <v>247500</v>
      </c>
      <c r="K58" s="2" t="n">
        <f aca="false">B58*E58*C58</f>
        <v>237360.075728193</v>
      </c>
    </row>
    <row r="59" customFormat="false" ht="12.75" hidden="false" customHeight="false" outlineLevel="0" collapsed="false">
      <c r="A59" s="1" t="n">
        <v>37742</v>
      </c>
      <c r="B59" s="2" t="n">
        <f aca="false">+B58</f>
        <v>750</v>
      </c>
      <c r="C59" s="3" t="n">
        <v>0.955927318886329</v>
      </c>
      <c r="D59" s="4" t="n">
        <v>463</v>
      </c>
      <c r="E59" s="4" t="n">
        <v>330</v>
      </c>
      <c r="F59" s="2" t="n">
        <f aca="false">B59*(D59-E59)*C59</f>
        <v>95353.7500589113</v>
      </c>
      <c r="H59" s="2" t="n">
        <f aca="false">B59*D59</f>
        <v>347250</v>
      </c>
      <c r="I59" s="2" t="n">
        <f aca="false">(B59*C59*D59)*C59</f>
        <v>317316.021790391</v>
      </c>
      <c r="J59" s="2" t="n">
        <f aca="false">B59*E59</f>
        <v>247500</v>
      </c>
      <c r="K59" s="2" t="n">
        <f aca="false">B59*E59*C59</f>
        <v>236592.011424366</v>
      </c>
    </row>
    <row r="60" customFormat="false" ht="12.75" hidden="false" customHeight="false" outlineLevel="0" collapsed="false">
      <c r="A60" s="1" t="n">
        <v>37773</v>
      </c>
      <c r="B60" s="2" t="n">
        <f aca="false">+B59</f>
        <v>750</v>
      </c>
      <c r="C60" s="3" t="n">
        <v>0.952633695360528</v>
      </c>
      <c r="D60" s="4" t="n">
        <v>463</v>
      </c>
      <c r="E60" s="4" t="n">
        <v>330</v>
      </c>
      <c r="F60" s="2" t="n">
        <f aca="false">B60*(D60-E60)*C60</f>
        <v>95025.2111122127</v>
      </c>
      <c r="H60" s="2" t="n">
        <f aca="false">B60*D60</f>
        <v>347250</v>
      </c>
      <c r="I60" s="2" t="n">
        <f aca="false">(B60*C60*D60)*C60</f>
        <v>315133.180004465</v>
      </c>
      <c r="J60" s="2" t="n">
        <f aca="false">B60*E60</f>
        <v>247500</v>
      </c>
      <c r="K60" s="2" t="n">
        <f aca="false">B60*E60*C60</f>
        <v>235776.839601731</v>
      </c>
    </row>
    <row r="61" customFormat="false" ht="12.75" hidden="false" customHeight="false" outlineLevel="0" collapsed="false">
      <c r="A61" s="1" t="n">
        <v>37803</v>
      </c>
      <c r="B61" s="2" t="n">
        <f aca="false">+B60</f>
        <v>750</v>
      </c>
      <c r="C61" s="3" t="n">
        <v>0.94936368736666</v>
      </c>
      <c r="D61" s="4" t="n">
        <v>463</v>
      </c>
      <c r="E61" s="4" t="n">
        <v>330</v>
      </c>
      <c r="F61" s="2" t="n">
        <f aca="false">B61*(D61-E61)*C61</f>
        <v>94699.0278148243</v>
      </c>
      <c r="H61" s="2" t="n">
        <f aca="false">B61*D61</f>
        <v>347250</v>
      </c>
      <c r="I61" s="2" t="n">
        <f aca="false">(B61*C61*D61)*C61</f>
        <v>312973.442431699</v>
      </c>
      <c r="J61" s="2" t="n">
        <f aca="false">B61*E61</f>
        <v>247500</v>
      </c>
      <c r="K61" s="2" t="n">
        <f aca="false">B61*E61*C61</f>
        <v>234967.512623248</v>
      </c>
    </row>
    <row r="62" customFormat="false" ht="12.75" hidden="false" customHeight="false" outlineLevel="0" collapsed="false">
      <c r="A62" s="1" t="n">
        <v>37834</v>
      </c>
      <c r="B62" s="2" t="n">
        <f aca="false">+B61</f>
        <v>750</v>
      </c>
      <c r="C62" s="3" t="n">
        <v>0.945900580076607</v>
      </c>
      <c r="D62" s="4" t="n">
        <v>463</v>
      </c>
      <c r="E62" s="4" t="n">
        <v>330</v>
      </c>
      <c r="F62" s="2" t="n">
        <f aca="false">B62*(D62-E62)*C62</f>
        <v>94353.5828626416</v>
      </c>
      <c r="H62" s="2" t="n">
        <f aca="false">B62*D62</f>
        <v>347250</v>
      </c>
      <c r="I62" s="2" t="n">
        <f aca="false">(B62*C62*D62)*C62</f>
        <v>310694.265840921</v>
      </c>
      <c r="J62" s="2" t="n">
        <f aca="false">B62*E62</f>
        <v>247500</v>
      </c>
      <c r="K62" s="2" t="n">
        <f aca="false">B62*E62*C62</f>
        <v>234110.39356896</v>
      </c>
    </row>
    <row r="63" customFormat="false" ht="12.75" hidden="false" customHeight="false" outlineLevel="0" collapsed="false">
      <c r="A63" s="1" t="n">
        <v>37865</v>
      </c>
      <c r="B63" s="2" t="n">
        <f aca="false">+B62</f>
        <v>750</v>
      </c>
      <c r="C63" s="3" t="n">
        <v>0.942352386380327</v>
      </c>
      <c r="D63" s="4" t="n">
        <v>463</v>
      </c>
      <c r="E63" s="4" t="n">
        <v>330</v>
      </c>
      <c r="F63" s="2" t="n">
        <f aca="false">B63*(D63-E63)*C63</f>
        <v>93999.6505414376</v>
      </c>
      <c r="H63" s="2" t="n">
        <f aca="false">B63*D63</f>
        <v>347250</v>
      </c>
      <c r="I63" s="2" t="n">
        <f aca="false">(B63*C63*D63)*C63</f>
        <v>308367.729985523</v>
      </c>
      <c r="J63" s="2" t="n">
        <f aca="false">B63*E63</f>
        <v>247500</v>
      </c>
      <c r="K63" s="2" t="n">
        <f aca="false">B63*E63*C63</f>
        <v>233232.215629131</v>
      </c>
    </row>
    <row r="64" customFormat="false" ht="12.75" hidden="false" customHeight="false" outlineLevel="0" collapsed="false">
      <c r="A64" s="1" t="n">
        <v>37895</v>
      </c>
      <c r="B64" s="2" t="n">
        <f aca="false">+B63</f>
        <v>750</v>
      </c>
      <c r="C64" s="3" t="n">
        <v>0.938855036236621</v>
      </c>
      <c r="D64" s="4" t="n">
        <v>463</v>
      </c>
      <c r="E64" s="4" t="n">
        <v>330</v>
      </c>
      <c r="F64" s="2" t="n">
        <f aca="false">B64*(D64-E64)*C64</f>
        <v>93650.789864603</v>
      </c>
      <c r="H64" s="2" t="n">
        <f aca="false">B64*D64</f>
        <v>347250</v>
      </c>
      <c r="I64" s="2" t="n">
        <f aca="false">(B64*C64*D64)*C64</f>
        <v>306083.08853097</v>
      </c>
      <c r="J64" s="2" t="n">
        <f aca="false">B64*E64</f>
        <v>247500</v>
      </c>
      <c r="K64" s="2" t="n">
        <f aca="false">B64*E64*C64</f>
        <v>232366.621468564</v>
      </c>
    </row>
    <row r="65" customFormat="false" ht="12.75" hidden="false" customHeight="false" outlineLevel="0" collapsed="false">
      <c r="F65" s="2" t="n">
        <f aca="false">SUM(F41:F64)</f>
        <v>2955748.50141409</v>
      </c>
      <c r="H65" s="2" t="n">
        <f aca="false">SUM(H41:H64)</f>
        <v>10533250</v>
      </c>
      <c r="I65" s="2" t="n">
        <f aca="false">SUM(I41:I64)</f>
        <v>10055035.3451256</v>
      </c>
      <c r="J65" s="2" t="n">
        <f aca="false">SUM(J41:J64)</f>
        <v>7507500</v>
      </c>
      <c r="K65" s="2" t="n">
        <f aca="false">SUM(K41:K64)</f>
        <v>7333812.07117781</v>
      </c>
    </row>
    <row r="67" customFormat="false" ht="12.75" hidden="false" customHeight="false" outlineLevel="0" collapsed="false">
      <c r="D67" s="4" t="n">
        <f aca="false">24*500</f>
        <v>12000</v>
      </c>
      <c r="E67" s="4" t="n">
        <f aca="false">+F65/2</f>
        <v>1477874.25070704</v>
      </c>
      <c r="F67" s="2" t="n">
        <f aca="false">E67/D67</f>
        <v>123.15618755892</v>
      </c>
    </row>
    <row r="69" customFormat="false" ht="12.75" hidden="false" customHeight="false" outlineLevel="0" collapsed="false">
      <c r="F69" s="2" t="n">
        <f aca="false">+F65*0.4</f>
        <v>1182299.40056563</v>
      </c>
    </row>
    <row r="70" customFormat="false" ht="12.75" hidden="false" customHeight="false" outlineLevel="0" collapsed="false">
      <c r="C70" s="3" t="s">
        <v>10</v>
      </c>
      <c r="D70" s="4" t="n">
        <v>-2000000</v>
      </c>
    </row>
    <row r="71" customFormat="false" ht="12.75" hidden="false" customHeight="false" outlineLevel="0" collapsed="false">
      <c r="C71" s="3" t="s">
        <v>11</v>
      </c>
      <c r="D71" s="4" t="n">
        <f aca="false">+F65</f>
        <v>2955748.50141409</v>
      </c>
    </row>
    <row r="72" customFormat="false" ht="12.75" hidden="false" customHeight="false" outlineLevel="0" collapsed="false">
      <c r="C72" s="3" t="s">
        <v>12</v>
      </c>
      <c r="D72" s="7" t="n">
        <v>0</v>
      </c>
    </row>
    <row r="74" customFormat="false" ht="12.75" hidden="false" customHeight="false" outlineLevel="0" collapsed="false">
      <c r="C74" s="3" t="s">
        <v>5</v>
      </c>
      <c r="D74" s="7" t="n">
        <f aca="false">+D70+D71+D72</f>
        <v>955748.501414085</v>
      </c>
    </row>
    <row r="75" customFormat="false" ht="12.75" hidden="false" customHeight="false" outlineLevel="0" collapsed="false">
      <c r="A75" s="5" t="s">
        <v>15</v>
      </c>
    </row>
    <row r="77" customFormat="false" ht="12.75" hidden="false" customHeight="false" outlineLevel="0" collapsed="false">
      <c r="B77" s="4" t="s">
        <v>1</v>
      </c>
      <c r="C77" s="3" t="s">
        <v>2</v>
      </c>
      <c r="D77" s="4" t="s">
        <v>3</v>
      </c>
      <c r="E77" s="4" t="s">
        <v>4</v>
      </c>
      <c r="F77" s="4" t="s">
        <v>5</v>
      </c>
      <c r="H77" s="4" t="s">
        <v>6</v>
      </c>
      <c r="I77" s="2" t="s">
        <v>7</v>
      </c>
      <c r="J77" s="4" t="s">
        <v>8</v>
      </c>
      <c r="K77" s="2" t="s">
        <v>9</v>
      </c>
    </row>
    <row r="78" customFormat="false" ht="12.75" hidden="false" customHeight="false" outlineLevel="0" collapsed="false">
      <c r="A78" s="1" t="n">
        <v>37196</v>
      </c>
      <c r="B78" s="2" t="n">
        <v>0</v>
      </c>
      <c r="C78" s="3" t="n">
        <v>0.99802154075236</v>
      </c>
      <c r="D78" s="4" t="n">
        <v>218</v>
      </c>
      <c r="E78" s="4" t="n">
        <v>155</v>
      </c>
      <c r="F78" s="2" t="n">
        <f aca="false">B78*(D78-E78)*C78</f>
        <v>0</v>
      </c>
      <c r="H78" s="2" t="n">
        <f aca="false">B78*D78</f>
        <v>0</v>
      </c>
      <c r="I78" s="2" t="n">
        <f aca="false">(B78*C78*D78)*C78</f>
        <v>0</v>
      </c>
      <c r="J78" s="2" t="n">
        <f aca="false">B78*E78</f>
        <v>0</v>
      </c>
      <c r="K78" s="2" t="n">
        <f aca="false">B78*E78*C78</f>
        <v>0</v>
      </c>
    </row>
    <row r="79" customFormat="false" ht="12.75" hidden="false" customHeight="false" outlineLevel="0" collapsed="false">
      <c r="A79" s="1" t="n">
        <v>37226</v>
      </c>
      <c r="B79" s="2" t="n">
        <f aca="false">+B78</f>
        <v>0</v>
      </c>
      <c r="C79" s="3" t="n">
        <v>0.996109473116242</v>
      </c>
      <c r="D79" s="4" t="n">
        <f aca="false">D78</f>
        <v>218</v>
      </c>
      <c r="E79" s="4" t="n">
        <f aca="false">E78</f>
        <v>155</v>
      </c>
      <c r="F79" s="2" t="n">
        <f aca="false">B79*(D79-E79)*C79</f>
        <v>0</v>
      </c>
      <c r="H79" s="2" t="n">
        <f aca="false">B79*D79</f>
        <v>0</v>
      </c>
      <c r="I79" s="2" t="n">
        <f aca="false">(B79*C79*D79)*C79</f>
        <v>0</v>
      </c>
      <c r="J79" s="2" t="n">
        <f aca="false">B79*E79</f>
        <v>0</v>
      </c>
      <c r="K79" s="2" t="n">
        <f aca="false">B79*E79*C79</f>
        <v>0</v>
      </c>
    </row>
    <row r="80" customFormat="false" ht="12.75" hidden="false" customHeight="false" outlineLevel="0" collapsed="false">
      <c r="A80" s="1" t="n">
        <v>37257</v>
      </c>
      <c r="B80" s="2" t="n">
        <f aca="false">+B79</f>
        <v>0</v>
      </c>
      <c r="C80" s="3" t="n">
        <v>0.994168915550791</v>
      </c>
      <c r="D80" s="4" t="n">
        <f aca="false">D79</f>
        <v>218</v>
      </c>
      <c r="E80" s="4" t="n">
        <f aca="false">E79</f>
        <v>155</v>
      </c>
      <c r="F80" s="2" t="n">
        <f aca="false">B80*(D80-E80)*C80</f>
        <v>0</v>
      </c>
      <c r="H80" s="2" t="n">
        <f aca="false">B80*D80</f>
        <v>0</v>
      </c>
      <c r="I80" s="2" t="n">
        <f aca="false">(B80*C80*D80)*C80</f>
        <v>0</v>
      </c>
      <c r="J80" s="2" t="n">
        <f aca="false">B80*E80</f>
        <v>0</v>
      </c>
      <c r="K80" s="2" t="n">
        <f aca="false">B80*E80*C80</f>
        <v>0</v>
      </c>
    </row>
    <row r="81" customFormat="false" ht="12.75" hidden="false" customHeight="false" outlineLevel="0" collapsed="false">
      <c r="A81" s="1" t="n">
        <v>37288</v>
      </c>
      <c r="B81" s="2" t="n">
        <f aca="false">+B80</f>
        <v>0</v>
      </c>
      <c r="C81" s="3" t="n">
        <v>0.992222782946655</v>
      </c>
      <c r="D81" s="4" t="n">
        <f aca="false">D80</f>
        <v>218</v>
      </c>
      <c r="E81" s="4" t="n">
        <f aca="false">E80</f>
        <v>155</v>
      </c>
      <c r="F81" s="2" t="n">
        <f aca="false">B81*(D81-E81)*C81</f>
        <v>0</v>
      </c>
      <c r="H81" s="2" t="n">
        <f aca="false">B81*D81</f>
        <v>0</v>
      </c>
      <c r="I81" s="2" t="n">
        <f aca="false">(B81*C81*D81)*C81</f>
        <v>0</v>
      </c>
      <c r="J81" s="2" t="n">
        <f aca="false">B81*E81</f>
        <v>0</v>
      </c>
      <c r="K81" s="2" t="n">
        <f aca="false">B81*E81*C81</f>
        <v>0</v>
      </c>
    </row>
    <row r="82" customFormat="false" ht="12.75" hidden="false" customHeight="false" outlineLevel="0" collapsed="false">
      <c r="A82" s="1" t="n">
        <v>37316</v>
      </c>
      <c r="B82" s="2" t="n">
        <f aca="false">+B81</f>
        <v>0</v>
      </c>
      <c r="C82" s="3" t="n">
        <v>0.99052326559706</v>
      </c>
      <c r="D82" s="4" t="n">
        <f aca="false">D81</f>
        <v>218</v>
      </c>
      <c r="E82" s="4" t="n">
        <f aca="false">E81</f>
        <v>155</v>
      </c>
      <c r="F82" s="2" t="n">
        <f aca="false">B82*(D82-E82)*C82</f>
        <v>0</v>
      </c>
      <c r="H82" s="2" t="n">
        <f aca="false">B82*D82</f>
        <v>0</v>
      </c>
      <c r="I82" s="2" t="n">
        <f aca="false">(B82*C82*D82)*C82</f>
        <v>0</v>
      </c>
      <c r="J82" s="2" t="n">
        <f aca="false">B82*E82</f>
        <v>0</v>
      </c>
      <c r="K82" s="2" t="n">
        <f aca="false">B82*E82*C82</f>
        <v>0</v>
      </c>
    </row>
    <row r="83" customFormat="false" ht="12.75" hidden="false" customHeight="false" outlineLevel="0" collapsed="false">
      <c r="A83" s="1" t="n">
        <v>37347</v>
      </c>
      <c r="B83" s="2" t="n">
        <f aca="false">+B82</f>
        <v>0</v>
      </c>
      <c r="C83" s="3" t="n">
        <v>0.988618254949257</v>
      </c>
      <c r="D83" s="4" t="n">
        <f aca="false">D82</f>
        <v>218</v>
      </c>
      <c r="E83" s="4" t="n">
        <f aca="false">E82</f>
        <v>155</v>
      </c>
      <c r="F83" s="2" t="n">
        <f aca="false">B83*(D83-E83)*C83</f>
        <v>0</v>
      </c>
      <c r="H83" s="2" t="n">
        <f aca="false">B83*D83</f>
        <v>0</v>
      </c>
      <c r="I83" s="2" t="n">
        <f aca="false">(B83*C83*D83)*C83</f>
        <v>0</v>
      </c>
      <c r="J83" s="2" t="n">
        <f aca="false">B83*E83</f>
        <v>0</v>
      </c>
      <c r="K83" s="2" t="n">
        <f aca="false">B83*E83*C83</f>
        <v>0</v>
      </c>
    </row>
    <row r="84" customFormat="false" ht="12.75" hidden="false" customHeight="false" outlineLevel="0" collapsed="false">
      <c r="A84" s="1" t="n">
        <v>37377</v>
      </c>
      <c r="B84" s="2" t="n">
        <f aca="false">+B83</f>
        <v>0</v>
      </c>
      <c r="C84" s="3" t="n">
        <v>0.986687976151644</v>
      </c>
      <c r="D84" s="4" t="n">
        <f aca="false">D83</f>
        <v>218</v>
      </c>
      <c r="E84" s="4" t="n">
        <f aca="false">E83</f>
        <v>155</v>
      </c>
      <c r="F84" s="2" t="n">
        <f aca="false">B84*(D84-E84)*C84</f>
        <v>0</v>
      </c>
      <c r="H84" s="2" t="n">
        <f aca="false">B84*D84</f>
        <v>0</v>
      </c>
      <c r="I84" s="2" t="n">
        <f aca="false">(B84*C84*D84)*C84</f>
        <v>0</v>
      </c>
      <c r="J84" s="2" t="n">
        <f aca="false">B84*E84</f>
        <v>0</v>
      </c>
      <c r="K84" s="2" t="n">
        <f aca="false">B84*E84*C84</f>
        <v>0</v>
      </c>
    </row>
    <row r="85" customFormat="false" ht="12.75" hidden="false" customHeight="false" outlineLevel="0" collapsed="false">
      <c r="A85" s="1" t="n">
        <v>37408</v>
      </c>
      <c r="B85" s="2" t="n">
        <f aca="false">+B84</f>
        <v>0</v>
      </c>
      <c r="C85" s="3" t="n">
        <v>0.984686648970404</v>
      </c>
      <c r="D85" s="4" t="n">
        <f aca="false">D84</f>
        <v>218</v>
      </c>
      <c r="E85" s="4" t="n">
        <f aca="false">E84</f>
        <v>155</v>
      </c>
      <c r="F85" s="2" t="n">
        <f aca="false">B85*(D85-E85)*C85</f>
        <v>0</v>
      </c>
      <c r="H85" s="2" t="n">
        <f aca="false">B85*D85</f>
        <v>0</v>
      </c>
      <c r="I85" s="2" t="n">
        <f aca="false">(B85*C85*D85)*C85</f>
        <v>0</v>
      </c>
      <c r="J85" s="2" t="n">
        <f aca="false">B85*E85</f>
        <v>0</v>
      </c>
      <c r="K85" s="2" t="n">
        <f aca="false">B85*E85*C85</f>
        <v>0</v>
      </c>
    </row>
    <row r="86" customFormat="false" ht="12.75" hidden="false" customHeight="false" outlineLevel="0" collapsed="false">
      <c r="A86" s="1" t="n">
        <v>37438</v>
      </c>
      <c r="B86" s="2" t="n">
        <f aca="false">+B85</f>
        <v>0</v>
      </c>
      <c r="C86" s="3" t="n">
        <v>0.982671899873486</v>
      </c>
      <c r="D86" s="4" t="n">
        <f aca="false">D85</f>
        <v>218</v>
      </c>
      <c r="E86" s="4" t="n">
        <f aca="false">E85</f>
        <v>155</v>
      </c>
      <c r="F86" s="2" t="n">
        <f aca="false">B86*(D86-E86)*C86</f>
        <v>0</v>
      </c>
      <c r="H86" s="2" t="n">
        <f aca="false">B86*D86</f>
        <v>0</v>
      </c>
      <c r="I86" s="2" t="n">
        <f aca="false">(B86*C86*D86)*C86</f>
        <v>0</v>
      </c>
      <c r="J86" s="2" t="n">
        <f aca="false">B86*E86</f>
        <v>0</v>
      </c>
      <c r="K86" s="2" t="n">
        <f aca="false">B86*E86*C86</f>
        <v>0</v>
      </c>
    </row>
    <row r="87" customFormat="false" ht="12.75" hidden="false" customHeight="false" outlineLevel="0" collapsed="false">
      <c r="A87" s="1" t="n">
        <v>37469</v>
      </c>
      <c r="B87" s="2" t="n">
        <f aca="false">+B86</f>
        <v>0</v>
      </c>
      <c r="C87" s="3" t="n">
        <v>0.980438324810591</v>
      </c>
      <c r="D87" s="4" t="n">
        <f aca="false">D86</f>
        <v>218</v>
      </c>
      <c r="E87" s="4" t="n">
        <f aca="false">E86</f>
        <v>155</v>
      </c>
      <c r="F87" s="2" t="n">
        <f aca="false">B87*(D87-E87)*C87</f>
        <v>0</v>
      </c>
      <c r="H87" s="2" t="n">
        <f aca="false">B87*D87</f>
        <v>0</v>
      </c>
      <c r="I87" s="2" t="n">
        <f aca="false">(B87*C87*D87)*C87</f>
        <v>0</v>
      </c>
      <c r="J87" s="2" t="n">
        <f aca="false">B87*E87</f>
        <v>0</v>
      </c>
      <c r="K87" s="2" t="n">
        <f aca="false">B87*E87*C87</f>
        <v>0</v>
      </c>
    </row>
    <row r="88" customFormat="false" ht="12.75" hidden="false" customHeight="false" outlineLevel="0" collapsed="false">
      <c r="A88" s="1" t="n">
        <v>37500</v>
      </c>
      <c r="B88" s="2" t="n">
        <f aca="false">+B87</f>
        <v>0</v>
      </c>
      <c r="C88" s="3" t="n">
        <v>0.978155757283007</v>
      </c>
      <c r="D88" s="4" t="n">
        <f aca="false">D87</f>
        <v>218</v>
      </c>
      <c r="E88" s="4" t="n">
        <f aca="false">E87</f>
        <v>155</v>
      </c>
      <c r="F88" s="2" t="n">
        <f aca="false">B88*(D88-E88)*C88</f>
        <v>0</v>
      </c>
      <c r="H88" s="2" t="n">
        <f aca="false">B88*D88</f>
        <v>0</v>
      </c>
      <c r="I88" s="2" t="n">
        <f aca="false">(B88*C88*D88)*C88</f>
        <v>0</v>
      </c>
      <c r="J88" s="2" t="n">
        <f aca="false">B88*E88</f>
        <v>0</v>
      </c>
      <c r="K88" s="2" t="n">
        <f aca="false">B88*E88*C88</f>
        <v>0</v>
      </c>
    </row>
    <row r="89" customFormat="false" ht="12.75" hidden="false" customHeight="false" outlineLevel="0" collapsed="false">
      <c r="A89" s="1" t="n">
        <v>37530</v>
      </c>
      <c r="B89" s="2" t="n">
        <f aca="false">+B88</f>
        <v>0</v>
      </c>
      <c r="C89" s="3" t="n">
        <v>0.975827247636349</v>
      </c>
      <c r="D89" s="4" t="n">
        <f aca="false">D88</f>
        <v>218</v>
      </c>
      <c r="E89" s="4" t="n">
        <f aca="false">E88</f>
        <v>155</v>
      </c>
      <c r="F89" s="2" t="n">
        <f aca="false">B89*(D89-E89)*C89</f>
        <v>0</v>
      </c>
      <c r="H89" s="2" t="n">
        <f aca="false">B89*D89</f>
        <v>0</v>
      </c>
      <c r="I89" s="2" t="n">
        <f aca="false">(B89*C89*D89)*C89</f>
        <v>0</v>
      </c>
      <c r="J89" s="2" t="n">
        <f aca="false">B89*E89</f>
        <v>0</v>
      </c>
      <c r="K89" s="2" t="n">
        <f aca="false">B89*E89*C89</f>
        <v>0</v>
      </c>
    </row>
    <row r="90" customFormat="false" ht="12.75" hidden="false" customHeight="false" outlineLevel="0" collapsed="false">
      <c r="A90" s="1" t="n">
        <v>37561</v>
      </c>
      <c r="B90" s="2" t="n">
        <f aca="false">+B89</f>
        <v>0</v>
      </c>
      <c r="C90" s="3" t="n">
        <v>0.973248686803281</v>
      </c>
      <c r="D90" s="4" t="n">
        <f aca="false">D89</f>
        <v>218</v>
      </c>
      <c r="E90" s="4" t="n">
        <f aca="false">E89</f>
        <v>155</v>
      </c>
      <c r="F90" s="2" t="n">
        <f aca="false">B90*(D90-E90)*C90</f>
        <v>0</v>
      </c>
      <c r="H90" s="2" t="n">
        <f aca="false">B90*D90</f>
        <v>0</v>
      </c>
      <c r="I90" s="2" t="n">
        <f aca="false">(B90*C90*D90)*C90</f>
        <v>0</v>
      </c>
      <c r="J90" s="2" t="n">
        <f aca="false">B90*E90</f>
        <v>0</v>
      </c>
      <c r="K90" s="2" t="n">
        <f aca="false">B90*E90*C90</f>
        <v>0</v>
      </c>
    </row>
    <row r="91" customFormat="false" ht="12.75" hidden="false" customHeight="false" outlineLevel="0" collapsed="false">
      <c r="A91" s="1" t="n">
        <v>37591</v>
      </c>
      <c r="B91" s="2" t="n">
        <f aca="false">+B90</f>
        <v>0</v>
      </c>
      <c r="C91" s="3" t="n">
        <v>0.97067966968307</v>
      </c>
      <c r="D91" s="4" t="n">
        <f aca="false">D90</f>
        <v>218</v>
      </c>
      <c r="E91" s="4" t="n">
        <f aca="false">E90</f>
        <v>155</v>
      </c>
      <c r="F91" s="2" t="n">
        <f aca="false">B91*(D91-E91)*C91</f>
        <v>0</v>
      </c>
      <c r="H91" s="2" t="n">
        <f aca="false">B91*D91</f>
        <v>0</v>
      </c>
      <c r="I91" s="2" t="n">
        <f aca="false">(B91*C91*D91)*C91</f>
        <v>0</v>
      </c>
      <c r="J91" s="2" t="n">
        <f aca="false">B91*E91</f>
        <v>0</v>
      </c>
      <c r="K91" s="2" t="n">
        <f aca="false">B91*E91*C91</f>
        <v>0</v>
      </c>
    </row>
    <row r="92" customFormat="false" ht="12.75" hidden="false" customHeight="false" outlineLevel="0" collapsed="false">
      <c r="A92" s="1" t="n">
        <v>37622</v>
      </c>
      <c r="B92" s="2" t="n">
        <f aca="false">+B91</f>
        <v>0</v>
      </c>
      <c r="C92" s="3" t="n">
        <v>0.967884979567552</v>
      </c>
      <c r="D92" s="4" t="n">
        <f aca="false">D91</f>
        <v>218</v>
      </c>
      <c r="E92" s="4" t="n">
        <f aca="false">E91</f>
        <v>155</v>
      </c>
      <c r="F92" s="2" t="n">
        <f aca="false">B92*(D92-E92)*C92</f>
        <v>0</v>
      </c>
      <c r="H92" s="2" t="n">
        <f aca="false">B92*D92</f>
        <v>0</v>
      </c>
      <c r="I92" s="2" t="n">
        <f aca="false">(B92*C92*D92)*C92</f>
        <v>0</v>
      </c>
      <c r="J92" s="2" t="n">
        <f aca="false">B92*E92</f>
        <v>0</v>
      </c>
      <c r="K92" s="2" t="n">
        <f aca="false">B92*E92*C92</f>
        <v>0</v>
      </c>
    </row>
    <row r="93" customFormat="false" ht="12.75" hidden="false" customHeight="false" outlineLevel="0" collapsed="false">
      <c r="A93" s="1" t="n">
        <v>37653</v>
      </c>
      <c r="B93" s="2" t="n">
        <f aca="false">+B92</f>
        <v>0</v>
      </c>
      <c r="C93" s="3" t="n">
        <v>0.964922415732823</v>
      </c>
      <c r="D93" s="4" t="n">
        <f aca="false">D92</f>
        <v>218</v>
      </c>
      <c r="E93" s="4" t="n">
        <f aca="false">E92</f>
        <v>155</v>
      </c>
      <c r="F93" s="2" t="n">
        <f aca="false">B93*(D93-E93)*C93</f>
        <v>0</v>
      </c>
      <c r="H93" s="2" t="n">
        <f aca="false">B93*D93</f>
        <v>0</v>
      </c>
      <c r="I93" s="2" t="n">
        <f aca="false">(B93*C93*D93)*C93</f>
        <v>0</v>
      </c>
      <c r="J93" s="2" t="n">
        <f aca="false">B93*E93</f>
        <v>0</v>
      </c>
      <c r="K93" s="2" t="n">
        <f aca="false">B93*E93*C93</f>
        <v>0</v>
      </c>
    </row>
    <row r="94" customFormat="false" ht="12.75" hidden="false" customHeight="false" outlineLevel="0" collapsed="false">
      <c r="A94" s="1" t="n">
        <v>37681</v>
      </c>
      <c r="B94" s="2" t="n">
        <f aca="false">+B93</f>
        <v>0</v>
      </c>
      <c r="C94" s="3" t="n">
        <v>0.962166117340775</v>
      </c>
      <c r="D94" s="4" t="n">
        <f aca="false">D93</f>
        <v>218</v>
      </c>
      <c r="E94" s="4" t="n">
        <f aca="false">E93</f>
        <v>155</v>
      </c>
      <c r="F94" s="2" t="n">
        <f aca="false">B94*(D94-E94)*C94</f>
        <v>0</v>
      </c>
      <c r="H94" s="2" t="n">
        <f aca="false">B94*D94</f>
        <v>0</v>
      </c>
      <c r="I94" s="2" t="n">
        <f aca="false">(B94*C94*D94)*C94</f>
        <v>0</v>
      </c>
      <c r="J94" s="2" t="n">
        <f aca="false">B94*E94</f>
        <v>0</v>
      </c>
      <c r="K94" s="2" t="n">
        <f aca="false">B94*E94*C94</f>
        <v>0</v>
      </c>
    </row>
    <row r="95" customFormat="false" ht="12.75" hidden="false" customHeight="false" outlineLevel="0" collapsed="false">
      <c r="A95" s="1" t="n">
        <v>37712</v>
      </c>
      <c r="B95" s="2" t="n">
        <f aca="false">+B94</f>
        <v>0</v>
      </c>
      <c r="C95" s="3" t="n">
        <v>0.9590306090028</v>
      </c>
      <c r="D95" s="4" t="n">
        <f aca="false">D94</f>
        <v>218</v>
      </c>
      <c r="E95" s="4" t="n">
        <f aca="false">E94</f>
        <v>155</v>
      </c>
      <c r="F95" s="2" t="n">
        <f aca="false">B95*(D95-E95)*C95</f>
        <v>0</v>
      </c>
      <c r="H95" s="2" t="n">
        <f aca="false">B95*D95</f>
        <v>0</v>
      </c>
      <c r="I95" s="2" t="n">
        <f aca="false">(B95*C95*D95)*C95</f>
        <v>0</v>
      </c>
      <c r="J95" s="2" t="n">
        <f aca="false">B95*E95</f>
        <v>0</v>
      </c>
      <c r="K95" s="2" t="n">
        <f aca="false">B95*E95*C95</f>
        <v>0</v>
      </c>
    </row>
    <row r="96" customFormat="false" ht="12.75" hidden="false" customHeight="false" outlineLevel="0" collapsed="false">
      <c r="A96" s="1" t="n">
        <v>37742</v>
      </c>
      <c r="B96" s="2" t="n">
        <f aca="false">+B95</f>
        <v>0</v>
      </c>
      <c r="C96" s="3" t="n">
        <v>0.955927318886329</v>
      </c>
      <c r="D96" s="4" t="n">
        <f aca="false">D95</f>
        <v>218</v>
      </c>
      <c r="E96" s="4" t="n">
        <f aca="false">E95</f>
        <v>155</v>
      </c>
      <c r="F96" s="2" t="n">
        <f aca="false">B96*(D96-E96)*C96</f>
        <v>0</v>
      </c>
      <c r="H96" s="2" t="n">
        <f aca="false">B96*D96</f>
        <v>0</v>
      </c>
      <c r="I96" s="2" t="n">
        <f aca="false">(B96*C96*D96)*C96</f>
        <v>0</v>
      </c>
      <c r="J96" s="2" t="n">
        <f aca="false">B96*E96</f>
        <v>0</v>
      </c>
      <c r="K96" s="2" t="n">
        <f aca="false">B96*E96*C96</f>
        <v>0</v>
      </c>
    </row>
    <row r="97" customFormat="false" ht="12.75" hidden="false" customHeight="false" outlineLevel="0" collapsed="false">
      <c r="A97" s="1" t="n">
        <v>37773</v>
      </c>
      <c r="B97" s="2" t="n">
        <f aca="false">+B96</f>
        <v>0</v>
      </c>
      <c r="C97" s="3" t="n">
        <v>0.952633695360528</v>
      </c>
      <c r="D97" s="4" t="n">
        <f aca="false">D96</f>
        <v>218</v>
      </c>
      <c r="E97" s="4" t="n">
        <f aca="false">E96</f>
        <v>155</v>
      </c>
      <c r="F97" s="2" t="n">
        <f aca="false">B97*(D97-E97)*C97</f>
        <v>0</v>
      </c>
      <c r="H97" s="2" t="n">
        <f aca="false">B97*D97</f>
        <v>0</v>
      </c>
      <c r="I97" s="2" t="n">
        <f aca="false">(B97*C97*D97)*C97</f>
        <v>0</v>
      </c>
      <c r="J97" s="2" t="n">
        <f aca="false">B97*E97</f>
        <v>0</v>
      </c>
      <c r="K97" s="2" t="n">
        <f aca="false">B97*E97*C97</f>
        <v>0</v>
      </c>
    </row>
    <row r="98" customFormat="false" ht="12.75" hidden="false" customHeight="false" outlineLevel="0" collapsed="false">
      <c r="A98" s="1" t="n">
        <v>37803</v>
      </c>
      <c r="B98" s="2" t="n">
        <f aca="false">+B97</f>
        <v>0</v>
      </c>
      <c r="C98" s="3" t="n">
        <v>0.94936368736666</v>
      </c>
      <c r="D98" s="4" t="n">
        <f aca="false">D97</f>
        <v>218</v>
      </c>
      <c r="E98" s="4" t="n">
        <f aca="false">E97</f>
        <v>155</v>
      </c>
      <c r="F98" s="2" t="n">
        <f aca="false">B98*(D98-E98)*C98</f>
        <v>0</v>
      </c>
      <c r="H98" s="2" t="n">
        <f aca="false">B98*D98</f>
        <v>0</v>
      </c>
      <c r="I98" s="2" t="n">
        <f aca="false">(B98*C98*D98)*C98</f>
        <v>0</v>
      </c>
      <c r="J98" s="2" t="n">
        <f aca="false">B98*E98</f>
        <v>0</v>
      </c>
      <c r="K98" s="2" t="n">
        <f aca="false">B98*E98*C98</f>
        <v>0</v>
      </c>
    </row>
    <row r="99" customFormat="false" ht="12.75" hidden="false" customHeight="false" outlineLevel="0" collapsed="false">
      <c r="A99" s="1" t="n">
        <v>37834</v>
      </c>
      <c r="B99" s="2" t="n">
        <f aca="false">+B98</f>
        <v>0</v>
      </c>
      <c r="C99" s="3" t="n">
        <v>0.945900580076607</v>
      </c>
      <c r="D99" s="4" t="n">
        <f aca="false">D98</f>
        <v>218</v>
      </c>
      <c r="E99" s="4" t="n">
        <f aca="false">E98</f>
        <v>155</v>
      </c>
      <c r="F99" s="2" t="n">
        <f aca="false">B99*(D99-E99)*C99</f>
        <v>0</v>
      </c>
      <c r="H99" s="2" t="n">
        <f aca="false">B99*D99</f>
        <v>0</v>
      </c>
      <c r="I99" s="2" t="n">
        <f aca="false">(B99*C99*D99)*C99</f>
        <v>0</v>
      </c>
      <c r="J99" s="2" t="n">
        <f aca="false">B99*E99</f>
        <v>0</v>
      </c>
      <c r="K99" s="2" t="n">
        <f aca="false">B99*E99*C99</f>
        <v>0</v>
      </c>
    </row>
    <row r="100" customFormat="false" ht="12.75" hidden="false" customHeight="false" outlineLevel="0" collapsed="false">
      <c r="A100" s="1" t="n">
        <v>37865</v>
      </c>
      <c r="B100" s="2" t="n">
        <f aca="false">+B99</f>
        <v>0</v>
      </c>
      <c r="C100" s="3" t="n">
        <v>0.942352386380327</v>
      </c>
      <c r="D100" s="4" t="n">
        <f aca="false">D99</f>
        <v>218</v>
      </c>
      <c r="E100" s="4" t="n">
        <f aca="false">E99</f>
        <v>155</v>
      </c>
      <c r="F100" s="2" t="n">
        <f aca="false">B100*(D100-E100)*C100</f>
        <v>0</v>
      </c>
      <c r="H100" s="2" t="n">
        <f aca="false">B100*D100</f>
        <v>0</v>
      </c>
      <c r="I100" s="2" t="n">
        <f aca="false">(B100*C100*D100)*C100</f>
        <v>0</v>
      </c>
      <c r="J100" s="2" t="n">
        <f aca="false">B100*E100</f>
        <v>0</v>
      </c>
      <c r="K100" s="2" t="n">
        <f aca="false">B100*E100*C100</f>
        <v>0</v>
      </c>
    </row>
    <row r="101" customFormat="false" ht="12.75" hidden="false" customHeight="false" outlineLevel="0" collapsed="false">
      <c r="A101" s="1" t="n">
        <v>37895</v>
      </c>
      <c r="B101" s="2" t="n">
        <f aca="false">+B100</f>
        <v>0</v>
      </c>
      <c r="C101" s="3" t="n">
        <v>0.938855036236621</v>
      </c>
      <c r="D101" s="4" t="n">
        <f aca="false">D100</f>
        <v>218</v>
      </c>
      <c r="E101" s="4" t="n">
        <f aca="false">E100</f>
        <v>155</v>
      </c>
      <c r="F101" s="2" t="n">
        <f aca="false">B101*(D101-E101)*C101</f>
        <v>0</v>
      </c>
      <c r="H101" s="2" t="n">
        <f aca="false">B101*D101</f>
        <v>0</v>
      </c>
      <c r="I101" s="2" t="n">
        <f aca="false">(B101*C101*D101)*C101</f>
        <v>0</v>
      </c>
      <c r="J101" s="2" t="n">
        <f aca="false">B101*E101</f>
        <v>0</v>
      </c>
      <c r="K101" s="2" t="n">
        <f aca="false">B101*E101*C101</f>
        <v>0</v>
      </c>
    </row>
    <row r="102" customFormat="false" ht="12.75" hidden="false" customHeight="false" outlineLevel="0" collapsed="false">
      <c r="F102" s="2" t="n">
        <f aca="false">SUM(F78:F101)</f>
        <v>0</v>
      </c>
      <c r="H102" s="2" t="n">
        <f aca="false">SUM(H78:H101)</f>
        <v>0</v>
      </c>
      <c r="I102" s="2" t="n">
        <f aca="false">SUM(I78:I101)</f>
        <v>0</v>
      </c>
      <c r="J102" s="2" t="n">
        <f aca="false">SUM(J78:J101)</f>
        <v>0</v>
      </c>
      <c r="K102" s="2" t="n">
        <f aca="false">SUM(K78:K101)</f>
        <v>0</v>
      </c>
    </row>
    <row r="104" customFormat="false" ht="12.75" hidden="false" customHeight="false" outlineLevel="0" collapsed="false">
      <c r="C104" s="3" t="s">
        <v>10</v>
      </c>
      <c r="D104" s="4" t="n">
        <v>0</v>
      </c>
    </row>
    <row r="105" customFormat="false" ht="12.75" hidden="false" customHeight="false" outlineLevel="0" collapsed="false">
      <c r="C105" s="3" t="s">
        <v>11</v>
      </c>
      <c r="D105" s="4" t="n">
        <f aca="false">F102</f>
        <v>0</v>
      </c>
    </row>
    <row r="106" customFormat="false" ht="12.75" hidden="false" customHeight="false" outlineLevel="0" collapsed="false">
      <c r="C106" s="3" t="s">
        <v>12</v>
      </c>
      <c r="D106" s="4" t="n">
        <v>0</v>
      </c>
    </row>
    <row r="107" customFormat="false" ht="12.75" hidden="false" customHeight="false" outlineLevel="0" collapsed="false">
      <c r="C107" s="3" t="s">
        <v>5</v>
      </c>
      <c r="D107" s="7" t="n">
        <f aca="false">+D104+D105+D106</f>
        <v>0</v>
      </c>
    </row>
    <row r="109" customFormat="false" ht="12.75" hidden="false" customHeight="false" outlineLevel="0" collapsed="false">
      <c r="A109" s="8" t="s">
        <v>16</v>
      </c>
      <c r="B109" s="8"/>
      <c r="C109" s="6"/>
      <c r="D109" s="7"/>
      <c r="E109" s="7" t="n">
        <f aca="false">D74+D107</f>
        <v>955748.501414085</v>
      </c>
      <c r="H109" s="2" t="s">
        <v>17</v>
      </c>
      <c r="I109" s="2" t="n">
        <f aca="false">H65+H102</f>
        <v>10533250</v>
      </c>
    </row>
    <row r="110" customFormat="false" ht="12.75" hidden="false" customHeight="false" outlineLevel="0" collapsed="false">
      <c r="A110" s="5" t="s">
        <v>18</v>
      </c>
      <c r="B110" s="8"/>
      <c r="C110" s="6"/>
      <c r="E110" s="7" t="n">
        <v>1103036</v>
      </c>
      <c r="H110" s="2" t="s">
        <v>19</v>
      </c>
      <c r="I110" s="2" t="n">
        <f aca="false">H31</f>
        <v>11112000</v>
      </c>
    </row>
    <row r="111" customFormat="false" ht="12.75" hidden="false" customHeight="false" outlineLevel="0" collapsed="false">
      <c r="A111" s="5" t="s">
        <v>20</v>
      </c>
      <c r="E111" s="7" t="n">
        <f aca="false">E110-E109</f>
        <v>147287.498585915</v>
      </c>
      <c r="H111" s="2" t="s">
        <v>21</v>
      </c>
      <c r="I111" s="8" t="n">
        <f aca="false">I109-I110</f>
        <v>-578750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2001-10-23T16:30:42Z</dcterms:created>
  <dc:creator>asarkis</dc:creator>
  <dc:description/>
  <dc:language>en-US</dc:language>
  <cp:lastModifiedBy>mbarbar</cp:lastModifiedBy>
  <cp:lastPrinted>2001-11-01T12:39:11Z</cp:lastPrinted>
  <dcterms:modified xsi:type="dcterms:W3CDTF">2001-11-13T19:05:57Z</dcterms:modified>
  <cp:revision>0</cp:revision>
  <dc:subject/>
  <dc:title/>
</cp:coreProperties>
</file>