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GREGATE" sheetId="1" state="visible" r:id="rId3"/>
    <sheet name="ENA" sheetId="2" state="visible" r:id="rId4"/>
    <sheet name="EES" sheetId="3" state="visible" r:id="rId5"/>
    <sheet name="format" sheetId="4" state="visible" r:id="rId6"/>
    <sheet name="TOP Page 1 Total CA Pos." sheetId="5" state="visible" r:id="rId7"/>
    <sheet name="TOP Page 2 Pos. by NP&amp;SP 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<sst xmlns="http://schemas.openxmlformats.org/spreadsheetml/2006/main" count="189" uniqueCount="39">
  <si>
    <t xml:space="preserve">ENA </t>
  </si>
  <si>
    <t xml:space="preserve">PEAK </t>
  </si>
  <si>
    <t xml:space="preserve">TOTAL </t>
  </si>
  <si>
    <t xml:space="preserve">NP</t>
  </si>
  <si>
    <t xml:space="preserve">SP</t>
  </si>
  <si>
    <t xml:space="preserve">TOTAL MW</t>
  </si>
  <si>
    <t xml:space="preserve">OFF-PEAK </t>
  </si>
  <si>
    <t xml:space="preserve">TOTAL MW </t>
  </si>
  <si>
    <t xml:space="preserve">EES</t>
  </si>
  <si>
    <t xml:space="preserve">AGGREGATE</t>
  </si>
  <si>
    <t xml:space="preserve">AVERAGE</t>
  </si>
  <si>
    <t xml:space="preserve">WEST PEAK </t>
  </si>
  <si>
    <t xml:space="preserve">WEST OFF-PEAK </t>
  </si>
  <si>
    <t xml:space="preserve">WEST      OFF-PEAK </t>
  </si>
  <si>
    <t xml:space="preserve">PEAK</t>
  </si>
  <si>
    <t xml:space="preserve">OFF-PEAK</t>
  </si>
  <si>
    <t xml:space="preserve">TOTAL EES CUSTOMER PORTFOLIO </t>
  </si>
  <si>
    <t xml:space="preserve">On Peak </t>
  </si>
  <si>
    <t xml:space="preserve">Off Peak </t>
  </si>
  <si>
    <t xml:space="preserve">Average*</t>
  </si>
  <si>
    <t xml:space="preserve">NP+ZP</t>
  </si>
  <si>
    <t xml:space="preserve">NET OPEN POSITION </t>
  </si>
  <si>
    <t xml:space="preserve">AGGREGATE LONG POSITION</t>
  </si>
  <si>
    <t xml:space="preserve">SCE Service Area (SP15)</t>
  </si>
  <si>
    <t xml:space="preserve">PG&amp;E Service Area (NP15+ZP)</t>
  </si>
  <si>
    <t xml:space="preserve">NET AGGREGATE  SCE &amp; PG&amp;E LOAD MINUS EES/ENA POSITIONS</t>
  </si>
  <si>
    <t xml:space="preserve">Net aggregate summarizes the total difference between </t>
  </si>
  <si>
    <t xml:space="preserve">the combined load (PG&amp;E and SCE) and the combined </t>
  </si>
  <si>
    <t xml:space="preserve">positions for both EES and ENA. </t>
  </si>
  <si>
    <t xml:space="preserve">NP15</t>
  </si>
  <si>
    <t xml:space="preserve">SP15</t>
  </si>
  <si>
    <t xml:space="preserve">NET AGGREGATE  SCE LOAD MINUS EES/ENA POSITIONS</t>
  </si>
  <si>
    <t xml:space="preserve">Net SP Pk.</t>
  </si>
  <si>
    <t xml:space="preserve">NP15 Peak</t>
  </si>
  <si>
    <t xml:space="preserve">Net SP Off</t>
  </si>
  <si>
    <t xml:space="preserve">NP15 Off</t>
  </si>
  <si>
    <t xml:space="preserve">NP15 Avg.</t>
  </si>
  <si>
    <t xml:space="preserve">Net aggregate SP15 summarizes the total difference between </t>
  </si>
  <si>
    <t xml:space="preserve">the SCE load and the combined postions for both EES and ENA.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</si>
</sst>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mmm\-yy"/>
    <numFmt numFmtId="167" formatCode="0_);[RED]\(0\)"/>
    <numFmt numFmtId="168" formatCode="[$-409]#,##0_);[RED]\(#,##0\)"/>
    <numFmt numFmtId="169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0.71"/>
    <col collapsed="false" customWidth="true" hidden="false" outlineLevel="0" max="3" min="3" style="0" width="10.28"/>
    <col collapsed="false" customWidth="true" hidden="false" outlineLevel="0" max="4" min="4" style="0" width="9.41"/>
    <col collapsed="false" customWidth="true" hidden="false" outlineLevel="0" max="5" min="5" style="0" width="9.7"/>
    <col collapsed="false" customWidth="true" hidden="false" outlineLevel="0" max="6" min="6" style="0" width="9.41"/>
    <col collapsed="false" customWidth="true" hidden="false" outlineLevel="0" max="7" min="7" style="0" width="9.85"/>
    <col collapsed="false" customWidth="true" hidden="false" outlineLevel="0" max="9" min="8" style="0" width="9.28"/>
    <col collapsed="false" customWidth="true" hidden="false" outlineLevel="0" max="10" min="10" style="0" width="9.7"/>
    <col collapsed="false" customWidth="true" hidden="false" outlineLevel="0" max="11" min="11" style="0" width="9.41"/>
    <col collapsed="false" customWidth="true" hidden="false" outlineLevel="0" max="12" min="12" style="0" width="9.28"/>
    <col collapsed="false" customWidth="true" hidden="false" outlineLevel="0" max="13" min="13" style="0" width="9.7"/>
    <col collapsed="false" customWidth="true" hidden="false" outlineLevel="0" max="14" min="14" style="0" width="9.41"/>
  </cols>
  <sheetData>
    <row r="1" customFormat="false" ht="12.75" hidden="false" customHeight="false" outlineLevel="0" collapsed="false">
      <c r="A1" s="1" t="n">
        <v>36914</v>
      </c>
    </row>
    <row r="3" customFormat="false" ht="18" hidden="false" customHeight="false" outlineLevel="0" collapsed="false">
      <c r="A3" s="2" t="s">
        <v>0</v>
      </c>
    </row>
    <row r="5" customFormat="false" ht="12.75" hidden="false" customHeight="false" outlineLevel="0" collapsed="false">
      <c r="A5" s="3" t="s">
        <v>1</v>
      </c>
      <c r="C5" s="4" t="n">
        <v>36892</v>
      </c>
      <c r="D5" s="4" t="n">
        <v>36923</v>
      </c>
      <c r="E5" s="4" t="n">
        <v>36951</v>
      </c>
      <c r="F5" s="4" t="n">
        <v>36982</v>
      </c>
      <c r="G5" s="4" t="n">
        <v>37012</v>
      </c>
      <c r="H5" s="4" t="n">
        <v>37043</v>
      </c>
      <c r="I5" s="4" t="n">
        <v>37073</v>
      </c>
      <c r="J5" s="4" t="n">
        <v>37104</v>
      </c>
      <c r="K5" s="4" t="n">
        <v>37135</v>
      </c>
      <c r="L5" s="4" t="n">
        <v>37165</v>
      </c>
      <c r="M5" s="4" t="n">
        <v>37196</v>
      </c>
      <c r="N5" s="4" t="n">
        <v>37226</v>
      </c>
      <c r="O5" s="0" t="s">
        <v>2</v>
      </c>
    </row>
    <row r="6" customFormat="false" ht="12.75" hidden="false" customHeight="false" outlineLevel="0" collapsed="false">
      <c r="A6" s="3"/>
      <c r="B6" s="5" t="s">
        <v>3</v>
      </c>
      <c r="C6" s="6" t="n">
        <v>0</v>
      </c>
      <c r="D6" s="6" t="n">
        <v>142</v>
      </c>
      <c r="E6" s="6" t="n">
        <v>62</v>
      </c>
      <c r="F6" s="6" t="n">
        <v>225</v>
      </c>
      <c r="G6" s="6" t="n">
        <v>208</v>
      </c>
      <c r="H6" s="6" t="n">
        <v>354</v>
      </c>
      <c r="I6" s="6" t="n">
        <v>89</v>
      </c>
      <c r="J6" s="6" t="n">
        <v>89</v>
      </c>
      <c r="K6" s="6" t="n">
        <v>189</v>
      </c>
      <c r="L6" s="6" t="n">
        <v>85</v>
      </c>
      <c r="M6" s="6" t="n">
        <v>85</v>
      </c>
      <c r="N6" s="6" t="n">
        <v>85</v>
      </c>
      <c r="O6" s="7" t="n">
        <v>1613</v>
      </c>
      <c r="P6" s="8"/>
    </row>
    <row r="7" customFormat="false" ht="13.5" hidden="false" customHeight="false" outlineLevel="0" collapsed="false">
      <c r="A7" s="3"/>
      <c r="B7" s="9" t="s">
        <v>4</v>
      </c>
      <c r="C7" s="10" t="n">
        <v>0</v>
      </c>
      <c r="D7" s="10" t="n">
        <v>325</v>
      </c>
      <c r="E7" s="10" t="n">
        <v>125</v>
      </c>
      <c r="F7" s="10" t="n">
        <v>315</v>
      </c>
      <c r="G7" s="10" t="n">
        <v>315</v>
      </c>
      <c r="H7" s="10" t="n">
        <v>340</v>
      </c>
      <c r="I7" s="10" t="n">
        <v>50</v>
      </c>
      <c r="J7" s="10" t="n">
        <v>50</v>
      </c>
      <c r="K7" s="10" t="n">
        <v>50</v>
      </c>
      <c r="L7" s="10" t="n">
        <v>325</v>
      </c>
      <c r="M7" s="10" t="n">
        <v>325</v>
      </c>
      <c r="N7" s="10" t="n">
        <v>325</v>
      </c>
      <c r="O7" s="11" t="n">
        <v>2545</v>
      </c>
      <c r="P7" s="8"/>
    </row>
    <row r="8" customFormat="false" ht="13.5" hidden="false" customHeight="false" outlineLevel="0" collapsed="false">
      <c r="A8" s="3"/>
      <c r="B8" s="0" t="s">
        <v>5</v>
      </c>
      <c r="C8" s="7" t="n">
        <v>0</v>
      </c>
      <c r="D8" s="7" t="n">
        <v>467</v>
      </c>
      <c r="E8" s="7" t="n">
        <v>187</v>
      </c>
      <c r="F8" s="7" t="n">
        <v>540</v>
      </c>
      <c r="G8" s="7" t="n">
        <v>523</v>
      </c>
      <c r="H8" s="7" t="n">
        <v>694</v>
      </c>
      <c r="I8" s="7" t="n">
        <v>139</v>
      </c>
      <c r="J8" s="7" t="n">
        <v>139</v>
      </c>
      <c r="K8" s="7" t="n">
        <v>239</v>
      </c>
      <c r="L8" s="7" t="n">
        <v>410</v>
      </c>
      <c r="M8" s="7" t="n">
        <v>410</v>
      </c>
      <c r="N8" s="7" t="n">
        <v>410</v>
      </c>
      <c r="O8" s="7" t="n">
        <v>4158</v>
      </c>
      <c r="P8" s="8"/>
    </row>
    <row r="9" customFormat="false" ht="12.75" hidden="false" customHeight="false" outlineLevel="0" collapsed="false">
      <c r="A9" s="3"/>
    </row>
    <row r="10" customFormat="false" ht="12.75" hidden="false" customHeight="false" outlineLevel="0" collapsed="false">
      <c r="A10" s="3" t="s">
        <v>6</v>
      </c>
      <c r="B10" s="5" t="s">
        <v>3</v>
      </c>
      <c r="C10" s="12" t="n">
        <v>0</v>
      </c>
      <c r="D10" s="12" t="n">
        <v>25</v>
      </c>
      <c r="E10" s="12" t="n">
        <v>0</v>
      </c>
      <c r="F10" s="12" t="n">
        <v>52</v>
      </c>
      <c r="G10" s="12" t="n">
        <v>32</v>
      </c>
      <c r="H10" s="12" t="n">
        <v>25</v>
      </c>
      <c r="I10" s="12" t="n">
        <v>81</v>
      </c>
      <c r="J10" s="12" t="n">
        <v>6</v>
      </c>
      <c r="K10" s="12" t="n">
        <v>41</v>
      </c>
      <c r="L10" s="12" t="n">
        <v>0</v>
      </c>
      <c r="M10" s="12" t="n">
        <v>0</v>
      </c>
      <c r="N10" s="12" t="n">
        <v>0</v>
      </c>
      <c r="O10" s="7" t="n">
        <v>262</v>
      </c>
    </row>
    <row r="11" customFormat="false" ht="13.5" hidden="false" customHeight="false" outlineLevel="0" collapsed="false">
      <c r="A11" s="3"/>
      <c r="B11" s="5" t="s">
        <v>4</v>
      </c>
      <c r="C11" s="10" t="n">
        <v>0</v>
      </c>
      <c r="D11" s="10" t="n">
        <v>25</v>
      </c>
      <c r="E11" s="10" t="n">
        <v>0</v>
      </c>
      <c r="F11" s="10" t="n">
        <v>75</v>
      </c>
      <c r="G11" s="10" t="n">
        <v>125</v>
      </c>
      <c r="H11" s="10" t="n">
        <v>75</v>
      </c>
      <c r="I11" s="10" t="n">
        <v>225</v>
      </c>
      <c r="J11" s="10" t="n">
        <v>225</v>
      </c>
      <c r="K11" s="10" t="n">
        <v>225</v>
      </c>
      <c r="L11" s="10" t="n">
        <v>150</v>
      </c>
      <c r="M11" s="10" t="n">
        <v>150</v>
      </c>
      <c r="N11" s="10" t="n">
        <v>150</v>
      </c>
      <c r="O11" s="11" t="n">
        <v>1425</v>
      </c>
    </row>
    <row r="12" customFormat="false" ht="13.5" hidden="false" customHeight="false" outlineLevel="0" collapsed="false">
      <c r="A12" s="3"/>
      <c r="B12" s="0" t="s">
        <v>7</v>
      </c>
      <c r="C12" s="7" t="n">
        <v>0</v>
      </c>
      <c r="D12" s="7" t="n">
        <v>50</v>
      </c>
      <c r="E12" s="7" t="n">
        <v>0</v>
      </c>
      <c r="F12" s="7" t="n">
        <v>127</v>
      </c>
      <c r="G12" s="7" t="n">
        <v>157</v>
      </c>
      <c r="H12" s="7" t="n">
        <v>100</v>
      </c>
      <c r="I12" s="7" t="n">
        <v>306</v>
      </c>
      <c r="J12" s="7" t="n">
        <v>231</v>
      </c>
      <c r="K12" s="7" t="n">
        <v>266</v>
      </c>
      <c r="L12" s="7" t="n">
        <v>150</v>
      </c>
      <c r="M12" s="7" t="n">
        <v>150</v>
      </c>
      <c r="N12" s="7" t="n">
        <v>150</v>
      </c>
      <c r="O12" s="7" t="n">
        <v>1687</v>
      </c>
    </row>
    <row r="13" customFormat="false" ht="12.75" hidden="false" customHeight="false" outlineLevel="0" collapsed="false">
      <c r="A13" s="3"/>
    </row>
    <row r="14" customFormat="false" ht="18" hidden="false" customHeight="false" outlineLevel="0" collapsed="false">
      <c r="A14" s="2" t="s">
        <v>8</v>
      </c>
    </row>
    <row r="16" customFormat="false" ht="12.75" hidden="false" customHeight="false" outlineLevel="0" collapsed="false">
      <c r="A16" s="3" t="s">
        <v>1</v>
      </c>
      <c r="C16" s="4" t="n">
        <v>36892</v>
      </c>
      <c r="D16" s="4" t="n">
        <v>36923</v>
      </c>
      <c r="E16" s="4" t="n">
        <v>36951</v>
      </c>
      <c r="F16" s="4" t="n">
        <v>36982</v>
      </c>
      <c r="G16" s="4" t="n">
        <v>37012</v>
      </c>
      <c r="H16" s="4" t="n">
        <v>37043</v>
      </c>
      <c r="I16" s="4" t="n">
        <v>37073</v>
      </c>
      <c r="J16" s="4" t="n">
        <v>37104</v>
      </c>
      <c r="K16" s="4" t="n">
        <v>37135</v>
      </c>
      <c r="L16" s="4" t="n">
        <v>37165</v>
      </c>
      <c r="M16" s="4" t="n">
        <v>37196</v>
      </c>
      <c r="N16" s="4" t="n">
        <v>37226</v>
      </c>
      <c r="O16" s="0" t="s">
        <v>2</v>
      </c>
    </row>
    <row r="17" customFormat="false" ht="12.75" hidden="false" customHeight="false" outlineLevel="0" collapsed="false">
      <c r="A17" s="3"/>
      <c r="B17" s="5" t="s">
        <v>3</v>
      </c>
      <c r="C17" s="13" t="n">
        <v>0</v>
      </c>
      <c r="D17" s="13" t="n">
        <v>7</v>
      </c>
      <c r="E17" s="13" t="n">
        <v>33</v>
      </c>
      <c r="F17" s="13" t="n">
        <v>11</v>
      </c>
      <c r="G17" s="13" t="n">
        <v>17</v>
      </c>
      <c r="H17" s="13" t="n">
        <v>71</v>
      </c>
      <c r="I17" s="13" t="n">
        <v>130</v>
      </c>
      <c r="J17" s="13" t="n">
        <v>79</v>
      </c>
      <c r="K17" s="13" t="n">
        <v>206</v>
      </c>
      <c r="L17" s="13" t="n">
        <v>0</v>
      </c>
      <c r="M17" s="13" t="n">
        <v>0</v>
      </c>
      <c r="N17" s="13" t="n">
        <v>0</v>
      </c>
      <c r="O17" s="14" t="n">
        <f aca="false">SUM(C17:N17)</f>
        <v>554</v>
      </c>
      <c r="P17" s="15"/>
    </row>
    <row r="18" customFormat="false" ht="13.5" hidden="false" customHeight="false" outlineLevel="0" collapsed="false">
      <c r="A18" s="3"/>
      <c r="B18" s="9" t="s">
        <v>4</v>
      </c>
      <c r="C18" s="16" t="n">
        <v>0</v>
      </c>
      <c r="D18" s="16" t="n">
        <v>9</v>
      </c>
      <c r="E18" s="16" t="n">
        <v>16</v>
      </c>
      <c r="F18" s="16" t="n">
        <v>64</v>
      </c>
      <c r="G18" s="16" t="n">
        <v>114</v>
      </c>
      <c r="H18" s="16" t="n">
        <v>190</v>
      </c>
      <c r="I18" s="16" t="n">
        <v>47</v>
      </c>
      <c r="J18" s="16" t="n">
        <v>55</v>
      </c>
      <c r="K18" s="16" t="n">
        <v>51</v>
      </c>
      <c r="L18" s="16" t="n">
        <v>84</v>
      </c>
      <c r="M18" s="16" t="n">
        <v>83</v>
      </c>
      <c r="N18" s="16" t="n">
        <v>82</v>
      </c>
      <c r="O18" s="17" t="n">
        <f aca="false">SUM(C18:N18)</f>
        <v>795</v>
      </c>
      <c r="P18" s="15"/>
    </row>
    <row r="19" customFormat="false" ht="13.5" hidden="false" customHeight="false" outlineLevel="0" collapsed="false">
      <c r="A19" s="3"/>
      <c r="B19" s="0" t="s">
        <v>5</v>
      </c>
      <c r="C19" s="14" t="n">
        <f aca="false">SUM(C17:C18)</f>
        <v>0</v>
      </c>
      <c r="D19" s="14" t="n">
        <f aca="false">SUM(D17:D18)</f>
        <v>16</v>
      </c>
      <c r="E19" s="14" t="n">
        <f aca="false">SUM(E17:E18)</f>
        <v>49</v>
      </c>
      <c r="F19" s="14" t="n">
        <f aca="false">SUM(F17:F18)</f>
        <v>75</v>
      </c>
      <c r="G19" s="14" t="n">
        <f aca="false">SUM(G17:G18)</f>
        <v>131</v>
      </c>
      <c r="H19" s="14" t="n">
        <f aca="false">SUM(H17:H18)</f>
        <v>261</v>
      </c>
      <c r="I19" s="14" t="n">
        <f aca="false">SUM(I17:I18)</f>
        <v>177</v>
      </c>
      <c r="J19" s="14" t="n">
        <f aca="false">SUM(J17:J18)</f>
        <v>134</v>
      </c>
      <c r="K19" s="14" t="n">
        <f aca="false">SUM(K17:K18)</f>
        <v>257</v>
      </c>
      <c r="L19" s="14" t="n">
        <f aca="false">SUM(L17:L18)</f>
        <v>84</v>
      </c>
      <c r="M19" s="14" t="n">
        <f aca="false">SUM(M17:M18)</f>
        <v>83</v>
      </c>
      <c r="N19" s="14" t="n">
        <f aca="false">SUM(N17:N18)</f>
        <v>82</v>
      </c>
      <c r="O19" s="15" t="n">
        <f aca="false">SUM(O17:O18)</f>
        <v>1349</v>
      </c>
      <c r="P19" s="15"/>
    </row>
    <row r="20" customFormat="false" ht="12.75" hidden="false" customHeight="false" outlineLevel="0" collapsed="false">
      <c r="A20" s="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customFormat="false" ht="12.75" hidden="false" customHeight="false" outlineLevel="0" collapsed="false">
      <c r="A21" s="3" t="s">
        <v>6</v>
      </c>
      <c r="B21" s="0" t="s">
        <v>3</v>
      </c>
      <c r="C21" s="19" t="n">
        <v>0</v>
      </c>
      <c r="D21" s="19" t="n">
        <v>28</v>
      </c>
      <c r="E21" s="19" t="n">
        <v>59</v>
      </c>
      <c r="F21" s="19" t="n">
        <v>36</v>
      </c>
      <c r="G21" s="19" t="n">
        <v>67</v>
      </c>
      <c r="H21" s="19" t="n">
        <v>69</v>
      </c>
      <c r="I21" s="19" t="n">
        <v>1</v>
      </c>
      <c r="J21" s="19" t="n">
        <v>53</v>
      </c>
      <c r="K21" s="19" t="n">
        <v>50</v>
      </c>
      <c r="L21" s="19" t="n">
        <v>0</v>
      </c>
      <c r="M21" s="19" t="n">
        <v>0</v>
      </c>
      <c r="N21" s="19" t="n">
        <v>0</v>
      </c>
      <c r="O21" s="14" t="n">
        <f aca="false">SUM(C21:N21)</f>
        <v>363</v>
      </c>
      <c r="P21" s="18"/>
    </row>
    <row r="22" customFormat="false" ht="13.5" hidden="false" customHeight="false" outlineLevel="0" collapsed="false">
      <c r="A22" s="3"/>
      <c r="B22" s="0" t="s">
        <v>4</v>
      </c>
      <c r="C22" s="16" t="n">
        <v>0</v>
      </c>
      <c r="D22" s="16" t="n">
        <v>-2</v>
      </c>
      <c r="E22" s="16" t="n">
        <v>26</v>
      </c>
      <c r="F22" s="16" t="n">
        <v>45</v>
      </c>
      <c r="G22" s="16" t="n">
        <v>49</v>
      </c>
      <c r="H22" s="16" t="n">
        <v>127</v>
      </c>
      <c r="I22" s="16" t="n">
        <v>56</v>
      </c>
      <c r="J22" s="16" t="n">
        <v>65</v>
      </c>
      <c r="K22" s="16" t="n">
        <v>59</v>
      </c>
      <c r="L22" s="16" t="n">
        <v>88</v>
      </c>
      <c r="M22" s="16" t="n">
        <v>82</v>
      </c>
      <c r="N22" s="16" t="n">
        <v>77</v>
      </c>
      <c r="O22" s="17" t="n">
        <f aca="false">SUM(C22:N22)</f>
        <v>672</v>
      </c>
      <c r="P22" s="18"/>
    </row>
    <row r="23" customFormat="false" ht="13.5" hidden="false" customHeight="false" outlineLevel="0" collapsed="false">
      <c r="A23" s="3"/>
      <c r="B23" s="0" t="s">
        <v>7</v>
      </c>
      <c r="C23" s="14" t="n">
        <f aca="false">SUM(C21:C22)</f>
        <v>0</v>
      </c>
      <c r="D23" s="14" t="n">
        <f aca="false">SUM(D21:D22)</f>
        <v>26</v>
      </c>
      <c r="E23" s="14" t="n">
        <f aca="false">SUM(E21:E22)</f>
        <v>85</v>
      </c>
      <c r="F23" s="14" t="n">
        <f aca="false">SUM(F21:F22)</f>
        <v>81</v>
      </c>
      <c r="G23" s="14" t="n">
        <f aca="false">SUM(G21:G22)</f>
        <v>116</v>
      </c>
      <c r="H23" s="14" t="n">
        <f aca="false">SUM(H21:H22)</f>
        <v>196</v>
      </c>
      <c r="I23" s="14" t="n">
        <f aca="false">SUM(I21:I22)</f>
        <v>57</v>
      </c>
      <c r="J23" s="14" t="n">
        <f aca="false">SUM(J21:J22)</f>
        <v>118</v>
      </c>
      <c r="K23" s="14" t="n">
        <f aca="false">SUM(K21:K22)</f>
        <v>109</v>
      </c>
      <c r="L23" s="14" t="n">
        <f aca="false">SUM(L21:L22)</f>
        <v>88</v>
      </c>
      <c r="M23" s="14" t="n">
        <f aca="false">SUM(M21:M22)</f>
        <v>82</v>
      </c>
      <c r="N23" s="14" t="n">
        <f aca="false">SUM(N21:N22)</f>
        <v>77</v>
      </c>
      <c r="O23" s="14" t="n">
        <f aca="false">SUM(O21:O22)</f>
        <v>1035</v>
      </c>
      <c r="P23" s="14"/>
    </row>
    <row r="25" customFormat="false" ht="18" hidden="false" customHeight="false" outlineLevel="0" collapsed="false">
      <c r="A25" s="2" t="s">
        <v>9</v>
      </c>
    </row>
    <row r="27" customFormat="false" ht="12.75" hidden="false" customHeight="false" outlineLevel="0" collapsed="false">
      <c r="A27" s="3" t="s">
        <v>1</v>
      </c>
      <c r="C27" s="4" t="n">
        <v>36892</v>
      </c>
      <c r="D27" s="4" t="n">
        <v>36923</v>
      </c>
      <c r="E27" s="4" t="n">
        <v>36951</v>
      </c>
      <c r="F27" s="4" t="n">
        <v>36982</v>
      </c>
      <c r="G27" s="4" t="n">
        <v>37012</v>
      </c>
      <c r="H27" s="4" t="n">
        <v>37043</v>
      </c>
      <c r="I27" s="4" t="n">
        <v>37073</v>
      </c>
      <c r="J27" s="4" t="n">
        <v>37104</v>
      </c>
      <c r="K27" s="4" t="n">
        <v>37135</v>
      </c>
      <c r="L27" s="4" t="n">
        <v>37165</v>
      </c>
      <c r="M27" s="4" t="n">
        <v>37196</v>
      </c>
      <c r="N27" s="4" t="n">
        <v>37226</v>
      </c>
      <c r="O27" s="0" t="s">
        <v>2</v>
      </c>
    </row>
    <row r="28" customFormat="false" ht="12.75" hidden="false" customHeight="false" outlineLevel="0" collapsed="false">
      <c r="A28" s="3"/>
      <c r="B28" s="5" t="s">
        <v>3</v>
      </c>
      <c r="C28" s="13" t="n">
        <f aca="false">C6+C17</f>
        <v>0</v>
      </c>
      <c r="D28" s="13" t="n">
        <f aca="false">D6+D17</f>
        <v>149</v>
      </c>
      <c r="E28" s="13" t="n">
        <f aca="false">E6+E17</f>
        <v>95</v>
      </c>
      <c r="F28" s="13" t="n">
        <f aca="false">F6+F17</f>
        <v>236</v>
      </c>
      <c r="G28" s="13" t="n">
        <f aca="false">G6+G17</f>
        <v>225</v>
      </c>
      <c r="H28" s="13" t="n">
        <f aca="false">H6+H17</f>
        <v>425</v>
      </c>
      <c r="I28" s="13" t="n">
        <f aca="false">I6+I17</f>
        <v>219</v>
      </c>
      <c r="J28" s="13" t="n">
        <f aca="false">J6+J17</f>
        <v>168</v>
      </c>
      <c r="K28" s="13" t="n">
        <f aca="false">K6+K17</f>
        <v>395</v>
      </c>
      <c r="L28" s="13" t="n">
        <f aca="false">L6+L17</f>
        <v>85</v>
      </c>
      <c r="M28" s="13" t="n">
        <f aca="false">M6+M17</f>
        <v>85</v>
      </c>
      <c r="N28" s="13" t="n">
        <f aca="false">N6+N17</f>
        <v>85</v>
      </c>
      <c r="O28" s="14" t="n">
        <f aca="false">SUM(C28:N28)</f>
        <v>2167</v>
      </c>
      <c r="P28" s="15"/>
    </row>
    <row r="29" customFormat="false" ht="13.5" hidden="false" customHeight="false" outlineLevel="0" collapsed="false">
      <c r="A29" s="3"/>
      <c r="B29" s="9" t="s">
        <v>4</v>
      </c>
      <c r="C29" s="16" t="n">
        <f aca="false">C7+C18</f>
        <v>0</v>
      </c>
      <c r="D29" s="16" t="n">
        <f aca="false">D7+D18</f>
        <v>334</v>
      </c>
      <c r="E29" s="16" t="n">
        <f aca="false">E7+E18</f>
        <v>141</v>
      </c>
      <c r="F29" s="16" t="n">
        <f aca="false">F7+F18</f>
        <v>379</v>
      </c>
      <c r="G29" s="16" t="n">
        <f aca="false">G7+G18</f>
        <v>429</v>
      </c>
      <c r="H29" s="16" t="n">
        <f aca="false">H7+H18</f>
        <v>530</v>
      </c>
      <c r="I29" s="16" t="n">
        <f aca="false">I7+I18</f>
        <v>97</v>
      </c>
      <c r="J29" s="16" t="n">
        <f aca="false">J7+J18</f>
        <v>105</v>
      </c>
      <c r="K29" s="16" t="n">
        <f aca="false">K7+K18</f>
        <v>101</v>
      </c>
      <c r="L29" s="16" t="n">
        <f aca="false">L7+L18</f>
        <v>409</v>
      </c>
      <c r="M29" s="16" t="n">
        <f aca="false">M7+M18</f>
        <v>408</v>
      </c>
      <c r="N29" s="16" t="n">
        <f aca="false">N7+N18</f>
        <v>407</v>
      </c>
      <c r="O29" s="17" t="n">
        <f aca="false">SUM(C29:N29)</f>
        <v>3340</v>
      </c>
      <c r="P29" s="15"/>
    </row>
    <row r="30" customFormat="false" ht="13.5" hidden="false" customHeight="false" outlineLevel="0" collapsed="false">
      <c r="A30" s="3"/>
      <c r="B30" s="0" t="s">
        <v>5</v>
      </c>
      <c r="C30" s="14" t="n">
        <f aca="false">SUM(C28:C29)</f>
        <v>0</v>
      </c>
      <c r="D30" s="14" t="n">
        <f aca="false">SUM(D28:D29)</f>
        <v>483</v>
      </c>
      <c r="E30" s="14" t="n">
        <f aca="false">SUM(E28:E29)</f>
        <v>236</v>
      </c>
      <c r="F30" s="14" t="n">
        <f aca="false">SUM(F28:F29)</f>
        <v>615</v>
      </c>
      <c r="G30" s="14" t="n">
        <f aca="false">SUM(G28:G29)</f>
        <v>654</v>
      </c>
      <c r="H30" s="14" t="n">
        <f aca="false">SUM(H28:H29)</f>
        <v>955</v>
      </c>
      <c r="I30" s="14" t="n">
        <f aca="false">SUM(I28:I29)</f>
        <v>316</v>
      </c>
      <c r="J30" s="14" t="n">
        <f aca="false">SUM(J28:J29)</f>
        <v>273</v>
      </c>
      <c r="K30" s="14" t="n">
        <f aca="false">SUM(K28:K29)</f>
        <v>496</v>
      </c>
      <c r="L30" s="14" t="n">
        <f aca="false">SUM(L28:L29)</f>
        <v>494</v>
      </c>
      <c r="M30" s="14" t="n">
        <f aca="false">SUM(M28:M29)</f>
        <v>493</v>
      </c>
      <c r="N30" s="14" t="n">
        <f aca="false">SUM(N28:N29)</f>
        <v>492</v>
      </c>
      <c r="O30" s="15" t="n">
        <f aca="false">SUM(O28:O29)</f>
        <v>5507</v>
      </c>
      <c r="P30" s="15"/>
    </row>
    <row r="31" customFormat="false" ht="12.75" hidden="false" customHeight="false" outlineLevel="0" collapsed="false">
      <c r="A31" s="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customFormat="false" ht="12.75" hidden="false" customHeight="false" outlineLevel="0" collapsed="false">
      <c r="A32" s="3" t="s">
        <v>6</v>
      </c>
      <c r="B32" s="5" t="s">
        <v>3</v>
      </c>
      <c r="C32" s="19" t="n">
        <f aca="false">C10+C21</f>
        <v>0</v>
      </c>
      <c r="D32" s="19" t="n">
        <f aca="false">D10+D21</f>
        <v>53</v>
      </c>
      <c r="E32" s="19" t="n">
        <f aca="false">E10+E21</f>
        <v>59</v>
      </c>
      <c r="F32" s="19" t="n">
        <f aca="false">F10+F21</f>
        <v>88</v>
      </c>
      <c r="G32" s="19" t="n">
        <f aca="false">G10+G21</f>
        <v>99</v>
      </c>
      <c r="H32" s="19" t="n">
        <f aca="false">H10+H21</f>
        <v>94</v>
      </c>
      <c r="I32" s="19" t="n">
        <f aca="false">I10+I21</f>
        <v>82</v>
      </c>
      <c r="J32" s="19" t="n">
        <f aca="false">J10+J21</f>
        <v>59</v>
      </c>
      <c r="K32" s="19" t="n">
        <f aca="false">K10+K21</f>
        <v>91</v>
      </c>
      <c r="L32" s="19" t="n">
        <f aca="false">L10+L21</f>
        <v>0</v>
      </c>
      <c r="M32" s="19" t="n">
        <f aca="false">M10+M21</f>
        <v>0</v>
      </c>
      <c r="N32" s="19" t="n">
        <f aca="false">N10+N21</f>
        <v>0</v>
      </c>
      <c r="O32" s="14" t="n">
        <f aca="false">SUM(C32:N32)</f>
        <v>625</v>
      </c>
      <c r="P32" s="18"/>
    </row>
    <row r="33" customFormat="false" ht="13.5" hidden="false" customHeight="false" outlineLevel="0" collapsed="false">
      <c r="A33" s="3"/>
      <c r="B33" s="5" t="s">
        <v>4</v>
      </c>
      <c r="C33" s="16" t="n">
        <f aca="false">C11+C22</f>
        <v>0</v>
      </c>
      <c r="D33" s="16" t="n">
        <f aca="false">D11+D22</f>
        <v>23</v>
      </c>
      <c r="E33" s="16" t="n">
        <f aca="false">E11+E22</f>
        <v>26</v>
      </c>
      <c r="F33" s="16" t="n">
        <f aca="false">F11+F22</f>
        <v>120</v>
      </c>
      <c r="G33" s="16" t="n">
        <f aca="false">G11+G22</f>
        <v>174</v>
      </c>
      <c r="H33" s="16" t="n">
        <f aca="false">H11+H22</f>
        <v>202</v>
      </c>
      <c r="I33" s="16" t="n">
        <f aca="false">I11+I22</f>
        <v>281</v>
      </c>
      <c r="J33" s="16" t="n">
        <f aca="false">J11+J22</f>
        <v>290</v>
      </c>
      <c r="K33" s="16" t="n">
        <f aca="false">K11+K22</f>
        <v>284</v>
      </c>
      <c r="L33" s="16" t="n">
        <f aca="false">L11+L22</f>
        <v>238</v>
      </c>
      <c r="M33" s="16" t="n">
        <f aca="false">M11+M22</f>
        <v>232</v>
      </c>
      <c r="N33" s="16" t="n">
        <f aca="false">N11+N22</f>
        <v>227</v>
      </c>
      <c r="O33" s="17" t="n">
        <f aca="false">SUM(C33:N33)</f>
        <v>2097</v>
      </c>
      <c r="P33" s="18"/>
    </row>
    <row r="34" customFormat="false" ht="13.5" hidden="false" customHeight="false" outlineLevel="0" collapsed="false">
      <c r="A34" s="3"/>
      <c r="B34" s="0" t="s">
        <v>7</v>
      </c>
      <c r="C34" s="14" t="n">
        <f aca="false">SUM(C32:C33)</f>
        <v>0</v>
      </c>
      <c r="D34" s="14" t="n">
        <f aca="false">SUM(D32:D33)</f>
        <v>76</v>
      </c>
      <c r="E34" s="14" t="n">
        <f aca="false">SUM(E32:E33)</f>
        <v>85</v>
      </c>
      <c r="F34" s="14" t="n">
        <f aca="false">SUM(F32:F33)</f>
        <v>208</v>
      </c>
      <c r="G34" s="14" t="n">
        <f aca="false">SUM(G32:G33)</f>
        <v>273</v>
      </c>
      <c r="H34" s="14" t="n">
        <f aca="false">SUM(H32:H33)</f>
        <v>296</v>
      </c>
      <c r="I34" s="14" t="n">
        <f aca="false">SUM(I32:I33)</f>
        <v>363</v>
      </c>
      <c r="J34" s="14" t="n">
        <f aca="false">SUM(J32:J33)</f>
        <v>349</v>
      </c>
      <c r="K34" s="14" t="n">
        <f aca="false">SUM(K32:K33)</f>
        <v>375</v>
      </c>
      <c r="L34" s="14" t="n">
        <f aca="false">SUM(L32:L33)</f>
        <v>238</v>
      </c>
      <c r="M34" s="14" t="n">
        <f aca="false">SUM(M32:M33)</f>
        <v>232</v>
      </c>
      <c r="N34" s="14" t="n">
        <f aca="false">SUM(N32:N33)</f>
        <v>227</v>
      </c>
      <c r="O34" s="14" t="n">
        <f aca="false">SUM(O32:O33)</f>
        <v>2722</v>
      </c>
      <c r="P34" s="14"/>
    </row>
    <row r="36" customFormat="false" ht="18" hidden="false" customHeight="false" outlineLevel="0" collapsed="false">
      <c r="A36" s="2" t="s">
        <v>10</v>
      </c>
      <c r="B36" s="5"/>
    </row>
    <row r="37" customFormat="false" ht="12.75" hidden="false" customHeight="false" outlineLevel="0" collapsed="false">
      <c r="B37" s="5" t="s">
        <v>3</v>
      </c>
      <c r="C37" s="0" t="n">
        <f aca="false">(C30*0.57)</f>
        <v>0</v>
      </c>
      <c r="D37" s="0" t="n">
        <f aca="false">(D30*0.57)</f>
        <v>275.31</v>
      </c>
      <c r="E37" s="0" t="n">
        <f aca="false">(E30*0.57)</f>
        <v>134.52</v>
      </c>
      <c r="F37" s="0" t="n">
        <f aca="false">(F30*0.57)</f>
        <v>350.55</v>
      </c>
      <c r="G37" s="0" t="n">
        <f aca="false">(G30*0.57)</f>
        <v>372.78</v>
      </c>
      <c r="H37" s="0" t="n">
        <f aca="false">(H30*0.57)</f>
        <v>544.35</v>
      </c>
      <c r="I37" s="0" t="n">
        <f aca="false">(I30*0.57)</f>
        <v>180.12</v>
      </c>
      <c r="J37" s="0" t="n">
        <f aca="false">(J30*0.57)</f>
        <v>155.61</v>
      </c>
      <c r="K37" s="0" t="n">
        <f aca="false">(K30*0.57)</f>
        <v>282.72</v>
      </c>
      <c r="L37" s="0" t="n">
        <f aca="false">(L30*0.57)</f>
        <v>281.58</v>
      </c>
      <c r="M37" s="0" t="n">
        <f aca="false">(M30*0.57)</f>
        <v>281.01</v>
      </c>
      <c r="N37" s="0" t="n">
        <f aca="false">(N30*0.57)</f>
        <v>280.44</v>
      </c>
      <c r="O37" s="0" t="n">
        <f aca="false">(O30*0.57)</f>
        <v>3138.99</v>
      </c>
    </row>
    <row r="38" customFormat="false" ht="13.5" hidden="false" customHeight="false" outlineLevel="0" collapsed="false">
      <c r="B38" s="5" t="s">
        <v>4</v>
      </c>
      <c r="C38" s="20" t="n">
        <f aca="false">C34*0.43</f>
        <v>0</v>
      </c>
      <c r="D38" s="20" t="n">
        <f aca="false">D34*0.43</f>
        <v>32.68</v>
      </c>
      <c r="E38" s="20" t="n">
        <f aca="false">E34*0.43</f>
        <v>36.55</v>
      </c>
      <c r="F38" s="20" t="n">
        <f aca="false">F34*0.43</f>
        <v>89.44</v>
      </c>
      <c r="G38" s="20" t="n">
        <f aca="false">G34*0.43</f>
        <v>117.39</v>
      </c>
      <c r="H38" s="20" t="n">
        <f aca="false">H34*0.43</f>
        <v>127.28</v>
      </c>
      <c r="I38" s="20" t="n">
        <f aca="false">I34*0.43</f>
        <v>156.09</v>
      </c>
      <c r="J38" s="20" t="n">
        <f aca="false">J34*0.43</f>
        <v>150.07</v>
      </c>
      <c r="K38" s="20" t="n">
        <f aca="false">K34*0.43</f>
        <v>161.25</v>
      </c>
      <c r="L38" s="20" t="n">
        <f aca="false">L34*0.43</f>
        <v>102.34</v>
      </c>
      <c r="M38" s="20" t="n">
        <f aca="false">M34*0.43</f>
        <v>99.76</v>
      </c>
      <c r="N38" s="20" t="n">
        <f aca="false">N34*0.43</f>
        <v>97.61</v>
      </c>
      <c r="O38" s="21" t="n">
        <f aca="false">O34*0.43</f>
        <v>1170.46</v>
      </c>
    </row>
    <row r="39" customFormat="false" ht="13.5" hidden="false" customHeight="false" outlineLevel="0" collapsed="false">
      <c r="C39" s="0" t="n">
        <f aca="false">C37+C38</f>
        <v>0</v>
      </c>
      <c r="D39" s="0" t="n">
        <f aca="false">D37+D38</f>
        <v>307.99</v>
      </c>
      <c r="E39" s="0" t="n">
        <f aca="false">E37+E38</f>
        <v>171.07</v>
      </c>
      <c r="F39" s="0" t="n">
        <f aca="false">F37+F38</f>
        <v>439.99</v>
      </c>
      <c r="G39" s="0" t="n">
        <f aca="false">G37+G38</f>
        <v>490.17</v>
      </c>
      <c r="H39" s="0" t="n">
        <f aca="false">H37+H38</f>
        <v>671.63</v>
      </c>
      <c r="I39" s="0" t="n">
        <f aca="false">I37+I38</f>
        <v>336.21</v>
      </c>
      <c r="J39" s="0" t="n">
        <f aca="false">J37+J38</f>
        <v>305.68</v>
      </c>
      <c r="K39" s="0" t="n">
        <f aca="false">K37+K38</f>
        <v>443.97</v>
      </c>
      <c r="L39" s="0" t="n">
        <f aca="false">L37+L38</f>
        <v>383.92</v>
      </c>
      <c r="M39" s="0" t="n">
        <f aca="false">M37+M38</f>
        <v>380.77</v>
      </c>
      <c r="N39" s="0" t="n">
        <f aca="false">N37+N38</f>
        <v>378.05</v>
      </c>
      <c r="O39" s="0" t="n">
        <f aca="false">O37+O38</f>
        <v>4309.45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sheetData>
    <row r="2" customFormat="false" ht="18" hidden="false" customHeight="false" outlineLevel="0" collapsed="false">
      <c r="A2" s="2" t="s">
        <v>0</v>
      </c>
    </row>
    <row r="4" customFormat="false" ht="25.5" hidden="false" customHeight="false" outlineLevel="0" collapsed="false">
      <c r="A4" s="3" t="s">
        <v>11</v>
      </c>
      <c r="C4" s="4" t="n">
        <v>36892</v>
      </c>
      <c r="D4" s="4" t="n">
        <v>36923</v>
      </c>
      <c r="E4" s="4" t="n">
        <v>36951</v>
      </c>
      <c r="F4" s="4" t="n">
        <v>36982</v>
      </c>
      <c r="G4" s="4" t="n">
        <v>37012</v>
      </c>
      <c r="H4" s="4" t="n">
        <v>37043</v>
      </c>
      <c r="I4" s="4" t="n">
        <v>37073</v>
      </c>
      <c r="J4" s="4" t="n">
        <v>37104</v>
      </c>
      <c r="K4" s="4" t="n">
        <v>37135</v>
      </c>
      <c r="L4" s="4" t="n">
        <v>37165</v>
      </c>
      <c r="M4" s="4" t="n">
        <v>37196</v>
      </c>
      <c r="N4" s="4" t="n">
        <v>37226</v>
      </c>
    </row>
    <row r="5" customFormat="false" ht="12.75" hidden="false" customHeight="false" outlineLevel="0" collapsed="false">
      <c r="B5" s="5" t="s">
        <v>3</v>
      </c>
      <c r="C5" s="6" t="n">
        <v>0</v>
      </c>
      <c r="D5" s="6" t="n">
        <v>142</v>
      </c>
      <c r="E5" s="6" t="n">
        <v>62</v>
      </c>
      <c r="F5" s="6" t="n">
        <v>225</v>
      </c>
      <c r="G5" s="6" t="n">
        <v>208</v>
      </c>
      <c r="H5" s="6" t="n">
        <v>354</v>
      </c>
      <c r="I5" s="6" t="n">
        <v>89</v>
      </c>
      <c r="J5" s="6" t="n">
        <v>89</v>
      </c>
      <c r="K5" s="6" t="n">
        <v>189</v>
      </c>
      <c r="L5" s="6" t="n">
        <v>85</v>
      </c>
      <c r="M5" s="6" t="n">
        <v>85</v>
      </c>
      <c r="N5" s="6" t="n">
        <v>85</v>
      </c>
      <c r="O5" s="7" t="n">
        <v>1613</v>
      </c>
      <c r="P5" s="8"/>
    </row>
    <row r="6" customFormat="false" ht="12.75" hidden="false" customHeight="false" outlineLevel="0" collapsed="false">
      <c r="B6" s="9" t="s">
        <v>4</v>
      </c>
      <c r="C6" s="10" t="n">
        <v>0</v>
      </c>
      <c r="D6" s="10" t="n">
        <v>325</v>
      </c>
      <c r="E6" s="10" t="n">
        <v>125</v>
      </c>
      <c r="F6" s="10" t="n">
        <v>315</v>
      </c>
      <c r="G6" s="10" t="n">
        <v>315</v>
      </c>
      <c r="H6" s="10" t="n">
        <v>340</v>
      </c>
      <c r="I6" s="10" t="n">
        <v>50</v>
      </c>
      <c r="J6" s="10" t="n">
        <v>50</v>
      </c>
      <c r="K6" s="10" t="n">
        <v>50</v>
      </c>
      <c r="L6" s="10" t="n">
        <v>325</v>
      </c>
      <c r="M6" s="10" t="n">
        <v>325</v>
      </c>
      <c r="N6" s="10" t="n">
        <v>325</v>
      </c>
      <c r="O6" s="22" t="n">
        <v>2545</v>
      </c>
      <c r="P6" s="23"/>
    </row>
    <row r="7" customFormat="false" ht="12.75" hidden="false" customHeight="false" outlineLevel="0" collapsed="false">
      <c r="B7" s="0" t="s">
        <v>5</v>
      </c>
      <c r="C7" s="7" t="n">
        <v>0</v>
      </c>
      <c r="D7" s="7" t="n">
        <v>467</v>
      </c>
      <c r="E7" s="7" t="n">
        <v>187</v>
      </c>
      <c r="F7" s="7" t="n">
        <v>540</v>
      </c>
      <c r="G7" s="7" t="n">
        <v>523</v>
      </c>
      <c r="H7" s="7" t="n">
        <v>694</v>
      </c>
      <c r="I7" s="7" t="n">
        <v>139</v>
      </c>
      <c r="J7" s="7" t="n">
        <v>139</v>
      </c>
      <c r="K7" s="7" t="n">
        <v>239</v>
      </c>
      <c r="L7" s="7" t="n">
        <v>410</v>
      </c>
      <c r="M7" s="7" t="n">
        <v>410</v>
      </c>
      <c r="N7" s="7" t="n">
        <v>410</v>
      </c>
      <c r="O7" s="7" t="n">
        <v>4158</v>
      </c>
      <c r="P7" s="8"/>
    </row>
    <row r="9" customFormat="false" ht="12.75" hidden="false" customHeight="false" outlineLevel="0" collapsed="false">
      <c r="A9" s="0" t="s">
        <v>12</v>
      </c>
      <c r="B9" s="0" t="s">
        <v>3</v>
      </c>
      <c r="C9" s="12" t="n">
        <v>0</v>
      </c>
      <c r="D9" s="12" t="n">
        <v>25</v>
      </c>
      <c r="E9" s="12" t="n">
        <v>0</v>
      </c>
      <c r="F9" s="12" t="n">
        <v>52</v>
      </c>
      <c r="G9" s="12" t="n">
        <v>32</v>
      </c>
      <c r="H9" s="12" t="n">
        <v>25</v>
      </c>
      <c r="I9" s="12" t="n">
        <v>81</v>
      </c>
      <c r="J9" s="12" t="n">
        <v>6</v>
      </c>
      <c r="K9" s="12" t="n">
        <v>41</v>
      </c>
      <c r="L9" s="12" t="n">
        <v>0</v>
      </c>
      <c r="M9" s="12" t="n">
        <v>0</v>
      </c>
      <c r="N9" s="12" t="n">
        <v>0</v>
      </c>
      <c r="O9" s="7" t="n">
        <v>262</v>
      </c>
    </row>
    <row r="10" customFormat="false" ht="12.75" hidden="false" customHeight="false" outlineLevel="0" collapsed="false">
      <c r="B10" s="0" t="s">
        <v>4</v>
      </c>
      <c r="C10" s="10" t="n">
        <v>0</v>
      </c>
      <c r="D10" s="10" t="n">
        <v>25</v>
      </c>
      <c r="E10" s="10" t="n">
        <v>0</v>
      </c>
      <c r="F10" s="10" t="n">
        <v>75</v>
      </c>
      <c r="G10" s="10" t="n">
        <v>125</v>
      </c>
      <c r="H10" s="10" t="n">
        <v>75</v>
      </c>
      <c r="I10" s="10" t="n">
        <v>225</v>
      </c>
      <c r="J10" s="10" t="n">
        <v>225</v>
      </c>
      <c r="K10" s="10" t="n">
        <v>225</v>
      </c>
      <c r="L10" s="10" t="n">
        <v>150</v>
      </c>
      <c r="M10" s="10" t="n">
        <v>150</v>
      </c>
      <c r="N10" s="10" t="n">
        <v>150</v>
      </c>
      <c r="O10" s="24" t="n">
        <v>1425</v>
      </c>
    </row>
    <row r="11" customFormat="false" ht="12.75" hidden="false" customHeight="false" outlineLevel="0" collapsed="false">
      <c r="B11" s="0" t="s">
        <v>7</v>
      </c>
      <c r="C11" s="7" t="n">
        <v>0</v>
      </c>
      <c r="D11" s="7" t="n">
        <v>50</v>
      </c>
      <c r="E11" s="7" t="n">
        <v>0</v>
      </c>
      <c r="F11" s="7" t="n">
        <v>127</v>
      </c>
      <c r="G11" s="7" t="n">
        <v>157</v>
      </c>
      <c r="H11" s="7" t="n">
        <v>100</v>
      </c>
      <c r="I11" s="7" t="n">
        <v>306</v>
      </c>
      <c r="J11" s="7" t="n">
        <v>231</v>
      </c>
      <c r="K11" s="7" t="n">
        <v>266</v>
      </c>
      <c r="L11" s="7" t="n">
        <v>150</v>
      </c>
      <c r="M11" s="7" t="n">
        <v>150</v>
      </c>
      <c r="N11" s="7" t="n">
        <v>150</v>
      </c>
      <c r="O11" s="7" t="n">
        <v>1687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0.85"/>
  </cols>
  <sheetData>
    <row r="2" customFormat="false" ht="18" hidden="false" customHeight="false" outlineLevel="0" collapsed="false">
      <c r="A2" s="25" t="s">
        <v>8</v>
      </c>
    </row>
    <row r="4" customFormat="false" ht="12.75" hidden="false" customHeight="false" outlineLevel="0" collapsed="false">
      <c r="A4" s="3" t="s">
        <v>11</v>
      </c>
      <c r="C4" s="4" t="n">
        <v>36892</v>
      </c>
      <c r="D4" s="4" t="n">
        <v>36923</v>
      </c>
      <c r="E4" s="4" t="n">
        <v>36951</v>
      </c>
      <c r="F4" s="4" t="n">
        <v>36982</v>
      </c>
      <c r="G4" s="4" t="n">
        <v>37012</v>
      </c>
      <c r="H4" s="4" t="n">
        <v>37043</v>
      </c>
      <c r="I4" s="4" t="n">
        <v>37073</v>
      </c>
      <c r="J4" s="4" t="n">
        <v>37104</v>
      </c>
      <c r="K4" s="4" t="n">
        <v>37135</v>
      </c>
      <c r="L4" s="4" t="n">
        <v>37165</v>
      </c>
      <c r="M4" s="4" t="n">
        <v>37196</v>
      </c>
      <c r="N4" s="4" t="n">
        <v>37226</v>
      </c>
      <c r="O4" s="0" t="s">
        <v>2</v>
      </c>
    </row>
    <row r="5" customFormat="false" ht="12.75" hidden="false" customHeight="false" outlineLevel="0" collapsed="false">
      <c r="A5" s="3"/>
      <c r="B5" s="5" t="s">
        <v>3</v>
      </c>
      <c r="C5" s="13" t="n">
        <v>0</v>
      </c>
      <c r="D5" s="13" t="n">
        <v>7</v>
      </c>
      <c r="E5" s="13" t="n">
        <v>33</v>
      </c>
      <c r="F5" s="13" t="n">
        <v>11</v>
      </c>
      <c r="G5" s="13" t="n">
        <v>17</v>
      </c>
      <c r="H5" s="13" t="n">
        <v>71</v>
      </c>
      <c r="I5" s="13" t="n">
        <v>130</v>
      </c>
      <c r="J5" s="13" t="n">
        <v>79</v>
      </c>
      <c r="K5" s="13" t="n">
        <v>206</v>
      </c>
      <c r="L5" s="13" t="n">
        <v>0</v>
      </c>
      <c r="M5" s="13" t="n">
        <v>0</v>
      </c>
      <c r="N5" s="13" t="n">
        <v>0</v>
      </c>
      <c r="O5" s="14" t="n">
        <f aca="false">SUM(C5:N5)</f>
        <v>554</v>
      </c>
      <c r="P5" s="15"/>
    </row>
    <row r="6" customFormat="false" ht="13.5" hidden="false" customHeight="false" outlineLevel="0" collapsed="false">
      <c r="A6" s="3"/>
      <c r="B6" s="9" t="s">
        <v>4</v>
      </c>
      <c r="C6" s="16" t="n">
        <v>0</v>
      </c>
      <c r="D6" s="16" t="n">
        <v>9</v>
      </c>
      <c r="E6" s="16" t="n">
        <v>16</v>
      </c>
      <c r="F6" s="16" t="n">
        <v>64</v>
      </c>
      <c r="G6" s="16" t="n">
        <v>114</v>
      </c>
      <c r="H6" s="16" t="n">
        <v>190</v>
      </c>
      <c r="I6" s="16" t="n">
        <v>47</v>
      </c>
      <c r="J6" s="16" t="n">
        <v>55</v>
      </c>
      <c r="K6" s="16" t="n">
        <v>51</v>
      </c>
      <c r="L6" s="16" t="n">
        <v>84</v>
      </c>
      <c r="M6" s="16" t="n">
        <v>83</v>
      </c>
      <c r="N6" s="16" t="n">
        <v>82</v>
      </c>
      <c r="O6" s="17" t="n">
        <f aca="false">SUM(C6:N6)</f>
        <v>795</v>
      </c>
      <c r="P6" s="15"/>
    </row>
    <row r="7" customFormat="false" ht="13.5" hidden="false" customHeight="false" outlineLevel="0" collapsed="false">
      <c r="A7" s="3"/>
      <c r="B7" s="0" t="s">
        <v>5</v>
      </c>
      <c r="C7" s="14" t="n">
        <f aca="false">SUM(C5:C6)</f>
        <v>0</v>
      </c>
      <c r="D7" s="14" t="n">
        <f aca="false">SUM(D5:D6)</f>
        <v>16</v>
      </c>
      <c r="E7" s="14" t="n">
        <f aca="false">SUM(E5:E6)</f>
        <v>49</v>
      </c>
      <c r="F7" s="14" t="n">
        <f aca="false">SUM(F5:F6)</f>
        <v>75</v>
      </c>
      <c r="G7" s="14" t="n">
        <f aca="false">SUM(G5:G6)</f>
        <v>131</v>
      </c>
      <c r="H7" s="14" t="n">
        <f aca="false">SUM(H5:H6)</f>
        <v>261</v>
      </c>
      <c r="I7" s="14" t="n">
        <f aca="false">SUM(I5:I6)</f>
        <v>177</v>
      </c>
      <c r="J7" s="14" t="n">
        <f aca="false">SUM(J5:J6)</f>
        <v>134</v>
      </c>
      <c r="K7" s="14" t="n">
        <f aca="false">SUM(K5:K6)</f>
        <v>257</v>
      </c>
      <c r="L7" s="14" t="n">
        <f aca="false">SUM(L5:L6)</f>
        <v>84</v>
      </c>
      <c r="M7" s="14" t="n">
        <f aca="false">SUM(M5:M6)</f>
        <v>83</v>
      </c>
      <c r="N7" s="14" t="n">
        <f aca="false">SUM(N5:N6)</f>
        <v>82</v>
      </c>
      <c r="O7" s="15" t="n">
        <f aca="false">SUM(O5:O6)</f>
        <v>1349</v>
      </c>
      <c r="P7" s="15"/>
    </row>
    <row r="8" customFormat="false" ht="12.75" hidden="false" customHeight="false" outlineLevel="0" collapsed="false">
      <c r="A8" s="3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customFormat="false" ht="25.5" hidden="false" customHeight="false" outlineLevel="0" collapsed="false">
      <c r="A9" s="3" t="s">
        <v>13</v>
      </c>
      <c r="B9" s="0" t="s">
        <v>3</v>
      </c>
      <c r="C9" s="19" t="n">
        <v>0</v>
      </c>
      <c r="D9" s="19" t="n">
        <v>28</v>
      </c>
      <c r="E9" s="19" t="n">
        <v>59</v>
      </c>
      <c r="F9" s="19" t="n">
        <v>36</v>
      </c>
      <c r="G9" s="19" t="n">
        <v>67</v>
      </c>
      <c r="H9" s="19" t="n">
        <v>69</v>
      </c>
      <c r="I9" s="19" t="n">
        <v>1</v>
      </c>
      <c r="J9" s="19" t="n">
        <v>53</v>
      </c>
      <c r="K9" s="19" t="n">
        <v>50</v>
      </c>
      <c r="L9" s="19" t="n">
        <v>0</v>
      </c>
      <c r="M9" s="19" t="n">
        <v>0</v>
      </c>
      <c r="N9" s="19" t="n">
        <v>0</v>
      </c>
      <c r="O9" s="14" t="n">
        <f aca="false">SUM(C9:N9)</f>
        <v>363</v>
      </c>
      <c r="P9" s="18"/>
    </row>
    <row r="10" customFormat="false" ht="13.5" hidden="false" customHeight="false" outlineLevel="0" collapsed="false">
      <c r="A10" s="3"/>
      <c r="B10" s="0" t="s">
        <v>4</v>
      </c>
      <c r="C10" s="16" t="n">
        <v>0</v>
      </c>
      <c r="D10" s="16" t="n">
        <v>-2</v>
      </c>
      <c r="E10" s="16" t="n">
        <v>26</v>
      </c>
      <c r="F10" s="16" t="n">
        <v>45</v>
      </c>
      <c r="G10" s="16" t="n">
        <v>49</v>
      </c>
      <c r="H10" s="16" t="n">
        <v>127</v>
      </c>
      <c r="I10" s="16" t="n">
        <v>56</v>
      </c>
      <c r="J10" s="16" t="n">
        <v>65</v>
      </c>
      <c r="K10" s="16" t="n">
        <v>59</v>
      </c>
      <c r="L10" s="16" t="n">
        <v>88</v>
      </c>
      <c r="M10" s="16" t="n">
        <v>82</v>
      </c>
      <c r="N10" s="16" t="n">
        <v>77</v>
      </c>
      <c r="O10" s="17" t="n">
        <f aca="false">SUM(C10:N10)</f>
        <v>672</v>
      </c>
      <c r="P10" s="18"/>
    </row>
    <row r="11" customFormat="false" ht="13.5" hidden="false" customHeight="false" outlineLevel="0" collapsed="false">
      <c r="A11" s="3"/>
      <c r="B11" s="0" t="s">
        <v>7</v>
      </c>
      <c r="C11" s="14" t="n">
        <f aca="false">SUM(C9:C10)</f>
        <v>0</v>
      </c>
      <c r="D11" s="14" t="n">
        <f aca="false">SUM(D9:D10)</f>
        <v>26</v>
      </c>
      <c r="E11" s="14" t="n">
        <f aca="false">SUM(E9:E10)</f>
        <v>85</v>
      </c>
      <c r="F11" s="14" t="n">
        <f aca="false">SUM(F9:F10)</f>
        <v>81</v>
      </c>
      <c r="G11" s="14" t="n">
        <f aca="false">SUM(G9:G10)</f>
        <v>116</v>
      </c>
      <c r="H11" s="14" t="n">
        <f aca="false">SUM(H9:H10)</f>
        <v>196</v>
      </c>
      <c r="I11" s="14" t="n">
        <f aca="false">SUM(I9:I10)</f>
        <v>57</v>
      </c>
      <c r="J11" s="14" t="n">
        <f aca="false">SUM(J9:J10)</f>
        <v>118</v>
      </c>
      <c r="K11" s="14" t="n">
        <f aca="false">SUM(K9:K10)</f>
        <v>109</v>
      </c>
      <c r="L11" s="14" t="n">
        <f aca="false">SUM(L9:L10)</f>
        <v>88</v>
      </c>
      <c r="M11" s="14" t="n">
        <f aca="false">SUM(M9:M10)</f>
        <v>82</v>
      </c>
      <c r="N11" s="14" t="n">
        <f aca="false">SUM(N9:N10)</f>
        <v>77</v>
      </c>
      <c r="O11" s="14" t="n">
        <f aca="false">SUM(O9:O10)</f>
        <v>1035</v>
      </c>
      <c r="P11" s="14"/>
    </row>
    <row r="12" customFormat="false" ht="12.75" hidden="false" customHeight="false" outlineLevel="0" collapsed="false">
      <c r="A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customFormat="false" ht="12.75" hidden="false" customHeight="false" outlineLevel="0" collapsed="false">
      <c r="A13" s="26"/>
      <c r="B13" s="2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customFormat="false" ht="12.75" hidden="false" customHeight="false" outlineLevel="0" collapsed="false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customFormat="false" ht="12.75" hidden="false" customHeight="false" outlineLevel="0" collapsed="false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customFormat="false" ht="12.75" hidden="false" customHeight="false" outlineLevel="0" collapsed="false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customFormat="false" ht="12.75" hidden="false" customHeight="false" outlineLevel="0" collapsed="false">
      <c r="A17" s="27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customFormat="false" ht="12.75" hidden="false" customHeight="false" outlineLevel="0" collapsed="false">
      <c r="B1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8" activeCellId="0" sqref="A18: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8" style="30" width="9.14"/>
  </cols>
  <sheetData>
    <row r="1" customFormat="false" ht="15.75" hidden="false" customHeight="false" outlineLevel="0" collapsed="false">
      <c r="A1" s="31" t="s">
        <v>0</v>
      </c>
      <c r="K1" s="31"/>
      <c r="R1" s="30"/>
      <c r="S1" s="30"/>
    </row>
    <row r="2" customFormat="false" ht="12.75" hidden="false" customHeight="false" outlineLevel="0" collapsed="false">
      <c r="A2" s="5"/>
      <c r="B2" s="5" t="s">
        <v>14</v>
      </c>
      <c r="C2" s="5"/>
      <c r="D2" s="5"/>
      <c r="E2" s="5" t="s">
        <v>15</v>
      </c>
      <c r="F2" s="5"/>
      <c r="G2" s="5"/>
      <c r="H2" s="32" t="s">
        <v>10</v>
      </c>
      <c r="I2" s="32"/>
      <c r="K2" s="5"/>
      <c r="L2" s="5"/>
      <c r="M2" s="5"/>
      <c r="N2" s="5"/>
      <c r="O2" s="5"/>
      <c r="P2" s="5"/>
      <c r="Q2" s="5"/>
      <c r="R2" s="32"/>
      <c r="S2" s="32"/>
    </row>
    <row r="3" customFormat="false" ht="12.75" hidden="false" customHeight="false" outlineLevel="0" collapsed="false">
      <c r="A3" s="5"/>
      <c r="B3" s="5" t="s">
        <v>3</v>
      </c>
      <c r="C3" s="33" t="s">
        <v>4</v>
      </c>
      <c r="D3" s="5"/>
      <c r="E3" s="5" t="s">
        <v>3</v>
      </c>
      <c r="F3" s="5" t="s">
        <v>4</v>
      </c>
      <c r="G3" s="5"/>
      <c r="H3" s="32" t="s">
        <v>3</v>
      </c>
      <c r="I3" s="32" t="s">
        <v>4</v>
      </c>
      <c r="K3" s="5"/>
      <c r="L3" s="5"/>
      <c r="M3" s="33"/>
      <c r="N3" s="5"/>
      <c r="O3" s="5"/>
      <c r="P3" s="5"/>
      <c r="Q3" s="5"/>
      <c r="R3" s="32"/>
      <c r="S3" s="32"/>
    </row>
    <row r="4" customFormat="false" ht="12.75" hidden="false" customHeight="false" outlineLevel="0" collapsed="false">
      <c r="A4" s="4" t="n">
        <v>36892</v>
      </c>
      <c r="B4" s="6" t="n">
        <v>0</v>
      </c>
      <c r="C4" s="6" t="n">
        <v>0</v>
      </c>
      <c r="D4" s="33"/>
      <c r="E4" s="6" t="n">
        <v>0</v>
      </c>
      <c r="F4" s="6" t="n">
        <v>0</v>
      </c>
      <c r="G4" s="6"/>
      <c r="H4" s="32" t="n">
        <f aca="false">(B4*0.57)+(E4*0.43)</f>
        <v>0</v>
      </c>
      <c r="I4" s="32" t="n">
        <f aca="false">(C4*0.57)+(F4*0.43)</f>
        <v>0</v>
      </c>
      <c r="K4" s="4"/>
      <c r="L4" s="6"/>
      <c r="M4" s="6"/>
      <c r="N4" s="33"/>
      <c r="O4" s="6"/>
      <c r="P4" s="6"/>
      <c r="Q4" s="6"/>
      <c r="R4" s="32"/>
      <c r="S4" s="32"/>
    </row>
    <row r="5" customFormat="false" ht="12.75" hidden="false" customHeight="false" outlineLevel="0" collapsed="false">
      <c r="A5" s="4" t="n">
        <v>36923</v>
      </c>
      <c r="B5" s="6" t="n">
        <v>142</v>
      </c>
      <c r="C5" s="6" t="n">
        <v>325</v>
      </c>
      <c r="D5" s="33"/>
      <c r="E5" s="6" t="n">
        <v>25</v>
      </c>
      <c r="F5" s="6" t="n">
        <v>25</v>
      </c>
      <c r="G5" s="6"/>
      <c r="H5" s="32" t="n">
        <f aca="false">(B5*0.57)+(E5*0.43)</f>
        <v>91.69</v>
      </c>
      <c r="I5" s="32" t="n">
        <f aca="false">(C5*0.57)+(F5*0.43)</f>
        <v>196</v>
      </c>
      <c r="K5" s="4"/>
      <c r="L5" s="6"/>
      <c r="M5" s="6"/>
      <c r="N5" s="33"/>
      <c r="O5" s="6"/>
      <c r="P5" s="6"/>
      <c r="Q5" s="6"/>
      <c r="R5" s="32"/>
      <c r="S5" s="32"/>
    </row>
    <row r="6" customFormat="false" ht="12.75" hidden="false" customHeight="false" outlineLevel="0" collapsed="false">
      <c r="A6" s="4" t="n">
        <v>36951</v>
      </c>
      <c r="B6" s="6" t="n">
        <v>62</v>
      </c>
      <c r="C6" s="6" t="n">
        <v>125</v>
      </c>
      <c r="D6" s="33"/>
      <c r="E6" s="6" t="n">
        <v>0</v>
      </c>
      <c r="F6" s="6" t="n">
        <v>0</v>
      </c>
      <c r="G6" s="6"/>
      <c r="H6" s="32" t="n">
        <f aca="false">(B6*0.57)+(E6*0.43)</f>
        <v>35.34</v>
      </c>
      <c r="I6" s="32" t="n">
        <f aca="false">(C6*0.57)+(F6*0.43)</f>
        <v>71.25</v>
      </c>
      <c r="K6" s="4"/>
      <c r="L6" s="6"/>
      <c r="M6" s="6"/>
      <c r="N6" s="33"/>
      <c r="O6" s="6"/>
      <c r="P6" s="6"/>
      <c r="Q6" s="6"/>
      <c r="R6" s="32"/>
      <c r="S6" s="32"/>
    </row>
    <row r="7" customFormat="false" ht="12.75" hidden="false" customHeight="false" outlineLevel="0" collapsed="false">
      <c r="A7" s="4" t="n">
        <v>36982</v>
      </c>
      <c r="B7" s="6" t="n">
        <v>225</v>
      </c>
      <c r="C7" s="6" t="n">
        <v>315</v>
      </c>
      <c r="D7" s="33"/>
      <c r="E7" s="6" t="n">
        <v>52</v>
      </c>
      <c r="F7" s="6" t="n">
        <v>75</v>
      </c>
      <c r="G7" s="6"/>
      <c r="H7" s="32" t="n">
        <f aca="false">(B7*0.57)+(E7*0.43)</f>
        <v>150.61</v>
      </c>
      <c r="I7" s="32" t="n">
        <f aca="false">(C7*0.57)+(F7*0.43)</f>
        <v>211.8</v>
      </c>
      <c r="K7" s="4"/>
      <c r="L7" s="6"/>
      <c r="M7" s="6"/>
      <c r="N7" s="33"/>
      <c r="O7" s="6"/>
      <c r="P7" s="6"/>
      <c r="Q7" s="6"/>
      <c r="R7" s="32"/>
      <c r="S7" s="32"/>
    </row>
    <row r="8" customFormat="false" ht="12.75" hidden="false" customHeight="false" outlineLevel="0" collapsed="false">
      <c r="A8" s="4" t="n">
        <v>37012</v>
      </c>
      <c r="B8" s="6" t="n">
        <v>208</v>
      </c>
      <c r="C8" s="6" t="n">
        <v>315</v>
      </c>
      <c r="D8" s="33"/>
      <c r="E8" s="6" t="n">
        <v>32</v>
      </c>
      <c r="F8" s="6" t="n">
        <v>125</v>
      </c>
      <c r="G8" s="6"/>
      <c r="H8" s="32" t="n">
        <f aca="false">(B8*0.57)+(E8*0.43)</f>
        <v>132.32</v>
      </c>
      <c r="I8" s="32" t="n">
        <f aca="false">(C8*0.57)+(F8*0.43)</f>
        <v>233.3</v>
      </c>
      <c r="K8" s="4"/>
      <c r="L8" s="6"/>
      <c r="M8" s="6"/>
      <c r="N8" s="33"/>
      <c r="O8" s="6"/>
      <c r="P8" s="6"/>
      <c r="Q8" s="6"/>
      <c r="R8" s="32"/>
      <c r="S8" s="32"/>
    </row>
    <row r="9" customFormat="false" ht="12.75" hidden="false" customHeight="false" outlineLevel="0" collapsed="false">
      <c r="A9" s="4" t="n">
        <v>37043</v>
      </c>
      <c r="B9" s="6" t="n">
        <v>354</v>
      </c>
      <c r="C9" s="6" t="n">
        <v>340</v>
      </c>
      <c r="D9" s="33"/>
      <c r="E9" s="6" t="n">
        <v>25</v>
      </c>
      <c r="F9" s="6" t="n">
        <v>75</v>
      </c>
      <c r="G9" s="6"/>
      <c r="H9" s="32" t="n">
        <f aca="false">(B9*0.57)+(E9*0.43)</f>
        <v>212.53</v>
      </c>
      <c r="I9" s="32" t="n">
        <f aca="false">(C9*0.57)+(F9*0.43)</f>
        <v>226.05</v>
      </c>
      <c r="K9" s="4"/>
      <c r="L9" s="6"/>
      <c r="M9" s="6"/>
      <c r="N9" s="33"/>
      <c r="O9" s="6"/>
      <c r="P9" s="6"/>
      <c r="Q9" s="6"/>
      <c r="R9" s="32"/>
      <c r="S9" s="32"/>
    </row>
    <row r="10" customFormat="false" ht="12.75" hidden="false" customHeight="false" outlineLevel="0" collapsed="false">
      <c r="A10" s="4" t="n">
        <v>37073</v>
      </c>
      <c r="B10" s="6" t="n">
        <v>89</v>
      </c>
      <c r="C10" s="6" t="n">
        <v>50</v>
      </c>
      <c r="D10" s="33"/>
      <c r="E10" s="6" t="n">
        <v>81</v>
      </c>
      <c r="F10" s="6" t="n">
        <v>225</v>
      </c>
      <c r="G10" s="6"/>
      <c r="H10" s="32" t="n">
        <f aca="false">(B10*0.57)+(E10*0.43)</f>
        <v>85.56</v>
      </c>
      <c r="I10" s="32" t="n">
        <f aca="false">(C10*0.57)+(F10*0.43)</f>
        <v>125.25</v>
      </c>
      <c r="K10" s="4"/>
      <c r="L10" s="6"/>
      <c r="M10" s="6"/>
      <c r="N10" s="33"/>
      <c r="O10" s="6"/>
      <c r="P10" s="6"/>
      <c r="Q10" s="6"/>
      <c r="R10" s="32"/>
      <c r="S10" s="32"/>
    </row>
    <row r="11" customFormat="false" ht="12.75" hidden="false" customHeight="false" outlineLevel="0" collapsed="false">
      <c r="A11" s="4" t="n">
        <v>37104</v>
      </c>
      <c r="B11" s="6" t="n">
        <v>89</v>
      </c>
      <c r="C11" s="6" t="n">
        <v>50</v>
      </c>
      <c r="D11" s="33"/>
      <c r="E11" s="6" t="n">
        <v>6</v>
      </c>
      <c r="F11" s="6" t="n">
        <v>225</v>
      </c>
      <c r="G11" s="6"/>
      <c r="H11" s="32" t="n">
        <f aca="false">(B11*0.57)+(E11*0.43)</f>
        <v>53.31</v>
      </c>
      <c r="I11" s="32" t="n">
        <f aca="false">(C11*0.57)+(F11*0.43)</f>
        <v>125.25</v>
      </c>
      <c r="K11" s="4"/>
      <c r="L11" s="6"/>
      <c r="M11" s="6"/>
      <c r="N11" s="33"/>
      <c r="O11" s="6"/>
      <c r="P11" s="6"/>
      <c r="Q11" s="6"/>
      <c r="R11" s="32"/>
      <c r="S11" s="32"/>
    </row>
    <row r="12" customFormat="false" ht="12.75" hidden="false" customHeight="false" outlineLevel="0" collapsed="false">
      <c r="A12" s="4" t="n">
        <v>37135</v>
      </c>
      <c r="B12" s="6" t="n">
        <v>189</v>
      </c>
      <c r="C12" s="6" t="n">
        <v>50</v>
      </c>
      <c r="D12" s="33"/>
      <c r="E12" s="6" t="n">
        <v>41</v>
      </c>
      <c r="F12" s="6" t="n">
        <v>225</v>
      </c>
      <c r="G12" s="6"/>
      <c r="H12" s="32" t="n">
        <f aca="false">(B12*0.57)+(E12*0.43)</f>
        <v>125.36</v>
      </c>
      <c r="I12" s="32" t="n">
        <f aca="false">(C12*0.57)+(F12*0.43)</f>
        <v>125.25</v>
      </c>
      <c r="K12" s="4"/>
      <c r="L12" s="6"/>
      <c r="M12" s="6"/>
      <c r="N12" s="33"/>
      <c r="O12" s="6"/>
      <c r="P12" s="6"/>
      <c r="Q12" s="6"/>
      <c r="R12" s="32"/>
      <c r="S12" s="32"/>
    </row>
    <row r="13" customFormat="false" ht="12.75" hidden="false" customHeight="false" outlineLevel="0" collapsed="false">
      <c r="A13" s="4" t="n">
        <v>37165</v>
      </c>
      <c r="B13" s="6" t="n">
        <v>85</v>
      </c>
      <c r="C13" s="6" t="n">
        <v>325</v>
      </c>
      <c r="D13" s="33"/>
      <c r="E13" s="6" t="n">
        <v>0</v>
      </c>
      <c r="F13" s="6" t="n">
        <v>150</v>
      </c>
      <c r="G13" s="6"/>
      <c r="H13" s="32" t="n">
        <f aca="false">(B13*0.57)+(E13*0.43)</f>
        <v>48.45</v>
      </c>
      <c r="I13" s="32" t="n">
        <f aca="false">(C13*0.57)+(F13*0.43)</f>
        <v>249.75</v>
      </c>
      <c r="K13" s="4"/>
      <c r="L13" s="6"/>
      <c r="M13" s="6"/>
      <c r="N13" s="33"/>
      <c r="O13" s="6"/>
      <c r="P13" s="6"/>
      <c r="Q13" s="6"/>
      <c r="R13" s="32"/>
      <c r="S13" s="32"/>
    </row>
    <row r="14" customFormat="false" ht="12.75" hidden="false" customHeight="false" outlineLevel="0" collapsed="false">
      <c r="A14" s="4" t="n">
        <v>37196</v>
      </c>
      <c r="B14" s="6" t="n">
        <v>85</v>
      </c>
      <c r="C14" s="6" t="n">
        <v>325</v>
      </c>
      <c r="D14" s="33"/>
      <c r="E14" s="6" t="n">
        <v>0</v>
      </c>
      <c r="F14" s="6" t="n">
        <v>150</v>
      </c>
      <c r="G14" s="6"/>
      <c r="H14" s="32" t="n">
        <f aca="false">(B14*0.57)+(E14*0.43)</f>
        <v>48.45</v>
      </c>
      <c r="I14" s="32" t="n">
        <f aca="false">(C14*0.57)+(F14*0.43)</f>
        <v>249.75</v>
      </c>
      <c r="K14" s="4"/>
      <c r="L14" s="6"/>
      <c r="M14" s="6"/>
      <c r="N14" s="33"/>
      <c r="O14" s="6"/>
      <c r="P14" s="6"/>
      <c r="Q14" s="6"/>
      <c r="R14" s="32"/>
      <c r="S14" s="32"/>
    </row>
    <row r="15" customFormat="false" ht="13.5" hidden="false" customHeight="false" outlineLevel="0" collapsed="false">
      <c r="A15" s="4" t="n">
        <v>37226</v>
      </c>
      <c r="B15" s="6" t="n">
        <v>85</v>
      </c>
      <c r="C15" s="6" t="n">
        <v>325</v>
      </c>
      <c r="D15" s="33"/>
      <c r="E15" s="6" t="n">
        <v>0</v>
      </c>
      <c r="F15" s="6" t="n">
        <v>150</v>
      </c>
      <c r="G15" s="6"/>
      <c r="H15" s="34" t="n">
        <f aca="false">(B15*0.57)+(E15*0.43)</f>
        <v>48.45</v>
      </c>
      <c r="I15" s="34" t="n">
        <f aca="false">(C15*0.57)+(F15*0.43)</f>
        <v>249.75</v>
      </c>
      <c r="K15" s="4"/>
      <c r="L15" s="6"/>
      <c r="M15" s="6"/>
      <c r="N15" s="33"/>
      <c r="O15" s="6"/>
      <c r="P15" s="6"/>
      <c r="Q15" s="6"/>
      <c r="R15" s="32"/>
      <c r="S15" s="35"/>
    </row>
    <row r="16" customFormat="false" ht="13.5" hidden="false" customHeight="false" outlineLevel="0" collapsed="false">
      <c r="A16" s="5" t="s">
        <v>2</v>
      </c>
      <c r="B16" s="6" t="n">
        <v>1613</v>
      </c>
      <c r="C16" s="6" t="n">
        <v>2545</v>
      </c>
      <c r="D16" s="33"/>
      <c r="E16" s="6" t="n">
        <v>262</v>
      </c>
      <c r="F16" s="6" t="n">
        <v>1425</v>
      </c>
      <c r="G16" s="6"/>
      <c r="H16" s="32" t="n">
        <f aca="false">(B16*0.57)+(E16*0.43)</f>
        <v>1032.07</v>
      </c>
      <c r="I16" s="32" t="n">
        <f aca="false">(C16*0.57)+(F16*0.43)</f>
        <v>2063.4</v>
      </c>
      <c r="K16" s="5"/>
      <c r="L16" s="6"/>
      <c r="M16" s="6"/>
      <c r="N16" s="33"/>
      <c r="O16" s="6"/>
      <c r="P16" s="6"/>
      <c r="Q16" s="6"/>
      <c r="S16" s="35"/>
    </row>
    <row r="17" customFormat="false" ht="12.75" hidden="false" customHeight="false" outlineLevel="0" collapsed="false">
      <c r="A17" s="5"/>
      <c r="B17" s="33"/>
      <c r="C17" s="33"/>
      <c r="D17" s="33"/>
      <c r="E17" s="33"/>
      <c r="F17" s="33"/>
      <c r="G17" s="5"/>
      <c r="H17" s="32"/>
      <c r="I17" s="32"/>
    </row>
    <row r="18" customFormat="false" ht="15.75" hidden="false" customHeight="false" outlineLevel="0" collapsed="false">
      <c r="A18" s="31" t="s">
        <v>8</v>
      </c>
      <c r="B18" s="33"/>
      <c r="C18" s="33"/>
      <c r="D18" s="33"/>
      <c r="E18" s="33"/>
      <c r="F18" s="33"/>
      <c r="G18" s="5"/>
      <c r="H18" s="32"/>
      <c r="I18" s="32"/>
      <c r="K18" s="31" t="s">
        <v>16</v>
      </c>
      <c r="L18" s="31"/>
      <c r="M18" s="31"/>
      <c r="N18" s="31"/>
      <c r="O18" s="5"/>
      <c r="P18" s="5"/>
      <c r="Q18" s="5"/>
      <c r="R18" s="32"/>
      <c r="S18" s="32"/>
    </row>
    <row r="19" customFormat="false" ht="12.75" hidden="false" customHeight="false" outlineLevel="0" collapsed="false">
      <c r="A19" s="5"/>
      <c r="B19" s="33" t="s">
        <v>14</v>
      </c>
      <c r="C19" s="33"/>
      <c r="D19" s="33"/>
      <c r="E19" s="33" t="s">
        <v>15</v>
      </c>
      <c r="F19" s="33"/>
      <c r="G19" s="5"/>
      <c r="H19" s="32" t="s">
        <v>10</v>
      </c>
      <c r="I19" s="32"/>
      <c r="K19" s="5"/>
      <c r="L19" s="12" t="s">
        <v>17</v>
      </c>
      <c r="M19" s="12" t="s">
        <v>17</v>
      </c>
      <c r="N19" s="12"/>
      <c r="O19" s="12" t="s">
        <v>18</v>
      </c>
      <c r="P19" s="12" t="s">
        <v>18</v>
      </c>
      <c r="Q19" s="12"/>
      <c r="R19" s="36" t="s">
        <v>19</v>
      </c>
      <c r="S19" s="36" t="s">
        <v>19</v>
      </c>
    </row>
    <row r="20" customFormat="false" ht="12.75" hidden="false" customHeight="false" outlineLevel="0" collapsed="false">
      <c r="A20" s="5"/>
      <c r="B20" s="33" t="s">
        <v>3</v>
      </c>
      <c r="C20" s="33" t="s">
        <v>4</v>
      </c>
      <c r="D20" s="33"/>
      <c r="E20" s="33" t="s">
        <v>3</v>
      </c>
      <c r="F20" s="33" t="s">
        <v>4</v>
      </c>
      <c r="G20" s="5"/>
      <c r="H20" s="37" t="s">
        <v>3</v>
      </c>
      <c r="I20" s="37" t="s">
        <v>4</v>
      </c>
      <c r="K20" s="5"/>
      <c r="L20" s="38" t="s">
        <v>20</v>
      </c>
      <c r="M20" s="38" t="s">
        <v>4</v>
      </c>
      <c r="N20" s="38"/>
      <c r="O20" s="38" t="s">
        <v>20</v>
      </c>
      <c r="P20" s="38" t="s">
        <v>4</v>
      </c>
      <c r="Q20" s="38"/>
      <c r="R20" s="39" t="s">
        <v>20</v>
      </c>
      <c r="S20" s="39" t="s">
        <v>4</v>
      </c>
    </row>
    <row r="21" customFormat="false" ht="12.75" hidden="false" customHeight="false" outlineLevel="0" collapsed="false">
      <c r="A21" s="4" t="n">
        <v>36892</v>
      </c>
      <c r="B21" s="13" t="n">
        <v>0</v>
      </c>
      <c r="C21" s="13" t="n">
        <v>0</v>
      </c>
      <c r="D21" s="33"/>
      <c r="E21" s="13" t="n">
        <v>0</v>
      </c>
      <c r="F21" s="13" t="n">
        <v>0</v>
      </c>
      <c r="G21" s="13"/>
      <c r="H21" s="32" t="n">
        <f aca="false">(B21*0.57)+(E21*0.43)</f>
        <v>0</v>
      </c>
      <c r="I21" s="32" t="n">
        <f aca="false">(C21*0.57)+(F21*0.43)</f>
        <v>0</v>
      </c>
      <c r="K21" s="4" t="n">
        <v>36892</v>
      </c>
      <c r="L21" s="12" t="n">
        <v>0</v>
      </c>
      <c r="M21" s="12" t="n">
        <v>0</v>
      </c>
      <c r="N21" s="12"/>
      <c r="O21" s="12" t="n">
        <v>0</v>
      </c>
      <c r="P21" s="12" t="n">
        <v>0</v>
      </c>
      <c r="Q21" s="12"/>
      <c r="R21" s="36" t="n">
        <f aca="false">(L21*0.57)+(O21*0.43)</f>
        <v>0</v>
      </c>
      <c r="S21" s="36" t="n">
        <f aca="false">(M21*0.57)+(P21*0.43)</f>
        <v>0</v>
      </c>
    </row>
    <row r="22" customFormat="false" ht="12.75" hidden="false" customHeight="false" outlineLevel="0" collapsed="false">
      <c r="A22" s="4" t="n">
        <v>36923</v>
      </c>
      <c r="B22" s="13" t="n">
        <v>7</v>
      </c>
      <c r="C22" s="13" t="n">
        <v>9</v>
      </c>
      <c r="D22" s="33"/>
      <c r="E22" s="13" t="n">
        <v>28</v>
      </c>
      <c r="F22" s="13" t="n">
        <v>-2</v>
      </c>
      <c r="G22" s="13"/>
      <c r="H22" s="32" t="n">
        <f aca="false">(B22*0.57)+(E22*0.43)</f>
        <v>16.03</v>
      </c>
      <c r="I22" s="32" t="n">
        <f aca="false">(C22*0.57)+(F22*0.43)</f>
        <v>4.27</v>
      </c>
      <c r="K22" s="4" t="n">
        <v>36923</v>
      </c>
      <c r="L22" s="36" t="n">
        <v>636.943871693649</v>
      </c>
      <c r="M22" s="36" t="n">
        <v>390.553161544777</v>
      </c>
      <c r="N22" s="36"/>
      <c r="O22" s="36" t="n">
        <v>513.119479136386</v>
      </c>
      <c r="P22" s="36" t="n">
        <v>300.916834987126</v>
      </c>
      <c r="Q22" s="12"/>
      <c r="R22" s="36" t="n">
        <f aca="false">(L22*0.57)+(O22*0.43)</f>
        <v>583.699382894026</v>
      </c>
      <c r="S22" s="36" t="n">
        <f aca="false">(M22*0.57)+(P22*0.43)</f>
        <v>352.009541124987</v>
      </c>
      <c r="T22" s="30"/>
    </row>
    <row r="23" customFormat="false" ht="12.75" hidden="false" customHeight="false" outlineLevel="0" collapsed="false">
      <c r="A23" s="4" t="n">
        <v>36951</v>
      </c>
      <c r="B23" s="13" t="n">
        <v>33</v>
      </c>
      <c r="C23" s="13" t="n">
        <v>16</v>
      </c>
      <c r="D23" s="33"/>
      <c r="E23" s="13" t="n">
        <v>59</v>
      </c>
      <c r="F23" s="13" t="n">
        <v>26</v>
      </c>
      <c r="G23" s="13"/>
      <c r="H23" s="32" t="n">
        <f aca="false">(B23*0.57)+(E23*0.43)</f>
        <v>44.18</v>
      </c>
      <c r="I23" s="32" t="n">
        <f aca="false">(C23*0.57)+(F23*0.43)</f>
        <v>20.3</v>
      </c>
      <c r="K23" s="4" t="n">
        <v>36951</v>
      </c>
      <c r="L23" s="36" t="n">
        <v>644.84611112287</v>
      </c>
      <c r="M23" s="36" t="n">
        <v>395.0965474526</v>
      </c>
      <c r="N23" s="36"/>
      <c r="O23" s="36" t="n">
        <v>518.756449563181</v>
      </c>
      <c r="P23" s="36" t="n">
        <v>303.275226680233</v>
      </c>
      <c r="Q23" s="12"/>
      <c r="R23" s="36" t="n">
        <f aca="false">(L23*0.57)+(O23*0.43)</f>
        <v>590.627556652204</v>
      </c>
      <c r="S23" s="36" t="n">
        <f aca="false">(M23*0.57)+(P23*0.43)</f>
        <v>355.613379520482</v>
      </c>
      <c r="T23" s="30"/>
    </row>
    <row r="24" customFormat="false" ht="12.75" hidden="false" customHeight="false" outlineLevel="0" collapsed="false">
      <c r="A24" s="4" t="n">
        <v>36982</v>
      </c>
      <c r="B24" s="13" t="n">
        <v>11</v>
      </c>
      <c r="C24" s="13" t="n">
        <v>64</v>
      </c>
      <c r="D24" s="33"/>
      <c r="E24" s="13" t="n">
        <v>36</v>
      </c>
      <c r="F24" s="13" t="n">
        <v>45</v>
      </c>
      <c r="G24" s="13"/>
      <c r="H24" s="32" t="n">
        <f aca="false">(B24*0.57)+(E24*0.43)</f>
        <v>21.75</v>
      </c>
      <c r="I24" s="32" t="n">
        <f aca="false">(C24*0.57)+(F24*0.43)</f>
        <v>55.83</v>
      </c>
      <c r="K24" s="4" t="n">
        <v>36982</v>
      </c>
      <c r="L24" s="36" t="n">
        <v>643.049126969551</v>
      </c>
      <c r="M24" s="36" t="n">
        <v>394.696246500349</v>
      </c>
      <c r="N24" s="36"/>
      <c r="O24" s="36" t="n">
        <v>510.596049926547</v>
      </c>
      <c r="P24" s="36" t="n">
        <v>301.969097819142</v>
      </c>
      <c r="Q24" s="12"/>
      <c r="R24" s="36" t="n">
        <f aca="false">(L24*0.57)+(O24*0.43)</f>
        <v>586.094303841059</v>
      </c>
      <c r="S24" s="36" t="n">
        <f aca="false">(M24*0.57)+(P24*0.43)</f>
        <v>354.82357256743</v>
      </c>
      <c r="T24" s="30"/>
    </row>
    <row r="25" customFormat="false" ht="12.75" hidden="false" customHeight="false" outlineLevel="0" collapsed="false">
      <c r="A25" s="4" t="n">
        <v>37012</v>
      </c>
      <c r="B25" s="13" t="n">
        <v>17</v>
      </c>
      <c r="C25" s="13" t="n">
        <v>114</v>
      </c>
      <c r="D25" s="33"/>
      <c r="E25" s="13" t="n">
        <v>67</v>
      </c>
      <c r="F25" s="13" t="n">
        <v>49</v>
      </c>
      <c r="G25" s="13"/>
      <c r="H25" s="32" t="n">
        <f aca="false">(B25*0.57)+(E25*0.43)</f>
        <v>38.5</v>
      </c>
      <c r="I25" s="32" t="n">
        <f aca="false">(C25*0.57)+(F25*0.43)</f>
        <v>86.05</v>
      </c>
      <c r="K25" s="4" t="n">
        <v>37012</v>
      </c>
      <c r="L25" s="36" t="n">
        <v>648.43065889657</v>
      </c>
      <c r="M25" s="36" t="n">
        <v>398.201887493014</v>
      </c>
      <c r="N25" s="36"/>
      <c r="O25" s="36" t="n">
        <v>511.380037918224</v>
      </c>
      <c r="P25" s="36" t="n">
        <v>300.182431556104</v>
      </c>
      <c r="Q25" s="12"/>
      <c r="R25" s="36" t="n">
        <f aca="false">(L25*0.57)+(O25*0.43)</f>
        <v>589.498891875881</v>
      </c>
      <c r="S25" s="36" t="n">
        <f aca="false">(M25*0.57)+(P25*0.43)</f>
        <v>356.053521440142</v>
      </c>
      <c r="T25" s="30"/>
    </row>
    <row r="26" customFormat="false" ht="12.75" hidden="false" customHeight="false" outlineLevel="0" collapsed="false">
      <c r="A26" s="4" t="n">
        <v>37043</v>
      </c>
      <c r="B26" s="13" t="n">
        <v>71</v>
      </c>
      <c r="C26" s="13" t="n">
        <v>190</v>
      </c>
      <c r="D26" s="33"/>
      <c r="E26" s="13" t="n">
        <v>69</v>
      </c>
      <c r="F26" s="13" t="n">
        <v>127</v>
      </c>
      <c r="G26" s="13"/>
      <c r="H26" s="32" t="n">
        <f aca="false">(B26*0.57)+(E26*0.43)</f>
        <v>70.14</v>
      </c>
      <c r="I26" s="32" t="n">
        <f aca="false">(C26*0.57)+(F26*0.43)</f>
        <v>162.91</v>
      </c>
      <c r="K26" s="4" t="n">
        <v>37043</v>
      </c>
      <c r="L26" s="36" t="n">
        <v>656.103438587739</v>
      </c>
      <c r="M26" s="36" t="n">
        <v>404.254244155652</v>
      </c>
      <c r="N26" s="36"/>
      <c r="O26" s="36" t="n">
        <v>521.119942172711</v>
      </c>
      <c r="P26" s="36" t="n">
        <v>304.603591113352</v>
      </c>
      <c r="Q26" s="12"/>
      <c r="R26" s="36" t="n">
        <f aca="false">(L26*0.57)+(O26*0.43)</f>
        <v>598.060535129277</v>
      </c>
      <c r="S26" s="36" t="n">
        <f aca="false">(M26*0.57)+(P26*0.43)</f>
        <v>361.404463347463</v>
      </c>
      <c r="T26" s="30"/>
    </row>
    <row r="27" customFormat="false" ht="12.75" hidden="false" customHeight="false" outlineLevel="0" collapsed="false">
      <c r="A27" s="4" t="n">
        <v>37073</v>
      </c>
      <c r="B27" s="13" t="n">
        <v>130</v>
      </c>
      <c r="C27" s="13" t="n">
        <v>47</v>
      </c>
      <c r="D27" s="33"/>
      <c r="E27" s="13" t="n">
        <v>1</v>
      </c>
      <c r="F27" s="13" t="n">
        <v>56</v>
      </c>
      <c r="G27" s="13"/>
      <c r="H27" s="32" t="n">
        <f aca="false">(B27*0.57)+(E27*0.43)</f>
        <v>74.53</v>
      </c>
      <c r="I27" s="32" t="n">
        <f aca="false">(C27*0.57)+(F27*0.43)</f>
        <v>50.87</v>
      </c>
      <c r="K27" s="4" t="n">
        <v>37073</v>
      </c>
      <c r="L27" s="36" t="n">
        <v>676.824260804961</v>
      </c>
      <c r="M27" s="36" t="n">
        <v>425.22031768348</v>
      </c>
      <c r="N27" s="36"/>
      <c r="O27" s="36" t="n">
        <v>533.11805684218</v>
      </c>
      <c r="P27" s="36" t="n">
        <v>315.164783228922</v>
      </c>
      <c r="Q27" s="12"/>
      <c r="R27" s="36" t="n">
        <f aca="false">(L27*0.57)+(O27*0.43)</f>
        <v>615.030593100965</v>
      </c>
      <c r="S27" s="36" t="n">
        <f aca="false">(M27*0.57)+(P27*0.43)</f>
        <v>377.89643786802</v>
      </c>
      <c r="T27" s="30"/>
    </row>
    <row r="28" customFormat="false" ht="12.75" hidden="false" customHeight="false" outlineLevel="0" collapsed="false">
      <c r="A28" s="4" t="n">
        <v>37104</v>
      </c>
      <c r="B28" s="13" t="n">
        <v>79</v>
      </c>
      <c r="C28" s="13" t="n">
        <v>55</v>
      </c>
      <c r="D28" s="33"/>
      <c r="E28" s="13" t="n">
        <v>53</v>
      </c>
      <c r="F28" s="13" t="n">
        <v>65</v>
      </c>
      <c r="G28" s="13"/>
      <c r="H28" s="32" t="n">
        <f aca="false">(B28*0.57)+(E28*0.43)</f>
        <v>67.82</v>
      </c>
      <c r="I28" s="32" t="n">
        <f aca="false">(C28*0.57)+(F28*0.43)</f>
        <v>59.3</v>
      </c>
      <c r="K28" s="4" t="n">
        <v>37104</v>
      </c>
      <c r="L28" s="36" t="n">
        <v>699.173769350269</v>
      </c>
      <c r="M28" s="36" t="n">
        <v>440.275501346169</v>
      </c>
      <c r="N28" s="36"/>
      <c r="O28" s="36" t="n">
        <v>548.74841977079</v>
      </c>
      <c r="P28" s="36" t="n">
        <v>320.910678493457</v>
      </c>
      <c r="Q28" s="12"/>
      <c r="R28" s="36" t="n">
        <f aca="false">(L28*0.57)+(O28*0.43)</f>
        <v>634.490869031093</v>
      </c>
      <c r="S28" s="36" t="n">
        <f aca="false">(M28*0.57)+(P28*0.43)</f>
        <v>388.948627519503</v>
      </c>
      <c r="T28" s="30"/>
    </row>
    <row r="29" customFormat="false" ht="12.75" hidden="false" customHeight="false" outlineLevel="0" collapsed="false">
      <c r="A29" s="4" t="n">
        <v>37135</v>
      </c>
      <c r="B29" s="13" t="n">
        <v>206</v>
      </c>
      <c r="C29" s="13" t="n">
        <v>51</v>
      </c>
      <c r="D29" s="33"/>
      <c r="E29" s="13" t="n">
        <v>50</v>
      </c>
      <c r="F29" s="13" t="n">
        <v>59</v>
      </c>
      <c r="G29" s="13"/>
      <c r="H29" s="32" t="n">
        <f aca="false">(B29*0.57)+(E29*0.43)</f>
        <v>138.92</v>
      </c>
      <c r="I29" s="32" t="n">
        <f aca="false">(C29*0.57)+(F29*0.43)</f>
        <v>54.44</v>
      </c>
      <c r="K29" s="4" t="n">
        <v>37135</v>
      </c>
      <c r="L29" s="36" t="n">
        <v>683.396532291504</v>
      </c>
      <c r="M29" s="36" t="n">
        <v>426.456974558783</v>
      </c>
      <c r="N29" s="36"/>
      <c r="O29" s="36" t="n">
        <v>540.881353873805</v>
      </c>
      <c r="P29" s="36" t="n">
        <v>315.053719759241</v>
      </c>
      <c r="Q29" s="12"/>
      <c r="R29" s="36" t="n">
        <f aca="false">(L29*0.57)+(O29*0.43)</f>
        <v>622.115005571894</v>
      </c>
      <c r="S29" s="36" t="n">
        <f aca="false">(M29*0.57)+(P29*0.43)</f>
        <v>378.55357499498</v>
      </c>
      <c r="T29" s="30"/>
    </row>
    <row r="30" customFormat="false" ht="12.75" hidden="false" customHeight="false" outlineLevel="0" collapsed="false">
      <c r="A30" s="4" t="n">
        <v>37165</v>
      </c>
      <c r="B30" s="13" t="n">
        <v>0</v>
      </c>
      <c r="C30" s="13" t="n">
        <v>84</v>
      </c>
      <c r="D30" s="33"/>
      <c r="E30" s="13" t="n">
        <v>0</v>
      </c>
      <c r="F30" s="13" t="n">
        <v>88</v>
      </c>
      <c r="G30" s="13"/>
      <c r="H30" s="32" t="n">
        <f aca="false">(B30*0.57)+(E30*0.43)</f>
        <v>0</v>
      </c>
      <c r="I30" s="32" t="n">
        <f aca="false">(C30*0.57)+(F30*0.43)</f>
        <v>85.72</v>
      </c>
      <c r="K30" s="4" t="n">
        <v>37165</v>
      </c>
      <c r="L30" s="36" t="n">
        <v>668.213373789599</v>
      </c>
      <c r="M30" s="36" t="n">
        <v>413.184645185871</v>
      </c>
      <c r="N30" s="36"/>
      <c r="O30" s="36" t="n">
        <v>521.693714963474</v>
      </c>
      <c r="P30" s="36" t="n">
        <v>304.605383651445</v>
      </c>
      <c r="Q30" s="12"/>
      <c r="R30" s="36" t="n">
        <f aca="false">(L30*0.57)+(O30*0.43)</f>
        <v>605.209920494366</v>
      </c>
      <c r="S30" s="36" t="n">
        <f aca="false">(M30*0.57)+(P30*0.43)</f>
        <v>366.495562726068</v>
      </c>
      <c r="T30" s="30"/>
    </row>
    <row r="31" customFormat="false" ht="12.75" hidden="false" customHeight="false" outlineLevel="0" collapsed="false">
      <c r="A31" s="4" t="n">
        <v>37196</v>
      </c>
      <c r="B31" s="13" t="n">
        <v>0</v>
      </c>
      <c r="C31" s="13" t="n">
        <v>83</v>
      </c>
      <c r="D31" s="33"/>
      <c r="E31" s="13" t="n">
        <v>0</v>
      </c>
      <c r="F31" s="13" t="n">
        <v>82</v>
      </c>
      <c r="G31" s="13"/>
      <c r="H31" s="32" t="n">
        <f aca="false">(B31*0.57)+(E31*0.43)</f>
        <v>0</v>
      </c>
      <c r="I31" s="32" t="n">
        <f aca="false">(C31*0.57)+(F31*0.43)</f>
        <v>82.57</v>
      </c>
      <c r="K31" s="4" t="n">
        <v>37196</v>
      </c>
      <c r="L31" s="36" t="n">
        <v>635.184985438793</v>
      </c>
      <c r="M31" s="36" t="n">
        <v>386.871663701868</v>
      </c>
      <c r="N31" s="36"/>
      <c r="O31" s="36" t="n">
        <v>509.403790263932</v>
      </c>
      <c r="P31" s="36" t="n">
        <v>296.244088141959</v>
      </c>
      <c r="Q31" s="12"/>
      <c r="R31" s="36" t="n">
        <f aca="false">(L31*0.57)+(O31*0.43)</f>
        <v>581.099071513603</v>
      </c>
      <c r="S31" s="36" t="n">
        <f aca="false">(M31*0.57)+(P31*0.43)</f>
        <v>347.901806211107</v>
      </c>
      <c r="T31" s="30"/>
    </row>
    <row r="32" customFormat="false" ht="13.5" hidden="false" customHeight="false" outlineLevel="0" collapsed="false">
      <c r="A32" s="4" t="n">
        <v>37226</v>
      </c>
      <c r="B32" s="13" t="n">
        <v>0</v>
      </c>
      <c r="C32" s="13" t="n">
        <v>82</v>
      </c>
      <c r="D32" s="33"/>
      <c r="E32" s="13" t="n">
        <v>0</v>
      </c>
      <c r="F32" s="13" t="n">
        <v>77</v>
      </c>
      <c r="G32" s="13"/>
      <c r="H32" s="34" t="n">
        <f aca="false">(B32*0.57)+(E32*0.43)</f>
        <v>0</v>
      </c>
      <c r="I32" s="34" t="n">
        <f aca="false">(C32*0.57)+(F32*0.43)</f>
        <v>79.85</v>
      </c>
      <c r="K32" s="4" t="n">
        <v>37226</v>
      </c>
      <c r="L32" s="36" t="n">
        <v>617.319801512543</v>
      </c>
      <c r="M32" s="36" t="n">
        <v>372.595251346059</v>
      </c>
      <c r="N32" s="36"/>
      <c r="O32" s="36" t="n">
        <v>501.733444853874</v>
      </c>
      <c r="P32" s="36" t="n">
        <v>292.26438905997</v>
      </c>
      <c r="Q32" s="12"/>
      <c r="R32" s="36" t="n">
        <f aca="false">(L32*0.57)+(O32*0.43)</f>
        <v>567.617668149315</v>
      </c>
      <c r="S32" s="36" t="n">
        <f aca="false">(M32*0.57)+(P32*0.43)</f>
        <v>338.052980563041</v>
      </c>
      <c r="T32" s="30"/>
    </row>
    <row r="33" customFormat="false" ht="13.5" hidden="false" customHeight="false" outlineLevel="0" collapsed="false">
      <c r="A33" s="5" t="s">
        <v>2</v>
      </c>
      <c r="B33" s="13" t="n">
        <f aca="false">SUM(B21:B32)</f>
        <v>554</v>
      </c>
      <c r="C33" s="13" t="n">
        <f aca="false">SUM(C21:C32)</f>
        <v>795</v>
      </c>
      <c r="D33" s="33"/>
      <c r="E33" s="13" t="n">
        <f aca="false">SUM(E21:E32)</f>
        <v>363</v>
      </c>
      <c r="F33" s="13" t="n">
        <f aca="false">SUM(F21:F32)</f>
        <v>672</v>
      </c>
      <c r="G33" s="13"/>
      <c r="H33" s="32" t="n">
        <f aca="false">(B33*0.57)+(E33*0.43)</f>
        <v>471.87</v>
      </c>
      <c r="I33" s="32" t="n">
        <f aca="false">(C33*0.57)+(F33*0.43)</f>
        <v>742.11</v>
      </c>
      <c r="R33" s="30"/>
      <c r="S33" s="30"/>
    </row>
    <row r="34" customFormat="false" ht="15.75" hidden="false" customHeight="false" outlineLevel="0" collapsed="false">
      <c r="A34" s="5"/>
      <c r="B34" s="13"/>
      <c r="C34" s="13"/>
      <c r="D34" s="33"/>
      <c r="E34" s="13"/>
      <c r="F34" s="13"/>
      <c r="G34" s="13"/>
      <c r="H34" s="32"/>
      <c r="I34" s="32"/>
      <c r="K34" s="31" t="s">
        <v>21</v>
      </c>
      <c r="L34" s="40"/>
      <c r="M34" s="13"/>
      <c r="N34" s="33"/>
      <c r="O34" s="13"/>
      <c r="P34" s="13"/>
      <c r="Q34" s="13"/>
      <c r="R34" s="32"/>
      <c r="S34" s="32"/>
    </row>
    <row r="35" customFormat="false" ht="15.75" hidden="false" customHeight="false" outlineLevel="0" collapsed="false">
      <c r="A35" s="31" t="s">
        <v>22</v>
      </c>
      <c r="B35" s="40"/>
      <c r="C35" s="13"/>
      <c r="D35" s="33"/>
      <c r="E35" s="13"/>
      <c r="F35" s="13"/>
      <c r="G35" s="13"/>
      <c r="H35" s="32"/>
      <c r="I35" s="32"/>
      <c r="K35" s="5"/>
      <c r="L35" s="33" t="s">
        <v>14</v>
      </c>
      <c r="M35" s="33"/>
      <c r="N35" s="33"/>
      <c r="O35" s="33" t="s">
        <v>15</v>
      </c>
      <c r="P35" s="33"/>
      <c r="Q35" s="5"/>
      <c r="R35" s="32" t="s">
        <v>10</v>
      </c>
      <c r="S35" s="32"/>
    </row>
    <row r="36" customFormat="false" ht="12.75" hidden="false" customHeight="false" outlineLevel="0" collapsed="false">
      <c r="A36" s="5"/>
      <c r="B36" s="33" t="s">
        <v>14</v>
      </c>
      <c r="C36" s="33"/>
      <c r="D36" s="33"/>
      <c r="E36" s="33" t="s">
        <v>15</v>
      </c>
      <c r="F36" s="33"/>
      <c r="G36" s="5"/>
      <c r="H36" s="32" t="s">
        <v>10</v>
      </c>
      <c r="I36" s="32"/>
      <c r="K36" s="5"/>
      <c r="L36" s="33" t="s">
        <v>3</v>
      </c>
      <c r="M36" s="33" t="s">
        <v>4</v>
      </c>
      <c r="N36" s="33"/>
      <c r="O36" s="33" t="s">
        <v>3</v>
      </c>
      <c r="P36" s="33" t="s">
        <v>4</v>
      </c>
      <c r="Q36" s="5"/>
      <c r="R36" s="32" t="s">
        <v>3</v>
      </c>
      <c r="S36" s="32" t="s">
        <v>4</v>
      </c>
    </row>
    <row r="37" customFormat="false" ht="12.75" hidden="false" customHeight="false" outlineLevel="0" collapsed="false">
      <c r="A37" s="5"/>
      <c r="B37" s="33" t="s">
        <v>3</v>
      </c>
      <c r="C37" s="33" t="s">
        <v>4</v>
      </c>
      <c r="D37" s="33"/>
      <c r="E37" s="33" t="s">
        <v>3</v>
      </c>
      <c r="F37" s="33" t="s">
        <v>4</v>
      </c>
      <c r="G37" s="5"/>
      <c r="H37" s="32" t="s">
        <v>3</v>
      </c>
      <c r="I37" s="32" t="s">
        <v>4</v>
      </c>
      <c r="K37" s="4" t="n">
        <v>36892</v>
      </c>
      <c r="L37" s="13" t="n">
        <f aca="false">L4-L21</f>
        <v>0</v>
      </c>
      <c r="M37" s="13" t="n">
        <f aca="false">M4-M21</f>
        <v>0</v>
      </c>
      <c r="N37" s="33"/>
      <c r="O37" s="13" t="n">
        <f aca="false">O4-O21</f>
        <v>0</v>
      </c>
      <c r="P37" s="13" t="n">
        <f aca="false">P4-P21</f>
        <v>0</v>
      </c>
      <c r="Q37" s="13"/>
      <c r="R37" s="41" t="n">
        <f aca="false">(L37*0.57)+(O37*0.43)</f>
        <v>0</v>
      </c>
      <c r="S37" s="41" t="n">
        <f aca="false">(M37*0.57)+(P37*0.43)</f>
        <v>0</v>
      </c>
    </row>
    <row r="38" customFormat="false" ht="12.75" hidden="false" customHeight="false" outlineLevel="0" collapsed="false">
      <c r="A38" s="4" t="n">
        <v>36892</v>
      </c>
      <c r="B38" s="13" t="n">
        <v>0</v>
      </c>
      <c r="C38" s="13" t="n">
        <v>0</v>
      </c>
      <c r="D38" s="33"/>
      <c r="E38" s="13" t="n">
        <v>0</v>
      </c>
      <c r="F38" s="13" t="n">
        <v>0</v>
      </c>
      <c r="G38" s="13"/>
      <c r="H38" s="32" t="n">
        <f aca="false">(B38*0.57)+(E38*0.43)</f>
        <v>0</v>
      </c>
      <c r="I38" s="32" t="n">
        <f aca="false">(C38*0.57)+(F38*0.43)</f>
        <v>0</v>
      </c>
      <c r="K38" s="4" t="n">
        <v>36923</v>
      </c>
      <c r="L38" s="13" t="n">
        <f aca="false">L5-L22</f>
        <v>-636.943871693649</v>
      </c>
      <c r="M38" s="13" t="n">
        <f aca="false">M5-M22</f>
        <v>-390.553161544777</v>
      </c>
      <c r="N38" s="33"/>
      <c r="O38" s="13" t="n">
        <f aca="false">O5-O22</f>
        <v>-513.119479136386</v>
      </c>
      <c r="P38" s="13" t="n">
        <f aca="false">P5-P22</f>
        <v>-300.916834987126</v>
      </c>
      <c r="Q38" s="13"/>
      <c r="R38" s="41" t="n">
        <f aca="false">(L38*0.57)+(O38*0.43)</f>
        <v>-583.699382894026</v>
      </c>
      <c r="S38" s="41" t="n">
        <f aca="false">(M38*0.57)+(P38*0.43)</f>
        <v>-352.009541124987</v>
      </c>
    </row>
    <row r="39" customFormat="false" ht="12.75" hidden="false" customHeight="false" outlineLevel="0" collapsed="false">
      <c r="A39" s="4" t="n">
        <v>36923</v>
      </c>
      <c r="B39" s="13" t="n">
        <v>149</v>
      </c>
      <c r="C39" s="13" t="n">
        <v>334</v>
      </c>
      <c r="D39" s="33"/>
      <c r="E39" s="13" t="n">
        <v>53</v>
      </c>
      <c r="F39" s="13" t="n">
        <v>23</v>
      </c>
      <c r="G39" s="13"/>
      <c r="H39" s="32" t="n">
        <f aca="false">(B39*0.57)+(E39*0.43)</f>
        <v>107.72</v>
      </c>
      <c r="I39" s="32" t="n">
        <f aca="false">(C39*0.57)+(F39*0.43)</f>
        <v>200.27</v>
      </c>
      <c r="K39" s="4" t="n">
        <v>36951</v>
      </c>
      <c r="L39" s="13" t="n">
        <f aca="false">L6-L23</f>
        <v>-644.84611112287</v>
      </c>
      <c r="M39" s="13" t="n">
        <f aca="false">M6-M23</f>
        <v>-395.0965474526</v>
      </c>
      <c r="N39" s="33"/>
      <c r="O39" s="13" t="n">
        <f aca="false">O6-O23</f>
        <v>-518.756449563181</v>
      </c>
      <c r="P39" s="13" t="n">
        <f aca="false">P6-P23</f>
        <v>-303.275226680233</v>
      </c>
      <c r="Q39" s="13"/>
      <c r="R39" s="41" t="n">
        <f aca="false">(L39*0.57)+(O39*0.43)</f>
        <v>-590.627556652204</v>
      </c>
      <c r="S39" s="41" t="n">
        <f aca="false">(M39*0.57)+(P39*0.43)</f>
        <v>-355.613379520482</v>
      </c>
    </row>
    <row r="40" customFormat="false" ht="12.75" hidden="false" customHeight="false" outlineLevel="0" collapsed="false">
      <c r="A40" s="4" t="n">
        <v>36951</v>
      </c>
      <c r="B40" s="13" t="n">
        <v>95</v>
      </c>
      <c r="C40" s="13" t="n">
        <v>141</v>
      </c>
      <c r="D40" s="33"/>
      <c r="E40" s="13" t="n">
        <v>59</v>
      </c>
      <c r="F40" s="13" t="n">
        <v>26</v>
      </c>
      <c r="G40" s="13"/>
      <c r="H40" s="32" t="n">
        <f aca="false">(B40*0.57)+(E40*0.43)</f>
        <v>79.52</v>
      </c>
      <c r="I40" s="32" t="n">
        <f aca="false">(C40*0.57)+(F40*0.43)</f>
        <v>91.55</v>
      </c>
      <c r="K40" s="4" t="n">
        <v>36982</v>
      </c>
      <c r="L40" s="13" t="n">
        <f aca="false">L7-L24</f>
        <v>-643.049126969551</v>
      </c>
      <c r="M40" s="13" t="n">
        <f aca="false">M7-M24</f>
        <v>-394.696246500349</v>
      </c>
      <c r="N40" s="33"/>
      <c r="O40" s="13" t="n">
        <f aca="false">O7-O24</f>
        <v>-510.596049926547</v>
      </c>
      <c r="P40" s="13" t="n">
        <f aca="false">P7-P24</f>
        <v>-301.969097819142</v>
      </c>
      <c r="Q40" s="13"/>
      <c r="R40" s="41" t="n">
        <f aca="false">(L40*0.57)+(O40*0.43)</f>
        <v>-586.094303841059</v>
      </c>
      <c r="S40" s="41" t="n">
        <f aca="false">(M40*0.57)+(P40*0.43)</f>
        <v>-354.82357256743</v>
      </c>
    </row>
    <row r="41" customFormat="false" ht="12.75" hidden="false" customHeight="false" outlineLevel="0" collapsed="false">
      <c r="A41" s="4" t="n">
        <v>36982</v>
      </c>
      <c r="B41" s="13" t="n">
        <v>236</v>
      </c>
      <c r="C41" s="13" t="n">
        <v>379</v>
      </c>
      <c r="D41" s="33"/>
      <c r="E41" s="13" t="n">
        <v>88</v>
      </c>
      <c r="F41" s="13" t="n">
        <v>120</v>
      </c>
      <c r="G41" s="13"/>
      <c r="H41" s="32" t="n">
        <f aca="false">(B41*0.57)+(E41*0.43)</f>
        <v>172.36</v>
      </c>
      <c r="I41" s="32" t="n">
        <f aca="false">(C41*0.57)+(F41*0.43)</f>
        <v>267.63</v>
      </c>
      <c r="K41" s="4" t="n">
        <v>37012</v>
      </c>
      <c r="L41" s="13" t="n">
        <f aca="false">L8-L25</f>
        <v>-648.43065889657</v>
      </c>
      <c r="M41" s="13" t="n">
        <f aca="false">M8-M25</f>
        <v>-398.201887493014</v>
      </c>
      <c r="N41" s="33"/>
      <c r="O41" s="13" t="n">
        <f aca="false">O8-O25</f>
        <v>-511.380037918224</v>
      </c>
      <c r="P41" s="13" t="n">
        <f aca="false">P8-P25</f>
        <v>-300.182431556104</v>
      </c>
      <c r="Q41" s="13"/>
      <c r="R41" s="41" t="n">
        <f aca="false">(L41*0.57)+(O41*0.43)</f>
        <v>-589.498891875881</v>
      </c>
      <c r="S41" s="41" t="n">
        <f aca="false">(M41*0.57)+(P41*0.43)</f>
        <v>-356.053521440142</v>
      </c>
    </row>
    <row r="42" customFormat="false" ht="12.75" hidden="false" customHeight="false" outlineLevel="0" collapsed="false">
      <c r="A42" s="4" t="n">
        <v>37012</v>
      </c>
      <c r="B42" s="13" t="n">
        <v>225</v>
      </c>
      <c r="C42" s="13" t="n">
        <v>429</v>
      </c>
      <c r="D42" s="33"/>
      <c r="E42" s="13" t="n">
        <v>99</v>
      </c>
      <c r="F42" s="13" t="n">
        <v>174</v>
      </c>
      <c r="G42" s="13"/>
      <c r="H42" s="32" t="n">
        <f aca="false">(B42*0.57)+(E42*0.43)</f>
        <v>170.82</v>
      </c>
      <c r="I42" s="32" t="n">
        <f aca="false">(C42*0.57)+(F42*0.43)</f>
        <v>319.35</v>
      </c>
      <c r="K42" s="4" t="n">
        <v>37043</v>
      </c>
      <c r="L42" s="13" t="n">
        <f aca="false">L9-L26</f>
        <v>-656.103438587739</v>
      </c>
      <c r="M42" s="13" t="n">
        <f aca="false">M9-M26</f>
        <v>-404.254244155652</v>
      </c>
      <c r="N42" s="33"/>
      <c r="O42" s="13" t="n">
        <f aca="false">O9-O26</f>
        <v>-521.119942172711</v>
      </c>
      <c r="P42" s="13" t="n">
        <f aca="false">P9-P26</f>
        <v>-304.603591113352</v>
      </c>
      <c r="Q42" s="13"/>
      <c r="R42" s="41" t="n">
        <f aca="false">(L42*0.57)+(O42*0.43)</f>
        <v>-598.060535129277</v>
      </c>
      <c r="S42" s="41" t="n">
        <f aca="false">(M42*0.57)+(P42*0.43)</f>
        <v>-361.404463347463</v>
      </c>
    </row>
    <row r="43" customFormat="false" ht="12.75" hidden="false" customHeight="false" outlineLevel="0" collapsed="false">
      <c r="A43" s="4" t="n">
        <v>37043</v>
      </c>
      <c r="B43" s="13" t="n">
        <v>425</v>
      </c>
      <c r="C43" s="13" t="n">
        <v>530</v>
      </c>
      <c r="D43" s="33"/>
      <c r="E43" s="13" t="n">
        <v>94</v>
      </c>
      <c r="F43" s="13" t="n">
        <v>202</v>
      </c>
      <c r="G43" s="13"/>
      <c r="H43" s="32" t="n">
        <f aca="false">(B43*0.57)+(E43*0.43)</f>
        <v>282.67</v>
      </c>
      <c r="I43" s="32" t="n">
        <f aca="false">(C43*0.57)+(F43*0.43)</f>
        <v>388.96</v>
      </c>
      <c r="K43" s="4" t="n">
        <v>37073</v>
      </c>
      <c r="L43" s="13" t="n">
        <f aca="false">L10-L27</f>
        <v>-676.824260804961</v>
      </c>
      <c r="M43" s="13" t="n">
        <f aca="false">M10-M27</f>
        <v>-425.22031768348</v>
      </c>
      <c r="N43" s="33"/>
      <c r="O43" s="13" t="n">
        <f aca="false">O10-O27</f>
        <v>-533.11805684218</v>
      </c>
      <c r="P43" s="13" t="n">
        <f aca="false">P10-P27</f>
        <v>-315.164783228922</v>
      </c>
      <c r="Q43" s="13"/>
      <c r="R43" s="41" t="n">
        <f aca="false">(L43*0.57)+(O43*0.43)</f>
        <v>-615.030593100965</v>
      </c>
      <c r="S43" s="41" t="n">
        <f aca="false">(M43*0.57)+(P43*0.43)</f>
        <v>-377.89643786802</v>
      </c>
    </row>
    <row r="44" customFormat="false" ht="12.75" hidden="false" customHeight="false" outlineLevel="0" collapsed="false">
      <c r="A44" s="4" t="n">
        <v>37073</v>
      </c>
      <c r="B44" s="13" t="n">
        <v>219</v>
      </c>
      <c r="C44" s="13" t="n">
        <v>97</v>
      </c>
      <c r="D44" s="33"/>
      <c r="E44" s="13" t="n">
        <v>82</v>
      </c>
      <c r="F44" s="13" t="n">
        <v>281</v>
      </c>
      <c r="G44" s="13"/>
      <c r="H44" s="32" t="n">
        <f aca="false">(B44*0.57)+(E44*0.43)</f>
        <v>160.09</v>
      </c>
      <c r="I44" s="32" t="n">
        <f aca="false">(C44*0.57)+(F44*0.43)</f>
        <v>176.12</v>
      </c>
      <c r="K44" s="4" t="n">
        <v>37104</v>
      </c>
      <c r="L44" s="13" t="n">
        <f aca="false">L11-L28</f>
        <v>-699.173769350269</v>
      </c>
      <c r="M44" s="13" t="n">
        <f aca="false">M11-M28</f>
        <v>-440.275501346169</v>
      </c>
      <c r="N44" s="33"/>
      <c r="O44" s="13" t="n">
        <f aca="false">O11-O28</f>
        <v>-548.74841977079</v>
      </c>
      <c r="P44" s="13" t="n">
        <f aca="false">P11-P28</f>
        <v>-320.910678493457</v>
      </c>
      <c r="Q44" s="13"/>
      <c r="R44" s="41" t="n">
        <f aca="false">(L44*0.57)+(O44*0.43)</f>
        <v>-634.490869031093</v>
      </c>
      <c r="S44" s="41" t="n">
        <f aca="false">(M44*0.57)+(P44*0.43)</f>
        <v>-388.948627519503</v>
      </c>
    </row>
    <row r="45" customFormat="false" ht="12.75" hidden="false" customHeight="false" outlineLevel="0" collapsed="false">
      <c r="A45" s="4" t="n">
        <v>37104</v>
      </c>
      <c r="B45" s="13" t="n">
        <v>168</v>
      </c>
      <c r="C45" s="13" t="n">
        <v>105</v>
      </c>
      <c r="D45" s="33"/>
      <c r="E45" s="13" t="n">
        <v>59</v>
      </c>
      <c r="F45" s="13" t="n">
        <v>290</v>
      </c>
      <c r="G45" s="13"/>
      <c r="H45" s="32" t="n">
        <f aca="false">(B45*0.57)+(E45*0.43)</f>
        <v>121.13</v>
      </c>
      <c r="I45" s="32" t="n">
        <f aca="false">(C45*0.57)+(F45*0.43)</f>
        <v>184.55</v>
      </c>
      <c r="K45" s="4" t="n">
        <v>37135</v>
      </c>
      <c r="L45" s="13" t="n">
        <f aca="false">L12-L29</f>
        <v>-683.396532291504</v>
      </c>
      <c r="M45" s="13" t="n">
        <f aca="false">M12-M29</f>
        <v>-426.456974558783</v>
      </c>
      <c r="N45" s="33"/>
      <c r="O45" s="13" t="n">
        <f aca="false">O12-O29</f>
        <v>-540.881353873805</v>
      </c>
      <c r="P45" s="13" t="n">
        <f aca="false">P12-P29</f>
        <v>-315.053719759241</v>
      </c>
      <c r="Q45" s="13"/>
      <c r="R45" s="41" t="n">
        <f aca="false">(L45*0.57)+(O45*0.43)</f>
        <v>-622.115005571894</v>
      </c>
      <c r="S45" s="41" t="n">
        <f aca="false">(M45*0.57)+(P45*0.43)</f>
        <v>-378.55357499498</v>
      </c>
    </row>
    <row r="46" customFormat="false" ht="12.75" hidden="false" customHeight="false" outlineLevel="0" collapsed="false">
      <c r="A46" s="4" t="n">
        <v>37135</v>
      </c>
      <c r="B46" s="13" t="n">
        <v>395</v>
      </c>
      <c r="C46" s="13" t="n">
        <v>101</v>
      </c>
      <c r="D46" s="33"/>
      <c r="E46" s="13" t="n">
        <v>91</v>
      </c>
      <c r="F46" s="13" t="n">
        <v>284</v>
      </c>
      <c r="G46" s="13"/>
      <c r="H46" s="32" t="n">
        <f aca="false">(B46*0.57)+(E46*0.43)</f>
        <v>264.28</v>
      </c>
      <c r="I46" s="32" t="n">
        <f aca="false">(C46*0.57)+(F46*0.43)</f>
        <v>179.69</v>
      </c>
      <c r="K46" s="4" t="n">
        <v>37165</v>
      </c>
      <c r="L46" s="13" t="n">
        <f aca="false">L13-L30</f>
        <v>-668.213373789599</v>
      </c>
      <c r="M46" s="13" t="n">
        <f aca="false">M13-M30</f>
        <v>-413.184645185871</v>
      </c>
      <c r="N46" s="33"/>
      <c r="O46" s="13" t="n">
        <f aca="false">O13-O30</f>
        <v>-521.693714963474</v>
      </c>
      <c r="P46" s="13" t="n">
        <f aca="false">P13-P30</f>
        <v>-304.605383651445</v>
      </c>
      <c r="Q46" s="13"/>
      <c r="R46" s="41" t="n">
        <f aca="false">(L46*0.57)+(O46*0.43)</f>
        <v>-605.209920494366</v>
      </c>
      <c r="S46" s="41" t="n">
        <f aca="false">(M46*0.57)+(P46*0.43)</f>
        <v>-366.495562726068</v>
      </c>
    </row>
    <row r="47" customFormat="false" ht="12.75" hidden="false" customHeight="false" outlineLevel="0" collapsed="false">
      <c r="A47" s="4" t="n">
        <v>37165</v>
      </c>
      <c r="B47" s="13" t="n">
        <v>85</v>
      </c>
      <c r="C47" s="13" t="n">
        <v>409</v>
      </c>
      <c r="D47" s="33"/>
      <c r="E47" s="13" t="n">
        <v>0</v>
      </c>
      <c r="F47" s="13" t="n">
        <v>238</v>
      </c>
      <c r="G47" s="13"/>
      <c r="H47" s="32" t="n">
        <f aca="false">(B47*0.57)+(E47*0.43)</f>
        <v>48.45</v>
      </c>
      <c r="I47" s="32" t="n">
        <f aca="false">(C47*0.57)+(F47*0.43)</f>
        <v>335.47</v>
      </c>
      <c r="K47" s="4" t="n">
        <v>37196</v>
      </c>
      <c r="L47" s="13" t="n">
        <f aca="false">L14-L31</f>
        <v>-635.184985438793</v>
      </c>
      <c r="M47" s="13" t="n">
        <f aca="false">M14-M31</f>
        <v>-386.871663701868</v>
      </c>
      <c r="N47" s="33"/>
      <c r="O47" s="13" t="n">
        <f aca="false">O14-O31</f>
        <v>-509.403790263932</v>
      </c>
      <c r="P47" s="13" t="n">
        <f aca="false">P14-P31</f>
        <v>-296.244088141959</v>
      </c>
      <c r="Q47" s="13"/>
      <c r="R47" s="41" t="n">
        <f aca="false">(L47*0.57)+(O47*0.43)</f>
        <v>-581.099071513603</v>
      </c>
      <c r="S47" s="41" t="n">
        <f aca="false">(M47*0.57)+(P47*0.43)</f>
        <v>-347.901806211107</v>
      </c>
    </row>
    <row r="48" customFormat="false" ht="13.5" hidden="false" customHeight="false" outlineLevel="0" collapsed="false">
      <c r="A48" s="4" t="n">
        <v>37196</v>
      </c>
      <c r="B48" s="13" t="n">
        <v>85</v>
      </c>
      <c r="C48" s="13" t="n">
        <v>408</v>
      </c>
      <c r="D48" s="33"/>
      <c r="E48" s="13" t="n">
        <v>0</v>
      </c>
      <c r="F48" s="13" t="n">
        <v>232</v>
      </c>
      <c r="G48" s="13"/>
      <c r="H48" s="32" t="n">
        <f aca="false">(B48*0.57)+(E48*0.43)</f>
        <v>48.45</v>
      </c>
      <c r="I48" s="32" t="n">
        <f aca="false">(C48*0.57)+(F48*0.43)</f>
        <v>332.32</v>
      </c>
      <c r="K48" s="4" t="n">
        <v>37226</v>
      </c>
      <c r="L48" s="42" t="n">
        <f aca="false">L15-L32</f>
        <v>-617.319801512543</v>
      </c>
      <c r="M48" s="42" t="n">
        <f aca="false">M15-M32</f>
        <v>-372.595251346059</v>
      </c>
      <c r="N48" s="43"/>
      <c r="O48" s="42" t="n">
        <f aca="false">O15-O32</f>
        <v>-501.733444853874</v>
      </c>
      <c r="P48" s="42" t="n">
        <f aca="false">P15-P32</f>
        <v>-292.26438905997</v>
      </c>
      <c r="Q48" s="13"/>
      <c r="R48" s="44" t="n">
        <f aca="false">(L48*0.57)+(O48*0.43)</f>
        <v>-567.617668149315</v>
      </c>
      <c r="S48" s="44" t="n">
        <f aca="false">(M48*0.57)+(P48*0.43)</f>
        <v>-338.052980563041</v>
      </c>
    </row>
    <row r="49" customFormat="false" ht="14.25" hidden="false" customHeight="false" outlineLevel="0" collapsed="false">
      <c r="A49" s="4" t="n">
        <v>37226</v>
      </c>
      <c r="B49" s="13" t="n">
        <v>85</v>
      </c>
      <c r="C49" s="13" t="n">
        <v>407</v>
      </c>
      <c r="D49" s="33"/>
      <c r="E49" s="13" t="n">
        <v>0</v>
      </c>
      <c r="F49" s="13" t="n">
        <v>227</v>
      </c>
      <c r="G49" s="13"/>
      <c r="H49" s="34" t="n">
        <f aca="false">(B49*0.57)+(E49*0.43)</f>
        <v>48.45</v>
      </c>
      <c r="I49" s="34" t="n">
        <f aca="false">(C49*0.57)+(F49*0.43)</f>
        <v>329.6</v>
      </c>
      <c r="K49" s="5" t="s">
        <v>2</v>
      </c>
      <c r="L49" s="13" t="n">
        <f aca="false">SUM(L37:L48)</f>
        <v>-7209.48593045805</v>
      </c>
      <c r="M49" s="13" t="n">
        <f aca="false">SUM(M37:M48)</f>
        <v>-4447.40644096862</v>
      </c>
      <c r="N49" s="33"/>
      <c r="O49" s="13" t="n">
        <f aca="false">SUM(O37:O48)</f>
        <v>-5730.55073928511</v>
      </c>
      <c r="P49" s="13" t="n">
        <f aca="false">SUM(P37:P48)</f>
        <v>-3355.19022449095</v>
      </c>
      <c r="Q49" s="13"/>
      <c r="R49" s="41" t="n">
        <f aca="false">(L49*0.57)+(O49*0.43)</f>
        <v>-6573.54379825368</v>
      </c>
      <c r="S49" s="41" t="n">
        <f aca="false">(M49*0.57)+(P49*0.43)</f>
        <v>-3977.75346788322</v>
      </c>
    </row>
    <row r="50" customFormat="false" ht="13.5" hidden="false" customHeight="false" outlineLevel="0" collapsed="false">
      <c r="A50" s="5" t="s">
        <v>2</v>
      </c>
      <c r="B50" s="13" t="n">
        <v>2167</v>
      </c>
      <c r="C50" s="13" t="n">
        <v>3340</v>
      </c>
      <c r="D50" s="33"/>
      <c r="E50" s="13" t="n">
        <v>625</v>
      </c>
      <c r="F50" s="13" t="n">
        <v>2097</v>
      </c>
      <c r="G50" s="13"/>
      <c r="H50" s="32" t="n">
        <f aca="false">(B50*0.57)+(E50*0.43)</f>
        <v>1503.94</v>
      </c>
      <c r="I50" s="32" t="n">
        <f aca="false">(C50*0.57)+(F50*0.43)</f>
        <v>2805.51</v>
      </c>
      <c r="R50" s="30"/>
      <c r="S50" s="30"/>
    </row>
    <row r="51" customFormat="false" ht="12.75" hidden="false" customHeight="false" outlineLevel="0" collapsed="false">
      <c r="A51" s="5"/>
      <c r="B51" s="13"/>
      <c r="C51" s="13"/>
      <c r="D51" s="33"/>
      <c r="E51" s="13"/>
      <c r="F51" s="13"/>
      <c r="G51" s="13"/>
      <c r="H51" s="32"/>
      <c r="I51" s="32"/>
    </row>
    <row r="52" customFormat="false" ht="15.75" hidden="false" customHeight="false" outlineLevel="0" collapsed="false">
      <c r="A52" s="31"/>
      <c r="B52" s="31"/>
      <c r="C52" s="31"/>
      <c r="D52" s="31"/>
      <c r="E52" s="5"/>
      <c r="F52" s="5"/>
      <c r="G52" s="5"/>
      <c r="H52" s="32"/>
      <c r="I52" s="32"/>
    </row>
    <row r="53" customFormat="false" ht="12.75" hidden="false" customHeight="false" outlineLevel="0" collapsed="false">
      <c r="A53" s="5"/>
      <c r="B53" s="12"/>
      <c r="C53" s="12"/>
      <c r="D53" s="12"/>
      <c r="E53" s="12"/>
      <c r="F53" s="12"/>
      <c r="G53" s="12"/>
      <c r="H53" s="36"/>
      <c r="I53" s="36"/>
    </row>
    <row r="54" customFormat="false" ht="12.75" hidden="false" customHeight="false" outlineLevel="0" collapsed="false">
      <c r="A54" s="5"/>
      <c r="B54" s="38"/>
      <c r="C54" s="38"/>
      <c r="D54" s="38"/>
      <c r="E54" s="38"/>
      <c r="F54" s="38"/>
      <c r="G54" s="38"/>
      <c r="H54" s="39"/>
      <c r="I54" s="39"/>
      <c r="K54" s="5"/>
      <c r="L54" s="38"/>
      <c r="M54" s="38"/>
      <c r="N54" s="38"/>
      <c r="O54" s="38"/>
      <c r="P54" s="38"/>
      <c r="Q54" s="38"/>
      <c r="R54" s="39"/>
      <c r="S54" s="39"/>
    </row>
    <row r="55" customFormat="false" ht="12.75" hidden="false" customHeight="false" outlineLevel="0" collapsed="false">
      <c r="A55" s="4"/>
      <c r="B55" s="12"/>
      <c r="C55" s="12"/>
      <c r="D55" s="12"/>
      <c r="E55" s="12"/>
      <c r="F55" s="12"/>
      <c r="G55" s="12"/>
      <c r="H55" s="36"/>
      <c r="I55" s="36"/>
      <c r="K55" s="4"/>
      <c r="L55" s="12"/>
      <c r="M55" s="12"/>
      <c r="N55" s="12"/>
      <c r="O55" s="12"/>
      <c r="P55" s="12"/>
      <c r="Q55" s="12"/>
      <c r="R55" s="36"/>
      <c r="S55" s="36"/>
    </row>
    <row r="56" customFormat="false" ht="12.75" hidden="false" customHeight="false" outlineLevel="0" collapsed="false">
      <c r="A56" s="4"/>
      <c r="B56" s="36"/>
      <c r="C56" s="36"/>
      <c r="D56" s="12"/>
      <c r="E56" s="36"/>
      <c r="F56" s="36"/>
      <c r="G56" s="12"/>
      <c r="H56" s="36"/>
      <c r="I56" s="36"/>
      <c r="K56" s="4"/>
      <c r="L56" s="36"/>
      <c r="M56" s="36"/>
      <c r="N56" s="12"/>
      <c r="O56" s="36"/>
      <c r="P56" s="36"/>
      <c r="Q56" s="12"/>
      <c r="R56" s="36"/>
      <c r="S56" s="36"/>
    </row>
    <row r="57" customFormat="false" ht="12.75" hidden="false" customHeight="false" outlineLevel="0" collapsed="false">
      <c r="A57" s="4"/>
      <c r="B57" s="36"/>
      <c r="C57" s="36"/>
      <c r="D57" s="12"/>
      <c r="E57" s="36"/>
      <c r="F57" s="36"/>
      <c r="G57" s="12"/>
      <c r="H57" s="36"/>
      <c r="I57" s="36"/>
      <c r="K57" s="4"/>
      <c r="L57" s="36"/>
      <c r="M57" s="36"/>
      <c r="N57" s="12"/>
      <c r="O57" s="36"/>
      <c r="P57" s="36"/>
      <c r="Q57" s="12"/>
      <c r="R57" s="36"/>
      <c r="S57" s="36"/>
    </row>
    <row r="58" customFormat="false" ht="12.75" hidden="false" customHeight="false" outlineLevel="0" collapsed="false">
      <c r="A58" s="4"/>
      <c r="B58" s="36"/>
      <c r="C58" s="36"/>
      <c r="D58" s="12"/>
      <c r="E58" s="36"/>
      <c r="F58" s="36"/>
      <c r="G58" s="12"/>
      <c r="H58" s="36"/>
      <c r="I58" s="36"/>
      <c r="K58" s="4"/>
      <c r="L58" s="36"/>
      <c r="M58" s="36"/>
      <c r="N58" s="12"/>
      <c r="O58" s="36"/>
      <c r="P58" s="36"/>
      <c r="Q58" s="12"/>
      <c r="R58" s="36"/>
      <c r="S58" s="36"/>
    </row>
    <row r="59" customFormat="false" ht="12.75" hidden="false" customHeight="false" outlineLevel="0" collapsed="false">
      <c r="A59" s="4"/>
      <c r="B59" s="36"/>
      <c r="C59" s="36"/>
      <c r="D59" s="12"/>
      <c r="E59" s="36"/>
      <c r="F59" s="36"/>
      <c r="G59" s="12"/>
      <c r="H59" s="36"/>
      <c r="I59" s="36"/>
      <c r="K59" s="4"/>
      <c r="L59" s="36"/>
      <c r="M59" s="36"/>
      <c r="N59" s="12"/>
      <c r="O59" s="36"/>
      <c r="P59" s="36"/>
      <c r="Q59" s="12"/>
      <c r="R59" s="36"/>
      <c r="S59" s="36"/>
    </row>
    <row r="60" customFormat="false" ht="12.75" hidden="false" customHeight="false" outlineLevel="0" collapsed="false">
      <c r="A60" s="4"/>
      <c r="B60" s="36"/>
      <c r="C60" s="36"/>
      <c r="D60" s="12"/>
      <c r="E60" s="36"/>
      <c r="F60" s="36"/>
      <c r="G60" s="12"/>
      <c r="H60" s="36"/>
      <c r="I60" s="36"/>
      <c r="K60" s="4"/>
      <c r="L60" s="36"/>
      <c r="M60" s="36"/>
      <c r="N60" s="12"/>
      <c r="O60" s="36"/>
      <c r="P60" s="36"/>
      <c r="Q60" s="12"/>
      <c r="R60" s="36"/>
      <c r="S60" s="36"/>
    </row>
    <row r="61" customFormat="false" ht="12.75" hidden="false" customHeight="false" outlineLevel="0" collapsed="false">
      <c r="A61" s="4"/>
      <c r="B61" s="36"/>
      <c r="C61" s="36"/>
      <c r="D61" s="12"/>
      <c r="E61" s="36"/>
      <c r="F61" s="36"/>
      <c r="G61" s="12"/>
      <c r="H61" s="36"/>
      <c r="I61" s="36"/>
      <c r="K61" s="4"/>
      <c r="L61" s="36"/>
      <c r="M61" s="36"/>
      <c r="N61" s="12"/>
      <c r="O61" s="36"/>
      <c r="P61" s="36"/>
      <c r="Q61" s="12"/>
      <c r="R61" s="36"/>
      <c r="S61" s="36"/>
    </row>
    <row r="62" customFormat="false" ht="12.75" hidden="false" customHeight="false" outlineLevel="0" collapsed="false">
      <c r="A62" s="4"/>
      <c r="B62" s="36"/>
      <c r="C62" s="36"/>
      <c r="D62" s="12"/>
      <c r="E62" s="36"/>
      <c r="F62" s="36"/>
      <c r="G62" s="12"/>
      <c r="H62" s="36"/>
      <c r="I62" s="36"/>
      <c r="K62" s="4"/>
      <c r="L62" s="36"/>
      <c r="M62" s="36"/>
      <c r="N62" s="12"/>
      <c r="O62" s="36"/>
      <c r="P62" s="36"/>
      <c r="Q62" s="12"/>
      <c r="R62" s="36"/>
      <c r="S62" s="36"/>
    </row>
    <row r="63" customFormat="false" ht="12.75" hidden="false" customHeight="false" outlineLevel="0" collapsed="false">
      <c r="A63" s="4"/>
      <c r="B63" s="36"/>
      <c r="C63" s="36"/>
      <c r="D63" s="12"/>
      <c r="E63" s="36"/>
      <c r="F63" s="36"/>
      <c r="G63" s="12"/>
      <c r="H63" s="36"/>
      <c r="I63" s="36"/>
      <c r="K63" s="4"/>
      <c r="L63" s="36"/>
      <c r="M63" s="36"/>
      <c r="N63" s="12"/>
      <c r="O63" s="36"/>
      <c r="P63" s="36"/>
      <c r="Q63" s="12"/>
      <c r="R63" s="36"/>
      <c r="S63" s="36"/>
    </row>
    <row r="64" customFormat="false" ht="12.75" hidden="false" customHeight="false" outlineLevel="0" collapsed="false">
      <c r="A64" s="4"/>
      <c r="B64" s="36"/>
      <c r="C64" s="36"/>
      <c r="D64" s="12"/>
      <c r="E64" s="36"/>
      <c r="F64" s="36"/>
      <c r="G64" s="12"/>
      <c r="H64" s="36"/>
      <c r="I64" s="36"/>
      <c r="K64" s="4"/>
      <c r="L64" s="36"/>
      <c r="M64" s="36"/>
      <c r="N64" s="12"/>
      <c r="O64" s="36"/>
      <c r="P64" s="36"/>
      <c r="Q64" s="12"/>
      <c r="R64" s="36"/>
      <c r="S64" s="36"/>
    </row>
    <row r="65" customFormat="false" ht="12.75" hidden="false" customHeight="false" outlineLevel="0" collapsed="false">
      <c r="A65" s="4"/>
      <c r="B65" s="36"/>
      <c r="C65" s="36"/>
      <c r="D65" s="12"/>
      <c r="E65" s="36"/>
      <c r="F65" s="36"/>
      <c r="G65" s="12"/>
      <c r="H65" s="36"/>
      <c r="I65" s="36"/>
      <c r="K65" s="4"/>
      <c r="L65" s="36"/>
      <c r="M65" s="36"/>
      <c r="N65" s="12"/>
      <c r="O65" s="36"/>
      <c r="P65" s="36"/>
      <c r="Q65" s="12"/>
      <c r="R65" s="36"/>
      <c r="S65" s="36"/>
    </row>
    <row r="66" customFormat="false" ht="12.75" hidden="false" customHeight="false" outlineLevel="0" collapsed="false">
      <c r="A66" s="4"/>
      <c r="B66" s="36"/>
      <c r="C66" s="36"/>
      <c r="D66" s="12"/>
      <c r="E66" s="36"/>
      <c r="F66" s="36"/>
      <c r="G66" s="12"/>
      <c r="H66" s="36"/>
      <c r="I66" s="36"/>
      <c r="K66" s="4"/>
      <c r="L66" s="36"/>
      <c r="M66" s="36"/>
      <c r="N66" s="12"/>
      <c r="O66" s="36"/>
      <c r="P66" s="36"/>
      <c r="Q66" s="12"/>
      <c r="R66" s="36"/>
      <c r="S66" s="36"/>
    </row>
    <row r="68" customFormat="false" ht="15.75" hidden="false" customHeight="false" outlineLevel="0" collapsed="false">
      <c r="A68" s="31"/>
      <c r="B68" s="40"/>
      <c r="C68" s="13"/>
      <c r="D68" s="33"/>
      <c r="E68" s="13"/>
      <c r="F68" s="13"/>
      <c r="G68" s="13"/>
      <c r="H68" s="32"/>
      <c r="I68" s="32"/>
    </row>
    <row r="69" customFormat="false" ht="12.75" hidden="false" customHeight="false" outlineLevel="0" collapsed="false">
      <c r="A69" s="5"/>
      <c r="B69" s="33"/>
      <c r="C69" s="33"/>
      <c r="D69" s="33"/>
      <c r="E69" s="33"/>
      <c r="F69" s="33"/>
      <c r="G69" s="5"/>
      <c r="H69" s="32"/>
      <c r="I69" s="32"/>
    </row>
    <row r="70" customFormat="false" ht="12.75" hidden="false" customHeight="false" outlineLevel="0" collapsed="false">
      <c r="A70" s="5"/>
      <c r="B70" s="33"/>
      <c r="C70" s="33"/>
      <c r="D70" s="33"/>
      <c r="E70" s="33"/>
      <c r="F70" s="33"/>
      <c r="G70" s="5"/>
      <c r="H70" s="32"/>
      <c r="I70" s="32"/>
    </row>
    <row r="71" customFormat="false" ht="12.75" hidden="false" customHeight="false" outlineLevel="0" collapsed="false">
      <c r="A71" s="4"/>
      <c r="B71" s="13"/>
      <c r="C71" s="13"/>
      <c r="D71" s="33"/>
      <c r="E71" s="13"/>
      <c r="F71" s="13"/>
      <c r="G71" s="13"/>
      <c r="H71" s="41"/>
      <c r="I71" s="41"/>
    </row>
    <row r="72" customFormat="false" ht="12.75" hidden="false" customHeight="false" outlineLevel="0" collapsed="false">
      <c r="A72" s="4"/>
      <c r="B72" s="13"/>
      <c r="C72" s="13"/>
      <c r="D72" s="33"/>
      <c r="E72" s="13"/>
      <c r="F72" s="13"/>
      <c r="G72" s="13"/>
      <c r="H72" s="41"/>
      <c r="I72" s="41"/>
    </row>
    <row r="73" customFormat="false" ht="12.75" hidden="false" customHeight="false" outlineLevel="0" collapsed="false">
      <c r="A73" s="4"/>
      <c r="B73" s="13"/>
      <c r="C73" s="13"/>
      <c r="D73" s="33"/>
      <c r="E73" s="13"/>
      <c r="F73" s="13"/>
      <c r="G73" s="13"/>
      <c r="H73" s="41"/>
      <c r="I73" s="41"/>
    </row>
    <row r="74" customFormat="false" ht="12.75" hidden="false" customHeight="false" outlineLevel="0" collapsed="false">
      <c r="A74" s="4"/>
      <c r="B74" s="13"/>
      <c r="C74" s="13"/>
      <c r="D74" s="33"/>
      <c r="E74" s="13"/>
      <c r="F74" s="13"/>
      <c r="G74" s="13"/>
      <c r="H74" s="41"/>
      <c r="I74" s="41"/>
    </row>
    <row r="75" customFormat="false" ht="12.75" hidden="false" customHeight="false" outlineLevel="0" collapsed="false">
      <c r="A75" s="4"/>
      <c r="B75" s="13"/>
      <c r="C75" s="13"/>
      <c r="D75" s="33"/>
      <c r="E75" s="13"/>
      <c r="F75" s="13"/>
      <c r="G75" s="13"/>
      <c r="H75" s="41"/>
      <c r="I75" s="41"/>
    </row>
    <row r="76" customFormat="false" ht="12.75" hidden="false" customHeight="false" outlineLevel="0" collapsed="false">
      <c r="A76" s="4"/>
      <c r="B76" s="13"/>
      <c r="C76" s="13"/>
      <c r="D76" s="33"/>
      <c r="E76" s="13"/>
      <c r="F76" s="13"/>
      <c r="G76" s="13"/>
      <c r="H76" s="41"/>
      <c r="I76" s="41"/>
    </row>
    <row r="77" customFormat="false" ht="12.75" hidden="false" customHeight="false" outlineLevel="0" collapsed="false">
      <c r="A77" s="4"/>
      <c r="B77" s="13"/>
      <c r="C77" s="13"/>
      <c r="D77" s="33"/>
      <c r="E77" s="13"/>
      <c r="F77" s="13"/>
      <c r="G77" s="13"/>
      <c r="H77" s="41"/>
      <c r="I77" s="41"/>
    </row>
    <row r="78" customFormat="false" ht="12.75" hidden="false" customHeight="false" outlineLevel="0" collapsed="false">
      <c r="A78" s="4"/>
      <c r="B78" s="13"/>
      <c r="C78" s="13"/>
      <c r="D78" s="33"/>
      <c r="E78" s="13"/>
      <c r="F78" s="13"/>
      <c r="G78" s="13"/>
      <c r="H78" s="41"/>
      <c r="I78" s="41"/>
    </row>
    <row r="79" customFormat="false" ht="12.75" hidden="false" customHeight="false" outlineLevel="0" collapsed="false">
      <c r="A79" s="4"/>
      <c r="B79" s="13"/>
      <c r="C79" s="13"/>
      <c r="D79" s="33"/>
      <c r="E79" s="13"/>
      <c r="F79" s="13"/>
      <c r="G79" s="13"/>
      <c r="H79" s="41"/>
      <c r="I79" s="41"/>
    </row>
    <row r="80" customFormat="false" ht="12.75" hidden="false" customHeight="false" outlineLevel="0" collapsed="false">
      <c r="A80" s="4"/>
      <c r="B80" s="13"/>
      <c r="C80" s="13"/>
      <c r="D80" s="33"/>
      <c r="E80" s="13"/>
      <c r="F80" s="13"/>
      <c r="G80" s="13"/>
      <c r="H80" s="41"/>
      <c r="I80" s="41"/>
    </row>
    <row r="81" customFormat="false" ht="12.75" hidden="false" customHeight="false" outlineLevel="0" collapsed="false">
      <c r="A81" s="4"/>
      <c r="B81" s="13"/>
      <c r="C81" s="13"/>
      <c r="D81" s="33"/>
      <c r="E81" s="13"/>
      <c r="F81" s="13"/>
      <c r="G81" s="13"/>
      <c r="H81" s="41"/>
      <c r="I81" s="41"/>
    </row>
    <row r="82" customFormat="false" ht="13.5" hidden="false" customHeight="false" outlineLevel="0" collapsed="false">
      <c r="A82" s="4"/>
      <c r="B82" s="42"/>
      <c r="C82" s="42"/>
      <c r="D82" s="43"/>
      <c r="E82" s="42"/>
      <c r="F82" s="42"/>
      <c r="G82" s="13"/>
      <c r="H82" s="44"/>
      <c r="I82" s="44"/>
    </row>
    <row r="83" customFormat="false" ht="13.5" hidden="false" customHeight="false" outlineLevel="0" collapsed="false">
      <c r="A83" s="5"/>
      <c r="B83" s="13"/>
      <c r="C83" s="13"/>
      <c r="D83" s="33"/>
      <c r="E83" s="13"/>
      <c r="F83" s="13"/>
      <c r="G83" s="13"/>
      <c r="H83" s="41"/>
      <c r="I8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6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35" activeCellId="0" sqref="H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12.56"/>
    <col collapsed="false" customWidth="true" hidden="false" outlineLevel="0" max="2" min="2" style="45" width="9.28"/>
    <col collapsed="false" customWidth="false" hidden="false" outlineLevel="0" max="3" min="3" style="45" width="9.14"/>
    <col collapsed="false" customWidth="true" hidden="false" outlineLevel="0" max="4" min="4" style="45" width="9.85"/>
    <col collapsed="false" customWidth="false" hidden="false" outlineLevel="0" max="5" min="5" style="45" width="9.14"/>
    <col collapsed="false" customWidth="true" hidden="false" outlineLevel="0" max="6" min="6" style="45" width="9.99"/>
    <col collapsed="false" customWidth="false" hidden="false" outlineLevel="0" max="7" min="7" style="45" width="9.14"/>
    <col collapsed="false" customWidth="true" hidden="false" outlineLevel="0" max="8" min="8" style="45" width="9.85"/>
    <col collapsed="false" customWidth="true" hidden="false" outlineLevel="0" max="9" min="9" style="45" width="9.28"/>
    <col collapsed="false" customWidth="true" hidden="false" outlineLevel="0" max="10" min="10" style="45" width="10.85"/>
    <col collapsed="false" customWidth="true" hidden="false" outlineLevel="0" max="11" min="11" style="45" width="9.7"/>
    <col collapsed="false" customWidth="false" hidden="false" outlineLevel="0" max="12" min="12" style="45" width="9.14"/>
    <col collapsed="false" customWidth="true" hidden="false" outlineLevel="0" max="13" min="13" style="45" width="9.85"/>
    <col collapsed="false" customWidth="false" hidden="false" outlineLevel="0" max="257" min="14" style="45" width="9.14"/>
  </cols>
  <sheetData>
    <row r="2" customFormat="false" ht="15.75" hidden="false" customHeight="false" outlineLevel="0" collapsed="false">
      <c r="A2" s="46" t="s">
        <v>0</v>
      </c>
      <c r="F2" s="47"/>
      <c r="H2" s="46" t="s">
        <v>23</v>
      </c>
      <c r="I2" s="48"/>
      <c r="J2" s="48"/>
    </row>
    <row r="3" customFormat="false" ht="12.75" hidden="false" customHeight="false" outlineLevel="0" collapsed="false">
      <c r="A3" s="48"/>
      <c r="B3" s="48" t="s">
        <v>14</v>
      </c>
      <c r="C3" s="48"/>
      <c r="D3" s="48" t="s">
        <v>15</v>
      </c>
      <c r="E3" s="48"/>
      <c r="F3" s="49" t="s">
        <v>10</v>
      </c>
      <c r="I3" s="45" t="s">
        <v>14</v>
      </c>
      <c r="K3" s="45" t="s">
        <v>15</v>
      </c>
      <c r="M3" s="45" t="s">
        <v>10</v>
      </c>
    </row>
    <row r="4" customFormat="false" ht="12.75" hidden="false" customHeight="false" outlineLevel="0" collapsed="false">
      <c r="A4" s="50" t="n">
        <v>36892</v>
      </c>
      <c r="B4" s="51" t="n">
        <v>0</v>
      </c>
      <c r="C4" s="52"/>
      <c r="D4" s="51" t="n">
        <v>0</v>
      </c>
      <c r="E4" s="52"/>
      <c r="F4" s="53" t="n">
        <f aca="false">(B4*0.57)+(D4*0.43)</f>
        <v>0</v>
      </c>
      <c r="H4" s="50" t="n">
        <v>36892</v>
      </c>
      <c r="I4" s="54" t="n">
        <v>0</v>
      </c>
      <c r="J4" s="54"/>
      <c r="K4" s="54" t="n">
        <v>0</v>
      </c>
      <c r="L4" s="54"/>
      <c r="M4" s="54" t="n">
        <v>0</v>
      </c>
    </row>
    <row r="5" customFormat="false" ht="12.75" hidden="false" customHeight="false" outlineLevel="0" collapsed="false">
      <c r="A5" s="50" t="n">
        <v>36923</v>
      </c>
      <c r="B5" s="51" t="n">
        <v>467</v>
      </c>
      <c r="C5" s="52"/>
      <c r="D5" s="51" t="n">
        <v>50</v>
      </c>
      <c r="E5" s="52"/>
      <c r="F5" s="53" t="n">
        <f aca="false">(B5*0.57)+(D5*0.43)</f>
        <v>287.69</v>
      </c>
      <c r="H5" s="50" t="n">
        <v>36923</v>
      </c>
      <c r="I5" s="54" t="n">
        <v>-390.903872356399</v>
      </c>
      <c r="J5" s="55"/>
      <c r="K5" s="54" t="n">
        <v>-300.669833105324</v>
      </c>
      <c r="L5" s="54"/>
      <c r="M5" s="54" t="n">
        <f aca="false">(I5*0.57)+(K5*0.43)</f>
        <v>-352.103235478437</v>
      </c>
    </row>
    <row r="6" customFormat="false" ht="12.75" hidden="false" customHeight="false" outlineLevel="0" collapsed="false">
      <c r="A6" s="50" t="n">
        <v>36951</v>
      </c>
      <c r="B6" s="51" t="n">
        <v>187</v>
      </c>
      <c r="C6" s="52"/>
      <c r="D6" s="51" t="n">
        <v>0</v>
      </c>
      <c r="E6" s="52"/>
      <c r="F6" s="53" t="n">
        <f aca="false">(B6*0.57)+(D6*0.43)</f>
        <v>106.59</v>
      </c>
      <c r="H6" s="50" t="n">
        <v>36951</v>
      </c>
      <c r="I6" s="54" t="n">
        <v>-395.139286569758</v>
      </c>
      <c r="J6" s="54"/>
      <c r="K6" s="54" t="n">
        <v>-302.812424524462</v>
      </c>
      <c r="L6" s="54"/>
      <c r="M6" s="54" t="n">
        <f aca="false">(I6*0.57)+(K6*0.43)</f>
        <v>-355.438735890281</v>
      </c>
    </row>
    <row r="7" customFormat="false" ht="12.75" hidden="false" customHeight="false" outlineLevel="0" collapsed="false">
      <c r="A7" s="50" t="n">
        <v>36982</v>
      </c>
      <c r="B7" s="51" t="n">
        <v>565</v>
      </c>
      <c r="C7" s="52"/>
      <c r="D7" s="51" t="n">
        <v>127</v>
      </c>
      <c r="E7" s="52"/>
      <c r="F7" s="53" t="n">
        <f aca="false">(B7*0.57)+(D7*0.43)</f>
        <v>376.66</v>
      </c>
      <c r="H7" s="50" t="n">
        <v>36982</v>
      </c>
      <c r="I7" s="54" t="n">
        <v>-394.776026056609</v>
      </c>
      <c r="J7" s="54"/>
      <c r="K7" s="54" t="n">
        <v>-301.833314118535</v>
      </c>
      <c r="L7" s="54"/>
      <c r="M7" s="54" t="n">
        <f aca="false">(I7*0.57)+(K7*0.43)</f>
        <v>-354.810659923237</v>
      </c>
    </row>
    <row r="8" customFormat="false" ht="12.75" hidden="false" customHeight="false" outlineLevel="0" collapsed="false">
      <c r="A8" s="50" t="n">
        <v>37012</v>
      </c>
      <c r="B8" s="51" t="n">
        <v>548</v>
      </c>
      <c r="C8" s="52"/>
      <c r="D8" s="51" t="n">
        <v>157</v>
      </c>
      <c r="E8" s="52"/>
      <c r="F8" s="53" t="n">
        <f aca="false">(B8*0.57)+(D8*0.43)</f>
        <v>379.87</v>
      </c>
      <c r="H8" s="50" t="n">
        <v>37012</v>
      </c>
      <c r="I8" s="54" t="n">
        <v>-397.944250503024</v>
      </c>
      <c r="J8" s="54"/>
      <c r="K8" s="54" t="n">
        <v>-299.951216429032</v>
      </c>
      <c r="L8" s="54"/>
      <c r="M8" s="54" t="n">
        <f aca="false">(I8*0.57)+(K8*0.43)</f>
        <v>-355.807245851207</v>
      </c>
    </row>
    <row r="9" customFormat="false" ht="12.75" hidden="false" customHeight="false" outlineLevel="0" collapsed="false">
      <c r="A9" s="50" t="n">
        <v>37043</v>
      </c>
      <c r="B9" s="51" t="n">
        <v>719</v>
      </c>
      <c r="C9" s="52"/>
      <c r="D9" s="51" t="n">
        <v>100</v>
      </c>
      <c r="E9" s="52"/>
      <c r="F9" s="53" t="n">
        <f aca="false">(B9*0.57)+(D9*0.43)</f>
        <v>452.83</v>
      </c>
      <c r="H9" s="50" t="n">
        <v>37043</v>
      </c>
      <c r="I9" s="54" t="n">
        <v>-404.673762365086</v>
      </c>
      <c r="J9" s="54"/>
      <c r="K9" s="54" t="n">
        <v>-304.965513284052</v>
      </c>
      <c r="L9" s="54"/>
      <c r="M9" s="54" t="n">
        <f aca="false">(I9*0.57)+(K9*0.43)</f>
        <v>-361.799215260241</v>
      </c>
    </row>
    <row r="10" customFormat="false" ht="12.75" hidden="false" customHeight="false" outlineLevel="0" collapsed="false">
      <c r="A10" s="50" t="n">
        <v>37073</v>
      </c>
      <c r="B10" s="51" t="n">
        <v>139</v>
      </c>
      <c r="C10" s="52"/>
      <c r="D10" s="51" t="n">
        <v>306</v>
      </c>
      <c r="E10" s="52"/>
      <c r="F10" s="53" t="n">
        <f aca="false">(B10*0.57)+(D10*0.43)</f>
        <v>210.81</v>
      </c>
      <c r="H10" s="50" t="n">
        <v>37073</v>
      </c>
      <c r="I10" s="54" t="n">
        <v>-425.702741773253</v>
      </c>
      <c r="J10" s="54"/>
      <c r="K10" s="54" t="n">
        <v>-314.944623282661</v>
      </c>
      <c r="L10" s="54"/>
      <c r="M10" s="54" t="n">
        <f aca="false">(I10*0.57)+(K10*0.43)</f>
        <v>-378.076750822298</v>
      </c>
    </row>
    <row r="11" customFormat="false" ht="12.75" hidden="false" customHeight="false" outlineLevel="0" collapsed="false">
      <c r="A11" s="50" t="n">
        <v>37104</v>
      </c>
      <c r="B11" s="51" t="n">
        <v>139</v>
      </c>
      <c r="C11" s="52"/>
      <c r="D11" s="51" t="n">
        <v>231</v>
      </c>
      <c r="E11" s="52"/>
      <c r="F11" s="53" t="n">
        <f aca="false">(B11*0.57)+(D11*0.43)</f>
        <v>178.56</v>
      </c>
      <c r="H11" s="50" t="n">
        <v>37104</v>
      </c>
      <c r="I11" s="54" t="n">
        <v>-440.712554819288</v>
      </c>
      <c r="J11" s="54"/>
      <c r="K11" s="54" t="n">
        <v>-320.969023623925</v>
      </c>
      <c r="L11" s="54"/>
      <c r="M11" s="54" t="n">
        <f aca="false">(I11*0.57)+(K11*0.43)</f>
        <v>-389.222836405282</v>
      </c>
    </row>
    <row r="12" customFormat="false" ht="12.75" hidden="false" customHeight="false" outlineLevel="0" collapsed="false">
      <c r="A12" s="50" t="n">
        <v>37135</v>
      </c>
      <c r="B12" s="51" t="n">
        <v>239</v>
      </c>
      <c r="C12" s="52"/>
      <c r="D12" s="51" t="n">
        <v>266</v>
      </c>
      <c r="E12" s="52"/>
      <c r="F12" s="53" t="n">
        <f aca="false">(B12*0.57)+(D12*0.43)</f>
        <v>250.61</v>
      </c>
      <c r="H12" s="50" t="n">
        <v>37135</v>
      </c>
      <c r="I12" s="54" t="n">
        <v>-426.540333973204</v>
      </c>
      <c r="J12" s="54"/>
      <c r="K12" s="54" t="n">
        <v>-315.456716842672</v>
      </c>
      <c r="L12" s="54"/>
      <c r="M12" s="54" t="n">
        <f aca="false">(I12*0.57)+(K12*0.43)</f>
        <v>-378.774378607075</v>
      </c>
    </row>
    <row r="13" customFormat="false" ht="12.75" hidden="false" customHeight="false" outlineLevel="0" collapsed="false">
      <c r="A13" s="50" t="n">
        <v>37165</v>
      </c>
      <c r="B13" s="51" t="n">
        <v>410</v>
      </c>
      <c r="C13" s="52"/>
      <c r="D13" s="51" t="n">
        <v>150</v>
      </c>
      <c r="E13" s="52"/>
      <c r="F13" s="53" t="n">
        <f aca="false">(B13*0.57)+(D13*0.43)</f>
        <v>298.2</v>
      </c>
      <c r="H13" s="50" t="n">
        <v>37165</v>
      </c>
      <c r="I13" s="54" t="n">
        <v>-412.973097142675</v>
      </c>
      <c r="J13" s="54"/>
      <c r="K13" s="54" t="n">
        <v>-304.889198194624</v>
      </c>
      <c r="L13" s="54"/>
      <c r="M13" s="54" t="n">
        <f aca="false">(I13*0.57)+(K13*0.43)</f>
        <v>-366.497020595013</v>
      </c>
    </row>
    <row r="14" customFormat="false" ht="12.75" hidden="false" customHeight="false" outlineLevel="0" collapsed="false">
      <c r="A14" s="50" t="n">
        <v>37196</v>
      </c>
      <c r="B14" s="51" t="n">
        <v>410</v>
      </c>
      <c r="C14" s="52"/>
      <c r="D14" s="51" t="n">
        <v>150</v>
      </c>
      <c r="E14" s="52"/>
      <c r="F14" s="53" t="n">
        <f aca="false">(B14*0.57)+(D14*0.43)</f>
        <v>298.2</v>
      </c>
      <c r="H14" s="50" t="n">
        <v>37196</v>
      </c>
      <c r="I14" s="54" t="n">
        <v>-387.182560998563</v>
      </c>
      <c r="J14" s="54"/>
      <c r="K14" s="54" t="n">
        <v>-296.075105465805</v>
      </c>
      <c r="L14" s="54"/>
      <c r="M14" s="54" t="n">
        <f aca="false">(I14*0.57)+(K14*0.43)</f>
        <v>-348.006355119477</v>
      </c>
    </row>
    <row r="15" customFormat="false" ht="13.5" hidden="false" customHeight="false" outlineLevel="0" collapsed="false">
      <c r="A15" s="50" t="n">
        <v>37226</v>
      </c>
      <c r="B15" s="56" t="n">
        <v>410</v>
      </c>
      <c r="C15" s="57"/>
      <c r="D15" s="56" t="n">
        <v>150</v>
      </c>
      <c r="E15" s="57"/>
      <c r="F15" s="57" t="n">
        <f aca="false">(B15*0.57)+(D15*0.43)</f>
        <v>298.2</v>
      </c>
      <c r="H15" s="50" t="n">
        <v>37226</v>
      </c>
      <c r="I15" s="58" t="n">
        <v>-372.761917332258</v>
      </c>
      <c r="J15" s="58"/>
      <c r="K15" s="58" t="n">
        <v>-292.468318081855</v>
      </c>
      <c r="L15" s="58"/>
      <c r="M15" s="58" t="n">
        <f aca="false">(I15*0.57)+(K15*0.43)</f>
        <v>-338.235669654585</v>
      </c>
    </row>
    <row r="16" customFormat="false" ht="13.5" hidden="false" customHeight="false" outlineLevel="0" collapsed="false">
      <c r="A16" s="48" t="s">
        <v>2</v>
      </c>
      <c r="B16" s="52" t="n">
        <f aca="false">SUM(B4:B15)</f>
        <v>4233</v>
      </c>
      <c r="C16" s="52"/>
      <c r="D16" s="52" t="n">
        <f aca="false">SUM(D4:D15)</f>
        <v>1687</v>
      </c>
      <c r="E16" s="52"/>
      <c r="F16" s="53" t="n">
        <f aca="false">SUM(F4:F15)</f>
        <v>3138.22</v>
      </c>
      <c r="I16" s="54" t="n">
        <f aca="false">SUM(I4:I15)</f>
        <v>-4449.31040389012</v>
      </c>
      <c r="J16" s="54"/>
      <c r="K16" s="54" t="n">
        <f aca="false">SUM(K4:K15)</f>
        <v>-3355.03528695295</v>
      </c>
      <c r="L16" s="54"/>
      <c r="M16" s="54" t="n">
        <f aca="false">SUM(M4:M15)</f>
        <v>-3978.77210360713</v>
      </c>
    </row>
    <row r="17" customFormat="false" ht="12.75" hidden="false" customHeight="false" outlineLevel="0" collapsed="false">
      <c r="H17" s="59"/>
      <c r="I17" s="47"/>
      <c r="J17" s="60"/>
      <c r="K17" s="47"/>
    </row>
    <row r="18" customFormat="false" ht="15.75" hidden="false" customHeight="false" outlineLevel="0" collapsed="false">
      <c r="A18" s="46" t="s">
        <v>8</v>
      </c>
      <c r="B18" s="61"/>
      <c r="C18" s="61"/>
      <c r="D18" s="61"/>
      <c r="E18" s="61"/>
      <c r="F18" s="61"/>
      <c r="G18" s="49"/>
      <c r="H18" s="46" t="s">
        <v>24</v>
      </c>
      <c r="I18" s="48"/>
      <c r="J18" s="48"/>
      <c r="K18" s="48"/>
    </row>
    <row r="19" customFormat="false" ht="12.75" hidden="false" customHeight="false" outlineLevel="0" collapsed="false">
      <c r="A19" s="48"/>
      <c r="B19" s="61" t="s">
        <v>14</v>
      </c>
      <c r="C19" s="61"/>
      <c r="D19" s="61" t="s">
        <v>15</v>
      </c>
      <c r="F19" s="49" t="s">
        <v>10</v>
      </c>
    </row>
    <row r="20" customFormat="false" ht="12.75" hidden="false" customHeight="false" outlineLevel="0" collapsed="false">
      <c r="A20" s="50" t="n">
        <v>36892</v>
      </c>
      <c r="B20" s="52" t="n">
        <v>0</v>
      </c>
      <c r="C20" s="52"/>
      <c r="D20" s="52" t="n">
        <v>0</v>
      </c>
      <c r="E20" s="54"/>
      <c r="F20" s="52" t="n">
        <f aca="false">(B20*0.57)+(D20*0.43)</f>
        <v>0</v>
      </c>
      <c r="G20" s="49"/>
      <c r="H20" s="60"/>
      <c r="I20" s="45" t="s">
        <v>14</v>
      </c>
      <c r="K20" s="45" t="s">
        <v>15</v>
      </c>
      <c r="M20" s="45" t="s">
        <v>10</v>
      </c>
    </row>
    <row r="21" customFormat="false" ht="12.75" hidden="false" customHeight="false" outlineLevel="0" collapsed="false">
      <c r="A21" s="50" t="n">
        <v>36923</v>
      </c>
      <c r="B21" s="52" t="n">
        <v>16</v>
      </c>
      <c r="C21" s="52"/>
      <c r="D21" s="52" t="n">
        <v>26</v>
      </c>
      <c r="E21" s="54"/>
      <c r="F21" s="52" t="n">
        <f aca="false">(B21*0.57)+(D21*0.43)</f>
        <v>20.3</v>
      </c>
      <c r="G21" s="49"/>
      <c r="H21" s="50" t="n">
        <v>36892</v>
      </c>
      <c r="I21" s="54" t="n">
        <v>0</v>
      </c>
      <c r="J21" s="54"/>
      <c r="K21" s="54" t="n">
        <v>0</v>
      </c>
      <c r="L21" s="54"/>
      <c r="M21" s="54" t="n">
        <f aca="false">(I21*0.57)+(K21*0.43)</f>
        <v>0</v>
      </c>
    </row>
    <row r="22" customFormat="false" ht="12.75" hidden="false" customHeight="false" outlineLevel="0" collapsed="false">
      <c r="A22" s="50" t="n">
        <v>36951</v>
      </c>
      <c r="B22" s="52" t="n">
        <v>49</v>
      </c>
      <c r="C22" s="52"/>
      <c r="D22" s="52" t="n">
        <v>85</v>
      </c>
      <c r="E22" s="54"/>
      <c r="F22" s="52" t="n">
        <f aca="false">(B22*0.57)+(D22*0.43)</f>
        <v>64.48</v>
      </c>
      <c r="G22" s="49"/>
      <c r="H22" s="50" t="n">
        <v>36923</v>
      </c>
      <c r="I22" s="54" t="n">
        <v>-636.593160882027</v>
      </c>
      <c r="J22" s="54"/>
      <c r="K22" s="54" t="n">
        <v>-513.366481018188</v>
      </c>
      <c r="L22" s="54"/>
      <c r="M22" s="54" t="n">
        <f aca="false">(I22*0.57)+(K22*0.43)</f>
        <v>-583.605688540576</v>
      </c>
    </row>
    <row r="23" customFormat="false" ht="12.75" hidden="false" customHeight="false" outlineLevel="0" collapsed="false">
      <c r="A23" s="50" t="n">
        <v>36982</v>
      </c>
      <c r="B23" s="52" t="n">
        <v>75</v>
      </c>
      <c r="C23" s="52"/>
      <c r="D23" s="52" t="n">
        <v>81</v>
      </c>
      <c r="E23" s="54"/>
      <c r="F23" s="52" t="n">
        <f aca="false">(B23*0.57)+(D23*0.43)</f>
        <v>77.58</v>
      </c>
      <c r="G23" s="49"/>
      <c r="H23" s="50" t="n">
        <v>36951</v>
      </c>
      <c r="I23" s="54" t="n">
        <v>-644.803372005712</v>
      </c>
      <c r="J23" s="54"/>
      <c r="K23" s="54" t="n">
        <v>-519.219251718951</v>
      </c>
      <c r="L23" s="54"/>
      <c r="M23" s="54" t="n">
        <f aca="false">(I23*0.57)+(K23*0.43)</f>
        <v>-590.802200282405</v>
      </c>
    </row>
    <row r="24" customFormat="false" ht="12.75" hidden="false" customHeight="false" outlineLevel="0" collapsed="false">
      <c r="A24" s="50" t="n">
        <v>37012</v>
      </c>
      <c r="B24" s="52" t="n">
        <v>131</v>
      </c>
      <c r="C24" s="52"/>
      <c r="D24" s="52" t="n">
        <v>116</v>
      </c>
      <c r="E24" s="54"/>
      <c r="F24" s="52" t="n">
        <f aca="false">(B24*0.57)+(D24*0.43)</f>
        <v>124.55</v>
      </c>
      <c r="G24" s="49"/>
      <c r="H24" s="50" t="n">
        <v>36982</v>
      </c>
      <c r="I24" s="54" t="n">
        <v>-642.96934741329</v>
      </c>
      <c r="J24" s="54"/>
      <c r="K24" s="54" t="n">
        <v>-510.731833627155</v>
      </c>
      <c r="L24" s="54"/>
      <c r="M24" s="54" t="n">
        <f aca="false">(I24*0.57)+(K24*0.43)</f>
        <v>-586.107216485252</v>
      </c>
    </row>
    <row r="25" customFormat="false" ht="12.75" hidden="false" customHeight="false" outlineLevel="0" collapsed="false">
      <c r="A25" s="50" t="n">
        <v>37043</v>
      </c>
      <c r="B25" s="52" t="n">
        <v>261</v>
      </c>
      <c r="C25" s="52"/>
      <c r="D25" s="52" t="n">
        <v>196</v>
      </c>
      <c r="E25" s="54"/>
      <c r="F25" s="52" t="n">
        <f aca="false">(B25*0.57)+(D25*0.43)</f>
        <v>233.05</v>
      </c>
      <c r="G25" s="49"/>
      <c r="H25" s="50" t="n">
        <v>37012</v>
      </c>
      <c r="I25" s="54" t="n">
        <v>-648.688295886559</v>
      </c>
      <c r="J25" s="54"/>
      <c r="K25" s="54" t="n">
        <v>-511.611253045296</v>
      </c>
      <c r="L25" s="54"/>
      <c r="M25" s="54" t="n">
        <f aca="false">(I25*0.57)+(K25*0.43)</f>
        <v>-589.745167464816</v>
      </c>
    </row>
    <row r="26" customFormat="false" ht="12.75" hidden="false" customHeight="false" outlineLevel="0" collapsed="false">
      <c r="A26" s="50" t="n">
        <v>37073</v>
      </c>
      <c r="B26" s="52" t="n">
        <v>177</v>
      </c>
      <c r="C26" s="52"/>
      <c r="D26" s="52" t="n">
        <v>57</v>
      </c>
      <c r="E26" s="54"/>
      <c r="F26" s="52" t="n">
        <f aca="false">(B26*0.57)+(D26*0.43)</f>
        <v>125.4</v>
      </c>
      <c r="G26" s="49"/>
      <c r="H26" s="50" t="n">
        <v>37043</v>
      </c>
      <c r="I26" s="54" t="n">
        <v>-655.683920378304</v>
      </c>
      <c r="J26" s="54"/>
      <c r="K26" s="54" t="n">
        <v>-520.758020002011</v>
      </c>
      <c r="L26" s="54"/>
      <c r="M26" s="54" t="n">
        <f aca="false">(I26*0.57)+(K26*0.43)</f>
        <v>-597.665783216498</v>
      </c>
    </row>
    <row r="27" customFormat="false" ht="12.75" hidden="false" customHeight="false" outlineLevel="0" collapsed="false">
      <c r="A27" s="50" t="n">
        <v>37104</v>
      </c>
      <c r="B27" s="52" t="n">
        <v>134</v>
      </c>
      <c r="C27" s="52"/>
      <c r="D27" s="52" t="n">
        <v>118</v>
      </c>
      <c r="E27" s="54"/>
      <c r="F27" s="52" t="n">
        <f aca="false">(B27*0.57)+(D27*0.43)</f>
        <v>127.12</v>
      </c>
      <c r="G27" s="49"/>
      <c r="H27" s="50" t="n">
        <v>37073</v>
      </c>
      <c r="I27" s="54" t="n">
        <v>-676.341836715188</v>
      </c>
      <c r="J27" s="54"/>
      <c r="K27" s="54" t="n">
        <v>-533.338216788441</v>
      </c>
      <c r="L27" s="54"/>
      <c r="M27" s="54" t="n">
        <f aca="false">(I27*0.57)+(K27*0.43)</f>
        <v>-614.850280146687</v>
      </c>
    </row>
    <row r="28" customFormat="false" ht="12.75" hidden="false" customHeight="false" outlineLevel="0" collapsed="false">
      <c r="A28" s="50" t="n">
        <v>37135</v>
      </c>
      <c r="B28" s="52" t="n">
        <v>257</v>
      </c>
      <c r="C28" s="52"/>
      <c r="D28" s="52" t="n">
        <v>109</v>
      </c>
      <c r="E28" s="54"/>
      <c r="F28" s="52" t="n">
        <f aca="false">(B28*0.57)+(D28*0.43)</f>
        <v>193.36</v>
      </c>
      <c r="G28" s="49"/>
      <c r="H28" s="50" t="n">
        <v>37104</v>
      </c>
      <c r="I28" s="54" t="n">
        <v>-698.736715877151</v>
      </c>
      <c r="J28" s="54"/>
      <c r="K28" s="54" t="n">
        <v>-548.690074640323</v>
      </c>
      <c r="L28" s="54"/>
      <c r="M28" s="54" t="n">
        <f aca="false">(I28*0.57)+(K28*0.43)</f>
        <v>-634.216660145315</v>
      </c>
    </row>
    <row r="29" customFormat="false" ht="12.75" hidden="false" customHeight="false" outlineLevel="0" collapsed="false">
      <c r="A29" s="50" t="n">
        <v>37165</v>
      </c>
      <c r="B29" s="52" t="n">
        <v>84</v>
      </c>
      <c r="C29" s="52"/>
      <c r="D29" s="52" t="n">
        <v>88</v>
      </c>
      <c r="E29" s="54"/>
      <c r="F29" s="52" t="n">
        <f aca="false">(B29*0.57)+(D29*0.43)</f>
        <v>85.72</v>
      </c>
      <c r="G29" s="49"/>
      <c r="H29" s="50" t="n">
        <v>37135</v>
      </c>
      <c r="I29" s="54" t="n">
        <v>-683.313172877083</v>
      </c>
      <c r="J29" s="54"/>
      <c r="K29" s="54" t="n">
        <v>-540.478356790374</v>
      </c>
      <c r="L29" s="54"/>
      <c r="M29" s="54" t="n">
        <f aca="false">(I29*0.57)+(K29*0.43)</f>
        <v>-621.894201959798</v>
      </c>
    </row>
    <row r="30" customFormat="false" ht="12.75" hidden="false" customHeight="false" outlineLevel="0" collapsed="false">
      <c r="A30" s="50" t="n">
        <v>37196</v>
      </c>
      <c r="B30" s="52" t="n">
        <v>83</v>
      </c>
      <c r="C30" s="52"/>
      <c r="D30" s="52" t="n">
        <v>82</v>
      </c>
      <c r="E30" s="54"/>
      <c r="F30" s="52" t="n">
        <f aca="false">(B30*0.57)+(D30*0.43)</f>
        <v>82.57</v>
      </c>
      <c r="G30" s="49"/>
      <c r="H30" s="50" t="n">
        <v>37165</v>
      </c>
      <c r="I30" s="54" t="n">
        <v>-668.424921832796</v>
      </c>
      <c r="J30" s="54"/>
      <c r="K30" s="54" t="n">
        <v>-521.409900420296</v>
      </c>
      <c r="L30" s="54"/>
      <c r="M30" s="54" t="n">
        <f aca="false">(I30*0.57)+(K30*0.43)</f>
        <v>-605.208462625421</v>
      </c>
    </row>
    <row r="31" customFormat="false" ht="13.5" hidden="false" customHeight="false" outlineLevel="0" collapsed="false">
      <c r="A31" s="50" t="n">
        <v>37226</v>
      </c>
      <c r="B31" s="57" t="n">
        <v>82</v>
      </c>
      <c r="C31" s="57"/>
      <c r="D31" s="57" t="n">
        <v>77</v>
      </c>
      <c r="E31" s="58"/>
      <c r="F31" s="57" t="n">
        <f aca="false">(B31*0.57)+(D31*0.43)</f>
        <v>79.85</v>
      </c>
      <c r="G31" s="62"/>
      <c r="H31" s="50" t="n">
        <v>37196</v>
      </c>
      <c r="I31" s="54" t="n">
        <v>-634.874088142098</v>
      </c>
      <c r="J31" s="54"/>
      <c r="K31" s="54" t="n">
        <v>-509.572772940086</v>
      </c>
      <c r="L31" s="54"/>
      <c r="M31" s="54" t="n">
        <f aca="false">(I31*0.57)+(K31*0.43)</f>
        <v>-580.994522605233</v>
      </c>
    </row>
    <row r="32" customFormat="false" ht="14.25" hidden="false" customHeight="false" outlineLevel="0" collapsed="false">
      <c r="A32" s="48" t="s">
        <v>2</v>
      </c>
      <c r="B32" s="52" t="n">
        <f aca="false">SUM(B20:B31)</f>
        <v>1349</v>
      </c>
      <c r="C32" s="52"/>
      <c r="D32" s="52" t="n">
        <f aca="false">SUM(D20:D31)</f>
        <v>1035</v>
      </c>
      <c r="E32" s="54"/>
      <c r="F32" s="52" t="n">
        <f aca="false">SUM(F20:F31)</f>
        <v>1213.98</v>
      </c>
      <c r="G32" s="49"/>
      <c r="H32" s="50" t="n">
        <v>37226</v>
      </c>
      <c r="I32" s="58" t="n">
        <v>-617.153135526344</v>
      </c>
      <c r="J32" s="58"/>
      <c r="K32" s="58" t="n">
        <v>-501.529515831989</v>
      </c>
      <c r="L32" s="58"/>
      <c r="M32" s="58" t="n">
        <f aca="false">(I32*0.57)+(K32*0.43)</f>
        <v>-567.434979057771</v>
      </c>
    </row>
    <row r="33" customFormat="false" ht="13.5" hidden="false" customHeight="false" outlineLevel="0" collapsed="false">
      <c r="I33" s="54" t="n">
        <f aca="false">SUM(I21:I32)</f>
        <v>-7207.58196753655</v>
      </c>
      <c r="J33" s="54"/>
      <c r="K33" s="54" t="n">
        <f aca="false">SUM(K21:K32)</f>
        <v>-5730.70567682311</v>
      </c>
      <c r="L33" s="54"/>
      <c r="M33" s="54" t="n">
        <f aca="false">SUM(M21:M32)</f>
        <v>-6572.52516252977</v>
      </c>
    </row>
    <row r="34" customFormat="false" ht="15.75" hidden="false" customHeight="false" outlineLevel="0" collapsed="false">
      <c r="A34" s="46" t="s">
        <v>9</v>
      </c>
      <c r="B34" s="48"/>
      <c r="I34" s="54"/>
      <c r="J34" s="54"/>
      <c r="K34" s="54"/>
      <c r="L34" s="54"/>
      <c r="M34" s="54"/>
    </row>
    <row r="35" customFormat="false" ht="15.75" hidden="false" customHeight="false" outlineLevel="0" collapsed="false">
      <c r="H35" s="63" t="s">
        <v>25</v>
      </c>
      <c r="I35" s="64"/>
      <c r="J35" s="64"/>
      <c r="K35" s="64"/>
      <c r="L35" s="65"/>
      <c r="M35" s="65"/>
      <c r="N35" s="65"/>
      <c r="O35" s="65"/>
    </row>
    <row r="36" customFormat="false" ht="12.75" hidden="false" customHeight="false" outlineLevel="0" collapsed="false">
      <c r="B36" s="61" t="s">
        <v>14</v>
      </c>
      <c r="C36" s="61"/>
      <c r="D36" s="61" t="s">
        <v>15</v>
      </c>
      <c r="F36" s="49" t="s">
        <v>10</v>
      </c>
      <c r="H36" s="59"/>
      <c r="I36" s="49" t="s">
        <v>14</v>
      </c>
      <c r="J36" s="49"/>
      <c r="K36" s="49" t="s">
        <v>15</v>
      </c>
      <c r="L36" s="48"/>
      <c r="M36" s="48" t="s">
        <v>10</v>
      </c>
    </row>
    <row r="37" customFormat="false" ht="12.75" hidden="false" customHeight="false" outlineLevel="0" collapsed="false">
      <c r="A37" s="50" t="n">
        <v>36892</v>
      </c>
      <c r="B37" s="54" t="n">
        <f aca="false">B4+B20</f>
        <v>0</v>
      </c>
      <c r="C37" s="54"/>
      <c r="D37" s="54" t="n">
        <f aca="false">D4+D20</f>
        <v>0</v>
      </c>
      <c r="E37" s="54"/>
      <c r="F37" s="54" t="n">
        <f aca="false">(B37*0.57)+(D37*0.43)</f>
        <v>0</v>
      </c>
      <c r="H37" s="50" t="n">
        <v>36892</v>
      </c>
      <c r="I37" s="54" t="n">
        <f aca="false">(I21+I4)+B37</f>
        <v>0</v>
      </c>
      <c r="J37" s="54"/>
      <c r="K37" s="54" t="n">
        <f aca="false">(K21+K4)+D37</f>
        <v>0</v>
      </c>
      <c r="L37" s="54"/>
      <c r="M37" s="54" t="n">
        <f aca="false">(M21+M4)+F37</f>
        <v>0</v>
      </c>
    </row>
    <row r="38" customFormat="false" ht="12.75" hidden="false" customHeight="false" outlineLevel="0" collapsed="false">
      <c r="A38" s="50" t="n">
        <v>36923</v>
      </c>
      <c r="B38" s="54" t="n">
        <f aca="false">B5+B21</f>
        <v>483</v>
      </c>
      <c r="C38" s="54"/>
      <c r="D38" s="54" t="n">
        <f aca="false">D5+D21</f>
        <v>76</v>
      </c>
      <c r="E38" s="54"/>
      <c r="F38" s="54" t="n">
        <f aca="false">(B38*0.57)+(D38*0.43)</f>
        <v>307.99</v>
      </c>
      <c r="H38" s="50" t="n">
        <v>36923</v>
      </c>
      <c r="I38" s="54" t="n">
        <f aca="false">(I22+I5)+B38</f>
        <v>-544.497033238426</v>
      </c>
      <c r="J38" s="54"/>
      <c r="K38" s="54" t="n">
        <f aca="false">(K22+K5)+D38</f>
        <v>-738.036314123512</v>
      </c>
      <c r="L38" s="54"/>
      <c r="M38" s="54" t="n">
        <f aca="false">(M22+M5)+F38</f>
        <v>-627.718924019013</v>
      </c>
      <c r="O38" s="47"/>
    </row>
    <row r="39" customFormat="false" ht="12.75" hidden="false" customHeight="false" outlineLevel="0" collapsed="false">
      <c r="A39" s="50" t="n">
        <v>36951</v>
      </c>
      <c r="B39" s="54" t="n">
        <f aca="false">B6+B22</f>
        <v>236</v>
      </c>
      <c r="C39" s="54"/>
      <c r="D39" s="54" t="n">
        <f aca="false">D6+D22</f>
        <v>85</v>
      </c>
      <c r="E39" s="54"/>
      <c r="F39" s="54" t="n">
        <f aca="false">(B39*0.57)+(D39*0.43)</f>
        <v>171.07</v>
      </c>
      <c r="H39" s="50" t="n">
        <v>36951</v>
      </c>
      <c r="I39" s="54" t="n">
        <f aca="false">(I23+I6)+B39</f>
        <v>-803.94265857547</v>
      </c>
      <c r="J39" s="54"/>
      <c r="K39" s="54" t="n">
        <f aca="false">(K23+K6)+D39</f>
        <v>-737.031676243413</v>
      </c>
      <c r="L39" s="54"/>
      <c r="M39" s="54" t="n">
        <f aca="false">(M23+M6)+F39</f>
        <v>-775.170936172686</v>
      </c>
      <c r="N39" s="47"/>
      <c r="O39" s="47"/>
    </row>
    <row r="40" customFormat="false" ht="12.75" hidden="false" customHeight="false" outlineLevel="0" collapsed="false">
      <c r="A40" s="50" t="n">
        <v>36982</v>
      </c>
      <c r="B40" s="54" t="n">
        <f aca="false">B7+B23</f>
        <v>640</v>
      </c>
      <c r="C40" s="54"/>
      <c r="D40" s="54" t="n">
        <f aca="false">D7+D23</f>
        <v>208</v>
      </c>
      <c r="E40" s="54"/>
      <c r="F40" s="54" t="n">
        <f aca="false">(B40*0.57)+(D40*0.43)</f>
        <v>454.24</v>
      </c>
      <c r="H40" s="50" t="n">
        <v>36982</v>
      </c>
      <c r="I40" s="54" t="n">
        <f aca="false">(I24+I7)+B40</f>
        <v>-397.745373469899</v>
      </c>
      <c r="J40" s="54"/>
      <c r="K40" s="54" t="n">
        <f aca="false">(K24+K7)+D40</f>
        <v>-604.56514774569</v>
      </c>
      <c r="L40" s="54"/>
      <c r="M40" s="54" t="n">
        <f aca="false">(M24+M7)+F40</f>
        <v>-486.677876408489</v>
      </c>
      <c r="N40" s="47"/>
      <c r="O40" s="47"/>
    </row>
    <row r="41" customFormat="false" ht="12.75" hidden="false" customHeight="false" outlineLevel="0" collapsed="false">
      <c r="A41" s="50" t="n">
        <v>37012</v>
      </c>
      <c r="B41" s="54" t="n">
        <f aca="false">B8+B24</f>
        <v>679</v>
      </c>
      <c r="C41" s="54"/>
      <c r="D41" s="54" t="n">
        <f aca="false">D8+D24</f>
        <v>273</v>
      </c>
      <c r="E41" s="54"/>
      <c r="F41" s="54" t="n">
        <f aca="false">(B41*0.57)+(D41*0.43)</f>
        <v>504.42</v>
      </c>
      <c r="H41" s="50" t="n">
        <v>37012</v>
      </c>
      <c r="I41" s="54" t="n">
        <f aca="false">(I25+I8)+B41</f>
        <v>-367.632546389583</v>
      </c>
      <c r="J41" s="54"/>
      <c r="K41" s="54" t="n">
        <f aca="false">(K25+K8)+D41</f>
        <v>-538.562469474328</v>
      </c>
      <c r="L41" s="54"/>
      <c r="M41" s="54" t="n">
        <f aca="false">(M25+M8)+F41</f>
        <v>-441.132413316023</v>
      </c>
      <c r="N41" s="47"/>
      <c r="O41" s="47"/>
    </row>
    <row r="42" customFormat="false" ht="12.75" hidden="false" customHeight="false" outlineLevel="0" collapsed="false">
      <c r="A42" s="50" t="n">
        <v>37043</v>
      </c>
      <c r="B42" s="54" t="n">
        <f aca="false">B9+B25</f>
        <v>980</v>
      </c>
      <c r="C42" s="54"/>
      <c r="D42" s="54" t="n">
        <f aca="false">D9+D25</f>
        <v>296</v>
      </c>
      <c r="E42" s="54"/>
      <c r="F42" s="54" t="n">
        <f aca="false">(B42*0.57)+(D42*0.43)</f>
        <v>685.88</v>
      </c>
      <c r="H42" s="50" t="n">
        <v>37043</v>
      </c>
      <c r="I42" s="54" t="n">
        <f aca="false">(I26+I9)+B42</f>
        <v>-80.3576827433901</v>
      </c>
      <c r="J42" s="54"/>
      <c r="K42" s="54" t="n">
        <f aca="false">(K26+K9)+D42</f>
        <v>-529.723533286063</v>
      </c>
      <c r="L42" s="54"/>
      <c r="M42" s="54" t="n">
        <f aca="false">(M26+M9)+F42</f>
        <v>-273.584998476739</v>
      </c>
      <c r="N42" s="47"/>
      <c r="O42" s="47"/>
    </row>
    <row r="43" customFormat="false" ht="12.75" hidden="false" customHeight="false" outlineLevel="0" collapsed="false">
      <c r="A43" s="50" t="n">
        <v>37073</v>
      </c>
      <c r="B43" s="54" t="n">
        <f aca="false">B10+B26</f>
        <v>316</v>
      </c>
      <c r="C43" s="54"/>
      <c r="D43" s="54" t="n">
        <f aca="false">D10+D26</f>
        <v>363</v>
      </c>
      <c r="E43" s="54"/>
      <c r="F43" s="54" t="n">
        <f aca="false">(B43*0.57)+(D43*0.43)</f>
        <v>336.21</v>
      </c>
      <c r="H43" s="50" t="n">
        <v>37073</v>
      </c>
      <c r="I43" s="54" t="n">
        <f aca="false">(I27+I10)+B43</f>
        <v>-786.044578488441</v>
      </c>
      <c r="J43" s="54"/>
      <c r="K43" s="54" t="n">
        <f aca="false">(K27+K10)+D43</f>
        <v>-485.282840071102</v>
      </c>
      <c r="L43" s="54"/>
      <c r="M43" s="54" t="n">
        <f aca="false">(M27+M10)+F43</f>
        <v>-656.717030968985</v>
      </c>
      <c r="N43" s="47"/>
      <c r="O43" s="47"/>
    </row>
    <row r="44" customFormat="false" ht="12.75" hidden="false" customHeight="false" outlineLevel="0" collapsed="false">
      <c r="A44" s="50" t="n">
        <v>37104</v>
      </c>
      <c r="B44" s="54" t="n">
        <f aca="false">B11+B27</f>
        <v>273</v>
      </c>
      <c r="C44" s="54"/>
      <c r="D44" s="54" t="n">
        <f aca="false">D11+D27</f>
        <v>349</v>
      </c>
      <c r="E44" s="54"/>
      <c r="F44" s="54" t="n">
        <f aca="false">(B44*0.57)+(D44*0.43)</f>
        <v>305.68</v>
      </c>
      <c r="H44" s="50" t="n">
        <v>37104</v>
      </c>
      <c r="I44" s="54" t="n">
        <f aca="false">(I28+I11)+B44</f>
        <v>-866.449270696439</v>
      </c>
      <c r="J44" s="54"/>
      <c r="K44" s="54" t="n">
        <f aca="false">(K28+K11)+D44</f>
        <v>-520.659098264248</v>
      </c>
      <c r="L44" s="54"/>
      <c r="M44" s="54" t="n">
        <f aca="false">(M28+M11)+F44</f>
        <v>-717.759496550597</v>
      </c>
      <c r="N44" s="47"/>
      <c r="O44" s="47"/>
    </row>
    <row r="45" customFormat="false" ht="12.75" hidden="false" customHeight="false" outlineLevel="0" collapsed="false">
      <c r="A45" s="50" t="n">
        <v>37135</v>
      </c>
      <c r="B45" s="54" t="n">
        <f aca="false">B12+B28</f>
        <v>496</v>
      </c>
      <c r="C45" s="54"/>
      <c r="D45" s="54" t="n">
        <f aca="false">D12+D28</f>
        <v>375</v>
      </c>
      <c r="E45" s="54"/>
      <c r="F45" s="54" t="n">
        <f aca="false">(B45*0.57)+(D45*0.43)</f>
        <v>443.97</v>
      </c>
      <c r="H45" s="50" t="n">
        <v>37135</v>
      </c>
      <c r="I45" s="54" t="n">
        <f aca="false">(I29+I12)+B45</f>
        <v>-613.853506850287</v>
      </c>
      <c r="J45" s="54"/>
      <c r="K45" s="54" t="n">
        <f aca="false">(K29+K12)+D45</f>
        <v>-480.935073633046</v>
      </c>
      <c r="L45" s="54"/>
      <c r="M45" s="54" t="n">
        <f aca="false">(M29+M12)+F45</f>
        <v>-556.698580566873</v>
      </c>
      <c r="N45" s="47"/>
      <c r="O45" s="47"/>
    </row>
    <row r="46" customFormat="false" ht="12.75" hidden="false" customHeight="false" outlineLevel="0" collapsed="false">
      <c r="A46" s="50" t="n">
        <v>37165</v>
      </c>
      <c r="B46" s="54" t="n">
        <f aca="false">B13+B29</f>
        <v>494</v>
      </c>
      <c r="C46" s="54"/>
      <c r="D46" s="54" t="n">
        <f aca="false">D13+D29</f>
        <v>238</v>
      </c>
      <c r="E46" s="54"/>
      <c r="F46" s="54" t="n">
        <f aca="false">(B46*0.57)+(D46*0.43)</f>
        <v>383.92</v>
      </c>
      <c r="H46" s="50" t="n">
        <v>37165</v>
      </c>
      <c r="I46" s="54" t="n">
        <f aca="false">(I30+I13)+B46</f>
        <v>-587.398018975471</v>
      </c>
      <c r="J46" s="54"/>
      <c r="K46" s="54" t="n">
        <f aca="false">(K30+K13)+D46</f>
        <v>-588.29909861492</v>
      </c>
      <c r="L46" s="54"/>
      <c r="M46" s="54" t="n">
        <f aca="false">(M30+M13)+F46</f>
        <v>-587.785483220434</v>
      </c>
      <c r="N46" s="47"/>
      <c r="O46" s="47"/>
    </row>
    <row r="47" customFormat="false" ht="12.75" hidden="false" customHeight="false" outlineLevel="0" collapsed="false">
      <c r="A47" s="50" t="n">
        <v>37196</v>
      </c>
      <c r="B47" s="54" t="n">
        <f aca="false">B14+B30</f>
        <v>493</v>
      </c>
      <c r="C47" s="54"/>
      <c r="D47" s="54" t="n">
        <f aca="false">D14+D30</f>
        <v>232</v>
      </c>
      <c r="E47" s="54"/>
      <c r="F47" s="54" t="n">
        <f aca="false">(B47*0.57)+(D47*0.43)</f>
        <v>380.77</v>
      </c>
      <c r="H47" s="50" t="n">
        <v>37196</v>
      </c>
      <c r="I47" s="54" t="n">
        <f aca="false">(I31+I14)+B47</f>
        <v>-529.056649140661</v>
      </c>
      <c r="J47" s="54"/>
      <c r="K47" s="54" t="n">
        <f aca="false">(K31+K14)+D47</f>
        <v>-573.647878405891</v>
      </c>
      <c r="L47" s="54"/>
      <c r="M47" s="54" t="n">
        <f aca="false">(M31+M14)+F47</f>
        <v>-548.23087772471</v>
      </c>
      <c r="N47" s="47"/>
      <c r="O47" s="47"/>
    </row>
    <row r="48" customFormat="false" ht="13.5" hidden="false" customHeight="false" outlineLevel="0" collapsed="false">
      <c r="A48" s="50" t="n">
        <v>37226</v>
      </c>
      <c r="B48" s="58" t="n">
        <f aca="false">B15+B31</f>
        <v>492</v>
      </c>
      <c r="C48" s="58"/>
      <c r="D48" s="58" t="n">
        <f aca="false">D15+D31</f>
        <v>227</v>
      </c>
      <c r="E48" s="58"/>
      <c r="F48" s="58" t="n">
        <f aca="false">(B48*0.57)+(D48*0.43)</f>
        <v>378.05</v>
      </c>
      <c r="H48" s="50" t="n">
        <v>37226</v>
      </c>
      <c r="I48" s="58" t="n">
        <f aca="false">(I32+I15)+B48</f>
        <v>-497.915052858602</v>
      </c>
      <c r="J48" s="58"/>
      <c r="K48" s="58" t="n">
        <f aca="false">(K32+K15)+D48</f>
        <v>-566.997833913844</v>
      </c>
      <c r="L48" s="58"/>
      <c r="M48" s="58" t="n">
        <f aca="false">(M32+M15)+F48</f>
        <v>-527.620648712356</v>
      </c>
      <c r="N48" s="47"/>
      <c r="O48" s="47"/>
    </row>
    <row r="49" customFormat="false" ht="13.5" hidden="false" customHeight="false" outlineLevel="0" collapsed="false">
      <c r="A49" s="48" t="s">
        <v>2</v>
      </c>
      <c r="B49" s="54" t="n">
        <f aca="false">SUM(B37:B48)</f>
        <v>5582</v>
      </c>
      <c r="C49" s="54"/>
      <c r="D49" s="54" t="n">
        <f aca="false">SUM(D37:D48)</f>
        <v>2722</v>
      </c>
      <c r="E49" s="54"/>
      <c r="F49" s="54" t="n">
        <f aca="false">SUM(F37:F48)</f>
        <v>4352.2</v>
      </c>
      <c r="G49" s="66"/>
      <c r="I49" s="54" t="n">
        <f aca="false">SUM(I37:I48)</f>
        <v>-6074.89237142667</v>
      </c>
      <c r="J49" s="54"/>
      <c r="K49" s="54" t="n">
        <f aca="false">SUM(K37:K48)</f>
        <v>-6363.74096377606</v>
      </c>
      <c r="L49" s="54"/>
      <c r="M49" s="54" t="n">
        <f aca="false">SUM(M37:M48)</f>
        <v>-6199.09726613691</v>
      </c>
      <c r="N49" s="47"/>
    </row>
    <row r="50" customFormat="false" ht="12.75" hidden="false" customHeight="false" outlineLevel="0" collapsed="false">
      <c r="I50" s="54"/>
      <c r="J50" s="54"/>
      <c r="K50" s="54"/>
      <c r="L50" s="54"/>
      <c r="M50" s="54"/>
    </row>
    <row r="52" customFormat="false" ht="15.75" hidden="false" customHeight="false" outlineLevel="0" collapsed="false">
      <c r="H52" s="67" t="s">
        <v>26</v>
      </c>
      <c r="I52" s="47"/>
      <c r="J52" s="47"/>
      <c r="K52" s="47"/>
    </row>
    <row r="53" customFormat="false" ht="15.75" hidden="false" customHeight="false" outlineLevel="0" collapsed="false">
      <c r="H53" s="67" t="s">
        <v>27</v>
      </c>
      <c r="I53" s="47"/>
      <c r="J53" s="47"/>
      <c r="K53" s="47"/>
    </row>
    <row r="54" customFormat="false" ht="15.75" hidden="false" customHeight="false" outlineLevel="0" collapsed="false">
      <c r="H54" s="68" t="s">
        <v>28</v>
      </c>
      <c r="I54" s="54"/>
      <c r="J54" s="54"/>
      <c r="K54" s="54"/>
      <c r="L54" s="54"/>
      <c r="M54" s="54"/>
    </row>
    <row r="55" customFormat="false" ht="12.75" hidden="false" customHeight="false" outlineLevel="0" collapsed="false">
      <c r="H55" s="50"/>
      <c r="I55" s="54"/>
      <c r="J55" s="54"/>
      <c r="K55" s="54"/>
      <c r="L55" s="54"/>
      <c r="M55" s="54"/>
    </row>
    <row r="56" customFormat="false" ht="12.75" hidden="false" customHeight="false" outlineLevel="0" collapsed="false">
      <c r="H56" s="50"/>
      <c r="I56" s="54"/>
      <c r="J56" s="54"/>
      <c r="K56" s="54"/>
      <c r="L56" s="54"/>
      <c r="M56" s="54"/>
    </row>
    <row r="57" customFormat="false" ht="12.75" hidden="false" customHeight="false" outlineLevel="0" collapsed="false">
      <c r="H57" s="50"/>
      <c r="I57" s="54"/>
      <c r="J57" s="54"/>
      <c r="K57" s="54"/>
      <c r="L57" s="54"/>
      <c r="M57" s="54"/>
    </row>
    <row r="58" customFormat="false" ht="12.75" hidden="false" customHeight="false" outlineLevel="0" collapsed="false">
      <c r="H58" s="50"/>
      <c r="I58" s="54"/>
      <c r="J58" s="54"/>
      <c r="K58" s="54"/>
      <c r="L58" s="54"/>
      <c r="M58" s="54"/>
    </row>
    <row r="59" customFormat="false" ht="12.75" hidden="false" customHeight="false" outlineLevel="0" collapsed="false">
      <c r="H59" s="50"/>
      <c r="I59" s="54"/>
      <c r="J59" s="54"/>
      <c r="K59" s="54"/>
      <c r="L59" s="54"/>
      <c r="M59" s="54"/>
    </row>
    <row r="60" customFormat="false" ht="12.75" hidden="false" customHeight="false" outlineLevel="0" collapsed="false">
      <c r="H60" s="50"/>
      <c r="I60" s="54"/>
      <c r="J60" s="54"/>
      <c r="K60" s="54"/>
      <c r="L60" s="54"/>
      <c r="M60" s="54"/>
    </row>
    <row r="61" customFormat="false" ht="12.75" hidden="false" customHeight="false" outlineLevel="0" collapsed="false">
      <c r="H61" s="50"/>
      <c r="I61" s="54"/>
      <c r="J61" s="54"/>
      <c r="K61" s="54"/>
      <c r="L61" s="54"/>
      <c r="M61" s="54"/>
    </row>
    <row r="62" customFormat="false" ht="12.75" hidden="false" customHeight="false" outlineLevel="0" collapsed="false">
      <c r="H62" s="50"/>
      <c r="I62" s="54"/>
      <c r="J62" s="54"/>
      <c r="K62" s="54"/>
      <c r="L62" s="54"/>
      <c r="M62" s="54"/>
    </row>
    <row r="63" customFormat="false" ht="12.75" hidden="false" customHeight="false" outlineLevel="0" collapsed="false">
      <c r="H63" s="50"/>
      <c r="I63" s="54"/>
      <c r="J63" s="54"/>
      <c r="K63" s="54"/>
      <c r="L63" s="54"/>
      <c r="M63" s="54"/>
    </row>
    <row r="64" customFormat="false" ht="12.75" hidden="false" customHeight="false" outlineLevel="0" collapsed="false">
      <c r="H64" s="50"/>
      <c r="I64" s="54"/>
      <c r="J64" s="54"/>
      <c r="K64" s="54"/>
      <c r="L64" s="54"/>
      <c r="M64" s="54"/>
    </row>
    <row r="65" customFormat="false" ht="12.75" hidden="false" customHeight="false" outlineLevel="0" collapsed="false">
      <c r="H65" s="50"/>
      <c r="I65" s="69"/>
      <c r="J65" s="69"/>
      <c r="K65" s="69"/>
      <c r="L65" s="69"/>
      <c r="M65" s="69"/>
    </row>
    <row r="66" customFormat="false" ht="12.75" hidden="false" customHeight="false" outlineLevel="0" collapsed="false">
      <c r="I66" s="54"/>
      <c r="J66" s="54"/>
      <c r="K66" s="54"/>
      <c r="L66" s="54"/>
      <c r="M66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57"/>
  <sheetViews>
    <sheetView showFormulas="false" showGridLines="true" showRowColHeaders="true" showZeros="true" rightToLeft="false" tabSelected="true" showOutlineSymbols="true" defaultGridColor="true" view="normal" topLeftCell="C15" colorId="64" zoomScale="100" zoomScaleNormal="100" zoomScalePageLayoutView="100" workbookViewId="0">
      <selection pane="topLeft" activeCell="P18" activeCellId="0" sqref="P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12.56"/>
    <col collapsed="false" customWidth="true" hidden="false" outlineLevel="0" max="2" min="2" style="45" width="9.28"/>
    <col collapsed="false" customWidth="false" hidden="false" outlineLevel="0" max="3" min="3" style="45" width="9.14"/>
    <col collapsed="false" customWidth="true" hidden="false" outlineLevel="0" max="4" min="4" style="45" width="9.85"/>
    <col collapsed="false" customWidth="false" hidden="false" outlineLevel="0" max="5" min="5" style="45" width="9.14"/>
    <col collapsed="false" customWidth="true" hidden="false" outlineLevel="0" max="6" min="6" style="45" width="9.99"/>
    <col collapsed="false" customWidth="false" hidden="false" outlineLevel="0" max="8" min="7" style="45" width="9.14"/>
    <col collapsed="false" customWidth="true" hidden="false" outlineLevel="0" max="9" min="9" style="45" width="9.85"/>
    <col collapsed="false" customWidth="true" hidden="false" outlineLevel="0" max="10" min="10" style="45" width="9.41"/>
    <col collapsed="false" customWidth="true" hidden="false" outlineLevel="0" max="11" min="11" style="45" width="10.85"/>
    <col collapsed="false" customWidth="true" hidden="false" outlineLevel="0" max="12" min="12" style="45" width="9.7"/>
    <col collapsed="false" customWidth="false" hidden="false" outlineLevel="0" max="13" min="13" style="45" width="9.14"/>
    <col collapsed="false" customWidth="true" hidden="false" outlineLevel="0" max="14" min="14" style="45" width="9.85"/>
    <col collapsed="false" customWidth="false" hidden="false" outlineLevel="0" max="257" min="15" style="45" width="9.14"/>
  </cols>
  <sheetData>
    <row r="2" customFormat="false" ht="15.75" hidden="false" customHeight="false" outlineLevel="0" collapsed="false">
      <c r="A2" s="46" t="s">
        <v>0</v>
      </c>
      <c r="F2" s="47"/>
      <c r="I2" s="46" t="s">
        <v>23</v>
      </c>
      <c r="J2" s="48"/>
      <c r="K2" s="48"/>
    </row>
    <row r="3" customFormat="false" ht="12.75" hidden="false" customHeight="false" outlineLevel="0" collapsed="false">
      <c r="A3" s="48"/>
      <c r="B3" s="6" t="s">
        <v>14</v>
      </c>
      <c r="C3" s="6"/>
      <c r="D3" s="6" t="s">
        <v>15</v>
      </c>
      <c r="E3" s="6"/>
      <c r="F3" s="70" t="s">
        <v>10</v>
      </c>
      <c r="G3" s="70"/>
    </row>
    <row r="4" customFormat="false" ht="12.75" hidden="false" customHeight="false" outlineLevel="0" collapsed="false">
      <c r="A4" s="48"/>
      <c r="B4" s="12" t="s">
        <v>29</v>
      </c>
      <c r="C4" s="12" t="s">
        <v>30</v>
      </c>
      <c r="D4" s="12" t="s">
        <v>29</v>
      </c>
      <c r="E4" s="12" t="s">
        <v>30</v>
      </c>
      <c r="F4" s="12" t="s">
        <v>29</v>
      </c>
      <c r="G4" s="12" t="s">
        <v>30</v>
      </c>
      <c r="H4" s="48"/>
      <c r="J4" s="48" t="s">
        <v>14</v>
      </c>
      <c r="K4" s="48"/>
      <c r="L4" s="48" t="s">
        <v>15</v>
      </c>
      <c r="M4" s="48"/>
      <c r="N4" s="48" t="s">
        <v>10</v>
      </c>
    </row>
    <row r="5" customFormat="false" ht="12.75" hidden="false" customHeight="false" outlineLevel="0" collapsed="false">
      <c r="A5" s="50" t="n">
        <v>36892</v>
      </c>
      <c r="B5" s="51" t="n">
        <v>0</v>
      </c>
      <c r="C5" s="51" t="n">
        <v>0</v>
      </c>
      <c r="D5" s="51" t="n">
        <v>0</v>
      </c>
      <c r="E5" s="51" t="n">
        <v>0</v>
      </c>
      <c r="F5" s="54" t="n">
        <f aca="false">(B5*0.57)+(D5*0.43)</f>
        <v>0</v>
      </c>
      <c r="G5" s="54" t="n">
        <f aca="false">(C5*0.57)+(E5*0.43)</f>
        <v>0</v>
      </c>
      <c r="I5" s="50" t="n">
        <v>36892</v>
      </c>
      <c r="J5" s="54" t="n">
        <v>0</v>
      </c>
      <c r="K5" s="54"/>
      <c r="L5" s="54" t="n">
        <v>0</v>
      </c>
      <c r="M5" s="54"/>
      <c r="N5" s="54" t="n">
        <f aca="false">(J5*0.57)+(L5*0.43)</f>
        <v>0</v>
      </c>
    </row>
    <row r="6" customFormat="false" ht="12.75" hidden="false" customHeight="false" outlineLevel="0" collapsed="false">
      <c r="A6" s="50" t="n">
        <v>36923</v>
      </c>
      <c r="B6" s="51" t="n">
        <v>142</v>
      </c>
      <c r="C6" s="51" t="n">
        <v>325</v>
      </c>
      <c r="D6" s="51" t="n">
        <v>25</v>
      </c>
      <c r="E6" s="51" t="n">
        <v>25</v>
      </c>
      <c r="F6" s="54" t="n">
        <f aca="false">(B6*0.57)+(D6*0.43)</f>
        <v>91.69</v>
      </c>
      <c r="G6" s="54" t="n">
        <f aca="false">(C6*0.57)+(E6*0.43)</f>
        <v>196</v>
      </c>
      <c r="I6" s="50" t="n">
        <v>36923</v>
      </c>
      <c r="J6" s="54" t="n">
        <v>-390.903872356399</v>
      </c>
      <c r="K6" s="55"/>
      <c r="L6" s="54" t="n">
        <v>-300.669833105324</v>
      </c>
      <c r="M6" s="54"/>
      <c r="N6" s="54" t="n">
        <f aca="false">(J6*0.57)+(L6*0.43)</f>
        <v>-352.103235478437</v>
      </c>
    </row>
    <row r="7" customFormat="false" ht="12.75" hidden="false" customHeight="false" outlineLevel="0" collapsed="false">
      <c r="A7" s="50" t="n">
        <v>36951</v>
      </c>
      <c r="B7" s="51" t="n">
        <v>62</v>
      </c>
      <c r="C7" s="51" t="n">
        <v>125</v>
      </c>
      <c r="D7" s="51" t="n">
        <v>0</v>
      </c>
      <c r="E7" s="51" t="n">
        <v>0</v>
      </c>
      <c r="F7" s="54" t="n">
        <f aca="false">(B7*0.57)+(D7*0.43)</f>
        <v>35.34</v>
      </c>
      <c r="G7" s="54" t="n">
        <f aca="false">(C7*0.57)+(E7*0.43)</f>
        <v>71.25</v>
      </c>
      <c r="I7" s="50" t="n">
        <v>36951</v>
      </c>
      <c r="J7" s="54" t="n">
        <v>-395.139286569758</v>
      </c>
      <c r="K7" s="54"/>
      <c r="L7" s="54" t="n">
        <v>-302.812424524462</v>
      </c>
      <c r="M7" s="54"/>
      <c r="N7" s="54" t="n">
        <f aca="false">(J7*0.57)+(L7*0.43)</f>
        <v>-355.438735890281</v>
      </c>
    </row>
    <row r="8" customFormat="false" ht="12.75" hidden="false" customHeight="false" outlineLevel="0" collapsed="false">
      <c r="A8" s="50" t="n">
        <v>36982</v>
      </c>
      <c r="B8" s="51" t="n">
        <v>250</v>
      </c>
      <c r="C8" s="51" t="n">
        <v>315</v>
      </c>
      <c r="D8" s="51" t="n">
        <v>52</v>
      </c>
      <c r="E8" s="51" t="n">
        <v>75</v>
      </c>
      <c r="F8" s="54" t="n">
        <f aca="false">(B8*0.57)+(D8*0.43)</f>
        <v>164.86</v>
      </c>
      <c r="G8" s="54" t="n">
        <f aca="false">(C8*0.57)+(E8*0.43)</f>
        <v>211.8</v>
      </c>
      <c r="I8" s="50" t="n">
        <v>36982</v>
      </c>
      <c r="J8" s="54" t="n">
        <v>-394.776026056609</v>
      </c>
      <c r="K8" s="54"/>
      <c r="L8" s="54" t="n">
        <v>-301.833314118535</v>
      </c>
      <c r="M8" s="54"/>
      <c r="N8" s="54" t="n">
        <f aca="false">(J8*0.57)+(L8*0.43)</f>
        <v>-354.810659923237</v>
      </c>
    </row>
    <row r="9" customFormat="false" ht="12.75" hidden="false" customHeight="false" outlineLevel="0" collapsed="false">
      <c r="A9" s="50" t="n">
        <v>37012</v>
      </c>
      <c r="B9" s="51" t="n">
        <v>233</v>
      </c>
      <c r="C9" s="51" t="n">
        <v>315</v>
      </c>
      <c r="D9" s="51" t="n">
        <v>32</v>
      </c>
      <c r="E9" s="51" t="n">
        <v>125</v>
      </c>
      <c r="F9" s="54" t="n">
        <f aca="false">(B9*0.57)+(D9*0.43)</f>
        <v>146.57</v>
      </c>
      <c r="G9" s="54" t="n">
        <f aca="false">(C9*0.57)+(E9*0.43)</f>
        <v>233.3</v>
      </c>
      <c r="I9" s="50" t="n">
        <v>37012</v>
      </c>
      <c r="J9" s="54" t="n">
        <v>-397.944250503024</v>
      </c>
      <c r="K9" s="54"/>
      <c r="L9" s="54" t="n">
        <v>-299.951216429032</v>
      </c>
      <c r="M9" s="54"/>
      <c r="N9" s="54" t="n">
        <f aca="false">(J9*0.57)+(L9*0.43)</f>
        <v>-355.807245851207</v>
      </c>
    </row>
    <row r="10" customFormat="false" ht="12.75" hidden="false" customHeight="false" outlineLevel="0" collapsed="false">
      <c r="A10" s="50" t="n">
        <v>37043</v>
      </c>
      <c r="B10" s="51" t="n">
        <v>379</v>
      </c>
      <c r="C10" s="51" t="n">
        <v>340</v>
      </c>
      <c r="D10" s="51" t="n">
        <v>25</v>
      </c>
      <c r="E10" s="51" t="n">
        <v>75</v>
      </c>
      <c r="F10" s="54" t="n">
        <f aca="false">(B10*0.57)+(D10*0.43)</f>
        <v>226.78</v>
      </c>
      <c r="G10" s="54" t="n">
        <f aca="false">(C10*0.57)+(E10*0.43)</f>
        <v>226.05</v>
      </c>
      <c r="I10" s="50" t="n">
        <v>37043</v>
      </c>
      <c r="J10" s="54" t="n">
        <v>-404.673762365086</v>
      </c>
      <c r="K10" s="54"/>
      <c r="L10" s="54" t="n">
        <v>-304.965513284052</v>
      </c>
      <c r="M10" s="54"/>
      <c r="N10" s="54" t="n">
        <f aca="false">(J10*0.57)+(L10*0.43)</f>
        <v>-361.799215260241</v>
      </c>
    </row>
    <row r="11" customFormat="false" ht="12.75" hidden="false" customHeight="false" outlineLevel="0" collapsed="false">
      <c r="A11" s="50" t="n">
        <v>37073</v>
      </c>
      <c r="B11" s="51" t="n">
        <v>89</v>
      </c>
      <c r="C11" s="51" t="n">
        <v>50</v>
      </c>
      <c r="D11" s="51" t="n">
        <v>81</v>
      </c>
      <c r="E11" s="51" t="n">
        <v>225</v>
      </c>
      <c r="F11" s="54" t="n">
        <f aca="false">(B11*0.57)+(D11*0.43)</f>
        <v>85.56</v>
      </c>
      <c r="G11" s="54" t="n">
        <f aca="false">(C11*0.57)+(E11*0.43)</f>
        <v>125.25</v>
      </c>
      <c r="I11" s="50" t="n">
        <v>37073</v>
      </c>
      <c r="J11" s="54" t="n">
        <v>-425.702741773253</v>
      </c>
      <c r="K11" s="54"/>
      <c r="L11" s="54" t="n">
        <v>-314.944623282661</v>
      </c>
      <c r="M11" s="54"/>
      <c r="N11" s="54" t="n">
        <f aca="false">(J11*0.57)+(L11*0.43)</f>
        <v>-378.076750822298</v>
      </c>
    </row>
    <row r="12" customFormat="false" ht="12.75" hidden="false" customHeight="false" outlineLevel="0" collapsed="false">
      <c r="A12" s="50" t="n">
        <v>37104</v>
      </c>
      <c r="B12" s="51" t="n">
        <v>89</v>
      </c>
      <c r="C12" s="51" t="n">
        <v>50</v>
      </c>
      <c r="D12" s="51" t="n">
        <v>6</v>
      </c>
      <c r="E12" s="51" t="n">
        <v>225</v>
      </c>
      <c r="F12" s="54" t="n">
        <f aca="false">(B12*0.57)+(D12*0.43)</f>
        <v>53.31</v>
      </c>
      <c r="G12" s="54" t="n">
        <f aca="false">(C12*0.57)+(E12*0.43)</f>
        <v>125.25</v>
      </c>
      <c r="I12" s="50" t="n">
        <v>37104</v>
      </c>
      <c r="J12" s="54" t="n">
        <v>-440.712554819288</v>
      </c>
      <c r="K12" s="54"/>
      <c r="L12" s="54" t="n">
        <v>-320.969023623925</v>
      </c>
      <c r="M12" s="54"/>
      <c r="N12" s="54" t="n">
        <f aca="false">(J12*0.57)+(L12*0.43)</f>
        <v>-389.222836405282</v>
      </c>
    </row>
    <row r="13" customFormat="false" ht="12.75" hidden="false" customHeight="false" outlineLevel="0" collapsed="false">
      <c r="A13" s="50" t="n">
        <v>37135</v>
      </c>
      <c r="B13" s="51" t="n">
        <v>189</v>
      </c>
      <c r="C13" s="51" t="n">
        <v>50</v>
      </c>
      <c r="D13" s="51" t="n">
        <v>41</v>
      </c>
      <c r="E13" s="51" t="n">
        <v>225</v>
      </c>
      <c r="F13" s="54" t="n">
        <f aca="false">(B13*0.57)+(D13*0.43)</f>
        <v>125.36</v>
      </c>
      <c r="G13" s="54" t="n">
        <f aca="false">(C13*0.57)+(E13*0.43)</f>
        <v>125.25</v>
      </c>
      <c r="I13" s="50" t="n">
        <v>37135</v>
      </c>
      <c r="J13" s="54" t="n">
        <v>-426.540333973204</v>
      </c>
      <c r="K13" s="54"/>
      <c r="L13" s="54" t="n">
        <v>-315.456716842672</v>
      </c>
      <c r="M13" s="54"/>
      <c r="N13" s="54" t="n">
        <f aca="false">(J13*0.57)+(L13*0.43)</f>
        <v>-378.774378607075</v>
      </c>
    </row>
    <row r="14" customFormat="false" ht="12.75" hidden="false" customHeight="false" outlineLevel="0" collapsed="false">
      <c r="A14" s="50" t="n">
        <v>37165</v>
      </c>
      <c r="B14" s="51" t="n">
        <v>85</v>
      </c>
      <c r="C14" s="51" t="n">
        <v>325</v>
      </c>
      <c r="D14" s="51" t="n">
        <v>0</v>
      </c>
      <c r="E14" s="51" t="n">
        <v>150</v>
      </c>
      <c r="F14" s="54" t="n">
        <f aca="false">(B14*0.57)+(D14*0.43)</f>
        <v>48.45</v>
      </c>
      <c r="G14" s="54" t="n">
        <f aca="false">(C14*0.57)+(E14*0.43)</f>
        <v>249.75</v>
      </c>
      <c r="I14" s="50" t="n">
        <v>37165</v>
      </c>
      <c r="J14" s="54" t="n">
        <v>-412.973097142675</v>
      </c>
      <c r="K14" s="54"/>
      <c r="L14" s="54" t="n">
        <v>-304.889198194624</v>
      </c>
      <c r="M14" s="54"/>
      <c r="N14" s="54" t="n">
        <f aca="false">(J14*0.57)+(L14*0.43)</f>
        <v>-366.497020595013</v>
      </c>
    </row>
    <row r="15" customFormat="false" ht="12.75" hidden="false" customHeight="false" outlineLevel="0" collapsed="false">
      <c r="A15" s="50" t="n">
        <v>37196</v>
      </c>
      <c r="B15" s="51" t="n">
        <v>85</v>
      </c>
      <c r="C15" s="51" t="n">
        <v>325</v>
      </c>
      <c r="D15" s="51" t="n">
        <v>0</v>
      </c>
      <c r="E15" s="51" t="n">
        <v>150</v>
      </c>
      <c r="F15" s="54" t="n">
        <f aca="false">(B15*0.57)+(D15*0.43)</f>
        <v>48.45</v>
      </c>
      <c r="G15" s="54" t="n">
        <f aca="false">(C15*0.57)+(E15*0.43)</f>
        <v>249.75</v>
      </c>
      <c r="I15" s="50" t="n">
        <v>37196</v>
      </c>
      <c r="J15" s="54" t="n">
        <v>-387.182560998563</v>
      </c>
      <c r="K15" s="54"/>
      <c r="L15" s="54" t="n">
        <v>-296.075105465805</v>
      </c>
      <c r="M15" s="54"/>
      <c r="N15" s="54" t="n">
        <f aca="false">(J15*0.57)+(L15*0.43)</f>
        <v>-348.006355119477</v>
      </c>
    </row>
    <row r="16" customFormat="false" ht="13.5" hidden="false" customHeight="false" outlineLevel="0" collapsed="false">
      <c r="A16" s="50" t="n">
        <v>37226</v>
      </c>
      <c r="B16" s="56" t="n">
        <v>85</v>
      </c>
      <c r="C16" s="56" t="n">
        <v>325</v>
      </c>
      <c r="D16" s="56" t="n">
        <v>0</v>
      </c>
      <c r="E16" s="56" t="n">
        <v>150</v>
      </c>
      <c r="F16" s="58" t="n">
        <f aca="false">(B16*0.57)+(D16*0.43)</f>
        <v>48.45</v>
      </c>
      <c r="G16" s="58" t="n">
        <f aca="false">(C16*0.57)+(E16*0.43)</f>
        <v>249.75</v>
      </c>
      <c r="I16" s="50" t="n">
        <v>37226</v>
      </c>
      <c r="J16" s="58" t="n">
        <v>-372.761917332258</v>
      </c>
      <c r="K16" s="58"/>
      <c r="L16" s="58" t="n">
        <v>-292.468318081855</v>
      </c>
      <c r="M16" s="58"/>
      <c r="N16" s="58" t="n">
        <f aca="false">(J16*0.57)+(L16*0.43)</f>
        <v>-338.235669654585</v>
      </c>
    </row>
    <row r="17" customFormat="false" ht="13.5" hidden="false" customHeight="false" outlineLevel="0" collapsed="false">
      <c r="A17" s="48" t="s">
        <v>2</v>
      </c>
      <c r="B17" s="52" t="n">
        <f aca="false">SUM(B5:B16)</f>
        <v>1688</v>
      </c>
      <c r="C17" s="52" t="n">
        <f aca="false">SUM(C5:C16)</f>
        <v>2545</v>
      </c>
      <c r="D17" s="52" t="n">
        <f aca="false">SUM(D5:D16)</f>
        <v>262</v>
      </c>
      <c r="E17" s="52" t="n">
        <f aca="false">SUM(E5:E16)</f>
        <v>1425</v>
      </c>
      <c r="F17" s="53" t="n">
        <f aca="false">SUM(F5:F16)</f>
        <v>1074.82</v>
      </c>
      <c r="G17" s="53" t="n">
        <f aca="false">(C17*0.57)+(E17*0.43)</f>
        <v>2063.4</v>
      </c>
      <c r="J17" s="53" t="n">
        <f aca="false">SUM(J5:J16)</f>
        <v>-4449.31040389012</v>
      </c>
      <c r="K17" s="53"/>
      <c r="L17" s="53" t="n">
        <f aca="false">SUM(L5:L16)</f>
        <v>-3355.03528695295</v>
      </c>
      <c r="M17" s="53"/>
      <c r="N17" s="53" t="n">
        <f aca="false">SUM(N5:N16)</f>
        <v>-3978.77210360713</v>
      </c>
    </row>
    <row r="18" customFormat="false" ht="12.75" hidden="false" customHeight="false" outlineLevel="0" collapsed="false">
      <c r="I18" s="59"/>
      <c r="J18" s="47"/>
      <c r="K18" s="60"/>
      <c r="L18" s="47"/>
    </row>
    <row r="19" customFormat="false" ht="15.75" hidden="false" customHeight="false" outlineLevel="0" collapsed="false">
      <c r="A19" s="46" t="s">
        <v>8</v>
      </c>
      <c r="B19" s="61"/>
      <c r="C19" s="61"/>
      <c r="D19" s="61"/>
      <c r="E19" s="61"/>
      <c r="F19" s="61"/>
      <c r="G19" s="49"/>
      <c r="H19" s="49"/>
      <c r="I19" s="63" t="s">
        <v>31</v>
      </c>
      <c r="J19" s="64"/>
      <c r="K19" s="64"/>
      <c r="L19" s="64"/>
      <c r="M19" s="65"/>
      <c r="N19" s="65"/>
      <c r="O19" s="65"/>
    </row>
    <row r="20" customFormat="false" ht="13.5" hidden="false" customHeight="false" outlineLevel="0" collapsed="false">
      <c r="A20" s="48"/>
      <c r="B20" s="6" t="s">
        <v>14</v>
      </c>
      <c r="C20" s="6"/>
      <c r="D20" s="6" t="s">
        <v>15</v>
      </c>
      <c r="E20" s="6"/>
      <c r="F20" s="70" t="s">
        <v>10</v>
      </c>
      <c r="G20" s="70"/>
      <c r="I20" s="59"/>
      <c r="J20" s="47"/>
      <c r="K20" s="47"/>
      <c r="L20" s="47"/>
    </row>
    <row r="21" customFormat="false" ht="12.75" hidden="false" customHeight="false" outlineLevel="0" collapsed="false">
      <c r="A21" s="48"/>
      <c r="B21" s="12" t="s">
        <v>29</v>
      </c>
      <c r="C21" s="12" t="s">
        <v>30</v>
      </c>
      <c r="D21" s="12" t="s">
        <v>29</v>
      </c>
      <c r="E21" s="12" t="s">
        <v>30</v>
      </c>
      <c r="F21" s="12" t="s">
        <v>29</v>
      </c>
      <c r="G21" s="12" t="s">
        <v>30</v>
      </c>
      <c r="I21" s="71"/>
      <c r="J21" s="72" t="s">
        <v>32</v>
      </c>
      <c r="K21" s="72" t="s">
        <v>33</v>
      </c>
      <c r="L21" s="72" t="s">
        <v>34</v>
      </c>
      <c r="M21" s="72" t="s">
        <v>35</v>
      </c>
      <c r="N21" s="72" t="s">
        <v>10</v>
      </c>
      <c r="O21" s="73" t="s">
        <v>36</v>
      </c>
    </row>
    <row r="22" customFormat="false" ht="12.75" hidden="false" customHeight="false" outlineLevel="0" collapsed="false">
      <c r="A22" s="50" t="n">
        <v>36892</v>
      </c>
      <c r="B22" s="74" t="n">
        <v>0</v>
      </c>
      <c r="C22" s="74" t="n">
        <v>0</v>
      </c>
      <c r="D22" s="74" t="n">
        <v>0</v>
      </c>
      <c r="E22" s="74" t="n">
        <v>0</v>
      </c>
      <c r="F22" s="69" t="n">
        <f aca="false">(B22*0.57)+(D22*0.43)</f>
        <v>0</v>
      </c>
      <c r="G22" s="69" t="n">
        <f aca="false">(C22*0.57)+(E22*0.43)</f>
        <v>0</v>
      </c>
      <c r="H22" s="49"/>
      <c r="I22" s="75" t="n">
        <v>36892</v>
      </c>
      <c r="J22" s="69" t="n">
        <f aca="false">C40+J5</f>
        <v>0</v>
      </c>
      <c r="K22" s="69" t="n">
        <v>0</v>
      </c>
      <c r="L22" s="69" t="n">
        <f aca="false">E40+L5</f>
        <v>0</v>
      </c>
      <c r="M22" s="69" t="n">
        <v>0</v>
      </c>
      <c r="N22" s="69" t="n">
        <f aca="false">(J22*0.57)+(L22*0.43)</f>
        <v>0</v>
      </c>
      <c r="O22" s="76" t="n">
        <v>0</v>
      </c>
    </row>
    <row r="23" customFormat="false" ht="12.75" hidden="false" customHeight="false" outlineLevel="0" collapsed="false">
      <c r="A23" s="50" t="n">
        <v>36923</v>
      </c>
      <c r="B23" s="74" t="n">
        <v>7</v>
      </c>
      <c r="C23" s="74" t="n">
        <v>9</v>
      </c>
      <c r="D23" s="74" t="n">
        <v>28</v>
      </c>
      <c r="E23" s="74" t="n">
        <v>-2</v>
      </c>
      <c r="F23" s="69" t="n">
        <f aca="false">(B23*0.57)+(D23*0.43)</f>
        <v>16.03</v>
      </c>
      <c r="G23" s="69" t="n">
        <f aca="false">(C23*0.57)+(E23*0.43)</f>
        <v>4.27</v>
      </c>
      <c r="H23" s="49"/>
      <c r="I23" s="75" t="n">
        <v>36923</v>
      </c>
      <c r="J23" s="69" t="n">
        <f aca="false">C41+J6</f>
        <v>-56.903872356399</v>
      </c>
      <c r="K23" s="69" t="n">
        <v>149</v>
      </c>
      <c r="L23" s="69" t="n">
        <f aca="false">E41+L6</f>
        <v>-277.669833105324</v>
      </c>
      <c r="M23" s="69" t="n">
        <v>53</v>
      </c>
      <c r="N23" s="69" t="n">
        <f aca="false">(J23*0.57)+(L23*0.43)</f>
        <v>-151.833235478437</v>
      </c>
      <c r="O23" s="76" t="n">
        <v>107.72</v>
      </c>
    </row>
    <row r="24" customFormat="false" ht="12.75" hidden="false" customHeight="false" outlineLevel="0" collapsed="false">
      <c r="A24" s="50" t="n">
        <v>36951</v>
      </c>
      <c r="B24" s="74" t="n">
        <v>33</v>
      </c>
      <c r="C24" s="74" t="n">
        <v>16</v>
      </c>
      <c r="D24" s="74" t="n">
        <v>59</v>
      </c>
      <c r="E24" s="74" t="n">
        <v>26</v>
      </c>
      <c r="F24" s="69" t="n">
        <f aca="false">(B24*0.57)+(D24*0.43)</f>
        <v>44.18</v>
      </c>
      <c r="G24" s="69" t="n">
        <f aca="false">(C24*0.57)+(E24*0.43)</f>
        <v>20.3</v>
      </c>
      <c r="H24" s="49"/>
      <c r="I24" s="75" t="n">
        <v>36951</v>
      </c>
      <c r="J24" s="69" t="n">
        <f aca="false">C42+J7</f>
        <v>-254.139286569758</v>
      </c>
      <c r="K24" s="69" t="n">
        <v>95</v>
      </c>
      <c r="L24" s="69" t="n">
        <f aca="false">E42+L7</f>
        <v>-276.812424524462</v>
      </c>
      <c r="M24" s="69" t="n">
        <v>59</v>
      </c>
      <c r="N24" s="69" t="n">
        <f aca="false">(J24*0.57)+(L24*0.43)</f>
        <v>-263.888735890281</v>
      </c>
      <c r="O24" s="76" t="n">
        <v>79.52</v>
      </c>
    </row>
    <row r="25" customFormat="false" ht="12.75" hidden="false" customHeight="false" outlineLevel="0" collapsed="false">
      <c r="A25" s="50" t="n">
        <v>36982</v>
      </c>
      <c r="B25" s="74" t="n">
        <v>11</v>
      </c>
      <c r="C25" s="74" t="n">
        <v>64</v>
      </c>
      <c r="D25" s="74" t="n">
        <v>36</v>
      </c>
      <c r="E25" s="74" t="n">
        <v>45</v>
      </c>
      <c r="F25" s="69" t="n">
        <f aca="false">(B25*0.57)+(D25*0.43)</f>
        <v>21.75</v>
      </c>
      <c r="G25" s="69" t="n">
        <f aca="false">(C25*0.57)+(E25*0.43)</f>
        <v>55.83</v>
      </c>
      <c r="H25" s="49"/>
      <c r="I25" s="75" t="n">
        <v>36982</v>
      </c>
      <c r="J25" s="69" t="n">
        <f aca="false">C43+J8</f>
        <v>-15.776026056609</v>
      </c>
      <c r="K25" s="69" t="n">
        <v>261</v>
      </c>
      <c r="L25" s="69" t="n">
        <f aca="false">E43+L8</f>
        <v>-181.833314118535</v>
      </c>
      <c r="M25" s="69" t="n">
        <v>88</v>
      </c>
      <c r="N25" s="69" t="n">
        <f aca="false">(J25*0.57)+(L25*0.43)</f>
        <v>-87.1806599232372</v>
      </c>
      <c r="O25" s="76" t="n">
        <v>186.61</v>
      </c>
    </row>
    <row r="26" customFormat="false" ht="12.75" hidden="false" customHeight="false" outlineLevel="0" collapsed="false">
      <c r="A26" s="50" t="n">
        <v>37012</v>
      </c>
      <c r="B26" s="74" t="n">
        <v>17</v>
      </c>
      <c r="C26" s="74" t="n">
        <v>114</v>
      </c>
      <c r="D26" s="74" t="n">
        <v>67</v>
      </c>
      <c r="E26" s="74" t="n">
        <v>49</v>
      </c>
      <c r="F26" s="69" t="n">
        <f aca="false">(B26*0.57)+(D26*0.43)</f>
        <v>38.5</v>
      </c>
      <c r="G26" s="69" t="n">
        <f aca="false">(C26*0.57)+(E26*0.43)</f>
        <v>86.05</v>
      </c>
      <c r="H26" s="49"/>
      <c r="I26" s="75" t="n">
        <v>37012</v>
      </c>
      <c r="J26" s="69" t="n">
        <f aca="false">C44+J9</f>
        <v>31.055749496976</v>
      </c>
      <c r="K26" s="69" t="n">
        <v>250</v>
      </c>
      <c r="L26" s="69" t="n">
        <f aca="false">E44+L9</f>
        <v>-125.951216429032</v>
      </c>
      <c r="M26" s="69" t="n">
        <v>99</v>
      </c>
      <c r="N26" s="69" t="n">
        <f aca="false">(J26*0.57)+(L26*0.43)</f>
        <v>-36.4572458512075</v>
      </c>
      <c r="O26" s="76" t="n">
        <v>185.07</v>
      </c>
    </row>
    <row r="27" customFormat="false" ht="12.75" hidden="false" customHeight="false" outlineLevel="0" collapsed="false">
      <c r="A27" s="50" t="n">
        <v>37043</v>
      </c>
      <c r="B27" s="74" t="n">
        <v>71</v>
      </c>
      <c r="C27" s="74" t="n">
        <v>190</v>
      </c>
      <c r="D27" s="74" t="n">
        <v>69</v>
      </c>
      <c r="E27" s="74" t="n">
        <v>127</v>
      </c>
      <c r="F27" s="69" t="n">
        <f aca="false">(B27*0.57)+(D27*0.43)</f>
        <v>70.14</v>
      </c>
      <c r="G27" s="69" t="n">
        <f aca="false">(C27*0.57)+(E27*0.43)</f>
        <v>162.91</v>
      </c>
      <c r="H27" s="49"/>
      <c r="I27" s="75" t="n">
        <v>37043</v>
      </c>
      <c r="J27" s="69" t="n">
        <f aca="false">C45+J10</f>
        <v>125.326237634914</v>
      </c>
      <c r="K27" s="69" t="n">
        <v>450</v>
      </c>
      <c r="L27" s="69" t="n">
        <f aca="false">E45+L10</f>
        <v>-102.965513284052</v>
      </c>
      <c r="M27" s="69" t="n">
        <v>94</v>
      </c>
      <c r="N27" s="69" t="n">
        <f aca="false">(J27*0.57)+(L27*0.43)</f>
        <v>27.1607847397586</v>
      </c>
      <c r="O27" s="76" t="n">
        <v>296.92</v>
      </c>
    </row>
    <row r="28" customFormat="false" ht="12.75" hidden="false" customHeight="false" outlineLevel="0" collapsed="false">
      <c r="A28" s="50" t="n">
        <v>37073</v>
      </c>
      <c r="B28" s="74" t="n">
        <v>130</v>
      </c>
      <c r="C28" s="74" t="n">
        <v>47</v>
      </c>
      <c r="D28" s="74" t="n">
        <v>1</v>
      </c>
      <c r="E28" s="74" t="n">
        <v>56</v>
      </c>
      <c r="F28" s="69" t="n">
        <f aca="false">(B28*0.57)+(D28*0.43)</f>
        <v>74.53</v>
      </c>
      <c r="G28" s="69" t="n">
        <f aca="false">(C28*0.57)+(E28*0.43)</f>
        <v>50.87</v>
      </c>
      <c r="H28" s="49"/>
      <c r="I28" s="75" t="n">
        <v>37073</v>
      </c>
      <c r="J28" s="69" t="n">
        <f aca="false">C46+J11</f>
        <v>-328.702741773253</v>
      </c>
      <c r="K28" s="69" t="n">
        <v>219</v>
      </c>
      <c r="L28" s="69" t="n">
        <f aca="false">E46+L11</f>
        <v>-33.944623282661</v>
      </c>
      <c r="M28" s="69" t="n">
        <v>82</v>
      </c>
      <c r="N28" s="69" t="n">
        <f aca="false">(J28*0.57)+(L28*0.43)</f>
        <v>-201.956750822298</v>
      </c>
      <c r="O28" s="76" t="n">
        <v>160.09</v>
      </c>
    </row>
    <row r="29" customFormat="false" ht="12.75" hidden="false" customHeight="false" outlineLevel="0" collapsed="false">
      <c r="A29" s="50" t="n">
        <v>37104</v>
      </c>
      <c r="B29" s="74" t="n">
        <v>79</v>
      </c>
      <c r="C29" s="74" t="n">
        <v>55</v>
      </c>
      <c r="D29" s="74" t="n">
        <v>53</v>
      </c>
      <c r="E29" s="74" t="n">
        <v>65</v>
      </c>
      <c r="F29" s="69" t="n">
        <f aca="false">(B29*0.57)+(D29*0.43)</f>
        <v>67.82</v>
      </c>
      <c r="G29" s="69" t="n">
        <f aca="false">(C29*0.57)+(E29*0.43)</f>
        <v>59.3</v>
      </c>
      <c r="H29" s="49"/>
      <c r="I29" s="75" t="n">
        <v>37104</v>
      </c>
      <c r="J29" s="69" t="n">
        <f aca="false">C47+J12</f>
        <v>-335.712554819288</v>
      </c>
      <c r="K29" s="69" t="n">
        <v>168</v>
      </c>
      <c r="L29" s="69" t="n">
        <f aca="false">E47+L12</f>
        <v>-30.969023623925</v>
      </c>
      <c r="M29" s="69" t="n">
        <v>59</v>
      </c>
      <c r="N29" s="69" t="n">
        <f aca="false">(J29*0.57)+(L29*0.43)</f>
        <v>-204.672836405282</v>
      </c>
      <c r="O29" s="76" t="n">
        <v>121.13</v>
      </c>
    </row>
    <row r="30" customFormat="false" ht="12.75" hidden="false" customHeight="false" outlineLevel="0" collapsed="false">
      <c r="A30" s="50" t="n">
        <v>37135</v>
      </c>
      <c r="B30" s="74" t="n">
        <v>206</v>
      </c>
      <c r="C30" s="74" t="n">
        <v>51</v>
      </c>
      <c r="D30" s="74" t="n">
        <v>50</v>
      </c>
      <c r="E30" s="74" t="n">
        <v>59</v>
      </c>
      <c r="F30" s="69" t="n">
        <f aca="false">(B30*0.57)+(D30*0.43)</f>
        <v>138.92</v>
      </c>
      <c r="G30" s="69" t="n">
        <f aca="false">(C30*0.57)+(E30*0.43)</f>
        <v>54.44</v>
      </c>
      <c r="H30" s="49"/>
      <c r="I30" s="75" t="n">
        <v>37135</v>
      </c>
      <c r="J30" s="69" t="n">
        <f aca="false">C48+J13</f>
        <v>-325.540333973204</v>
      </c>
      <c r="K30" s="69" t="n">
        <v>395</v>
      </c>
      <c r="L30" s="69" t="n">
        <f aca="false">E48+L13</f>
        <v>-31.456716842672</v>
      </c>
      <c r="M30" s="69" t="n">
        <v>91</v>
      </c>
      <c r="N30" s="69" t="n">
        <f aca="false">(J30*0.57)+(L30*0.43)</f>
        <v>-199.084378607075</v>
      </c>
      <c r="O30" s="76" t="n">
        <v>264.28</v>
      </c>
    </row>
    <row r="31" customFormat="false" ht="12.75" hidden="false" customHeight="false" outlineLevel="0" collapsed="false">
      <c r="A31" s="50" t="n">
        <v>37165</v>
      </c>
      <c r="B31" s="74" t="n">
        <v>0</v>
      </c>
      <c r="C31" s="74" t="n">
        <v>80</v>
      </c>
      <c r="D31" s="74" t="n">
        <v>0</v>
      </c>
      <c r="E31" s="74" t="n">
        <v>88</v>
      </c>
      <c r="F31" s="69" t="n">
        <f aca="false">(B31*0.57)+(D31*0.43)</f>
        <v>0</v>
      </c>
      <c r="G31" s="69" t="n">
        <f aca="false">(C31*0.57)+(E31*0.43)</f>
        <v>83.44</v>
      </c>
      <c r="H31" s="49"/>
      <c r="I31" s="75" t="n">
        <v>37165</v>
      </c>
      <c r="J31" s="69" t="n">
        <f aca="false">C49+J14</f>
        <v>-7.97309714267499</v>
      </c>
      <c r="K31" s="69" t="n">
        <v>85</v>
      </c>
      <c r="L31" s="69" t="n">
        <f aca="false">E49+L14</f>
        <v>-66.889198194624</v>
      </c>
      <c r="M31" s="69" t="n">
        <v>0</v>
      </c>
      <c r="N31" s="69" t="n">
        <f aca="false">(J31*0.57)+(L31*0.43)</f>
        <v>-33.3070205950131</v>
      </c>
      <c r="O31" s="76" t="n">
        <v>48.45</v>
      </c>
    </row>
    <row r="32" customFormat="false" ht="12.75" hidden="false" customHeight="false" outlineLevel="0" collapsed="false">
      <c r="A32" s="50" t="n">
        <v>37196</v>
      </c>
      <c r="B32" s="74" t="n">
        <v>0</v>
      </c>
      <c r="C32" s="74" t="n">
        <v>66</v>
      </c>
      <c r="D32" s="74" t="n">
        <v>0</v>
      </c>
      <c r="E32" s="74" t="n">
        <v>70</v>
      </c>
      <c r="F32" s="69" t="n">
        <f aca="false">(B32*0.57)+(D32*0.43)</f>
        <v>0</v>
      </c>
      <c r="G32" s="69" t="n">
        <f aca="false">(C32*0.57)+(E32*0.43)</f>
        <v>67.72</v>
      </c>
      <c r="H32" s="49"/>
      <c r="I32" s="75" t="n">
        <v>37196</v>
      </c>
      <c r="J32" s="69" t="n">
        <f aca="false">C50+J15</f>
        <v>3.81743900143698</v>
      </c>
      <c r="K32" s="69" t="n">
        <v>85</v>
      </c>
      <c r="L32" s="69" t="n">
        <f aca="false">E50+L15</f>
        <v>-76.075105465805</v>
      </c>
      <c r="M32" s="69" t="n">
        <v>0</v>
      </c>
      <c r="N32" s="69" t="n">
        <f aca="false">(J32*0.57)+(L32*0.43)</f>
        <v>-30.5363551194771</v>
      </c>
      <c r="O32" s="76" t="n">
        <v>48.45</v>
      </c>
    </row>
    <row r="33" customFormat="false" ht="13.5" hidden="false" customHeight="false" outlineLevel="0" collapsed="false">
      <c r="A33" s="50" t="n">
        <v>37226</v>
      </c>
      <c r="B33" s="77" t="n">
        <v>0</v>
      </c>
      <c r="C33" s="77" t="n">
        <v>43</v>
      </c>
      <c r="D33" s="77" t="n">
        <v>0</v>
      </c>
      <c r="E33" s="77" t="n">
        <v>45</v>
      </c>
      <c r="F33" s="58" t="n">
        <f aca="false">(B33*0.57)+(D33*0.43)</f>
        <v>0</v>
      </c>
      <c r="G33" s="58" t="n">
        <f aca="false">(C33*0.57)+(E33*0.43)</f>
        <v>43.86</v>
      </c>
      <c r="H33" s="62"/>
      <c r="I33" s="75" t="n">
        <v>37226</v>
      </c>
      <c r="J33" s="58" t="n">
        <f aca="false">C51+J16</f>
        <v>-4.76191733225801</v>
      </c>
      <c r="K33" s="58" t="n">
        <v>85</v>
      </c>
      <c r="L33" s="58" t="n">
        <f aca="false">E51+L16</f>
        <v>-97.468318081855</v>
      </c>
      <c r="M33" s="58" t="n">
        <v>0</v>
      </c>
      <c r="N33" s="58" t="n">
        <f aca="false">(J33*0.57)+(L33*0.43)</f>
        <v>-44.6256696545847</v>
      </c>
      <c r="O33" s="78" t="n">
        <v>48.45</v>
      </c>
    </row>
    <row r="34" customFormat="false" ht="14.25" hidden="false" customHeight="false" outlineLevel="0" collapsed="false">
      <c r="A34" s="48" t="s">
        <v>2</v>
      </c>
      <c r="B34" s="52" t="n">
        <f aca="false">SUM(B22:B33)</f>
        <v>554</v>
      </c>
      <c r="C34" s="52" t="n">
        <f aca="false">SUM(C22:C33)</f>
        <v>735</v>
      </c>
      <c r="D34" s="52" t="n">
        <f aca="false">SUM(D22:D33)</f>
        <v>363</v>
      </c>
      <c r="E34" s="52" t="n">
        <f aca="false">SUM(E22:E33)</f>
        <v>628</v>
      </c>
      <c r="F34" s="52" t="n">
        <f aca="false">SUM(F22:F33)</f>
        <v>471.87</v>
      </c>
      <c r="G34" s="52" t="n">
        <f aca="false">SUM(G22:G33)</f>
        <v>688.99</v>
      </c>
      <c r="H34" s="49"/>
      <c r="I34" s="79"/>
      <c r="J34" s="80" t="n">
        <f aca="false">SUM(J22:J33)</f>
        <v>-1169.31040389012</v>
      </c>
      <c r="K34" s="80" t="n">
        <f aca="false">SUM(K22:K33)</f>
        <v>2242</v>
      </c>
      <c r="L34" s="80" t="n">
        <f aca="false">SUM(L22:L33)</f>
        <v>-1302.03528695295</v>
      </c>
      <c r="M34" s="80" t="n">
        <f aca="false">SUM(M22:M33)</f>
        <v>625</v>
      </c>
      <c r="N34" s="80" t="n">
        <f aca="false">SUM(N22:N33)</f>
        <v>-1226.38210360713</v>
      </c>
      <c r="O34" s="81" t="n">
        <f aca="false">SUM(O22:O33)</f>
        <v>1546.69</v>
      </c>
    </row>
    <row r="35" customFormat="false" ht="12.75" hidden="false" customHeight="false" outlineLevel="0" collapsed="false">
      <c r="L35" s="54"/>
    </row>
    <row r="36" customFormat="false" ht="15.75" hidden="false" customHeight="false" outlineLevel="0" collapsed="false">
      <c r="A36" s="46" t="s">
        <v>9</v>
      </c>
      <c r="B36" s="48"/>
      <c r="I36" s="46" t="s">
        <v>24</v>
      </c>
      <c r="J36" s="48"/>
      <c r="K36" s="48"/>
      <c r="L36" s="48"/>
    </row>
    <row r="38" customFormat="false" ht="12.75" hidden="false" customHeight="false" outlineLevel="0" collapsed="false">
      <c r="B38" s="6" t="s">
        <v>14</v>
      </c>
      <c r="C38" s="6"/>
      <c r="D38" s="6" t="s">
        <v>15</v>
      </c>
      <c r="E38" s="6"/>
      <c r="F38" s="70" t="s">
        <v>10</v>
      </c>
      <c r="G38" s="70"/>
      <c r="I38" s="60"/>
    </row>
    <row r="39" customFormat="false" ht="12.75" hidden="false" customHeight="false" outlineLevel="0" collapsed="false">
      <c r="B39" s="12" t="s">
        <v>29</v>
      </c>
      <c r="C39" s="12" t="s">
        <v>30</v>
      </c>
      <c r="D39" s="12" t="s">
        <v>29</v>
      </c>
      <c r="E39" s="12" t="s">
        <v>30</v>
      </c>
      <c r="F39" s="12" t="s">
        <v>29</v>
      </c>
      <c r="G39" s="12" t="s">
        <v>30</v>
      </c>
      <c r="I39" s="60"/>
      <c r="J39" s="48" t="s">
        <v>14</v>
      </c>
      <c r="K39" s="48"/>
      <c r="L39" s="48" t="s">
        <v>15</v>
      </c>
      <c r="M39" s="48"/>
      <c r="N39" s="48" t="s">
        <v>10</v>
      </c>
    </row>
    <row r="40" customFormat="false" ht="12.75" hidden="false" customHeight="false" outlineLevel="0" collapsed="false">
      <c r="A40" s="50" t="n">
        <v>36892</v>
      </c>
      <c r="B40" s="54" t="n">
        <f aca="false">B5+B22</f>
        <v>0</v>
      </c>
      <c r="C40" s="54" t="n">
        <f aca="false">C5+C22</f>
        <v>0</v>
      </c>
      <c r="D40" s="54" t="n">
        <f aca="false">D5+D22</f>
        <v>0</v>
      </c>
      <c r="E40" s="54" t="n">
        <f aca="false">E5+E22</f>
        <v>0</v>
      </c>
      <c r="F40" s="54" t="n">
        <f aca="false">(B40*0.57)+(D40*0.43)</f>
        <v>0</v>
      </c>
      <c r="G40" s="54" t="n">
        <f aca="false">(C40*0.57)+(E40*0.43)</f>
        <v>0</v>
      </c>
      <c r="I40" s="50" t="n">
        <v>36892</v>
      </c>
      <c r="J40" s="54" t="n">
        <v>0</v>
      </c>
      <c r="K40" s="54"/>
      <c r="L40" s="54" t="n">
        <v>0</v>
      </c>
      <c r="M40" s="54"/>
      <c r="N40" s="54" t="n">
        <f aca="false">(J40*0.57)+(L40*0.43)</f>
        <v>0</v>
      </c>
    </row>
    <row r="41" customFormat="false" ht="12.75" hidden="false" customHeight="false" outlineLevel="0" collapsed="false">
      <c r="A41" s="50" t="n">
        <v>36923</v>
      </c>
      <c r="B41" s="54" t="n">
        <f aca="false">B6+B23</f>
        <v>149</v>
      </c>
      <c r="C41" s="54" t="n">
        <f aca="false">C6+C23</f>
        <v>334</v>
      </c>
      <c r="D41" s="54" t="n">
        <f aca="false">D6+D23</f>
        <v>53</v>
      </c>
      <c r="E41" s="54" t="n">
        <f aca="false">E6+E23</f>
        <v>23</v>
      </c>
      <c r="F41" s="54" t="n">
        <f aca="false">(B41*0.57)+(D41*0.43)</f>
        <v>107.72</v>
      </c>
      <c r="G41" s="54" t="n">
        <f aca="false">(C41*0.57)+(E41*0.43)</f>
        <v>200.27</v>
      </c>
      <c r="I41" s="50" t="n">
        <v>36923</v>
      </c>
      <c r="J41" s="54" t="n">
        <v>-636.593160882027</v>
      </c>
      <c r="K41" s="54"/>
      <c r="L41" s="54" t="n">
        <v>-513.366481018188</v>
      </c>
      <c r="M41" s="54"/>
      <c r="N41" s="54" t="n">
        <f aca="false">(J41*0.57)+(L41*0.43)</f>
        <v>-583.605688540576</v>
      </c>
      <c r="O41" s="47"/>
      <c r="P41" s="47"/>
    </row>
    <row r="42" customFormat="false" ht="12.75" hidden="false" customHeight="false" outlineLevel="0" collapsed="false">
      <c r="A42" s="50" t="n">
        <v>36951</v>
      </c>
      <c r="B42" s="54" t="n">
        <f aca="false">B7+B24</f>
        <v>95</v>
      </c>
      <c r="C42" s="54" t="n">
        <f aca="false">C7+C24</f>
        <v>141</v>
      </c>
      <c r="D42" s="54" t="n">
        <f aca="false">D7+D24</f>
        <v>59</v>
      </c>
      <c r="E42" s="54" t="n">
        <f aca="false">E7+E24</f>
        <v>26</v>
      </c>
      <c r="F42" s="54" t="n">
        <f aca="false">(B42*0.57)+(D42*0.43)</f>
        <v>79.52</v>
      </c>
      <c r="G42" s="54" t="n">
        <f aca="false">(C42*0.57)+(E42*0.43)</f>
        <v>91.55</v>
      </c>
      <c r="I42" s="50" t="n">
        <v>36951</v>
      </c>
      <c r="J42" s="54" t="n">
        <v>-644.803372005712</v>
      </c>
      <c r="K42" s="54"/>
      <c r="L42" s="54" t="n">
        <v>-519.219251718951</v>
      </c>
      <c r="M42" s="54"/>
      <c r="N42" s="54" t="n">
        <f aca="false">(J42*0.57)+(L42*0.43)</f>
        <v>-590.802200282405</v>
      </c>
      <c r="O42" s="47"/>
      <c r="P42" s="47"/>
    </row>
    <row r="43" customFormat="false" ht="12.75" hidden="false" customHeight="false" outlineLevel="0" collapsed="false">
      <c r="A43" s="50" t="n">
        <v>36982</v>
      </c>
      <c r="B43" s="54" t="n">
        <f aca="false">B8+B25</f>
        <v>261</v>
      </c>
      <c r="C43" s="54" t="n">
        <f aca="false">C8+C25</f>
        <v>379</v>
      </c>
      <c r="D43" s="54" t="n">
        <f aca="false">D8+D25</f>
        <v>88</v>
      </c>
      <c r="E43" s="54" t="n">
        <f aca="false">E8+E25</f>
        <v>120</v>
      </c>
      <c r="F43" s="54" t="n">
        <f aca="false">(B43*0.57)+(D43*0.43)</f>
        <v>186.61</v>
      </c>
      <c r="G43" s="54" t="n">
        <f aca="false">(C43*0.57)+(E43*0.43)</f>
        <v>267.63</v>
      </c>
      <c r="I43" s="50" t="n">
        <v>36982</v>
      </c>
      <c r="J43" s="54" t="n">
        <v>-642.96934741329</v>
      </c>
      <c r="K43" s="54"/>
      <c r="L43" s="54" t="n">
        <v>-510.731833627155</v>
      </c>
      <c r="M43" s="54"/>
      <c r="N43" s="54" t="n">
        <f aca="false">(J43*0.57)+(L43*0.43)</f>
        <v>-586.107216485252</v>
      </c>
      <c r="O43" s="47"/>
      <c r="P43" s="47"/>
    </row>
    <row r="44" customFormat="false" ht="12.75" hidden="false" customHeight="false" outlineLevel="0" collapsed="false">
      <c r="A44" s="50" t="n">
        <v>37012</v>
      </c>
      <c r="B44" s="54" t="n">
        <f aca="false">B9+B26</f>
        <v>250</v>
      </c>
      <c r="C44" s="54" t="n">
        <f aca="false">C9+C26</f>
        <v>429</v>
      </c>
      <c r="D44" s="54" t="n">
        <f aca="false">D9+D26</f>
        <v>99</v>
      </c>
      <c r="E44" s="54" t="n">
        <f aca="false">E9+E26</f>
        <v>174</v>
      </c>
      <c r="F44" s="54" t="n">
        <f aca="false">(B44*0.57)+(D44*0.43)</f>
        <v>185.07</v>
      </c>
      <c r="G44" s="54" t="n">
        <f aca="false">(C44*0.57)+(E44*0.43)</f>
        <v>319.35</v>
      </c>
      <c r="I44" s="50" t="n">
        <v>37012</v>
      </c>
      <c r="J44" s="54" t="n">
        <v>-648.688295886559</v>
      </c>
      <c r="K44" s="54"/>
      <c r="L44" s="54" t="n">
        <v>-511.611253045296</v>
      </c>
      <c r="M44" s="54"/>
      <c r="N44" s="54" t="n">
        <f aca="false">(J44*0.57)+(L44*0.43)</f>
        <v>-589.745167464816</v>
      </c>
      <c r="O44" s="47"/>
      <c r="P44" s="47"/>
    </row>
    <row r="45" customFormat="false" ht="12.75" hidden="false" customHeight="false" outlineLevel="0" collapsed="false">
      <c r="A45" s="50" t="n">
        <v>37043</v>
      </c>
      <c r="B45" s="54" t="n">
        <f aca="false">B10+B27</f>
        <v>450</v>
      </c>
      <c r="C45" s="54" t="n">
        <f aca="false">C10+C27</f>
        <v>530</v>
      </c>
      <c r="D45" s="54" t="n">
        <f aca="false">D10+D27</f>
        <v>94</v>
      </c>
      <c r="E45" s="54" t="n">
        <f aca="false">E10+E27</f>
        <v>202</v>
      </c>
      <c r="F45" s="54" t="n">
        <f aca="false">(B45*0.57)+(D45*0.43)</f>
        <v>296.92</v>
      </c>
      <c r="G45" s="54" t="n">
        <f aca="false">(C45*0.57)+(E45*0.43)</f>
        <v>388.96</v>
      </c>
      <c r="I45" s="50" t="n">
        <v>37043</v>
      </c>
      <c r="J45" s="54" t="n">
        <v>-655.683920378304</v>
      </c>
      <c r="K45" s="54"/>
      <c r="L45" s="54" t="n">
        <v>-520.758020002011</v>
      </c>
      <c r="M45" s="54"/>
      <c r="N45" s="54" t="n">
        <f aca="false">(J45*0.57)+(L45*0.43)</f>
        <v>-597.665783216498</v>
      </c>
      <c r="O45" s="47"/>
      <c r="P45" s="47"/>
    </row>
    <row r="46" customFormat="false" ht="12.75" hidden="false" customHeight="false" outlineLevel="0" collapsed="false">
      <c r="A46" s="50" t="n">
        <v>37073</v>
      </c>
      <c r="B46" s="54" t="n">
        <f aca="false">B11+B28</f>
        <v>219</v>
      </c>
      <c r="C46" s="54" t="n">
        <f aca="false">C11+C28</f>
        <v>97</v>
      </c>
      <c r="D46" s="54" t="n">
        <f aca="false">D11+D28</f>
        <v>82</v>
      </c>
      <c r="E46" s="54" t="n">
        <f aca="false">E11+E28</f>
        <v>281</v>
      </c>
      <c r="F46" s="54" t="n">
        <f aca="false">(B46*0.57)+(D46*0.43)</f>
        <v>160.09</v>
      </c>
      <c r="G46" s="54" t="n">
        <f aca="false">(C46*0.57)+(E46*0.43)</f>
        <v>176.12</v>
      </c>
      <c r="I46" s="50" t="n">
        <v>37073</v>
      </c>
      <c r="J46" s="54" t="n">
        <v>-676.341836715188</v>
      </c>
      <c r="K46" s="54"/>
      <c r="L46" s="54" t="n">
        <v>-533.338216788441</v>
      </c>
      <c r="M46" s="54"/>
      <c r="N46" s="54" t="n">
        <f aca="false">(J46*0.57)+(L46*0.43)</f>
        <v>-614.850280146687</v>
      </c>
      <c r="O46" s="47"/>
      <c r="P46" s="47"/>
    </row>
    <row r="47" customFormat="false" ht="12.75" hidden="false" customHeight="false" outlineLevel="0" collapsed="false">
      <c r="A47" s="50" t="n">
        <v>37104</v>
      </c>
      <c r="B47" s="54" t="n">
        <f aca="false">B12+B29</f>
        <v>168</v>
      </c>
      <c r="C47" s="54" t="n">
        <f aca="false">C12+C29</f>
        <v>105</v>
      </c>
      <c r="D47" s="54" t="n">
        <f aca="false">D12+D29</f>
        <v>59</v>
      </c>
      <c r="E47" s="54" t="n">
        <f aca="false">E12+E29</f>
        <v>290</v>
      </c>
      <c r="F47" s="54" t="n">
        <f aca="false">(B47*0.57)+(D47*0.43)</f>
        <v>121.13</v>
      </c>
      <c r="G47" s="54" t="n">
        <f aca="false">(C47*0.57)+(E47*0.43)</f>
        <v>184.55</v>
      </c>
      <c r="I47" s="50" t="n">
        <v>37104</v>
      </c>
      <c r="J47" s="54" t="n">
        <v>-698.736715877151</v>
      </c>
      <c r="K47" s="54"/>
      <c r="L47" s="54" t="n">
        <v>-548.690074640323</v>
      </c>
      <c r="M47" s="54"/>
      <c r="N47" s="54" t="n">
        <f aca="false">(J47*0.57)+(L47*0.43)</f>
        <v>-634.216660145315</v>
      </c>
      <c r="O47" s="47"/>
      <c r="P47" s="47"/>
    </row>
    <row r="48" customFormat="false" ht="12.75" hidden="false" customHeight="false" outlineLevel="0" collapsed="false">
      <c r="A48" s="50" t="n">
        <v>37135</v>
      </c>
      <c r="B48" s="54" t="n">
        <f aca="false">B13+B30</f>
        <v>395</v>
      </c>
      <c r="C48" s="54" t="n">
        <f aca="false">C13+C30</f>
        <v>101</v>
      </c>
      <c r="D48" s="54" t="n">
        <f aca="false">D13+D30</f>
        <v>91</v>
      </c>
      <c r="E48" s="54" t="n">
        <f aca="false">E13+E30</f>
        <v>284</v>
      </c>
      <c r="F48" s="54" t="n">
        <f aca="false">(B48*0.57)+(D48*0.43)</f>
        <v>264.28</v>
      </c>
      <c r="G48" s="54" t="n">
        <f aca="false">(C48*0.57)+(E48*0.43)</f>
        <v>179.69</v>
      </c>
      <c r="I48" s="50" t="n">
        <v>37135</v>
      </c>
      <c r="J48" s="54" t="n">
        <v>-683.313172877083</v>
      </c>
      <c r="K48" s="54"/>
      <c r="L48" s="54" t="n">
        <v>-540.478356790374</v>
      </c>
      <c r="M48" s="54"/>
      <c r="N48" s="54" t="n">
        <f aca="false">(J48*0.57)+(L48*0.43)</f>
        <v>-621.894201959798</v>
      </c>
      <c r="O48" s="47"/>
      <c r="P48" s="47"/>
    </row>
    <row r="49" customFormat="false" ht="12.75" hidden="false" customHeight="false" outlineLevel="0" collapsed="false">
      <c r="A49" s="50" t="n">
        <v>37165</v>
      </c>
      <c r="B49" s="54" t="n">
        <f aca="false">B14+B31</f>
        <v>85</v>
      </c>
      <c r="C49" s="54" t="n">
        <f aca="false">C14+C31</f>
        <v>405</v>
      </c>
      <c r="D49" s="54" t="n">
        <f aca="false">D14+D31</f>
        <v>0</v>
      </c>
      <c r="E49" s="54" t="n">
        <f aca="false">E14+E31</f>
        <v>238</v>
      </c>
      <c r="F49" s="54" t="n">
        <f aca="false">(B49*0.57)+(D49*0.43)</f>
        <v>48.45</v>
      </c>
      <c r="G49" s="54" t="n">
        <f aca="false">(C49*0.57)+(E49*0.43)</f>
        <v>333.19</v>
      </c>
      <c r="I49" s="50" t="n">
        <v>37165</v>
      </c>
      <c r="J49" s="54" t="n">
        <v>-668.424921832796</v>
      </c>
      <c r="K49" s="54"/>
      <c r="L49" s="54" t="n">
        <v>-521.409900420296</v>
      </c>
      <c r="M49" s="54"/>
      <c r="N49" s="54" t="n">
        <f aca="false">(J49*0.57)+(L49*0.43)</f>
        <v>-605.208462625421</v>
      </c>
      <c r="O49" s="47"/>
      <c r="P49" s="47"/>
    </row>
    <row r="50" customFormat="false" ht="12.75" hidden="false" customHeight="false" outlineLevel="0" collapsed="false">
      <c r="A50" s="50" t="n">
        <v>37196</v>
      </c>
      <c r="B50" s="54" t="n">
        <f aca="false">B15+B32</f>
        <v>85</v>
      </c>
      <c r="C50" s="54" t="n">
        <f aca="false">C15+C32</f>
        <v>391</v>
      </c>
      <c r="D50" s="54" t="n">
        <f aca="false">D15+D32</f>
        <v>0</v>
      </c>
      <c r="E50" s="54" t="n">
        <f aca="false">E15+E32</f>
        <v>220</v>
      </c>
      <c r="F50" s="54" t="n">
        <f aca="false">(B50*0.57)+(D50*0.43)</f>
        <v>48.45</v>
      </c>
      <c r="G50" s="54" t="n">
        <f aca="false">(C50*0.57)+(E50*0.43)</f>
        <v>317.47</v>
      </c>
      <c r="I50" s="50" t="n">
        <v>37196</v>
      </c>
      <c r="J50" s="54" t="n">
        <v>-634.874088142098</v>
      </c>
      <c r="K50" s="54"/>
      <c r="L50" s="54" t="n">
        <v>-509.572772940086</v>
      </c>
      <c r="M50" s="54"/>
      <c r="N50" s="54" t="n">
        <f aca="false">(J50*0.57)+(L50*0.43)</f>
        <v>-580.994522605233</v>
      </c>
      <c r="O50" s="47"/>
      <c r="P50" s="47"/>
    </row>
    <row r="51" customFormat="false" ht="13.5" hidden="false" customHeight="false" outlineLevel="0" collapsed="false">
      <c r="A51" s="50" t="n">
        <v>37226</v>
      </c>
      <c r="B51" s="58" t="n">
        <f aca="false">B16+B33</f>
        <v>85</v>
      </c>
      <c r="C51" s="58" t="n">
        <f aca="false">C16+C33</f>
        <v>368</v>
      </c>
      <c r="D51" s="58" t="n">
        <f aca="false">D16+D33</f>
        <v>0</v>
      </c>
      <c r="E51" s="58" t="n">
        <f aca="false">E16+E33</f>
        <v>195</v>
      </c>
      <c r="F51" s="58" t="n">
        <f aca="false">(B51*0.57)+(D51*0.43)</f>
        <v>48.45</v>
      </c>
      <c r="G51" s="58" t="n">
        <f aca="false">(C51*0.57)+(E51*0.43)</f>
        <v>293.61</v>
      </c>
      <c r="H51" s="66"/>
      <c r="I51" s="50" t="n">
        <v>37226</v>
      </c>
      <c r="J51" s="58" t="n">
        <v>-617.153135526344</v>
      </c>
      <c r="K51" s="58"/>
      <c r="L51" s="58" t="n">
        <v>-501.529515831989</v>
      </c>
      <c r="M51" s="58"/>
      <c r="N51" s="58" t="n">
        <f aca="false">(J51*0.57)+(L51*0.43)</f>
        <v>-567.434979057771</v>
      </c>
      <c r="O51" s="47"/>
      <c r="P51" s="47"/>
    </row>
    <row r="52" customFormat="false" ht="13.5" hidden="false" customHeight="false" outlineLevel="0" collapsed="false">
      <c r="A52" s="48" t="s">
        <v>2</v>
      </c>
      <c r="B52" s="53" t="n">
        <f aca="false">SUM(B40:B51)</f>
        <v>2242</v>
      </c>
      <c r="C52" s="53" t="n">
        <f aca="false">C17+C34</f>
        <v>3280</v>
      </c>
      <c r="D52" s="53" t="n">
        <f aca="false">SUM(D40:D51)</f>
        <v>625</v>
      </c>
      <c r="E52" s="53" t="n">
        <f aca="false">E17+E34</f>
        <v>2053</v>
      </c>
      <c r="F52" s="53" t="n">
        <f aca="false">SUM(F40:F51)</f>
        <v>1546.69</v>
      </c>
      <c r="G52" s="53" t="n">
        <f aca="false">(C52*0.57)+(E52*0.43)</f>
        <v>2752.39</v>
      </c>
      <c r="J52" s="53" t="n">
        <f aca="false">SUM(J40:J51)</f>
        <v>-7207.58196753655</v>
      </c>
      <c r="K52" s="53"/>
      <c r="L52" s="53" t="n">
        <f aca="false">SUM(L40:L51)</f>
        <v>-5730.70567682311</v>
      </c>
      <c r="M52" s="53"/>
      <c r="N52" s="53" t="n">
        <f aca="false">SUM(N40:N51)</f>
        <v>-6572.52516252977</v>
      </c>
    </row>
    <row r="55" customFormat="false" ht="15.75" hidden="false" customHeight="false" outlineLevel="0" collapsed="false">
      <c r="I55" s="67" t="s">
        <v>37</v>
      </c>
      <c r="J55" s="47"/>
      <c r="K55" s="47"/>
      <c r="L55" s="47"/>
    </row>
    <row r="56" customFormat="false" ht="15.75" hidden="false" customHeight="false" outlineLevel="0" collapsed="false">
      <c r="I56" s="67" t="s">
        <v>38</v>
      </c>
      <c r="J56" s="47"/>
      <c r="K56" s="47"/>
      <c r="L56" s="47"/>
    </row>
    <row r="57" customFormat="false" ht="15.75" hidden="false" customHeight="false" outlineLevel="0" collapsed="false">
      <c r="I57" s="68"/>
      <c r="J57" s="54"/>
      <c r="K57" s="54"/>
      <c r="L57" s="54"/>
      <c r="M57" s="54"/>
      <c r="N57" s="54"/>
    </row>
  </sheetData>
  <mergeCells count="9">
    <mergeCell ref="B3:C3"/>
    <mergeCell ref="D3:E3"/>
    <mergeCell ref="F3:G3"/>
    <mergeCell ref="B20:C20"/>
    <mergeCell ref="D20:E20"/>
    <mergeCell ref="F20:G20"/>
    <mergeCell ref="B38:C38"/>
    <mergeCell ref="D38:E38"/>
    <mergeCell ref="F38:G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2001-01-24T12:23:25Z</dcterms:created>
  <dc:creator>Neil Bresnan</dc:creator>
  <dc:description/>
  <dc:language>en-US</dc:language>
  <cp:lastModifiedBy>jwhalen</cp:lastModifiedBy>
  <cp:lastPrinted>2001-01-25T12:45:10Z</cp:lastPrinted>
  <dcterms:modified xsi:type="dcterms:W3CDTF">2001-01-24T21:49:34Z</dcterms:modified>
  <cp:revision>0</cp:revision>
  <dc:subject/>
  <dc:title/>
</cp:coreProperties>
</file>