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<sst xmlns="http://schemas.openxmlformats.org/spreadsheetml/2006/main" count="23" uniqueCount="18">
  <si>
    <t xml:space="preserve">NX Delivery Futures</t>
  </si>
  <si>
    <t xml:space="preserve">Swap Futures 1</t>
  </si>
  <si>
    <t xml:space="preserve">Swap Futures 2</t>
  </si>
  <si>
    <t xml:space="preserve">Posting Basis</t>
  </si>
  <si>
    <t xml:space="preserve">Option Expiration</t>
  </si>
  <si>
    <t xml:space="preserve">Time to expiration</t>
  </si>
  <si>
    <t xml:space="preserve">Month</t>
  </si>
  <si>
    <t xml:space="preserve">NX Futures Price</t>
  </si>
  <si>
    <t xml:space="preserve">Vol</t>
  </si>
  <si>
    <t xml:space="preserve">Volatility</t>
  </si>
  <si>
    <t xml:space="preserve">Corr with Posting Basis</t>
  </si>
  <si>
    <t xml:space="preserve">Correlation with NX Delivery Futures</t>
  </si>
  <si>
    <t xml:space="preserve">Correlation with Swap Futures 2</t>
  </si>
  <si>
    <t xml:space="preserve">Corr with NX Delivery Futures</t>
  </si>
  <si>
    <t xml:space="preserve">Price</t>
  </si>
  <si>
    <t xml:space="preserve">Corr. with NX Futures</t>
  </si>
  <si>
    <t xml:space="preserve">Basket Volatility</t>
  </si>
  <si>
    <t xml:space="preserve">Basket Correlation with NX Del.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</si>
</sst>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mm/dd/yy"/>
    <numFmt numFmtId="167" formatCode="_(* #,##0.00_);_(* \(#,##0.00\);_(* \-??_);_(@_)"/>
    <numFmt numFmtId="168" formatCode="[$-409]mmm\-yy"/>
    <numFmt numFmtId="169" formatCode="0.000"/>
    <numFmt numFmtId="170" formatCode="0%"/>
    <numFmt numFmtId="171" formatCode="0.0%"/>
    <numFmt numFmtId="172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8.99"/>
    <col collapsed="false" customWidth="true" hidden="false" outlineLevel="0" max="3" min="3" style="0" width="8.85"/>
    <col collapsed="false" customWidth="true" hidden="false" outlineLevel="0" max="4" min="4" style="0" width="8.56"/>
    <col collapsed="false" customWidth="true" hidden="false" outlineLevel="0" max="5" min="5" style="0" width="7.7"/>
    <col collapsed="false" customWidth="true" hidden="false" outlineLevel="0" max="6" min="6" style="0" width="7.56"/>
    <col collapsed="false" customWidth="true" hidden="false" outlineLevel="0" max="7" min="7" style="0" width="7.7"/>
    <col collapsed="false" customWidth="true" hidden="false" outlineLevel="0" max="8" min="8" style="0" width="7.42"/>
    <col collapsed="false" customWidth="true" hidden="false" outlineLevel="0" max="10" min="9" style="0" width="9.56"/>
    <col collapsed="false" customWidth="true" hidden="false" outlineLevel="0" max="11" min="11" style="0" width="8.28"/>
    <col collapsed="false" customWidth="true" hidden="false" outlineLevel="0" max="12" min="12" style="0" width="7.85"/>
    <col collapsed="false" customWidth="true" hidden="false" outlineLevel="0" max="13" min="13" style="0" width="6.99"/>
    <col collapsed="false" customWidth="true" hidden="false" outlineLevel="0" max="14" min="14" style="0" width="8.56"/>
    <col collapsed="false" customWidth="true" hidden="false" outlineLevel="0" max="15" min="15" style="0" width="8.41"/>
    <col collapsed="false" customWidth="true" hidden="false" outlineLevel="0" max="16" min="16" style="0" width="6.41"/>
    <col collapsed="false" customWidth="true" hidden="false" outlineLevel="0" max="17" min="17" style="0" width="7.14"/>
    <col collapsed="false" customWidth="true" hidden="false" outlineLevel="0" max="19" min="19" style="0" width="9.99"/>
  </cols>
  <sheetData>
    <row r="1" customFormat="false" ht="29.25" hidden="false" customHeight="true" outlineLevel="0" collapsed="false">
      <c r="A1" s="1" t="n">
        <f aca="true">+TODAY()</f>
        <v>45926</v>
      </c>
      <c r="B1" s="2"/>
      <c r="C1" s="3" t="s">
        <v>0</v>
      </c>
      <c r="D1" s="3"/>
      <c r="E1" s="3"/>
      <c r="F1" s="4" t="s">
        <v>1</v>
      </c>
      <c r="G1" s="4"/>
      <c r="H1" s="4"/>
      <c r="I1" s="4"/>
      <c r="J1" s="4"/>
      <c r="K1" s="4" t="s">
        <v>2</v>
      </c>
      <c r="L1" s="4"/>
      <c r="M1" s="4"/>
      <c r="N1" s="4"/>
      <c r="O1" s="5" t="s">
        <v>3</v>
      </c>
      <c r="P1" s="5"/>
      <c r="Q1" s="5"/>
    </row>
    <row r="2" customFormat="false" ht="51" hidden="false" customHeight="true" outlineLevel="0" collapsed="false">
      <c r="A2" s="6" t="s">
        <v>4</v>
      </c>
      <c r="B2" s="7" t="s">
        <v>5</v>
      </c>
      <c r="C2" s="8" t="s">
        <v>6</v>
      </c>
      <c r="D2" s="9" t="s">
        <v>7</v>
      </c>
      <c r="E2" s="7" t="s">
        <v>8</v>
      </c>
      <c r="F2" s="10" t="s">
        <v>6</v>
      </c>
      <c r="G2" s="10" t="s">
        <v>9</v>
      </c>
      <c r="H2" s="10" t="s">
        <v>10</v>
      </c>
      <c r="I2" s="11" t="s">
        <v>11</v>
      </c>
      <c r="J2" s="11" t="s">
        <v>12</v>
      </c>
      <c r="K2" s="10" t="s">
        <v>6</v>
      </c>
      <c r="L2" s="10" t="s">
        <v>9</v>
      </c>
      <c r="M2" s="10" t="s">
        <v>10</v>
      </c>
      <c r="N2" s="11" t="s">
        <v>13</v>
      </c>
      <c r="O2" s="10" t="s">
        <v>14</v>
      </c>
      <c r="P2" s="10" t="s">
        <v>8</v>
      </c>
      <c r="Q2" s="11" t="s">
        <v>15</v>
      </c>
      <c r="R2" s="12" t="s">
        <v>16</v>
      </c>
      <c r="S2" s="6" t="s">
        <v>17</v>
      </c>
      <c r="T2" s="13"/>
    </row>
    <row r="3" customFormat="false" ht="12.75" hidden="false" customHeight="false" outlineLevel="0" collapsed="false">
      <c r="A3" s="14" t="n">
        <v>37034</v>
      </c>
      <c r="B3" s="15" t="n">
        <f aca="false">+(A3-A$1)/365.25</f>
        <v>-24.3449691991786</v>
      </c>
      <c r="C3" s="16" t="n">
        <v>37043</v>
      </c>
      <c r="D3" s="17" t="n">
        <v>27.33</v>
      </c>
      <c r="E3" s="18" t="n">
        <v>0.38102659422797</v>
      </c>
      <c r="F3" s="19" t="n">
        <f aca="false">+C4</f>
        <v>37073</v>
      </c>
      <c r="G3" s="18" t="n">
        <v>0.365546098715927</v>
      </c>
      <c r="H3" s="20" t="n">
        <v>0</v>
      </c>
      <c r="I3" s="21" t="n">
        <v>0.98</v>
      </c>
      <c r="J3" s="21" t="n">
        <v>0.99</v>
      </c>
      <c r="K3" s="22" t="n">
        <f aca="false">+C5</f>
        <v>37104</v>
      </c>
      <c r="L3" s="18" t="n">
        <v>0.354223876451675</v>
      </c>
      <c r="M3" s="20" t="n">
        <v>0</v>
      </c>
      <c r="N3" s="21" t="n">
        <v>0.98</v>
      </c>
      <c r="O3" s="23" t="n">
        <v>-3</v>
      </c>
      <c r="P3" s="20" t="n">
        <v>0.12</v>
      </c>
      <c r="Q3" s="20" t="n">
        <v>0</v>
      </c>
      <c r="R3" s="24" t="e">
        <f aca="false">basv3(D4,D5,O3,G3,L3,P3,0.67,0.33,1,J3,H3,M3,B3)</f>
        <v>#VALUE!</v>
      </c>
      <c r="S3" s="24" t="e">
        <f aca="false">bascorr3(D4,D5,O3,G3,L3,P3,E3,0.67,0.33,1,J3,H3,M3,I3,N3,Q3,B3)</f>
        <v>#VALUE!</v>
      </c>
    </row>
    <row r="4" customFormat="false" ht="12.75" hidden="false" customHeight="false" outlineLevel="0" collapsed="false">
      <c r="A4" s="14" t="n">
        <v>37061</v>
      </c>
      <c r="B4" s="15" t="n">
        <f aca="false">+(A4-A$1)/365.25</f>
        <v>-24.2710472279261</v>
      </c>
      <c r="C4" s="16" t="n">
        <v>37073</v>
      </c>
      <c r="D4" s="17" t="n">
        <v>26.86</v>
      </c>
      <c r="E4" s="18" t="n">
        <v>0.37197358882235</v>
      </c>
      <c r="F4" s="25" t="n">
        <f aca="false">+C5</f>
        <v>37104</v>
      </c>
      <c r="G4" s="18" t="n">
        <v>0.359773560246377</v>
      </c>
      <c r="H4" s="20" t="n">
        <v>0</v>
      </c>
      <c r="I4" s="21" t="n">
        <v>0.98</v>
      </c>
      <c r="J4" s="21" t="n">
        <v>0.99</v>
      </c>
      <c r="K4" s="22" t="n">
        <f aca="false">+C6</f>
        <v>37135</v>
      </c>
      <c r="L4" s="18" t="n">
        <v>0.351340476193209</v>
      </c>
      <c r="M4" s="20" t="n">
        <v>0</v>
      </c>
      <c r="N4" s="21" t="n">
        <v>0.98</v>
      </c>
      <c r="O4" s="23" t="n">
        <v>-3</v>
      </c>
      <c r="P4" s="20" t="n">
        <v>0.11</v>
      </c>
      <c r="Q4" s="20" t="n">
        <v>0</v>
      </c>
      <c r="R4" s="24" t="e">
        <f aca="false">basv3(D5,D6,O4,G4,L4,P4,0.67,0.33,1,J4,H4,M4,B4)</f>
        <v>#VALUE!</v>
      </c>
      <c r="S4" s="24" t="e">
        <f aca="false">bascorr3(D5,D6,O4,G4,L4,P4,E4,0.67,0.33,1,J4,H4,M4,I4,N4,Q4,B4)</f>
        <v>#VALUE!</v>
      </c>
    </row>
    <row r="5" customFormat="false" ht="12.75" hidden="false" customHeight="false" outlineLevel="0" collapsed="false">
      <c r="A5" s="14" t="n">
        <v>37091</v>
      </c>
      <c r="B5" s="15" t="n">
        <f aca="false">+(A5-A$1)/365.25</f>
        <v>-24.1889117043121</v>
      </c>
      <c r="C5" s="16" t="n">
        <v>37104</v>
      </c>
      <c r="D5" s="17" t="n">
        <v>26.42</v>
      </c>
      <c r="E5" s="18" t="n">
        <v>0.36665687482314</v>
      </c>
      <c r="F5" s="25" t="n">
        <f aca="false">+C6</f>
        <v>37135</v>
      </c>
      <c r="G5" s="18" t="n">
        <v>0.354223876451675</v>
      </c>
      <c r="H5" s="20" t="n">
        <v>0</v>
      </c>
      <c r="I5" s="21" t="n">
        <v>0.98</v>
      </c>
      <c r="J5" s="21" t="n">
        <v>0.99</v>
      </c>
      <c r="K5" s="22" t="n">
        <f aca="false">+C7</f>
        <v>37165</v>
      </c>
      <c r="L5" s="18" t="n">
        <v>0.347061525564831</v>
      </c>
      <c r="M5" s="20" t="n">
        <v>0</v>
      </c>
      <c r="N5" s="21" t="n">
        <v>0.98</v>
      </c>
      <c r="O5" s="23" t="n">
        <v>-3</v>
      </c>
      <c r="P5" s="20" t="n">
        <v>0.1</v>
      </c>
      <c r="Q5" s="20" t="n">
        <v>0</v>
      </c>
      <c r="R5" s="24" t="e">
        <f aca="false">basv3(D6,D7,O5,G5,L5,P5,0.67,0.33,1,J5,H5,M5,B5)</f>
        <v>#VALUE!</v>
      </c>
      <c r="S5" s="24" t="e">
        <f aca="false">bascorr3(D6,D7,O5,G5,L5,P5,E5,0.67,0.33,1,J5,H5,M5,I5,N5,Q5,B5)</f>
        <v>#VALUE!</v>
      </c>
    </row>
    <row r="6" customFormat="false" ht="12.75" hidden="false" customHeight="false" outlineLevel="0" collapsed="false">
      <c r="A6" s="14" t="n">
        <v>37122</v>
      </c>
      <c r="B6" s="15" t="n">
        <f aca="false">+(A6-A$1)/365.25</f>
        <v>-24.104038329911</v>
      </c>
      <c r="C6" s="16" t="n">
        <v>37135</v>
      </c>
      <c r="D6" s="17" t="n">
        <v>26.01</v>
      </c>
      <c r="E6" s="18" t="n">
        <v>0.36181401765001</v>
      </c>
      <c r="F6" s="25" t="n">
        <f aca="false">+C7</f>
        <v>37165</v>
      </c>
      <c r="G6" s="18" t="n">
        <v>0.351340476193209</v>
      </c>
      <c r="H6" s="20" t="n">
        <v>0</v>
      </c>
      <c r="I6" s="21" t="n">
        <v>0.98</v>
      </c>
      <c r="J6" s="21" t="n">
        <v>0.99</v>
      </c>
      <c r="K6" s="22" t="n">
        <f aca="false">+C8</f>
        <v>37196</v>
      </c>
      <c r="L6" s="18" t="n">
        <v>0.341680825432629</v>
      </c>
      <c r="M6" s="20" t="n">
        <v>0</v>
      </c>
      <c r="N6" s="21" t="n">
        <v>0.98</v>
      </c>
      <c r="O6" s="23" t="n">
        <v>-3</v>
      </c>
      <c r="P6" s="20" t="n">
        <v>0.09</v>
      </c>
      <c r="Q6" s="20" t="n">
        <v>0</v>
      </c>
      <c r="R6" s="24" t="e">
        <f aca="false">basv3(D7,D8,O6,G6,L6,P6,0.67,0.33,1,J6,H6,M6,B6)</f>
        <v>#VALUE!</v>
      </c>
      <c r="S6" s="24" t="e">
        <f aca="false">bascorr3(D7,D8,O6,G6,L6,P6,E6,0.67,0.33,1,J6,H6,M6,I6,N6,Q6,B6)</f>
        <v>#VALUE!</v>
      </c>
    </row>
    <row r="7" customFormat="false" ht="12.75" hidden="false" customHeight="false" outlineLevel="0" collapsed="false">
      <c r="A7" s="14" t="n">
        <v>37153</v>
      </c>
      <c r="B7" s="15" t="n">
        <f aca="false">+(A7-A$1)/365.25</f>
        <v>-24.0191649555099</v>
      </c>
      <c r="C7" s="16" t="n">
        <v>37165</v>
      </c>
      <c r="D7" s="17" t="n">
        <v>25.66</v>
      </c>
      <c r="E7" s="18" t="n">
        <v>0.35444281792314</v>
      </c>
      <c r="F7" s="25" t="n">
        <f aca="false">+C8</f>
        <v>37196</v>
      </c>
      <c r="G7" s="18" t="n">
        <v>0.347061525564831</v>
      </c>
      <c r="H7" s="20" t="n">
        <v>0</v>
      </c>
      <c r="I7" s="21" t="n">
        <v>0.98</v>
      </c>
      <c r="J7" s="21" t="n">
        <v>0.99</v>
      </c>
      <c r="K7" s="22" t="n">
        <f aca="false">+C9</f>
        <v>37226</v>
      </c>
      <c r="L7" s="18" t="n">
        <v>0.334582668879649</v>
      </c>
      <c r="M7" s="20" t="n">
        <v>0</v>
      </c>
      <c r="N7" s="21" t="n">
        <v>0.98</v>
      </c>
      <c r="O7" s="23" t="n">
        <v>-3</v>
      </c>
      <c r="P7" s="20" t="n">
        <v>0.08</v>
      </c>
      <c r="Q7" s="20" t="n">
        <v>0</v>
      </c>
      <c r="R7" s="24" t="e">
        <f aca="false">basv3(D8,D9,O7,G7,L7,P7,0.67,0.33,1,J7,H7,M7,B7)</f>
        <v>#VALUE!</v>
      </c>
      <c r="S7" s="24" t="e">
        <f aca="false">bascorr3(D8,D9,O7,G7,L7,P7,E7,0.67,0.33,1,J7,H7,M7,I7,N7,Q7,B7)</f>
        <v>#VALUE!</v>
      </c>
    </row>
    <row r="8" customFormat="false" ht="12.75" hidden="false" customHeight="false" outlineLevel="0" collapsed="false">
      <c r="A8" s="14" t="n">
        <v>37183</v>
      </c>
      <c r="B8" s="15" t="n">
        <f aca="false">+(A8-A$1)/365.25</f>
        <v>-23.937029431896</v>
      </c>
      <c r="C8" s="16" t="n">
        <v>37196</v>
      </c>
      <c r="D8" s="17" t="n">
        <v>25.35</v>
      </c>
      <c r="E8" s="18" t="n">
        <v>0.34703456251914</v>
      </c>
      <c r="F8" s="25" t="n">
        <f aca="false">+C9</f>
        <v>37226</v>
      </c>
      <c r="G8" s="18" t="n">
        <v>0.341680825432629</v>
      </c>
      <c r="H8" s="20" t="n">
        <v>0</v>
      </c>
      <c r="I8" s="21" t="n">
        <v>0.98</v>
      </c>
      <c r="J8" s="21" t="n">
        <v>0.99</v>
      </c>
      <c r="K8" s="22" t="n">
        <f aca="false">+C10</f>
        <v>37257</v>
      </c>
      <c r="L8" s="18" t="n">
        <v>0.326411325355674</v>
      </c>
      <c r="M8" s="20" t="n">
        <v>0</v>
      </c>
      <c r="N8" s="21" t="n">
        <v>0.98</v>
      </c>
      <c r="O8" s="23" t="n">
        <v>-3</v>
      </c>
      <c r="P8" s="20" t="n">
        <v>0.07</v>
      </c>
      <c r="Q8" s="20" t="n">
        <v>0</v>
      </c>
      <c r="R8" s="24" t="e">
        <f aca="false">basv3(D9,D10,O8,G8,L8,P8,0.67,0.33,1,J8,H8,M8,B8)</f>
        <v>#VALUE!</v>
      </c>
      <c r="S8" s="24" t="e">
        <f aca="false">bascorr3(D9,D10,O8,G8,L8,P8,E8,0.67,0.33,1,J8,H8,M8,I8,N8,Q8,B8)</f>
        <v>#VALUE!</v>
      </c>
    </row>
    <row r="9" customFormat="false" ht="12.75" hidden="false" customHeight="false" outlineLevel="0" collapsed="false">
      <c r="A9" s="14" t="n">
        <v>37214</v>
      </c>
      <c r="B9" s="15" t="n">
        <f aca="false">+(A9-A$1)/365.25</f>
        <v>-23.8521560574949</v>
      </c>
      <c r="C9" s="16" t="n">
        <v>37226</v>
      </c>
      <c r="D9" s="17" t="n">
        <v>25.06</v>
      </c>
      <c r="E9" s="18" t="n">
        <v>0.33920743607727</v>
      </c>
      <c r="F9" s="25" t="n">
        <f aca="false">+C10</f>
        <v>37257</v>
      </c>
      <c r="G9" s="18" t="n">
        <v>0.334582668879649</v>
      </c>
      <c r="H9" s="20" t="n">
        <v>0</v>
      </c>
      <c r="I9" s="21" t="n">
        <v>0.98</v>
      </c>
      <c r="J9" s="21" t="n">
        <v>0.99</v>
      </c>
      <c r="K9" s="22" t="n">
        <f aca="false">+C11</f>
        <v>37288</v>
      </c>
      <c r="L9" s="18" t="n">
        <v>0.32138536737305</v>
      </c>
      <c r="M9" s="20" t="n">
        <v>0</v>
      </c>
      <c r="N9" s="21" t="n">
        <v>0.98</v>
      </c>
      <c r="O9" s="23" t="n">
        <v>-3</v>
      </c>
      <c r="P9" s="20" t="n">
        <v>0.06</v>
      </c>
      <c r="Q9" s="20" t="n">
        <v>0</v>
      </c>
      <c r="R9" s="24" t="e">
        <f aca="false">basv3(D10,D11,O9,G9,L9,P9,0.67,0.33,1,J9,H9,M9,B9)</f>
        <v>#VALUE!</v>
      </c>
      <c r="S9" s="24" t="e">
        <f aca="false">bascorr3(D10,D11,O9,G9,L9,P9,E9,0.67,0.33,1,J9,H9,M9,I9,N9,Q9,B9)</f>
        <v>#VALUE!</v>
      </c>
    </row>
    <row r="10" customFormat="false" ht="12.75" hidden="false" customHeight="false" outlineLevel="0" collapsed="false">
      <c r="A10" s="14" t="n">
        <v>37244</v>
      </c>
      <c r="B10" s="15" t="n">
        <f aca="false">+(A10-A$1)/365.25</f>
        <v>-23.7700205338809</v>
      </c>
      <c r="C10" s="16" t="n">
        <v>37257</v>
      </c>
      <c r="D10" s="17" t="n">
        <v>24.8</v>
      </c>
      <c r="E10" s="18" t="n">
        <v>0.33287214886875</v>
      </c>
      <c r="F10" s="25" t="n">
        <f aca="false">+C11</f>
        <v>37288</v>
      </c>
      <c r="G10" s="18" t="n">
        <v>0.326411325355674</v>
      </c>
      <c r="H10" s="20" t="n">
        <v>0</v>
      </c>
      <c r="I10" s="21" t="n">
        <v>0.98</v>
      </c>
      <c r="J10" s="21" t="n">
        <v>0.99</v>
      </c>
      <c r="K10" s="22" t="n">
        <f aca="false">+C12</f>
        <v>37316</v>
      </c>
      <c r="L10" s="18" t="n">
        <v>0.315209597556485</v>
      </c>
      <c r="M10" s="20" t="n">
        <v>0</v>
      </c>
      <c r="N10" s="21" t="n">
        <v>0.98</v>
      </c>
      <c r="O10" s="23" t="n">
        <v>-3</v>
      </c>
      <c r="P10" s="20" t="n">
        <v>0.06</v>
      </c>
      <c r="Q10" s="20" t="n">
        <v>0</v>
      </c>
      <c r="R10" s="24" t="e">
        <f aca="false">basv3(D11,D12,O10,G10,L10,P10,0.67,0.33,1,J10,H10,M10,B10)</f>
        <v>#VALUE!</v>
      </c>
      <c r="S10" s="24" t="e">
        <f aca="false">bascorr3(D11,D12,O10,G10,L10,P10,E10,0.67,0.33,1,J10,H10,M10,I10,N10,Q10,B10)</f>
        <v>#VALUE!</v>
      </c>
    </row>
    <row r="11" customFormat="false" ht="12.75" hidden="false" customHeight="false" outlineLevel="0" collapsed="false">
      <c r="A11" s="14" t="n">
        <v>37275</v>
      </c>
      <c r="B11" s="15" t="n">
        <f aca="false">+(A11-A$1)/365.25</f>
        <v>-23.6851471594798</v>
      </c>
      <c r="C11" s="16" t="n">
        <v>37288</v>
      </c>
      <c r="D11" s="17" t="n">
        <v>24.56</v>
      </c>
      <c r="E11" s="18" t="n">
        <v>0.3262442023195</v>
      </c>
      <c r="F11" s="25" t="n">
        <f aca="false">+C12</f>
        <v>37316</v>
      </c>
      <c r="G11" s="18" t="n">
        <v>0.32138536737305</v>
      </c>
      <c r="H11" s="20" t="n">
        <v>0</v>
      </c>
      <c r="I11" s="21" t="n">
        <v>0.98</v>
      </c>
      <c r="J11" s="21" t="n">
        <v>0.99</v>
      </c>
      <c r="K11" s="22" t="n">
        <f aca="false">+C13</f>
        <v>37347</v>
      </c>
      <c r="L11" s="18" t="n">
        <v>0.309242469986998</v>
      </c>
      <c r="M11" s="20" t="n">
        <v>0</v>
      </c>
      <c r="N11" s="21" t="n">
        <v>0.98</v>
      </c>
      <c r="O11" s="23" t="n">
        <v>-3</v>
      </c>
      <c r="P11" s="20" t="n">
        <v>0.06</v>
      </c>
      <c r="Q11" s="20" t="n">
        <v>0</v>
      </c>
      <c r="R11" s="24" t="e">
        <f aca="false">basv3(D12,D13,O11,G11,L11,P11,0.67,0.33,1,J11,H11,M11,B11)</f>
        <v>#VALUE!</v>
      </c>
      <c r="S11" s="24" t="e">
        <f aca="false">bascorr3(D12,D13,O11,G11,L11,P11,E11,0.67,0.33,1,J11,H11,M11,I11,N11,Q11,B11)</f>
        <v>#VALUE!</v>
      </c>
    </row>
    <row r="12" customFormat="false" ht="12.75" hidden="false" customHeight="false" outlineLevel="0" collapsed="false">
      <c r="A12" s="14" t="n">
        <v>37306</v>
      </c>
      <c r="B12" s="15" t="n">
        <f aca="false">+(A12-A$1)/365.25</f>
        <v>-23.6002737850787</v>
      </c>
      <c r="C12" s="16" t="n">
        <v>37316</v>
      </c>
      <c r="D12" s="17" t="n">
        <v>24.33</v>
      </c>
      <c r="E12" s="18" t="n">
        <v>0.31870294035069</v>
      </c>
      <c r="F12" s="25" t="n">
        <f aca="false">+C13</f>
        <v>37347</v>
      </c>
      <c r="G12" s="18" t="n">
        <v>0.315209597556485</v>
      </c>
      <c r="H12" s="20" t="n">
        <v>0</v>
      </c>
      <c r="I12" s="21" t="n">
        <v>0.98</v>
      </c>
      <c r="J12" s="21" t="n">
        <v>0.99</v>
      </c>
      <c r="K12" s="23"/>
      <c r="N12" s="21"/>
      <c r="O12" s="23" t="n">
        <v>-3</v>
      </c>
      <c r="P12" s="20" t="n">
        <v>0.06</v>
      </c>
      <c r="Q12" s="20" t="n">
        <v>0</v>
      </c>
      <c r="R12" s="24"/>
      <c r="S12" s="24"/>
    </row>
    <row r="13" customFormat="false" ht="12.75" hidden="false" customHeight="false" outlineLevel="0" collapsed="false">
      <c r="A13" s="14" t="n">
        <v>37334</v>
      </c>
      <c r="B13" s="15" t="n">
        <f aca="false">+(A13-A$1)/365.25</f>
        <v>-23.523613963039</v>
      </c>
      <c r="C13" s="16" t="n">
        <v>37347</v>
      </c>
      <c r="D13" s="17" t="n">
        <v>24.1</v>
      </c>
      <c r="E13" s="18" t="n">
        <v>0.31301557677563</v>
      </c>
      <c r="F13" s="25"/>
      <c r="G13" s="18"/>
      <c r="I13" s="21"/>
      <c r="J13" s="21"/>
      <c r="K13" s="23"/>
      <c r="N13" s="21"/>
      <c r="O13" s="23" t="n">
        <v>-3</v>
      </c>
      <c r="P13" s="20" t="n">
        <v>0.06</v>
      </c>
      <c r="Q13" s="20" t="n">
        <v>0</v>
      </c>
      <c r="R13" s="24"/>
      <c r="S13" s="24"/>
    </row>
  </sheetData>
  <mergeCells count="4">
    <mergeCell ref="C1:E1"/>
    <mergeCell ref="F1:J1"/>
    <mergeCell ref="K1:N1"/>
    <mergeCell ref="O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2001-04-12T18:12:53Z</dcterms:created>
  <dc:creator>sgibner</dc:creator>
  <dc:description/>
  <dc:language>en-US</dc:language>
  <cp:lastModifiedBy>sgibner</cp:lastModifiedBy>
  <cp:lastPrinted>2001-05-03T16:43:42Z</cp:lastPrinted>
  <dcterms:modified xsi:type="dcterms:W3CDTF">2001-05-18T19:36:58Z</dcterms:modified>
  <cp:revision>0</cp:revision>
  <dc:subject/>
  <dc:title/>
</cp:coreProperties>
</file>