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comments6.xml" ContentType="application/vnd.openxmlformats-officedocument.spreadsheetml.comments+xml"/>
  <Override PartName="/xl/styles.xml" ContentType="application/vnd.openxmlformats-officedocument.spreadsheetml.styles+xml"/>
  <Override PartName="/xl/comments5.xml" ContentType="application/vnd.openxmlformats-officedocument.spreadsheetml.comments+xml"/>
  <Override PartName="/xl/comments7.xml" ContentType="application/vnd.openxmlformats-officedocument.spreadsheetml.comments+xml"/>
  <Override PartName="/xl/workbook.xml" ContentType="application/vnd.openxmlformats-officedocument.spreadsheetml.sheet.main+xml"/>
  <Override PartName="/xl/comments8.xml" ContentType="application/vnd.openxmlformats-officedocument.spreadsheetml.comments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comments9.xml" ContentType="application/vnd.openxmlformats-officedocument.spreadsheetml.comment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drawings/vmlDrawing6.vml" ContentType="application/vnd.openxmlformats-officedocument.vmlDrawing"/>
  <Override PartName="/xl/drawings/drawing6.xml" ContentType="application/vnd.openxmlformats-officedocument.drawing+xml"/>
  <Override PartName="/xl/drawings/vmlDrawing5.vml" ContentType="application/vnd.openxmlformats-officedocument.vmlDrawing"/>
  <Override PartName="/xl/drawings/vmlDrawing9.vml" ContentType="application/vnd.openxmlformats-officedocument.vmlDrawing"/>
  <Override PartName="/xl/drawings/drawing9.xml" ContentType="application/vnd.openxmlformats-officedocument.drawing+xml"/>
  <Override PartName="/xl/drawings/vmlDrawing8.vml" ContentType="application/vnd.openxmlformats-officedocument.vmlDrawing"/>
  <Override PartName="/xl/drawings/drawing8.xml" ContentType="application/vnd.openxmlformats-officedocument.drawing+xml"/>
  <Override PartName="/xl/drawings/vmlDrawing7.vml" ContentType="application/vnd.openxmlformats-officedocument.vmlDrawing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drawing5.xml" ContentType="application/vnd.openxmlformats-officedocument.drawing+xml"/>
  <Override PartName="/xl/drawings/vmlDrawing4.vml" ContentType="application/vnd.openxmlformats-officedocument.vmlDrawing"/>
  <Override PartName="/xl/drawings/_rels/drawing9.xml.rels" ContentType="application/vnd.openxmlformats-package.relationships+xml"/>
  <Override PartName="/xl/drawings/_rels/drawing8.xml.rels" ContentType="application/vnd.openxmlformats-package.relationships+xml"/>
  <Override PartName="/xl/drawings/_rels/drawing1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drawings/_rels/drawing5.xml.rels" ContentType="application/vnd.openxmlformats-package.relationships+xml"/>
  <Override PartName="/xl/drawings/_rels/drawing6.xml.rels" ContentType="application/vnd.openxmlformats-package.relationships+xml"/>
  <Override PartName="/xl/drawings/_rels/drawing7.xml.rels" ContentType="application/vnd.openxmlformats-package.relationships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drawings/vmlDrawing3.vml" ContentType="application/vnd.openxmlformats-officedocument.vmlDrawing"/>
  <Override PartName="/xl/drawings/drawing4.xml" ContentType="application/vnd.openxmlformats-officedocument.drawing+xml"/>
  <Override PartName="/xl/media/image1.jpeg" ContentType="image/jpeg"/>
  <Override PartName="/xl/media/image2.png" ContentType="image/png"/>
  <Override PartName="/xl/comments4.xml" ContentType="application/vnd.openxmlformats-officedocument.spreadsheetml.comments+xml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Adaytum Summary" sheetId="2" state="hidden" r:id="rId4"/>
    <sheet name="CC Act v CE1 Month" sheetId="3" state="visible" r:id="rId5"/>
    <sheet name="YTD CC P&amp;L Bud-Act" sheetId="4" state="visible" r:id="rId6"/>
    <sheet name="Month budget" sheetId="5" state="hidden" r:id="rId7"/>
    <sheet name="Month P&amp;L CC" sheetId="6" state="hidden" r:id="rId8"/>
    <sheet name="FY Fore-Bud-Var" sheetId="7" state="hidden" r:id="rId9"/>
    <sheet name="P&amp;L by CC" sheetId="8" state="hidden" r:id="rId10"/>
    <sheet name="P&amp;L CC BUD_ACT_VAR Mon" sheetId="9" state="hidden" r:id="rId11"/>
  </sheets>
  <definedNames>
    <definedName function="false" hidden="false" localSheetId="1" name="_xlnm.Print_Area" vbProcedure="false">'Adaytum Summary'!$A$1:$AD$37</definedName>
    <definedName function="false" hidden="false" localSheetId="2" name="_xlnm.Print_Area" vbProcedure="false">'CC Act v CE1 Month'!$A$1:$E$71</definedName>
    <definedName function="false" hidden="false" localSheetId="6" name="_xlnm.Print_Area" vbProcedure="false">'FY Fore-Bud-Var'!$A$1:$N$38</definedName>
    <definedName function="false" hidden="false" localSheetId="8" name="_xlnm.Print_Area" vbProcedure="false">'P&amp;L CC BUD_ACT_VAR Mon'!$A$1:$E$65</definedName>
    <definedName function="false" hidden="false" localSheetId="0" name="_xlnm.Print_Area" vbProcedure="false">Summary!$A$1:$AA$61</definedName>
    <definedName function="false" hidden="false" localSheetId="1" name="adaytum_col_1" vbProcedure="false">'Adaytum Summary'!$C$9:$D$10</definedName>
    <definedName function="false" hidden="false" localSheetId="1" name="adaytum_col_2" vbProcedure="false">'Adaytum Summary'!$H$10:$K$10</definedName>
    <definedName function="false" hidden="false" localSheetId="1" name="adaytum_col_3" vbProcedure="false">'Adaytum Summary'!$N$10:$Q$10</definedName>
    <definedName function="false" hidden="false" localSheetId="1" name="adaytum_col_4" vbProcedure="false">'Adaytum Summary'!$AB$10:$AC$10</definedName>
    <definedName function="false" hidden="false" localSheetId="1" name="adaytum_col_5" vbProcedure="false">'Adaytum Summary'!$C$29:$D$29</definedName>
    <definedName function="false" hidden="false" localSheetId="1" name="adaytum_col_6" vbProcedure="false">'Adaytum Summary'!$H$29</definedName>
    <definedName function="false" hidden="false" localSheetId="1" name="adaytum_col_7" vbProcedure="false">'Adaytum Summary'!$O$29:$R$29</definedName>
    <definedName function="false" hidden="false" localSheetId="1" name="adaytum_col_8" vbProcedure="false">'Adaytum Summary'!$AB$29:$AC$29</definedName>
    <definedName function="false" hidden="false" localSheetId="1" name="adaytum_data_1" vbProcedure="false">'Adaytum Summary'!$C$11:$D$23</definedName>
    <definedName function="false" hidden="false" localSheetId="1" name="adaytum_data_2" vbProcedure="false">'Adaytum Summary'!$H$11:$K$23</definedName>
    <definedName function="false" hidden="false" localSheetId="1" name="adaytum_data_3" vbProcedure="false">'Adaytum Summary'!$N$11:$Q$23</definedName>
    <definedName function="false" hidden="false" localSheetId="1" name="adaytum_data_4" vbProcedure="false">'Adaytum Summary'!$AB$11:$AC$23</definedName>
    <definedName function="false" hidden="false" localSheetId="1" name="adaytum_data_5" vbProcedure="false">'Adaytum Summary'!$C$30:$D$30</definedName>
    <definedName function="false" hidden="false" localSheetId="1" name="adaytum_data_6" vbProcedure="false">'Adaytum Summary'!$H$30</definedName>
    <definedName function="false" hidden="false" localSheetId="1" name="adaytum_data_7" vbProcedure="false">'Adaytum Summary'!$O$30:$R$30</definedName>
    <definedName function="false" hidden="false" localSheetId="1" name="adaytum_data_8" vbProcedure="false">'Adaytum Summary'!$AB$30:$AC$30</definedName>
    <definedName function="false" hidden="false" localSheetId="1" name="adaytum_page_1" vbProcedure="false">'Adaytum Summary'!$B$7:$C$7</definedName>
    <definedName function="false" hidden="false" localSheetId="1" name="adaytum_page_2" vbProcedure="false">'Adaytum Summary'!$G$8:$I$8</definedName>
    <definedName function="false" hidden="false" localSheetId="1" name="adaytum_page_3" vbProcedure="false">'Adaytum Summary'!$M$8:$O$8</definedName>
    <definedName function="false" hidden="false" localSheetId="1" name="adaytum_page_4" vbProcedure="false">'Adaytum Summary'!$AA$8:$AC$8</definedName>
    <definedName function="false" hidden="false" localSheetId="1" name="adaytum_page_5" vbProcedure="false">'Adaytum Summary'!$B$27</definedName>
    <definedName function="false" hidden="false" localSheetId="1" name="adaytum_page_6" vbProcedure="false">'Adaytum Summary'!$G$27</definedName>
    <definedName function="false" hidden="false" localSheetId="1" name="adaytum_page_7" vbProcedure="false">'Adaytum Summary'!$N$27</definedName>
    <definedName function="false" hidden="false" localSheetId="1" name="adaytum_page_8" vbProcedure="false">'Adaytum Summary'!$AA$27</definedName>
    <definedName function="false" hidden="false" localSheetId="1" name="adaytum_row_1" vbProcedure="false">'Adaytum Summary'!$B$11:$B$23</definedName>
    <definedName function="false" hidden="false" localSheetId="1" name="adaytum_row_2" vbProcedure="false">'Adaytum Summary'!$G$11:$G$23</definedName>
    <definedName function="false" hidden="false" localSheetId="1" name="adaytum_row_3" vbProcedure="false">'Adaytum Summary'!$M$11:$M$23</definedName>
    <definedName function="false" hidden="false" localSheetId="1" name="adaytum_row_4" vbProcedure="false">'Adaytum Summary'!$AA$11:$AA$23</definedName>
    <definedName function="false" hidden="false" localSheetId="1" name="adaytum_row_5" vbProcedure="false">'Adaytum Summary'!$B$30</definedName>
    <definedName function="false" hidden="false" localSheetId="1" name="adaytum_row_6" vbProcedure="false">'Adaytum Summary'!$G$30</definedName>
    <definedName function="false" hidden="false" localSheetId="1" name="adaytum_row_7" vbProcedure="false">'Adaytum Summary'!$N$30</definedName>
    <definedName function="false" hidden="false" localSheetId="1" name="adaytum_row_8" vbProcedure="false">'Adaytum Summary'!$AA$30</definedName>
    <definedName function="false" hidden="false" localSheetId="1" name="adaytum_view_1" vbProcedure="false">'Adaytum Summary'!$B$6</definedName>
    <definedName function="false" hidden="false" localSheetId="1" name="adaytum_view_2" vbProcedure="false">'Adaytum Summary'!$G$7</definedName>
    <definedName function="false" hidden="false" localSheetId="1" name="adaytum_view_3" vbProcedure="false">'Adaytum Summary'!$M$7</definedName>
    <definedName function="false" hidden="false" localSheetId="1" name="adaytum_view_4" vbProcedure="false">'Adaytum Summary'!$AA$7</definedName>
    <definedName function="false" hidden="false" localSheetId="1" name="adaytum_view_5" vbProcedure="false">'Adaytum Summary'!$B$26</definedName>
    <definedName function="false" hidden="false" localSheetId="1" name="adaytum_view_6" vbProcedure="false">'Adaytum Summary'!$G$26</definedName>
    <definedName function="false" hidden="false" localSheetId="1" name="adaytum_view_7" vbProcedure="false">'Adaytum Summary'!$N$26</definedName>
    <definedName function="false" hidden="false" localSheetId="1" name="adaytum_view_8" vbProcedure="false">'Adaytum Summary'!$AA$26</definedName>
    <definedName function="false" hidden="false" localSheetId="2" name="adaytum_col_1" vbProcedure="false">'CC Act v CE1 Month'!$C$9</definedName>
    <definedName function="false" hidden="false" localSheetId="2" name="adaytum_col_2" vbProcedure="false">'CC Act v CE1 Month'!$C$27</definedName>
    <definedName function="false" hidden="false" localSheetId="2" name="adaytum_col_3" vbProcedure="false">'CC Act v CE1 Month'!$C$50</definedName>
    <definedName function="false" hidden="false" localSheetId="2" name="adaytum_data_1" vbProcedure="false">'CC Act v CE1 Month'!$C$11:$C$44</definedName>
    <definedName function="false" hidden="false" localSheetId="2" name="adaytum_data_2" vbProcedure="false">'CC Act v CE1 Month'!$C$28</definedName>
    <definedName function="false" hidden="false" localSheetId="2" name="adaytum_data_4" vbProcedure="false">'CC Act v CE1 Month'!$C$51</definedName>
    <definedName function="false" hidden="false" localSheetId="2" name="adaytum_page_1" vbProcedure="false">'CC Act v CE1 Month'!$A$7:$B$7</definedName>
    <definedName function="false" hidden="false" localSheetId="2" name="adaytum_page_2" vbProcedure="false">'CC Act v CE1 Month'!$B$25</definedName>
    <definedName function="false" hidden="false" localSheetId="2" name="adaytum_page_3" vbProcedure="false">'CC Act v CE1 Month'!$B$48</definedName>
    <definedName function="false" hidden="false" localSheetId="2" name="adaytum_row_1" vbProcedure="false">'CC Act v CE1 Month'!$A$11:$B$44</definedName>
    <definedName function="false" hidden="false" localSheetId="2" name="adaytum_row_2" vbProcedure="false">'CC Act v CE1 Month'!$B$28</definedName>
    <definedName function="false" hidden="false" localSheetId="2" name="adaytum_row_3" vbProcedure="false">'CC Act v CE1 Month'!$B$51</definedName>
    <definedName function="false" hidden="false" localSheetId="2" name="adaytum_view_1" vbProcedure="false">'CC Act v CE1 Month'!$B$24</definedName>
    <definedName function="false" hidden="false" localSheetId="2" name="adaytum_view_2" vbProcedure="false">'CC Act v CE1 Month'!$A$6</definedName>
    <definedName function="false" hidden="false" localSheetId="2" name="adaytum_view_3" vbProcedure="false">'CC Act v CE1 Month'!$B$47</definedName>
    <definedName function="false" hidden="false" localSheetId="3" name="adaytum_col_1" vbProcedure="false">'YTD CC P&amp;L Bud-Act'!$D$9:$H$10</definedName>
    <definedName function="false" hidden="false" localSheetId="3" name="adaytum_col_2" vbProcedure="false">'YTD CC P&amp;L Bud-Act'!$D$43:$K$43</definedName>
    <definedName function="false" hidden="false" localSheetId="3" name="adaytum_data_1" vbProcedure="false">'YTD CC P&amp;L Bud-Act'!$D$12:$H$32</definedName>
    <definedName function="false" hidden="false" localSheetId="3" name="adaytum_data_2" vbProcedure="false">'YTD CC P&amp;L Bud-Act'!$D$44:$K$44</definedName>
    <definedName function="false" hidden="false" localSheetId="3" name="adaytum_page_1" vbProcedure="false">'YTD CC P&amp;L Bud-Act'!$C$7:$D$7</definedName>
    <definedName function="false" hidden="false" localSheetId="3" name="adaytum_page_2" vbProcedure="false">'YTD CC P&amp;L Bud-Act'!$C$41</definedName>
    <definedName function="false" hidden="false" localSheetId="3" name="adaytum_row_1" vbProcedure="false">'YTD CC P&amp;L Bud-Act'!$C$12:$C$32</definedName>
    <definedName function="false" hidden="false" localSheetId="3" name="adaytum_row_2" vbProcedure="false">'YTD CC P&amp;L Bud-Act'!$C$44</definedName>
    <definedName function="false" hidden="false" localSheetId="3" name="adaytum_view_1" vbProcedure="false">'YTD CC P&amp;L Bud-Act'!$C$6</definedName>
    <definedName function="false" hidden="false" localSheetId="3" name="adaytum_view_2" vbProcedure="false">'YTD CC P&amp;L Bud-Act'!$C$40</definedName>
    <definedName function="false" hidden="false" localSheetId="4" name="adaytum_col_1" vbProcedure="false">'Month budget'!$D$10:$Q$10</definedName>
    <definedName function="false" hidden="false" localSheetId="4" name="adaytum_data_1" vbProcedure="false">'Month budget'!$D$13:$Q$33</definedName>
    <definedName function="false" hidden="false" localSheetId="4" name="adaytum_page_1" vbProcedure="false">'Month budget'!$C$8:$E$8</definedName>
    <definedName function="false" hidden="false" localSheetId="4" name="adaytum_row_1" vbProcedure="false">'Month budget'!$C$13:$C$33</definedName>
    <definedName function="false" hidden="false" localSheetId="4" name="adaytum_view_1" vbProcedure="false">'Month budget'!$C$7</definedName>
    <definedName function="false" hidden="false" localSheetId="5" name="adaytum_col_1" vbProcedure="false">'Month P&amp;L CC'!$C$9:$G$9</definedName>
    <definedName function="false" hidden="false" localSheetId="5" name="adaytum_col_2" vbProcedure="false">'Month P&amp;L CC'!$C$42:$J$42</definedName>
    <definedName function="false" hidden="false" localSheetId="5" name="adaytum_data_1" vbProcedure="false">'Month P&amp;L CC'!$C$12:$G$32</definedName>
    <definedName function="false" hidden="false" localSheetId="5" name="adaytum_data_2" vbProcedure="false">'Month P&amp;L CC'!$C$43:$J$43</definedName>
    <definedName function="false" hidden="false" localSheetId="5" name="adaytum_page_1" vbProcedure="false">'Month P&amp;L CC'!$B$7:$E$7</definedName>
    <definedName function="false" hidden="false" localSheetId="5" name="adaytum_page_2" vbProcedure="false">'Month P&amp;L CC'!$B$40</definedName>
    <definedName function="false" hidden="false" localSheetId="5" name="adaytum_row_1" vbProcedure="false">'Month P&amp;L CC'!$B$12:$B$32</definedName>
    <definedName function="false" hidden="false" localSheetId="5" name="adaytum_row_2" vbProcedure="false">'Month P&amp;L CC'!$B$43</definedName>
    <definedName function="false" hidden="false" localSheetId="5" name="adaytum_view_1" vbProcedure="false">'Month P&amp;L CC'!$B$6</definedName>
    <definedName function="false" hidden="false" localSheetId="5" name="adaytum_view_2" vbProcedure="false">'Month P&amp;L CC'!$B$39</definedName>
    <definedName function="false" hidden="false" localSheetId="6" name="adaytum_col_1" vbProcedure="false">'FY Fore-Bud-Var'!$D$11:$H$11</definedName>
    <definedName function="false" hidden="false" localSheetId="6" name="adaytum_data_1" vbProcedure="false">'FY Fore-Bud-Var'!$D$14:$H$34</definedName>
    <definedName function="false" hidden="false" localSheetId="6" name="adaytum_page_1" vbProcedure="false">'FY Fore-Bud-Var'!$C$7:$F$7</definedName>
    <definedName function="false" hidden="false" localSheetId="6" name="adaytum_row_1" vbProcedure="false">'FY Fore-Bud-Var'!$C$14:$C$34</definedName>
    <definedName function="false" hidden="false" localSheetId="6" name="adaytum_view_1" vbProcedure="false">'FY Fore-Bud-Var'!$C$6</definedName>
    <definedName function="false" hidden="false" localSheetId="7" name="adaytum_col_1" vbProcedure="false">'P&amp;L by CC'!$C$12</definedName>
    <definedName function="false" hidden="false" localSheetId="7" name="adaytum_col_2" vbProcedure="false">'P&amp;L by CC'!$C$44</definedName>
    <definedName function="false" hidden="false" localSheetId="7" name="adaytum_data_1" vbProcedure="false">'P&amp;L by CC'!$C$15:$C$35</definedName>
    <definedName function="false" hidden="false" localSheetId="7" name="adaytum_page_1" vbProcedure="false">'P&amp;L by CC'!$B$8:$D$8</definedName>
    <definedName function="false" hidden="false" localSheetId="7" name="adaytum_page_2" vbProcedure="false">'P&amp;L by CC'!$B$42</definedName>
    <definedName function="false" hidden="false" localSheetId="7" name="adaytum_row_1" vbProcedure="false">'P&amp;L by CC'!$B$15:$B$35</definedName>
    <definedName function="false" hidden="false" localSheetId="7" name="adaytum_row_2" vbProcedure="false">'P&amp;L by CC'!$B$45</definedName>
    <definedName function="false" hidden="false" localSheetId="7" name="adaytum_view_1" vbProcedure="false">'P&amp;L by CC'!$B$7</definedName>
    <definedName function="false" hidden="false" localSheetId="7" name="adaytum_view_2" vbProcedure="false">'P&amp;L by CC'!$B$41</definedName>
    <definedName function="false" hidden="false" localSheetId="8" name="adaytum_col_1" vbProcedure="false">'P&amp;L CC BUD_ACT_VAR Mon'!$C$10</definedName>
    <definedName function="false" hidden="false" localSheetId="8" name="adaytum_col_3" vbProcedure="false">'P&amp;L CC BUD_ACT_VAR Mon'!$C$48</definedName>
    <definedName function="false" hidden="false" localSheetId="8" name="adaytum_data_1" vbProcedure="false">'P&amp;L CC BUD_ACT_VAR Mon'!$C$11:$C$43</definedName>
    <definedName function="false" hidden="false" localSheetId="8" name="adaytum_page_1" vbProcedure="false">'P&amp;L CC BUD_ACT_VAR Mon'!$A$5:$B$5</definedName>
    <definedName function="false" hidden="false" localSheetId="8" name="adaytum_page_3" vbProcedure="false">'P&amp;L CC BUD_ACT_VAR Mon'!$B$46</definedName>
    <definedName function="false" hidden="false" localSheetId="8" name="adaytum_row_1" vbProcedure="false">'P&amp;L CC BUD_ACT_VAR Mon'!$A$11:$B$43</definedName>
    <definedName function="false" hidden="false" localSheetId="8" name="adaytum_row_3" vbProcedure="false">'P&amp;L CC BUD_ACT_VAR Mon'!$B$49</definedName>
    <definedName function="false" hidden="false" localSheetId="8" name="adaytum_view_1" vbProcedure="false">'P&amp;L CC BUD_ACT_VAR Mon'!$A$4</definedName>
    <definedName function="false" hidden="false" localSheetId="8" name="adaytum_view_3" vbProcedure="false">'P&amp;L CC BUD_ACT_VAR Mon'!$B$45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4" authorId="0">
      <text>
        <r>
          <rPr>
            <sz val="8"/>
            <color rgb="FF000000"/>
            <rFont val="Tahoma"/>
            <family val="0"/>
          </rPr>
          <t xml:space="preserve">Adaytum2
TYP=V
SVR=
LIB=Forecasting MRG
CBE=MRG Forecasting
FGD=Y
BGD=Y
FGL=Y
BGL=N
SUP=N
BBF=N
NTS=Y
VAL=Y
RHD=N
LCK=N
RFH=N
BBK=Y
OVF=N
IAB=N
BAZ=N
EAZ=N
RGP=adaytum_page_1
RGR=adaytum_row_1
RGC=adaytum_col_1
RGD=adaytum_data_1
P01=SAP CC in Subregions
P02=Consolidated/Non Consolidated
R01=P&amp;L MRG Forecasting
C01=GA Forecasting
C02=Months+Qs
VID=61FA942EF38F62C0
CHK=-424608646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</xdr:col>
                <xdr:colOff>64</xdr:colOff>
                <xdr:row>2</xdr:row>
                <xdr:rowOff>7</xdr:rowOff>
              </xdr:from>
              <xdr:to>
                <xdr:col>7</xdr:col>
                <xdr:colOff>74</xdr:colOff>
                <xdr:row>6</xdr:row>
                <xdr:rowOff>23</xdr:rowOff>
              </xdr:to>
            </anchor>
          </commentPr>
        </mc:Choice>
        <mc:Fallback/>
      </mc:AlternateContent>
    </comment>
    <comment ref="B5" authorId="0">
      <text>
        <r>
          <rPr>
            <sz val="8"/>
            <color rgb="FF000000"/>
            <rFont val="Tahoma"/>
            <family val="0"/>
          </rPr>
          <t xml:space="preserve">SAP CC in Subregions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</xdr:col>
                <xdr:colOff>64</xdr:colOff>
                <xdr:row>3</xdr:row>
                <xdr:rowOff>7</xdr:rowOff>
              </xdr:from>
              <xdr:to>
                <xdr:col>7</xdr:col>
                <xdr:colOff>74</xdr:colOff>
                <xdr:row>6</xdr:row>
                <xdr:rowOff>27</xdr:rowOff>
              </xdr:to>
            </anchor>
          </commentPr>
        </mc:Choice>
        <mc:Fallback/>
      </mc:AlternateContent>
    </comment>
    <comment ref="B47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</xdr:col>
                <xdr:colOff>64</xdr:colOff>
                <xdr:row>39</xdr:row>
                <xdr:rowOff>11</xdr:rowOff>
              </xdr:from>
              <xdr:to>
                <xdr:col>7</xdr:col>
                <xdr:colOff>74</xdr:colOff>
                <xdr:row>40</xdr:row>
                <xdr:rowOff>5</xdr:rowOff>
              </xdr:to>
            </anchor>
          </commentPr>
        </mc:Choice>
        <mc:Fallback/>
      </mc:AlternateContent>
    </comment>
    <comment ref="H47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4</xdr:colOff>
                <xdr:row>36</xdr:row>
                <xdr:rowOff>6</xdr:rowOff>
              </xdr:from>
              <xdr:to>
                <xdr:col>10</xdr:col>
                <xdr:colOff>31</xdr:colOff>
                <xdr:row>37</xdr:row>
                <xdr:rowOff>0</xdr:rowOff>
              </xdr:to>
            </anchor>
          </commentPr>
        </mc:Choice>
        <mc:Fallback/>
      </mc:AlternateContent>
    </comment>
    <comment ref="J9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7</xdr:colOff>
                <xdr:row>7</xdr:row>
                <xdr:rowOff>7</xdr:rowOff>
              </xdr:from>
              <xdr:to>
                <xdr:col>1</xdr:col>
                <xdr:colOff>-7</xdr:colOff>
                <xdr:row>8</xdr:row>
                <xdr:rowOff>17</xdr:rowOff>
              </xdr:to>
            </anchor>
          </commentPr>
        </mc:Choice>
        <mc:Fallback/>
      </mc:AlternateContent>
    </comment>
    <comment ref="K9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7</xdr:colOff>
                <xdr:row>7</xdr:row>
                <xdr:rowOff>7</xdr:rowOff>
              </xdr:from>
              <xdr:to>
                <xdr:col>1</xdr:col>
                <xdr:colOff>-7</xdr:colOff>
                <xdr:row>8</xdr:row>
                <xdr:rowOff>17</xdr:rowOff>
              </xdr:to>
            </anchor>
          </commentPr>
        </mc:Choice>
        <mc:Fallback/>
      </mc:AlternateContent>
    </comment>
    <comment ref="O9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7</xdr:colOff>
                <xdr:row>7</xdr:row>
                <xdr:rowOff>7</xdr:rowOff>
              </xdr:from>
              <xdr:to>
                <xdr:col>1</xdr:col>
                <xdr:colOff>-7</xdr:colOff>
                <xdr:row>8</xdr:row>
                <xdr:rowOff>17</xdr:rowOff>
              </xdr:to>
            </anchor>
          </commentPr>
        </mc:Choice>
        <mc:Fallback/>
      </mc:AlternateContent>
    </comment>
    <comment ref="P9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7</xdr:colOff>
                <xdr:row>7</xdr:row>
                <xdr:rowOff>7</xdr:rowOff>
              </xdr:from>
              <xdr:to>
                <xdr:col>1</xdr:col>
                <xdr:colOff>-7</xdr:colOff>
                <xdr:row>8</xdr:row>
                <xdr:rowOff>17</xdr:rowOff>
              </xdr:to>
            </anchor>
          </commentPr>
        </mc:Choice>
        <mc:Fallback/>
      </mc:AlternateContent>
    </comment>
    <comment ref="T9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7</xdr:colOff>
                <xdr:row>7</xdr:row>
                <xdr:rowOff>7</xdr:rowOff>
              </xdr:from>
              <xdr:to>
                <xdr:col>1</xdr:col>
                <xdr:colOff>-7</xdr:colOff>
                <xdr:row>8</xdr:row>
                <xdr:rowOff>17</xdr:rowOff>
              </xdr:to>
            </anchor>
          </commentPr>
        </mc:Choice>
        <mc:Fallback/>
      </mc:AlternateContent>
    </comment>
    <comment ref="U9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14</xdr:colOff>
                <xdr:row>7</xdr:row>
                <xdr:rowOff>7</xdr:rowOff>
              </xdr:from>
              <xdr:to>
                <xdr:col>4</xdr:col>
                <xdr:colOff>-64</xdr:colOff>
                <xdr:row>8</xdr:row>
                <xdr:rowOff>17</xdr:rowOff>
              </xdr:to>
            </anchor>
          </commentPr>
        </mc:Choice>
        <mc:Fallback/>
      </mc:AlternateContent>
    </comment>
    <comment ref="Y9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4</xdr:colOff>
                <xdr:row>7</xdr:row>
                <xdr:rowOff>7</xdr:rowOff>
              </xdr:from>
              <xdr:to>
                <xdr:col>10</xdr:col>
                <xdr:colOff>-107</xdr:colOff>
                <xdr:row>9</xdr:row>
                <xdr:rowOff>7</xdr:rowOff>
              </xdr:to>
            </anchor>
          </commentPr>
        </mc:Choice>
        <mc:Fallback/>
      </mc:AlternateContent>
    </comment>
    <comment ref="Z9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28</xdr:col>
                <xdr:colOff>10</xdr:colOff>
                <xdr:row>7</xdr:row>
                <xdr:rowOff>7</xdr:rowOff>
              </xdr:from>
              <xdr:to>
                <xdr:col>35</xdr:col>
                <xdr:colOff>47</xdr:colOff>
                <xdr:row>9</xdr:row>
                <xdr:rowOff>7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6" authorId="0">
      <text>
        <r>
          <rPr>
            <sz val="8"/>
            <color rgb="FF000000"/>
            <rFont val="Tahoma"/>
            <family val="0"/>
          </rPr>
          <t xml:space="preserve">Adaytum2
TYP=V
SVR=
LIB=Forecasting MRG
CBE=MRG Forecasting
FGD=Y
BGD=N
FGL=N
BGL=N
SUP=N
BBF=N
NTS=Y
VAL=Y
RHD=N
LCK=N
RFH=N
BBK=Y
OVF=N
IAB=N
BAZ=N
EAZ=N
P01=SAP CC in Subregions
P02=Consolidated/Non Consolidated
R01=P&amp;L MRG Forecasting
C01=GA Forecasting
C02=Months+Qs
RGP=adaytum_page_1
RGR=adaytum_row_1
RGC=adaytum_col_1
RGD=adaytum_data_1
VID=E51DAB0F4D9562C0
CHK=-463263149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4</xdr:row>
                <xdr:rowOff>7</xdr:rowOff>
              </xdr:from>
              <xdr:to>
                <xdr:col>3</xdr:col>
                <xdr:colOff>63</xdr:colOff>
                <xdr:row>8</xdr:row>
                <xdr:rowOff>13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0"/>
          </rPr>
          <t xml:space="preserve">SAP CC in Subregions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5</xdr:row>
                <xdr:rowOff>7</xdr:rowOff>
              </xdr:from>
              <xdr:to>
                <xdr:col>3</xdr:col>
                <xdr:colOff>61</xdr:colOff>
                <xdr:row>9</xdr:row>
                <xdr:rowOff>13</xdr:rowOff>
              </xdr:to>
            </anchor>
          </commentPr>
        </mc:Choice>
        <mc:Fallback/>
      </mc:AlternateContent>
    </comment>
    <comment ref="B11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9</xdr:row>
                <xdr:rowOff>7</xdr:rowOff>
              </xdr:from>
              <xdr:to>
                <xdr:col>3</xdr:col>
                <xdr:colOff>61</xdr:colOff>
                <xdr:row>13</xdr:row>
                <xdr:rowOff>13</xdr:rowOff>
              </xdr:to>
            </anchor>
          </commentPr>
        </mc:Choice>
        <mc:Fallback/>
      </mc:AlternateContent>
    </comment>
    <comment ref="B12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10</xdr:row>
                <xdr:rowOff>7</xdr:rowOff>
              </xdr:from>
              <xdr:to>
                <xdr:col>3</xdr:col>
                <xdr:colOff>62</xdr:colOff>
                <xdr:row>14</xdr:row>
                <xdr:rowOff>12</xdr:rowOff>
              </xdr:to>
            </anchor>
          </commentPr>
        </mc:Choice>
        <mc:Fallback/>
      </mc:AlternateContent>
    </comment>
    <comment ref="B13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11</xdr:row>
                <xdr:rowOff>7</xdr:rowOff>
              </xdr:from>
              <xdr:to>
                <xdr:col>3</xdr:col>
                <xdr:colOff>62</xdr:colOff>
                <xdr:row>15</xdr:row>
                <xdr:rowOff>12</xdr:rowOff>
              </xdr:to>
            </anchor>
          </commentPr>
        </mc:Choice>
        <mc:Fallback/>
      </mc:AlternateContent>
    </comment>
    <comment ref="B14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12</xdr:row>
                <xdr:rowOff>7</xdr:rowOff>
              </xdr:from>
              <xdr:to>
                <xdr:col>3</xdr:col>
                <xdr:colOff>62</xdr:colOff>
                <xdr:row>16</xdr:row>
                <xdr:rowOff>12</xdr:rowOff>
              </xdr:to>
            </anchor>
          </commentPr>
        </mc:Choice>
        <mc:Fallback/>
      </mc:AlternateContent>
    </comment>
    <comment ref="B15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13</xdr:row>
                <xdr:rowOff>7</xdr:rowOff>
              </xdr:from>
              <xdr:to>
                <xdr:col>3</xdr:col>
                <xdr:colOff>62</xdr:colOff>
                <xdr:row>17</xdr:row>
                <xdr:rowOff>12</xdr:rowOff>
              </xdr:to>
            </anchor>
          </commentPr>
        </mc:Choice>
        <mc:Fallback/>
      </mc:AlternateContent>
    </comment>
    <comment ref="B16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14</xdr:row>
                <xdr:rowOff>7</xdr:rowOff>
              </xdr:from>
              <xdr:to>
                <xdr:col>3</xdr:col>
                <xdr:colOff>62</xdr:colOff>
                <xdr:row>18</xdr:row>
                <xdr:rowOff>12</xdr:rowOff>
              </xdr:to>
            </anchor>
          </commentPr>
        </mc:Choice>
        <mc:Fallback/>
      </mc:AlternateContent>
    </comment>
    <comment ref="B17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15</xdr:row>
                <xdr:rowOff>7</xdr:rowOff>
              </xdr:from>
              <xdr:to>
                <xdr:col>3</xdr:col>
                <xdr:colOff>62</xdr:colOff>
                <xdr:row>19</xdr:row>
                <xdr:rowOff>12</xdr:rowOff>
              </xdr:to>
            </anchor>
          </commentPr>
        </mc:Choice>
        <mc:Fallback/>
      </mc:AlternateContent>
    </comment>
    <comment ref="B18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16</xdr:row>
                <xdr:rowOff>7</xdr:rowOff>
              </xdr:from>
              <xdr:to>
                <xdr:col>3</xdr:col>
                <xdr:colOff>62</xdr:colOff>
                <xdr:row>20</xdr:row>
                <xdr:rowOff>12</xdr:rowOff>
              </xdr:to>
            </anchor>
          </commentPr>
        </mc:Choice>
        <mc:Fallback/>
      </mc:AlternateContent>
    </comment>
    <comment ref="B19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17</xdr:row>
                <xdr:rowOff>7</xdr:rowOff>
              </xdr:from>
              <xdr:to>
                <xdr:col>3</xdr:col>
                <xdr:colOff>62</xdr:colOff>
                <xdr:row>21</xdr:row>
                <xdr:rowOff>12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18</xdr:row>
                <xdr:rowOff>7</xdr:rowOff>
              </xdr:from>
              <xdr:to>
                <xdr:col>3</xdr:col>
                <xdr:colOff>62</xdr:colOff>
                <xdr:row>22</xdr:row>
                <xdr:rowOff>12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19</xdr:row>
                <xdr:rowOff>7</xdr:rowOff>
              </xdr:from>
              <xdr:to>
                <xdr:col>3</xdr:col>
                <xdr:colOff>62</xdr:colOff>
                <xdr:row>23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20</xdr:row>
                <xdr:rowOff>7</xdr:rowOff>
              </xdr:from>
              <xdr:to>
                <xdr:col>3</xdr:col>
                <xdr:colOff>62</xdr:colOff>
                <xdr:row>24</xdr:row>
                <xdr:rowOff>12</xdr:rowOff>
              </xdr:to>
            </anchor>
          </commentPr>
        </mc:Choice>
        <mc:Fallback/>
      </mc:AlternateContent>
    </comment>
    <comment ref="B23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21</xdr:row>
                <xdr:rowOff>7</xdr:rowOff>
              </xdr:from>
              <xdr:to>
                <xdr:col>3</xdr:col>
                <xdr:colOff>62</xdr:colOff>
                <xdr:row>25</xdr:row>
                <xdr:rowOff>12</xdr:rowOff>
              </xdr:to>
            </anchor>
          </commentPr>
        </mc:Choice>
        <mc:Fallback/>
      </mc:AlternateContent>
    </comment>
    <comment ref="B26" authorId="0">
      <text>
        <r>
          <rPr>
            <sz val="8"/>
            <color rgb="FF000000"/>
            <rFont val="Tahoma"/>
            <family val="0"/>
          </rPr>
          <t xml:space="preserve">Adaytum2
TYP=V
SVR=
LIB=Forecasting MRG
CBE=Headcount Month Actuals
FGD=Y
BGD=N
FGL=N
BGL=N
SUP=N
BBF=N
NTS=Y
VAL=Y
RHD=N
LCK=N
RFH=N
BBK=Y
OVF=N
IAB=N
BAZ=N
EAZ=N
P01=Months
R01=SAP CC in Subregions
C01=Headcount Act/Bud
RGP=adaytum_page_5
RGR=adaytum_row_5
RGC=adaytum_col_5
RGD=adaytum_data_5
VID=A629562E4D9562C0
CHK=-2100494781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24</xdr:row>
                <xdr:rowOff>7</xdr:rowOff>
              </xdr:from>
              <xdr:to>
                <xdr:col>3</xdr:col>
                <xdr:colOff>63</xdr:colOff>
                <xdr:row>28</xdr:row>
                <xdr:rowOff>13</xdr:rowOff>
              </xdr:to>
            </anchor>
          </commentPr>
        </mc:Choice>
        <mc:Fallback/>
      </mc:AlternateContent>
    </comment>
    <comment ref="B27" authorId="0">
      <text>
        <r>
          <rPr>
            <sz val="8"/>
            <color rgb="FF000000"/>
            <rFont val="Tahoma"/>
            <family val="0"/>
          </rPr>
          <t xml:space="preserve">Months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25</xdr:row>
                <xdr:rowOff>7</xdr:rowOff>
              </xdr:from>
              <xdr:to>
                <xdr:col>3</xdr:col>
                <xdr:colOff>63</xdr:colOff>
                <xdr:row>29</xdr:row>
                <xdr:rowOff>13</xdr:rowOff>
              </xdr:to>
            </anchor>
          </commentPr>
        </mc:Choice>
        <mc:Fallback/>
      </mc:AlternateContent>
    </comment>
    <comment ref="B30" authorId="0">
      <text>
        <r>
          <rPr>
            <sz val="8"/>
            <color rgb="FF000000"/>
            <rFont val="Tahoma"/>
            <family val="0"/>
          </rPr>
          <t xml:space="preserve">SAP CC in Subregions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28</xdr:row>
                <xdr:rowOff>7</xdr:rowOff>
              </xdr:from>
              <xdr:to>
                <xdr:col>3</xdr:col>
                <xdr:colOff>63</xdr:colOff>
                <xdr:row>32</xdr:row>
                <xdr:rowOff>13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0"/>
          </rPr>
          <t xml:space="preserve">Consolidated/Non Consolidated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151</xdr:colOff>
                <xdr:row>5</xdr:row>
                <xdr:rowOff>7</xdr:rowOff>
              </xdr:from>
              <xdr:to>
                <xdr:col>3</xdr:col>
                <xdr:colOff>7</xdr:colOff>
                <xdr:row>9</xdr:row>
                <xdr:rowOff>13</xdr:rowOff>
              </xdr:to>
            </anchor>
          </commentPr>
        </mc:Choice>
        <mc:Fallback/>
      </mc:AlternateContent>
    </comment>
    <comment ref="C9" authorId="0">
      <text>
        <r>
          <rPr>
            <sz val="8"/>
            <color rgb="FF000000"/>
            <rFont val="Tahoma"/>
            <family val="0"/>
          </rPr>
          <t xml:space="preserve">GA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7</xdr:row>
                <xdr:rowOff>7</xdr:rowOff>
              </xdr:from>
              <xdr:to>
                <xdr:col>4</xdr:col>
                <xdr:colOff>61</xdr:colOff>
                <xdr:row>11</xdr:row>
                <xdr:rowOff>13</xdr:rowOff>
              </xdr:to>
            </anchor>
          </commentPr>
        </mc:Choice>
        <mc:Fallback/>
      </mc:AlternateContent>
    </comment>
    <comment ref="C10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132</xdr:colOff>
                <xdr:row>8</xdr:row>
                <xdr:rowOff>7</xdr:rowOff>
              </xdr:from>
              <xdr:to>
                <xdr:col>2</xdr:col>
                <xdr:colOff>77</xdr:colOff>
                <xdr:row>12</xdr:row>
                <xdr:rowOff>13</xdr:rowOff>
              </xdr:to>
            </anchor>
          </commentPr>
        </mc:Choice>
        <mc:Fallback/>
      </mc:AlternateContent>
    </comment>
    <comment ref="C29" authorId="0">
      <text>
        <r>
          <rPr>
            <sz val="8"/>
            <color rgb="FF000000"/>
            <rFont val="Tahoma"/>
            <family val="0"/>
          </rPr>
          <t xml:space="preserve">Headcount Act/Bud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27</xdr:row>
                <xdr:rowOff>7</xdr:rowOff>
              </xdr:from>
              <xdr:to>
                <xdr:col>4</xdr:col>
                <xdr:colOff>63</xdr:colOff>
                <xdr:row>31</xdr:row>
                <xdr:rowOff>13</xdr:rowOff>
              </xdr:to>
            </anchor>
          </commentPr>
        </mc:Choice>
        <mc:Fallback/>
      </mc:AlternateContent>
    </comment>
    <comment ref="D9" authorId="0">
      <text>
        <r>
          <rPr>
            <sz val="8"/>
            <color rgb="FF000000"/>
            <rFont val="Tahoma"/>
            <family val="0"/>
          </rPr>
          <t xml:space="preserve">GA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9</xdr:colOff>
                <xdr:row>7</xdr:row>
                <xdr:rowOff>7</xdr:rowOff>
              </xdr:from>
              <xdr:to>
                <xdr:col>4</xdr:col>
                <xdr:colOff>55</xdr:colOff>
                <xdr:row>11</xdr:row>
                <xdr:rowOff>13</xdr:rowOff>
              </xdr:to>
            </anchor>
          </commentPr>
        </mc:Choice>
        <mc:Fallback/>
      </mc:AlternateContent>
    </comment>
    <comment ref="D10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23</xdr:colOff>
                <xdr:row>8</xdr:row>
                <xdr:rowOff>7</xdr:rowOff>
              </xdr:from>
              <xdr:to>
                <xdr:col>7</xdr:col>
                <xdr:colOff>4</xdr:colOff>
                <xdr:row>12</xdr:row>
                <xdr:rowOff>13</xdr:rowOff>
              </xdr:to>
            </anchor>
          </commentPr>
        </mc:Choice>
        <mc:Fallback/>
      </mc:AlternateContent>
    </comment>
    <comment ref="D29" authorId="0">
      <text>
        <r>
          <rPr>
            <sz val="8"/>
            <color rgb="FF000000"/>
            <rFont val="Tahoma"/>
            <family val="0"/>
          </rPr>
          <t xml:space="preserve">Headcount Act/Bud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27</xdr:row>
                <xdr:rowOff>7</xdr:rowOff>
              </xdr:from>
              <xdr:to>
                <xdr:col>6</xdr:col>
                <xdr:colOff>34</xdr:colOff>
                <xdr:row>31</xdr:row>
                <xdr:rowOff>13</xdr:rowOff>
              </xdr:to>
            </anchor>
          </commentPr>
        </mc:Choice>
        <mc:Fallback/>
      </mc:AlternateContent>
    </comment>
    <comment ref="G7" authorId="0">
      <text>
        <r>
          <rPr>
            <sz val="8"/>
            <color rgb="FF000000"/>
            <rFont val="Tahoma"/>
            <family val="0"/>
          </rPr>
          <t xml:space="preserve">Adaytum2
TYP=V
SVR=
LIB=Forecasting MRG
CBE=MRG Forecasting
FGD=Y
BGD=N
FGL=N
BGL=N
SUP=N
BBF=N
NTS=Y
VAL=Y
RHD=N
LCK=N
RFH=N
BBK=Y
OVF=N
IAB=N
BAZ=N
EAZ=N
P01=GA Forecasting
P02=SAP CC in Subregions
P03=Consolidated/Non Consolidated
R01=P&amp;L MRG Forecasting
C01=Months+Qs
RGP=adaytum_page_2
RGR=adaytum_row_2
RGC=adaytum_col_2
RGD=adaytum_data_2
VID=D401D91C4D9562C0
CHK=-1257027414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5</xdr:row>
                <xdr:rowOff>7</xdr:rowOff>
              </xdr:from>
              <xdr:to>
                <xdr:col>8</xdr:col>
                <xdr:colOff>24</xdr:colOff>
                <xdr:row>9</xdr:row>
                <xdr:rowOff>13</xdr:rowOff>
              </xdr:to>
            </anchor>
          </commentPr>
        </mc:Choice>
        <mc:Fallback/>
      </mc:AlternateContent>
    </comment>
    <comment ref="G8" authorId="0">
      <text>
        <r>
          <rPr>
            <sz val="8"/>
            <color rgb="FF000000"/>
            <rFont val="Tahoma"/>
            <family val="0"/>
          </rPr>
          <t xml:space="preserve">GA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6</xdr:row>
                <xdr:rowOff>7</xdr:rowOff>
              </xdr:from>
              <xdr:to>
                <xdr:col>8</xdr:col>
                <xdr:colOff>24</xdr:colOff>
                <xdr:row>10</xdr:row>
                <xdr:rowOff>13</xdr:rowOff>
              </xdr:to>
            </anchor>
          </commentPr>
        </mc:Choice>
        <mc:Fallback/>
      </mc:AlternateContent>
    </comment>
    <comment ref="G11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9</xdr:row>
                <xdr:rowOff>7</xdr:rowOff>
              </xdr:from>
              <xdr:to>
                <xdr:col>8</xdr:col>
                <xdr:colOff>24</xdr:colOff>
                <xdr:row>13</xdr:row>
                <xdr:rowOff>13</xdr:rowOff>
              </xdr:to>
            </anchor>
          </commentPr>
        </mc:Choice>
        <mc:Fallback/>
      </mc:AlternateContent>
    </comment>
    <comment ref="G12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97</xdr:colOff>
                <xdr:row>10</xdr:row>
                <xdr:rowOff>7</xdr:rowOff>
              </xdr:from>
              <xdr:to>
                <xdr:col>9</xdr:col>
                <xdr:colOff>17</xdr:colOff>
                <xdr:row>14</xdr:row>
                <xdr:rowOff>12</xdr:rowOff>
              </xdr:to>
            </anchor>
          </commentPr>
        </mc:Choice>
        <mc:Fallback/>
      </mc:AlternateContent>
    </comment>
    <comment ref="G13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97</xdr:colOff>
                <xdr:row>11</xdr:row>
                <xdr:rowOff>7</xdr:rowOff>
              </xdr:from>
              <xdr:to>
                <xdr:col>9</xdr:col>
                <xdr:colOff>17</xdr:colOff>
                <xdr:row>15</xdr:row>
                <xdr:rowOff>12</xdr:rowOff>
              </xdr:to>
            </anchor>
          </commentPr>
        </mc:Choice>
        <mc:Fallback/>
      </mc:AlternateContent>
    </comment>
    <comment ref="G14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97</xdr:colOff>
                <xdr:row>12</xdr:row>
                <xdr:rowOff>7</xdr:rowOff>
              </xdr:from>
              <xdr:to>
                <xdr:col>9</xdr:col>
                <xdr:colOff>17</xdr:colOff>
                <xdr:row>16</xdr:row>
                <xdr:rowOff>12</xdr:rowOff>
              </xdr:to>
            </anchor>
          </commentPr>
        </mc:Choice>
        <mc:Fallback/>
      </mc:AlternateContent>
    </comment>
    <comment ref="G15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97</xdr:colOff>
                <xdr:row>13</xdr:row>
                <xdr:rowOff>7</xdr:rowOff>
              </xdr:from>
              <xdr:to>
                <xdr:col>9</xdr:col>
                <xdr:colOff>17</xdr:colOff>
                <xdr:row>17</xdr:row>
                <xdr:rowOff>12</xdr:rowOff>
              </xdr:to>
            </anchor>
          </commentPr>
        </mc:Choice>
        <mc:Fallback/>
      </mc:AlternateContent>
    </comment>
    <comment ref="G16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97</xdr:colOff>
                <xdr:row>14</xdr:row>
                <xdr:rowOff>7</xdr:rowOff>
              </xdr:from>
              <xdr:to>
                <xdr:col>9</xdr:col>
                <xdr:colOff>17</xdr:colOff>
                <xdr:row>18</xdr:row>
                <xdr:rowOff>12</xdr:rowOff>
              </xdr:to>
            </anchor>
          </commentPr>
        </mc:Choice>
        <mc:Fallback/>
      </mc:AlternateContent>
    </comment>
    <comment ref="G17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97</xdr:colOff>
                <xdr:row>15</xdr:row>
                <xdr:rowOff>7</xdr:rowOff>
              </xdr:from>
              <xdr:to>
                <xdr:col>9</xdr:col>
                <xdr:colOff>17</xdr:colOff>
                <xdr:row>19</xdr:row>
                <xdr:rowOff>12</xdr:rowOff>
              </xdr:to>
            </anchor>
          </commentPr>
        </mc:Choice>
        <mc:Fallback/>
      </mc:AlternateContent>
    </comment>
    <comment ref="G18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97</xdr:colOff>
                <xdr:row>16</xdr:row>
                <xdr:rowOff>7</xdr:rowOff>
              </xdr:from>
              <xdr:to>
                <xdr:col>9</xdr:col>
                <xdr:colOff>17</xdr:colOff>
                <xdr:row>20</xdr:row>
                <xdr:rowOff>12</xdr:rowOff>
              </xdr:to>
            </anchor>
          </commentPr>
        </mc:Choice>
        <mc:Fallback/>
      </mc:AlternateContent>
    </comment>
    <comment ref="G19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97</xdr:colOff>
                <xdr:row>17</xdr:row>
                <xdr:rowOff>7</xdr:rowOff>
              </xdr:from>
              <xdr:to>
                <xdr:col>9</xdr:col>
                <xdr:colOff>17</xdr:colOff>
                <xdr:row>21</xdr:row>
                <xdr:rowOff>12</xdr:rowOff>
              </xdr:to>
            </anchor>
          </commentPr>
        </mc:Choice>
        <mc:Fallback/>
      </mc:AlternateContent>
    </comment>
    <comment ref="G20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97</xdr:colOff>
                <xdr:row>18</xdr:row>
                <xdr:rowOff>7</xdr:rowOff>
              </xdr:from>
              <xdr:to>
                <xdr:col>9</xdr:col>
                <xdr:colOff>17</xdr:colOff>
                <xdr:row>22</xdr:row>
                <xdr:rowOff>12</xdr:rowOff>
              </xdr:to>
            </anchor>
          </commentPr>
        </mc:Choice>
        <mc:Fallback/>
      </mc:AlternateContent>
    </comment>
    <comment ref="G21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97</xdr:colOff>
                <xdr:row>19</xdr:row>
                <xdr:rowOff>7</xdr:rowOff>
              </xdr:from>
              <xdr:to>
                <xdr:col>9</xdr:col>
                <xdr:colOff>17</xdr:colOff>
                <xdr:row>23</xdr:row>
                <xdr:rowOff>12</xdr:rowOff>
              </xdr:to>
            </anchor>
          </commentPr>
        </mc:Choice>
        <mc:Fallback/>
      </mc:AlternateContent>
    </comment>
    <comment ref="G22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97</xdr:colOff>
                <xdr:row>20</xdr:row>
                <xdr:rowOff>7</xdr:rowOff>
              </xdr:from>
              <xdr:to>
                <xdr:col>9</xdr:col>
                <xdr:colOff>17</xdr:colOff>
                <xdr:row>24</xdr:row>
                <xdr:rowOff>12</xdr:rowOff>
              </xdr:to>
            </anchor>
          </commentPr>
        </mc:Choice>
        <mc:Fallback/>
      </mc:AlternateContent>
    </comment>
    <comment ref="G23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97</xdr:colOff>
                <xdr:row>21</xdr:row>
                <xdr:rowOff>7</xdr:rowOff>
              </xdr:from>
              <xdr:to>
                <xdr:col>9</xdr:col>
                <xdr:colOff>17</xdr:colOff>
                <xdr:row>25</xdr:row>
                <xdr:rowOff>12</xdr:rowOff>
              </xdr:to>
            </anchor>
          </commentPr>
        </mc:Choice>
        <mc:Fallback/>
      </mc:AlternateContent>
    </comment>
    <comment ref="G26" authorId="0">
      <text>
        <r>
          <rPr>
            <sz val="8"/>
            <color rgb="FF000000"/>
            <rFont val="Tahoma"/>
            <family val="0"/>
          </rPr>
          <t xml:space="preserve">Adaytum2
TYP=V
SVR=
LIB=Forecasting MRG
CBE=Headcount Month Actuals
FGD=Y
BGD=N
FGL=N
BGL=N
SUP=N
BBF=N
NTS=Y
VAL=Y
RHD=N
LCK=N
RFH=N
BBK=Y
OVF=N
IAB=N
BAZ=N
EAZ=N
P01=Headcount Act/Bud
R01=SAP CC in Subregions
C01=Months
RGP=adaytum_page_6
RGR=adaytum_row_6
RGC=adaytum_col_6
RGD=adaytum_data_6
VID=3EF9B5314D9562C0
CHK=24196471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24</xdr:row>
                <xdr:rowOff>7</xdr:rowOff>
              </xdr:from>
              <xdr:to>
                <xdr:col>8</xdr:col>
                <xdr:colOff>24</xdr:colOff>
                <xdr:row>28</xdr:row>
                <xdr:rowOff>13</xdr:rowOff>
              </xdr:to>
            </anchor>
          </commentPr>
        </mc:Choice>
        <mc:Fallback/>
      </mc:AlternateContent>
    </comment>
    <comment ref="G27" authorId="0">
      <text>
        <r>
          <rPr>
            <sz val="8"/>
            <color rgb="FF000000"/>
            <rFont val="Tahoma"/>
            <family val="0"/>
          </rPr>
          <t xml:space="preserve">Headcount Act/Bud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25</xdr:row>
                <xdr:rowOff>7</xdr:rowOff>
              </xdr:from>
              <xdr:to>
                <xdr:col>8</xdr:col>
                <xdr:colOff>24</xdr:colOff>
                <xdr:row>29</xdr:row>
                <xdr:rowOff>13</xdr:rowOff>
              </xdr:to>
            </anchor>
          </commentPr>
        </mc:Choice>
        <mc:Fallback/>
      </mc:AlternateContent>
    </comment>
    <comment ref="G30" authorId="0">
      <text>
        <r>
          <rPr>
            <sz val="8"/>
            <color rgb="FF000000"/>
            <rFont val="Tahoma"/>
            <family val="0"/>
          </rPr>
          <t xml:space="preserve">SAP CC in Subregions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28</xdr:row>
                <xdr:rowOff>7</xdr:rowOff>
              </xdr:from>
              <xdr:to>
                <xdr:col>8</xdr:col>
                <xdr:colOff>24</xdr:colOff>
                <xdr:row>32</xdr:row>
                <xdr:rowOff>13</xdr:rowOff>
              </xdr:to>
            </anchor>
          </commentPr>
        </mc:Choice>
        <mc:Fallback/>
      </mc:AlternateContent>
    </comment>
    <comment ref="H8" authorId="0">
      <text>
        <r>
          <rPr>
            <sz val="8"/>
            <color rgb="FF000000"/>
            <rFont val="Tahoma"/>
            <family val="0"/>
          </rPr>
          <t xml:space="preserve">SAP CC in Subregions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15</xdr:colOff>
                <xdr:row>6</xdr:row>
                <xdr:rowOff>7</xdr:rowOff>
              </xdr:from>
              <xdr:to>
                <xdr:col>8</xdr:col>
                <xdr:colOff>23</xdr:colOff>
                <xdr:row>10</xdr:row>
                <xdr:rowOff>13</xdr:rowOff>
              </xdr:to>
            </anchor>
          </commentPr>
        </mc:Choice>
        <mc:Fallback/>
      </mc:AlternateContent>
    </comment>
    <comment ref="H10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8</xdr:row>
                <xdr:rowOff>7</xdr:rowOff>
              </xdr:from>
              <xdr:to>
                <xdr:col>9</xdr:col>
                <xdr:colOff>61</xdr:colOff>
                <xdr:row>12</xdr:row>
                <xdr:rowOff>13</xdr:rowOff>
              </xdr:to>
            </anchor>
          </commentPr>
        </mc:Choice>
        <mc:Fallback/>
      </mc:AlternateContent>
    </comment>
    <comment ref="H29" authorId="0">
      <text>
        <r>
          <rPr>
            <sz val="8"/>
            <color rgb="FF000000"/>
            <rFont val="Tahoma"/>
            <family val="0"/>
          </rPr>
          <t xml:space="preserve">Months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27</xdr:row>
                <xdr:rowOff>7</xdr:rowOff>
              </xdr:from>
              <xdr:to>
                <xdr:col>9</xdr:col>
                <xdr:colOff>63</xdr:colOff>
                <xdr:row>31</xdr:row>
                <xdr:rowOff>13</xdr:rowOff>
              </xdr:to>
            </anchor>
          </commentPr>
        </mc:Choice>
        <mc:Fallback/>
      </mc:AlternateContent>
    </comment>
    <comment ref="I8" authorId="0">
      <text>
        <r>
          <rPr>
            <sz val="8"/>
            <color rgb="FF000000"/>
            <rFont val="Tahoma"/>
            <family val="0"/>
          </rPr>
          <t xml:space="preserve">Consolidated/Non Consolidated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107</xdr:colOff>
                <xdr:row>6</xdr:row>
                <xdr:rowOff>7</xdr:rowOff>
              </xdr:from>
              <xdr:to>
                <xdr:col>9</xdr:col>
                <xdr:colOff>26</xdr:colOff>
                <xdr:row>10</xdr:row>
                <xdr:rowOff>13</xdr:rowOff>
              </xdr:to>
            </anchor>
          </commentPr>
        </mc:Choice>
        <mc:Fallback/>
      </mc:AlternateContent>
    </comment>
    <comment ref="I10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107</xdr:colOff>
                <xdr:row>8</xdr:row>
                <xdr:rowOff>7</xdr:rowOff>
              </xdr:from>
              <xdr:to>
                <xdr:col>9</xdr:col>
                <xdr:colOff>26</xdr:colOff>
                <xdr:row>12</xdr:row>
                <xdr:rowOff>13</xdr:rowOff>
              </xdr:to>
            </anchor>
          </commentPr>
        </mc:Choice>
        <mc:Fallback/>
      </mc:AlternateContent>
    </comment>
    <comment ref="J10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43</xdr:colOff>
                <xdr:row>8</xdr:row>
                <xdr:rowOff>7</xdr:rowOff>
              </xdr:from>
              <xdr:to>
                <xdr:col>10</xdr:col>
                <xdr:colOff>1</xdr:colOff>
                <xdr:row>12</xdr:row>
                <xdr:rowOff>13</xdr:rowOff>
              </xdr:to>
            </anchor>
          </commentPr>
        </mc:Choice>
        <mc:Fallback/>
      </mc:AlternateContent>
    </comment>
    <comment ref="K10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9</xdr:colOff>
                <xdr:row>8</xdr:row>
                <xdr:rowOff>7</xdr:rowOff>
              </xdr:from>
              <xdr:to>
                <xdr:col>10</xdr:col>
                <xdr:colOff>55</xdr:colOff>
                <xdr:row>12</xdr:row>
                <xdr:rowOff>13</xdr:rowOff>
              </xdr:to>
            </anchor>
          </commentPr>
        </mc:Choice>
        <mc:Fallback/>
      </mc:AlternateContent>
    </comment>
    <comment ref="M7" authorId="0">
      <text>
        <r>
          <rPr>
            <sz val="8"/>
            <color rgb="FF000000"/>
            <rFont val="Tahoma"/>
            <family val="0"/>
          </rPr>
          <t xml:space="preserve">Adaytum2
TYP=V
SVR=
LIB=Forecasting MRG
CBE=MRG Forecasting
FGD=Y
BGD=N
FGL=N
BGL=N
SUP=N
BBF=N
NTS=Y
VAL=Y
RHD=N
LCK=N
RFH=N
BBK=Y
OVF=N
IAB=N
BAZ=N
EAZ=N
P01=GA Forecasting
P02=SAP CC in Subregions
P03=Consolidated/Non Consolidated
R01=P&amp;L MRG Forecasting
C01=Months+Qs
RGP=adaytum_page_3
RGR=adaytum_row_3
RGC=adaytum_col_3
RGD=adaytum_data_3
VID=9A8978264D9562C0
CHK=1227083898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13</xdr:col>
                <xdr:colOff>16</xdr:colOff>
                <xdr:row>5</xdr:row>
                <xdr:rowOff>7</xdr:rowOff>
              </xdr:from>
              <xdr:to>
                <xdr:col>14</xdr:col>
                <xdr:colOff>27</xdr:colOff>
                <xdr:row>9</xdr:row>
                <xdr:rowOff>13</xdr:rowOff>
              </xdr:to>
            </anchor>
          </commentPr>
        </mc:Choice>
        <mc:Fallback/>
      </mc:AlternateContent>
    </comment>
    <comment ref="M8" authorId="0">
      <text>
        <r>
          <rPr>
            <sz val="8"/>
            <color rgb="FF000000"/>
            <rFont val="Tahoma"/>
            <family val="0"/>
          </rPr>
          <t xml:space="preserve">GA Forecasting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13</xdr:col>
                <xdr:colOff>16</xdr:colOff>
                <xdr:row>6</xdr:row>
                <xdr:rowOff>7</xdr:rowOff>
              </xdr:from>
              <xdr:to>
                <xdr:col>14</xdr:col>
                <xdr:colOff>23</xdr:colOff>
                <xdr:row>10</xdr:row>
                <xdr:rowOff>12</xdr:rowOff>
              </xdr:to>
            </anchor>
          </commentPr>
        </mc:Choice>
        <mc:Fallback/>
      </mc:AlternateContent>
    </comment>
    <comment ref="M11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13</xdr:col>
                <xdr:colOff>16</xdr:colOff>
                <xdr:row>9</xdr:row>
                <xdr:rowOff>7</xdr:rowOff>
              </xdr:from>
              <xdr:to>
                <xdr:col>14</xdr:col>
                <xdr:colOff>23</xdr:colOff>
                <xdr:row>13</xdr:row>
                <xdr:rowOff>12</xdr:rowOff>
              </xdr:to>
            </anchor>
          </commentPr>
        </mc:Choice>
        <mc:Fallback/>
      </mc:AlternateContent>
    </comment>
    <comment ref="M12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15</xdr:col>
                <xdr:colOff>5</xdr:colOff>
                <xdr:row>10</xdr:row>
                <xdr:rowOff>7</xdr:rowOff>
              </xdr:from>
              <xdr:to>
                <xdr:col>16</xdr:col>
                <xdr:colOff>52</xdr:colOff>
                <xdr:row>14</xdr:row>
                <xdr:rowOff>12</xdr:rowOff>
              </xdr:to>
            </anchor>
          </commentPr>
        </mc:Choice>
        <mc:Fallback/>
      </mc:AlternateContent>
    </comment>
    <comment ref="M13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15</xdr:col>
                <xdr:colOff>5</xdr:colOff>
                <xdr:row>11</xdr:row>
                <xdr:rowOff>7</xdr:rowOff>
              </xdr:from>
              <xdr:to>
                <xdr:col>16</xdr:col>
                <xdr:colOff>52</xdr:colOff>
                <xdr:row>15</xdr:row>
                <xdr:rowOff>12</xdr:rowOff>
              </xdr:to>
            </anchor>
          </commentPr>
        </mc:Choice>
        <mc:Fallback/>
      </mc:AlternateContent>
    </comment>
    <comment ref="M14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15</xdr:col>
                <xdr:colOff>5</xdr:colOff>
                <xdr:row>12</xdr:row>
                <xdr:rowOff>7</xdr:rowOff>
              </xdr:from>
              <xdr:to>
                <xdr:col>16</xdr:col>
                <xdr:colOff>52</xdr:colOff>
                <xdr:row>16</xdr:row>
                <xdr:rowOff>12</xdr:rowOff>
              </xdr:to>
            </anchor>
          </commentPr>
        </mc:Choice>
        <mc:Fallback/>
      </mc:AlternateContent>
    </comment>
    <comment ref="M15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15</xdr:col>
                <xdr:colOff>5</xdr:colOff>
                <xdr:row>13</xdr:row>
                <xdr:rowOff>7</xdr:rowOff>
              </xdr:from>
              <xdr:to>
                <xdr:col>16</xdr:col>
                <xdr:colOff>52</xdr:colOff>
                <xdr:row>17</xdr:row>
                <xdr:rowOff>12</xdr:rowOff>
              </xdr:to>
            </anchor>
          </commentPr>
        </mc:Choice>
        <mc:Fallback/>
      </mc:AlternateContent>
    </comment>
    <comment ref="M16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15</xdr:col>
                <xdr:colOff>5</xdr:colOff>
                <xdr:row>14</xdr:row>
                <xdr:rowOff>7</xdr:rowOff>
              </xdr:from>
              <xdr:to>
                <xdr:col>16</xdr:col>
                <xdr:colOff>52</xdr:colOff>
                <xdr:row>18</xdr:row>
                <xdr:rowOff>12</xdr:rowOff>
              </xdr:to>
            </anchor>
          </commentPr>
        </mc:Choice>
        <mc:Fallback/>
      </mc:AlternateContent>
    </comment>
    <comment ref="M17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15</xdr:col>
                <xdr:colOff>5</xdr:colOff>
                <xdr:row>15</xdr:row>
                <xdr:rowOff>7</xdr:rowOff>
              </xdr:from>
              <xdr:to>
                <xdr:col>16</xdr:col>
                <xdr:colOff>52</xdr:colOff>
                <xdr:row>19</xdr:row>
                <xdr:rowOff>12</xdr:rowOff>
              </xdr:to>
            </anchor>
          </commentPr>
        </mc:Choice>
        <mc:Fallback/>
      </mc:AlternateContent>
    </comment>
    <comment ref="M18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15</xdr:col>
                <xdr:colOff>5</xdr:colOff>
                <xdr:row>16</xdr:row>
                <xdr:rowOff>7</xdr:rowOff>
              </xdr:from>
              <xdr:to>
                <xdr:col>16</xdr:col>
                <xdr:colOff>52</xdr:colOff>
                <xdr:row>20</xdr:row>
                <xdr:rowOff>12</xdr:rowOff>
              </xdr:to>
            </anchor>
          </commentPr>
        </mc:Choice>
        <mc:Fallback/>
      </mc:AlternateContent>
    </comment>
    <comment ref="M19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15</xdr:col>
                <xdr:colOff>5</xdr:colOff>
                <xdr:row>17</xdr:row>
                <xdr:rowOff>7</xdr:rowOff>
              </xdr:from>
              <xdr:to>
                <xdr:col>16</xdr:col>
                <xdr:colOff>52</xdr:colOff>
                <xdr:row>21</xdr:row>
                <xdr:rowOff>12</xdr:rowOff>
              </xdr:to>
            </anchor>
          </commentPr>
        </mc:Choice>
        <mc:Fallback/>
      </mc:AlternateContent>
    </comment>
    <comment ref="M20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15</xdr:col>
                <xdr:colOff>5</xdr:colOff>
                <xdr:row>18</xdr:row>
                <xdr:rowOff>7</xdr:rowOff>
              </xdr:from>
              <xdr:to>
                <xdr:col>16</xdr:col>
                <xdr:colOff>52</xdr:colOff>
                <xdr:row>22</xdr:row>
                <xdr:rowOff>12</xdr:rowOff>
              </xdr:to>
            </anchor>
          </commentPr>
        </mc:Choice>
        <mc:Fallback/>
      </mc:AlternateContent>
    </comment>
    <comment ref="M21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15</xdr:col>
                <xdr:colOff>5</xdr:colOff>
                <xdr:row>19</xdr:row>
                <xdr:rowOff>7</xdr:rowOff>
              </xdr:from>
              <xdr:to>
                <xdr:col>16</xdr:col>
                <xdr:colOff>52</xdr:colOff>
                <xdr:row>23</xdr:row>
                <xdr:rowOff>12</xdr:rowOff>
              </xdr:to>
            </anchor>
          </commentPr>
        </mc:Choice>
        <mc:Fallback/>
      </mc:AlternateContent>
    </comment>
    <comment ref="M22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15</xdr:col>
                <xdr:colOff>5</xdr:colOff>
                <xdr:row>20</xdr:row>
                <xdr:rowOff>7</xdr:rowOff>
              </xdr:from>
              <xdr:to>
                <xdr:col>16</xdr:col>
                <xdr:colOff>52</xdr:colOff>
                <xdr:row>24</xdr:row>
                <xdr:rowOff>12</xdr:rowOff>
              </xdr:to>
            </anchor>
          </commentPr>
        </mc:Choice>
        <mc:Fallback/>
      </mc:AlternateContent>
    </comment>
    <comment ref="M23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15</xdr:col>
                <xdr:colOff>5</xdr:colOff>
                <xdr:row>21</xdr:row>
                <xdr:rowOff>7</xdr:rowOff>
              </xdr:from>
              <xdr:to>
                <xdr:col>16</xdr:col>
                <xdr:colOff>52</xdr:colOff>
                <xdr:row>25</xdr:row>
                <xdr:rowOff>12</xdr:rowOff>
              </xdr:to>
            </anchor>
          </commentPr>
        </mc:Choice>
        <mc:Fallback/>
      </mc:AlternateContent>
    </comment>
    <comment ref="N8" authorId="0">
      <text>
        <r>
          <rPr>
            <sz val="8"/>
            <color rgb="FF000000"/>
            <rFont val="Tahoma"/>
            <family val="0"/>
          </rPr>
          <t xml:space="preserve">SAP CC in Subregions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7</xdr:colOff>
                <xdr:row>6</xdr:row>
                <xdr:rowOff>7</xdr:rowOff>
              </xdr:from>
              <xdr:to>
                <xdr:col>13</xdr:col>
                <xdr:colOff>30</xdr:colOff>
                <xdr:row>10</xdr:row>
                <xdr:rowOff>12</xdr:rowOff>
              </xdr:to>
            </anchor>
          </commentPr>
        </mc:Choice>
        <mc:Fallback/>
      </mc:AlternateContent>
    </comment>
    <comment ref="N10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16</xdr:colOff>
                <xdr:row>8</xdr:row>
                <xdr:rowOff>7</xdr:rowOff>
              </xdr:from>
              <xdr:to>
                <xdr:col>15</xdr:col>
                <xdr:colOff>60</xdr:colOff>
                <xdr:row>12</xdr:row>
                <xdr:rowOff>12</xdr:rowOff>
              </xdr:to>
            </anchor>
          </commentPr>
        </mc:Choice>
        <mc:Fallback/>
      </mc:AlternateContent>
    </comment>
    <comment ref="N26" authorId="0">
      <text>
        <r>
          <rPr>
            <sz val="8"/>
            <color rgb="FF000000"/>
            <rFont val="Tahoma"/>
            <family val="0"/>
          </rPr>
          <t xml:space="preserve">Adaytum2
TYP=V
SVR=
LIB=Forecasting MRG
CBE=Headcount Month Actuals
FGD=Y
BGD=N
FGL=N
BGL=N
SUP=N
BBF=N
NTS=Y
VAL=Y
RHD=N
LCK=N
RFH=N
BBK=Y
OVF=N
IAB=N
BAZ=N
EAZ=N
P01=Headcount Act/Bud
R01=SAP CC in Subregions
C01=Months
RGP=adaytum_page_7
RGR=adaytum_row_7
RGC=adaytum_col_7
RGD=adaytum_data_7
VID=97E180354D9562C0
CHK=-1836337394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16</xdr:colOff>
                <xdr:row>24</xdr:row>
                <xdr:rowOff>7</xdr:rowOff>
              </xdr:from>
              <xdr:to>
                <xdr:col>15</xdr:col>
                <xdr:colOff>63</xdr:colOff>
                <xdr:row>28</xdr:row>
                <xdr:rowOff>13</xdr:rowOff>
              </xdr:to>
            </anchor>
          </commentPr>
        </mc:Choice>
        <mc:Fallback/>
      </mc:AlternateContent>
    </comment>
    <comment ref="N27" authorId="0">
      <text>
        <r>
          <rPr>
            <sz val="8"/>
            <color rgb="FF000000"/>
            <rFont val="Tahoma"/>
            <family val="0"/>
          </rPr>
          <t xml:space="preserve">Headcount Act/Bud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16</xdr:colOff>
                <xdr:row>25</xdr:row>
                <xdr:rowOff>7</xdr:rowOff>
              </xdr:from>
              <xdr:to>
                <xdr:col>15</xdr:col>
                <xdr:colOff>63</xdr:colOff>
                <xdr:row>29</xdr:row>
                <xdr:rowOff>13</xdr:rowOff>
              </xdr:to>
            </anchor>
          </commentPr>
        </mc:Choice>
        <mc:Fallback/>
      </mc:AlternateContent>
    </comment>
    <comment ref="N30" authorId="0">
      <text>
        <r>
          <rPr>
            <sz val="8"/>
            <color rgb="FF000000"/>
            <rFont val="Tahoma"/>
            <family val="0"/>
          </rPr>
          <t xml:space="preserve">SAP CC in Subregions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16</xdr:colOff>
                <xdr:row>28</xdr:row>
                <xdr:rowOff>7</xdr:rowOff>
              </xdr:from>
              <xdr:to>
                <xdr:col>15</xdr:col>
                <xdr:colOff>63</xdr:colOff>
                <xdr:row>32</xdr:row>
                <xdr:rowOff>13</xdr:rowOff>
              </xdr:to>
            </anchor>
          </commentPr>
        </mc:Choice>
        <mc:Fallback/>
      </mc:AlternateContent>
    </comment>
    <comment ref="O8" authorId="0">
      <text>
        <r>
          <rPr>
            <sz val="8"/>
            <color rgb="FF000000"/>
            <rFont val="Tahoma"/>
            <family val="0"/>
          </rPr>
          <t xml:space="preserve">Consolidated/Non Consolidated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33</xdr:colOff>
                <xdr:row>6</xdr:row>
                <xdr:rowOff>7</xdr:rowOff>
              </xdr:from>
              <xdr:to>
                <xdr:col>13</xdr:col>
                <xdr:colOff>55</xdr:colOff>
                <xdr:row>10</xdr:row>
                <xdr:rowOff>12</xdr:rowOff>
              </xdr:to>
            </anchor>
          </commentPr>
        </mc:Choice>
        <mc:Fallback/>
      </mc:AlternateContent>
    </comment>
    <comment ref="O10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33</xdr:colOff>
                <xdr:row>8</xdr:row>
                <xdr:rowOff>7</xdr:rowOff>
              </xdr:from>
              <xdr:to>
                <xdr:col>13</xdr:col>
                <xdr:colOff>55</xdr:colOff>
                <xdr:row>12</xdr:row>
                <xdr:rowOff>12</xdr:rowOff>
              </xdr:to>
            </anchor>
          </commentPr>
        </mc:Choice>
        <mc:Fallback/>
      </mc:AlternateContent>
    </comment>
    <comment ref="O29" authorId="0">
      <text>
        <r>
          <rPr>
            <sz val="8"/>
            <color rgb="FF000000"/>
            <rFont val="Tahoma"/>
            <family val="0"/>
          </rPr>
          <t xml:space="preserve">Months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16</xdr:colOff>
                <xdr:row>27</xdr:row>
                <xdr:rowOff>7</xdr:rowOff>
              </xdr:from>
              <xdr:to>
                <xdr:col>16</xdr:col>
                <xdr:colOff>63</xdr:colOff>
                <xdr:row>31</xdr:row>
                <xdr:rowOff>13</xdr:rowOff>
              </xdr:to>
            </anchor>
          </commentPr>
        </mc:Choice>
        <mc:Fallback/>
      </mc:AlternateContent>
    </comment>
    <comment ref="P10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62</xdr:colOff>
                <xdr:row>8</xdr:row>
                <xdr:rowOff>7</xdr:rowOff>
              </xdr:from>
              <xdr:to>
                <xdr:col>13</xdr:col>
                <xdr:colOff>84</xdr:colOff>
                <xdr:row>12</xdr:row>
                <xdr:rowOff>12</xdr:rowOff>
              </xdr:to>
            </anchor>
          </commentPr>
        </mc:Choice>
        <mc:Fallback/>
      </mc:AlternateContent>
    </comment>
    <comment ref="P29" authorId="0">
      <text>
        <r>
          <rPr>
            <sz val="8"/>
            <color rgb="FF000000"/>
            <rFont val="Tahoma"/>
            <family val="0"/>
          </rPr>
          <t xml:space="preserve">Months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16</xdr:colOff>
                <xdr:row>27</xdr:row>
                <xdr:rowOff>7</xdr:rowOff>
              </xdr:from>
              <xdr:to>
                <xdr:col>20</xdr:col>
                <xdr:colOff>7</xdr:colOff>
                <xdr:row>31</xdr:row>
                <xdr:rowOff>13</xdr:rowOff>
              </xdr:to>
            </anchor>
          </commentPr>
        </mc:Choice>
        <mc:Fallback/>
      </mc:AlternateContent>
    </comment>
    <comment ref="Q10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68</xdr:colOff>
                <xdr:row>8</xdr:row>
                <xdr:rowOff>7</xdr:rowOff>
              </xdr:from>
              <xdr:to>
                <xdr:col>13</xdr:col>
                <xdr:colOff>88</xdr:colOff>
                <xdr:row>12</xdr:row>
                <xdr:rowOff>12</xdr:rowOff>
              </xdr:to>
            </anchor>
          </commentPr>
        </mc:Choice>
        <mc:Fallback/>
      </mc:AlternateContent>
    </comment>
    <comment ref="Q29" authorId="0">
      <text>
        <r>
          <rPr>
            <sz val="8"/>
            <color rgb="FF000000"/>
            <rFont val="Tahoma"/>
            <family val="0"/>
          </rPr>
          <t xml:space="preserve">Months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16</xdr:colOff>
                <xdr:row>27</xdr:row>
                <xdr:rowOff>7</xdr:rowOff>
              </xdr:from>
              <xdr:to>
                <xdr:col>21</xdr:col>
                <xdr:colOff>26</xdr:colOff>
                <xdr:row>31</xdr:row>
                <xdr:rowOff>13</xdr:rowOff>
              </xdr:to>
            </anchor>
          </commentPr>
        </mc:Choice>
        <mc:Fallback/>
      </mc:AlternateContent>
    </comment>
    <comment ref="R29" authorId="0">
      <text>
        <r>
          <rPr>
            <sz val="8"/>
            <color rgb="FF000000"/>
            <rFont val="Tahoma"/>
            <family val="0"/>
          </rPr>
          <t xml:space="preserve">Months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16</xdr:colOff>
                <xdr:row>27</xdr:row>
                <xdr:rowOff>7</xdr:rowOff>
              </xdr:from>
              <xdr:to>
                <xdr:col>21</xdr:col>
                <xdr:colOff>58</xdr:colOff>
                <xdr:row>31</xdr:row>
                <xdr:rowOff>13</xdr:rowOff>
              </xdr:to>
            </anchor>
          </commentPr>
        </mc:Choice>
        <mc:Fallback/>
      </mc:AlternateContent>
    </comment>
    <comment ref="AA7" authorId="0">
      <text>
        <r>
          <rPr>
            <sz val="8"/>
            <color rgb="FF000000"/>
            <rFont val="Tahoma"/>
            <family val="0"/>
          </rPr>
          <t xml:space="preserve">Adaytum2
TYP=V
SVR=
LIB=Forecasting MRG
CBE=MRG Forecasting
FGD=Y
BGD=N
FGL=N
BGL=N
SUP=N
BBF=N
NTS=Y
VAL=Y
RHD=N
LCK=N
RFH=N
BBK=Y
OVF=N
IAB=N
BAZ=N
EAZ=N
P01=SAP CC in Subregions
P02=Months+Qs
P03=Consolidated/Non Consolidated
R01=P&amp;L MRG Forecasting
C01=GA Forecasting
RGP=adaytum_page_4
RGR=adaytum_row_4
RGC=adaytum_col_4
RGD=adaytum_data_4
VID=D6B492704D9562C0
CHK=-1042407993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27</xdr:col>
                <xdr:colOff>16</xdr:colOff>
                <xdr:row>5</xdr:row>
                <xdr:rowOff>7</xdr:rowOff>
              </xdr:from>
              <xdr:to>
                <xdr:col>28</xdr:col>
                <xdr:colOff>66</xdr:colOff>
                <xdr:row>9</xdr:row>
                <xdr:rowOff>13</xdr:rowOff>
              </xdr:to>
            </anchor>
          </commentPr>
        </mc:Choice>
        <mc:Fallback/>
      </mc:AlternateContent>
    </comment>
    <comment ref="AA8" authorId="0">
      <text>
        <r>
          <rPr>
            <sz val="8"/>
            <color rgb="FF000000"/>
            <rFont val="Tahoma"/>
            <family val="0"/>
          </rPr>
          <t xml:space="preserve">SAP CC in Subregions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27</xdr:col>
                <xdr:colOff>16</xdr:colOff>
                <xdr:row>6</xdr:row>
                <xdr:rowOff>7</xdr:rowOff>
              </xdr:from>
              <xdr:to>
                <xdr:col>28</xdr:col>
                <xdr:colOff>65</xdr:colOff>
                <xdr:row>10</xdr:row>
                <xdr:rowOff>12</xdr:rowOff>
              </xdr:to>
            </anchor>
          </commentPr>
        </mc:Choice>
        <mc:Fallback/>
      </mc:AlternateContent>
    </comment>
    <comment ref="AA11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27</xdr:col>
                <xdr:colOff>16</xdr:colOff>
                <xdr:row>9</xdr:row>
                <xdr:rowOff>7</xdr:rowOff>
              </xdr:from>
              <xdr:to>
                <xdr:col>28</xdr:col>
                <xdr:colOff>65</xdr:colOff>
                <xdr:row>13</xdr:row>
                <xdr:rowOff>12</xdr:rowOff>
              </xdr:to>
            </anchor>
          </commentPr>
        </mc:Choice>
        <mc:Fallback/>
      </mc:AlternateContent>
    </comment>
    <comment ref="AA12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30</xdr:col>
                <xdr:colOff>8</xdr:colOff>
                <xdr:row>10</xdr:row>
                <xdr:rowOff>7</xdr:rowOff>
              </xdr:from>
              <xdr:to>
                <xdr:col>31</xdr:col>
                <xdr:colOff>61</xdr:colOff>
                <xdr:row>14</xdr:row>
                <xdr:rowOff>12</xdr:rowOff>
              </xdr:to>
            </anchor>
          </commentPr>
        </mc:Choice>
        <mc:Fallback/>
      </mc:AlternateContent>
    </comment>
    <comment ref="AA13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30</xdr:col>
                <xdr:colOff>8</xdr:colOff>
                <xdr:row>11</xdr:row>
                <xdr:rowOff>7</xdr:rowOff>
              </xdr:from>
              <xdr:to>
                <xdr:col>31</xdr:col>
                <xdr:colOff>61</xdr:colOff>
                <xdr:row>15</xdr:row>
                <xdr:rowOff>12</xdr:rowOff>
              </xdr:to>
            </anchor>
          </commentPr>
        </mc:Choice>
        <mc:Fallback/>
      </mc:AlternateContent>
    </comment>
    <comment ref="AA14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30</xdr:col>
                <xdr:colOff>8</xdr:colOff>
                <xdr:row>12</xdr:row>
                <xdr:rowOff>7</xdr:rowOff>
              </xdr:from>
              <xdr:to>
                <xdr:col>31</xdr:col>
                <xdr:colOff>61</xdr:colOff>
                <xdr:row>16</xdr:row>
                <xdr:rowOff>12</xdr:rowOff>
              </xdr:to>
            </anchor>
          </commentPr>
        </mc:Choice>
        <mc:Fallback/>
      </mc:AlternateContent>
    </comment>
    <comment ref="AA15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30</xdr:col>
                <xdr:colOff>8</xdr:colOff>
                <xdr:row>13</xdr:row>
                <xdr:rowOff>7</xdr:rowOff>
              </xdr:from>
              <xdr:to>
                <xdr:col>31</xdr:col>
                <xdr:colOff>61</xdr:colOff>
                <xdr:row>17</xdr:row>
                <xdr:rowOff>12</xdr:rowOff>
              </xdr:to>
            </anchor>
          </commentPr>
        </mc:Choice>
        <mc:Fallback/>
      </mc:AlternateContent>
    </comment>
    <comment ref="AA16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30</xdr:col>
                <xdr:colOff>8</xdr:colOff>
                <xdr:row>14</xdr:row>
                <xdr:rowOff>7</xdr:rowOff>
              </xdr:from>
              <xdr:to>
                <xdr:col>31</xdr:col>
                <xdr:colOff>61</xdr:colOff>
                <xdr:row>18</xdr:row>
                <xdr:rowOff>12</xdr:rowOff>
              </xdr:to>
            </anchor>
          </commentPr>
        </mc:Choice>
        <mc:Fallback/>
      </mc:AlternateContent>
    </comment>
    <comment ref="AA17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30</xdr:col>
                <xdr:colOff>8</xdr:colOff>
                <xdr:row>15</xdr:row>
                <xdr:rowOff>7</xdr:rowOff>
              </xdr:from>
              <xdr:to>
                <xdr:col>31</xdr:col>
                <xdr:colOff>61</xdr:colOff>
                <xdr:row>19</xdr:row>
                <xdr:rowOff>12</xdr:rowOff>
              </xdr:to>
            </anchor>
          </commentPr>
        </mc:Choice>
        <mc:Fallback/>
      </mc:AlternateContent>
    </comment>
    <comment ref="AA18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30</xdr:col>
                <xdr:colOff>8</xdr:colOff>
                <xdr:row>16</xdr:row>
                <xdr:rowOff>7</xdr:rowOff>
              </xdr:from>
              <xdr:to>
                <xdr:col>31</xdr:col>
                <xdr:colOff>61</xdr:colOff>
                <xdr:row>20</xdr:row>
                <xdr:rowOff>12</xdr:rowOff>
              </xdr:to>
            </anchor>
          </commentPr>
        </mc:Choice>
        <mc:Fallback/>
      </mc:AlternateContent>
    </comment>
    <comment ref="AA19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30</xdr:col>
                <xdr:colOff>8</xdr:colOff>
                <xdr:row>17</xdr:row>
                <xdr:rowOff>7</xdr:rowOff>
              </xdr:from>
              <xdr:to>
                <xdr:col>31</xdr:col>
                <xdr:colOff>61</xdr:colOff>
                <xdr:row>21</xdr:row>
                <xdr:rowOff>12</xdr:rowOff>
              </xdr:to>
            </anchor>
          </commentPr>
        </mc:Choice>
        <mc:Fallback/>
      </mc:AlternateContent>
    </comment>
    <comment ref="AA20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30</xdr:col>
                <xdr:colOff>8</xdr:colOff>
                <xdr:row>18</xdr:row>
                <xdr:rowOff>7</xdr:rowOff>
              </xdr:from>
              <xdr:to>
                <xdr:col>31</xdr:col>
                <xdr:colOff>61</xdr:colOff>
                <xdr:row>22</xdr:row>
                <xdr:rowOff>12</xdr:rowOff>
              </xdr:to>
            </anchor>
          </commentPr>
        </mc:Choice>
        <mc:Fallback/>
      </mc:AlternateContent>
    </comment>
    <comment ref="AA21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30</xdr:col>
                <xdr:colOff>8</xdr:colOff>
                <xdr:row>19</xdr:row>
                <xdr:rowOff>7</xdr:rowOff>
              </xdr:from>
              <xdr:to>
                <xdr:col>31</xdr:col>
                <xdr:colOff>61</xdr:colOff>
                <xdr:row>23</xdr:row>
                <xdr:rowOff>12</xdr:rowOff>
              </xdr:to>
            </anchor>
          </commentPr>
        </mc:Choice>
        <mc:Fallback/>
      </mc:AlternateContent>
    </comment>
    <comment ref="AA22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30</xdr:col>
                <xdr:colOff>8</xdr:colOff>
                <xdr:row>20</xdr:row>
                <xdr:rowOff>7</xdr:rowOff>
              </xdr:from>
              <xdr:to>
                <xdr:col>31</xdr:col>
                <xdr:colOff>61</xdr:colOff>
                <xdr:row>24</xdr:row>
                <xdr:rowOff>12</xdr:rowOff>
              </xdr:to>
            </anchor>
          </commentPr>
        </mc:Choice>
        <mc:Fallback/>
      </mc:AlternateContent>
    </comment>
    <comment ref="AA23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30</xdr:col>
                <xdr:colOff>8</xdr:colOff>
                <xdr:row>21</xdr:row>
                <xdr:rowOff>7</xdr:rowOff>
              </xdr:from>
              <xdr:to>
                <xdr:col>31</xdr:col>
                <xdr:colOff>61</xdr:colOff>
                <xdr:row>25</xdr:row>
                <xdr:rowOff>12</xdr:rowOff>
              </xdr:to>
            </anchor>
          </commentPr>
        </mc:Choice>
        <mc:Fallback/>
      </mc:AlternateContent>
    </comment>
    <comment ref="AA26" authorId="0">
      <text>
        <r>
          <rPr>
            <sz val="8"/>
            <color rgb="FF000000"/>
            <rFont val="Tahoma"/>
            <family val="0"/>
          </rPr>
          <t xml:space="preserve">Adaytum2
TYP=V
SVR=
LIB=Forecasting MRG
CBE=Headcount Month Actuals
FGD=Y
BGD=N
FGL=N
BGL=N
SUP=N
BBF=N
NTS=Y
VAL=Y
RHD=N
LCK=N
RFH=N
BBK=Y
OVF=N
IAB=N
BAZ=N
EAZ=N
P01=Months
R01=SAP CC in Subregions
C01=Headcount Act/Bud
RGP=adaytum_page_8
RGR=adaytum_row_8
RGC=adaytum_col_8
RGD=adaytum_data_8
VID=DDF9C032529462C0
CHK=-349268761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27</xdr:col>
                <xdr:colOff>16</xdr:colOff>
                <xdr:row>24</xdr:row>
                <xdr:rowOff>7</xdr:rowOff>
              </xdr:from>
              <xdr:to>
                <xdr:col>28</xdr:col>
                <xdr:colOff>67</xdr:colOff>
                <xdr:row>28</xdr:row>
                <xdr:rowOff>13</xdr:rowOff>
              </xdr:to>
            </anchor>
          </commentPr>
        </mc:Choice>
        <mc:Fallback/>
      </mc:AlternateContent>
    </comment>
    <comment ref="AA27" authorId="0">
      <text>
        <r>
          <rPr>
            <sz val="8"/>
            <color rgb="FF000000"/>
            <rFont val="Tahoma"/>
            <family val="0"/>
          </rPr>
          <t xml:space="preserve">Months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27</xdr:col>
                <xdr:colOff>16</xdr:colOff>
                <xdr:row>25</xdr:row>
                <xdr:rowOff>7</xdr:rowOff>
              </xdr:from>
              <xdr:to>
                <xdr:col>28</xdr:col>
                <xdr:colOff>67</xdr:colOff>
                <xdr:row>29</xdr:row>
                <xdr:rowOff>13</xdr:rowOff>
              </xdr:to>
            </anchor>
          </commentPr>
        </mc:Choice>
        <mc:Fallback/>
      </mc:AlternateContent>
    </comment>
    <comment ref="AA30" authorId="0">
      <text>
        <r>
          <rPr>
            <sz val="8"/>
            <color rgb="FF000000"/>
            <rFont val="Tahoma"/>
            <family val="0"/>
          </rPr>
          <t xml:space="preserve">SAP CC in Subregions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27</xdr:col>
                <xdr:colOff>16</xdr:colOff>
                <xdr:row>28</xdr:row>
                <xdr:rowOff>7</xdr:rowOff>
              </xdr:from>
              <xdr:to>
                <xdr:col>28</xdr:col>
                <xdr:colOff>67</xdr:colOff>
                <xdr:row>32</xdr:row>
                <xdr:rowOff>13</xdr:rowOff>
              </xdr:to>
            </anchor>
          </commentPr>
        </mc:Choice>
        <mc:Fallback/>
      </mc:AlternateContent>
    </comment>
    <comment ref="AB8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29</xdr:col>
                <xdr:colOff>74</xdr:colOff>
                <xdr:row>6</xdr:row>
                <xdr:rowOff>7</xdr:rowOff>
              </xdr:from>
              <xdr:to>
                <xdr:col>31</xdr:col>
                <xdr:colOff>44</xdr:colOff>
                <xdr:row>10</xdr:row>
                <xdr:rowOff>12</xdr:rowOff>
              </xdr:to>
            </anchor>
          </commentPr>
        </mc:Choice>
        <mc:Fallback/>
      </mc:AlternateContent>
    </comment>
    <comment ref="AB10" authorId="0">
      <text>
        <r>
          <rPr>
            <sz val="8"/>
            <color rgb="FF000000"/>
            <rFont val="Tahoma"/>
            <family val="0"/>
          </rPr>
          <t xml:space="preserve">GA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28</xdr:col>
                <xdr:colOff>12</xdr:colOff>
                <xdr:row>8</xdr:row>
                <xdr:rowOff>7</xdr:rowOff>
              </xdr:from>
              <xdr:to>
                <xdr:col>29</xdr:col>
                <xdr:colOff>65</xdr:colOff>
                <xdr:row>12</xdr:row>
                <xdr:rowOff>12</xdr:rowOff>
              </xdr:to>
            </anchor>
          </commentPr>
        </mc:Choice>
        <mc:Fallback/>
      </mc:AlternateContent>
    </comment>
    <comment ref="AB29" authorId="0">
      <text>
        <r>
          <rPr>
            <sz val="8"/>
            <color rgb="FF000000"/>
            <rFont val="Tahoma"/>
            <family val="0"/>
          </rPr>
          <t xml:space="preserve">Headcount Act/Bud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28</xdr:col>
                <xdr:colOff>12</xdr:colOff>
                <xdr:row>27</xdr:row>
                <xdr:rowOff>7</xdr:rowOff>
              </xdr:from>
              <xdr:to>
                <xdr:col>29</xdr:col>
                <xdr:colOff>67</xdr:colOff>
                <xdr:row>31</xdr:row>
                <xdr:rowOff>13</xdr:rowOff>
              </xdr:to>
            </anchor>
          </commentPr>
        </mc:Choice>
        <mc:Fallback/>
      </mc:AlternateContent>
    </comment>
    <comment ref="AC8" authorId="0">
      <text>
        <r>
          <rPr>
            <sz val="8"/>
            <color rgb="FF000000"/>
            <rFont val="Tahoma"/>
            <family val="0"/>
          </rPr>
          <t xml:space="preserve">Consolidated/Non Consolidated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30</xdr:col>
                <xdr:colOff>62</xdr:colOff>
                <xdr:row>6</xdr:row>
                <xdr:rowOff>7</xdr:rowOff>
              </xdr:from>
              <xdr:to>
                <xdr:col>32</xdr:col>
                <xdr:colOff>34</xdr:colOff>
                <xdr:row>10</xdr:row>
                <xdr:rowOff>12</xdr:rowOff>
              </xdr:to>
            </anchor>
          </commentPr>
        </mc:Choice>
        <mc:Fallback/>
      </mc:AlternateContent>
    </comment>
    <comment ref="AC10" authorId="0">
      <text>
        <r>
          <rPr>
            <sz val="8"/>
            <color rgb="FF000000"/>
            <rFont val="Tahoma"/>
            <family val="0"/>
          </rPr>
          <t xml:space="preserve">GA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30</xdr:col>
                <xdr:colOff>62</xdr:colOff>
                <xdr:row>8</xdr:row>
                <xdr:rowOff>7</xdr:rowOff>
              </xdr:from>
              <xdr:to>
                <xdr:col>32</xdr:col>
                <xdr:colOff>34</xdr:colOff>
                <xdr:row>12</xdr:row>
                <xdr:rowOff>12</xdr:rowOff>
              </xdr:to>
            </anchor>
          </commentPr>
        </mc:Choice>
        <mc:Fallback/>
      </mc:AlternateContent>
    </comment>
    <comment ref="AC29" authorId="0">
      <text>
        <r>
          <rPr>
            <sz val="8"/>
            <color rgb="FF000000"/>
            <rFont val="Tahoma"/>
            <family val="0"/>
          </rPr>
          <t xml:space="preserve">Headcount Act/Bud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29</xdr:col>
                <xdr:colOff>12</xdr:colOff>
                <xdr:row>27</xdr:row>
                <xdr:rowOff>7</xdr:rowOff>
              </xdr:from>
              <xdr:to>
                <xdr:col>30</xdr:col>
                <xdr:colOff>67</xdr:colOff>
                <xdr:row>31</xdr:row>
                <xdr:rowOff>13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6" authorId="0">
      <text>
        <r>
          <rPr>
            <sz val="8"/>
            <color rgb="FF000000"/>
            <rFont val="Tahoma"/>
            <family val="0"/>
          </rPr>
          <t xml:space="preserve">Adaytum2
TYP=V
SVR=
LIB=Forecasting MRG
CBE=MRG Forecasting
FGD=Y
BGD=Y
FGL=Y
BGL=N
SUP=N
BBF=N
NTS=Y
VAL=Y
RHD=N
LCK=N
RFH=N
BBK=Y
OVF=N
IAB=N
BAZ=N
EAZ=N
RGP=adaytum_page_1
RGR=adaytum_row_1
RGC=adaytum_col_1
RGD=adaytum_data_1
P01=Months+Qs
P02=Consolidated/Non Consolidated
R01=GA Forecasting
R02=P&amp;L MRG Forecasting
C01=SAP CC in Subregions
VID=1037B4874F9562C0
CHK=-1809630609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4</xdr:row>
                <xdr:rowOff>7</xdr:rowOff>
              </xdr:from>
              <xdr:to>
                <xdr:col>2</xdr:col>
                <xdr:colOff>-17</xdr:colOff>
                <xdr:row>8</xdr:row>
                <xdr:rowOff>13</xdr:rowOff>
              </xdr:to>
            </anchor>
          </commentPr>
        </mc:Choice>
        <mc:Fallback/>
      </mc:AlternateContent>
    </comment>
    <comment ref="A7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5</xdr:row>
                <xdr:rowOff>7</xdr:rowOff>
              </xdr:from>
              <xdr:to>
                <xdr:col>2</xdr:col>
                <xdr:colOff>-17</xdr:colOff>
                <xdr:row>8</xdr:row>
                <xdr:rowOff>30</xdr:rowOff>
              </xdr:to>
            </anchor>
          </commentPr>
        </mc:Choice>
        <mc:Fallback/>
      </mc:AlternateContent>
    </comment>
    <comment ref="A11" authorId="0">
      <text>
        <r>
          <rPr>
            <sz val="8"/>
            <color rgb="FF000000"/>
            <rFont val="Tahoma"/>
            <family val="0"/>
          </rPr>
          <t xml:space="preserve">GA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9</xdr:row>
                <xdr:rowOff>7</xdr:rowOff>
              </xdr:from>
              <xdr:to>
                <xdr:col>2</xdr:col>
                <xdr:colOff>-17</xdr:colOff>
                <xdr:row>13</xdr:row>
                <xdr:rowOff>15</xdr:rowOff>
              </xdr:to>
            </anchor>
          </commentPr>
        </mc:Choice>
        <mc:Fallback/>
      </mc:AlternateContent>
    </comment>
    <comment ref="A34" authorId="0">
      <text>
        <r>
          <rPr>
            <sz val="8"/>
            <color rgb="FF000000"/>
            <rFont val="Tahoma"/>
            <family val="0"/>
          </rPr>
          <t xml:space="preserve">GA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32</xdr:row>
                <xdr:rowOff>7</xdr:rowOff>
              </xdr:from>
              <xdr:to>
                <xdr:col>2</xdr:col>
                <xdr:colOff>-17</xdr:colOff>
                <xdr:row>39</xdr:row>
                <xdr:rowOff>17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0"/>
          </rPr>
          <t xml:space="preserve">Consolidated/Non Consolidated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68</xdr:colOff>
                <xdr:row>5</xdr:row>
                <xdr:rowOff>7</xdr:rowOff>
              </xdr:from>
              <xdr:to>
                <xdr:col>2</xdr:col>
                <xdr:colOff>35</xdr:colOff>
                <xdr:row>8</xdr:row>
                <xdr:rowOff>30</xdr:rowOff>
              </xdr:to>
            </anchor>
          </commentPr>
        </mc:Choice>
        <mc:Fallback/>
      </mc:AlternateContent>
    </comment>
    <comment ref="B11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68</xdr:colOff>
                <xdr:row>8</xdr:row>
                <xdr:rowOff>24</xdr:rowOff>
              </xdr:from>
              <xdr:to>
                <xdr:col>2</xdr:col>
                <xdr:colOff>35</xdr:colOff>
                <xdr:row>12</xdr:row>
                <xdr:rowOff>13</xdr:rowOff>
              </xdr:to>
            </anchor>
          </commentPr>
        </mc:Choice>
        <mc:Fallback/>
      </mc:AlternateContent>
    </comment>
    <comment ref="B12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68</xdr:colOff>
                <xdr:row>9</xdr:row>
                <xdr:rowOff>7</xdr:rowOff>
              </xdr:from>
              <xdr:to>
                <xdr:col>2</xdr:col>
                <xdr:colOff>35</xdr:colOff>
                <xdr:row>13</xdr:row>
                <xdr:rowOff>13</xdr:rowOff>
              </xdr:to>
            </anchor>
          </commentPr>
        </mc:Choice>
        <mc:Fallback/>
      </mc:AlternateContent>
    </comment>
    <comment ref="B13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68</xdr:colOff>
                <xdr:row>10</xdr:row>
                <xdr:rowOff>7</xdr:rowOff>
              </xdr:from>
              <xdr:to>
                <xdr:col>2</xdr:col>
                <xdr:colOff>35</xdr:colOff>
                <xdr:row>14</xdr:row>
                <xdr:rowOff>13</xdr:rowOff>
              </xdr:to>
            </anchor>
          </commentPr>
        </mc:Choice>
        <mc:Fallback/>
      </mc:AlternateContent>
    </comment>
    <comment ref="B14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68</xdr:colOff>
                <xdr:row>11</xdr:row>
                <xdr:rowOff>7</xdr:rowOff>
              </xdr:from>
              <xdr:to>
                <xdr:col>2</xdr:col>
                <xdr:colOff>35</xdr:colOff>
                <xdr:row>15</xdr:row>
                <xdr:rowOff>13</xdr:rowOff>
              </xdr:to>
            </anchor>
          </commentPr>
        </mc:Choice>
        <mc:Fallback/>
      </mc:AlternateContent>
    </comment>
    <comment ref="B15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68</xdr:colOff>
                <xdr:row>12</xdr:row>
                <xdr:rowOff>7</xdr:rowOff>
              </xdr:from>
              <xdr:to>
                <xdr:col>2</xdr:col>
                <xdr:colOff>35</xdr:colOff>
                <xdr:row>16</xdr:row>
                <xdr:rowOff>13</xdr:rowOff>
              </xdr:to>
            </anchor>
          </commentPr>
        </mc:Choice>
        <mc:Fallback/>
      </mc:AlternateContent>
    </comment>
    <comment ref="B16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68</xdr:colOff>
                <xdr:row>13</xdr:row>
                <xdr:rowOff>7</xdr:rowOff>
              </xdr:from>
              <xdr:to>
                <xdr:col>2</xdr:col>
                <xdr:colOff>35</xdr:colOff>
                <xdr:row>17</xdr:row>
                <xdr:rowOff>13</xdr:rowOff>
              </xdr:to>
            </anchor>
          </commentPr>
        </mc:Choice>
        <mc:Fallback/>
      </mc:AlternateContent>
    </comment>
    <comment ref="B17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68</xdr:colOff>
                <xdr:row>14</xdr:row>
                <xdr:rowOff>7</xdr:rowOff>
              </xdr:from>
              <xdr:to>
                <xdr:col>2</xdr:col>
                <xdr:colOff>35</xdr:colOff>
                <xdr:row>18</xdr:row>
                <xdr:rowOff>13</xdr:rowOff>
              </xdr:to>
            </anchor>
          </commentPr>
        </mc:Choice>
        <mc:Fallback/>
      </mc:AlternateContent>
    </comment>
    <comment ref="B18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68</xdr:colOff>
                <xdr:row>15</xdr:row>
                <xdr:rowOff>7</xdr:rowOff>
              </xdr:from>
              <xdr:to>
                <xdr:col>2</xdr:col>
                <xdr:colOff>35</xdr:colOff>
                <xdr:row>19</xdr:row>
                <xdr:rowOff>13</xdr:rowOff>
              </xdr:to>
            </anchor>
          </commentPr>
        </mc:Choice>
        <mc:Fallback/>
      </mc:AlternateContent>
    </comment>
    <comment ref="B19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68</xdr:colOff>
                <xdr:row>16</xdr:row>
                <xdr:rowOff>7</xdr:rowOff>
              </xdr:from>
              <xdr:to>
                <xdr:col>2</xdr:col>
                <xdr:colOff>35</xdr:colOff>
                <xdr:row>20</xdr:row>
                <xdr:rowOff>13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68</xdr:colOff>
                <xdr:row>18</xdr:row>
                <xdr:rowOff>7</xdr:rowOff>
              </xdr:from>
              <xdr:to>
                <xdr:col>2</xdr:col>
                <xdr:colOff>35</xdr:colOff>
                <xdr:row>27</xdr:row>
                <xdr:rowOff>11</xdr:rowOff>
              </xdr:to>
            </anchor>
          </commentPr>
        </mc:Choice>
        <mc:Fallback/>
      </mc:AlternateContent>
    </comment>
    <comment ref="B24" authorId="0">
      <text>
        <r>
          <rPr>
            <sz val="8"/>
            <color rgb="FF000000"/>
            <rFont val="Tahoma"/>
            <family val="0"/>
          </rPr>
          <t xml:space="preserve">Adaytum2
TYP=V
SVR=
LIB=Forecasting MRG
CBE=Headcount Month Actuals
FGD=Y
BGD=N
FGL=N
BGL=N
SUP=N
BBF=N
NTS=Y
VAL=Y
RHD=N
LCK=N
RFH=N
BBK=Y
OVF=N
IAB=N
BAZ=N
EAZ=N
P01=Months
R01=Headcount Act/Bud
C01=SAP CC in Subregions
RGP=adaytum_page_2
RGR=adaytum_row_2
RGC=adaytum_col_2
RGD=adaytum_data_2
VID=0ADC0481729462C0
CHK=90382146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21</xdr:row>
                <xdr:rowOff>8</xdr:rowOff>
              </xdr:from>
              <xdr:to>
                <xdr:col>3</xdr:col>
                <xdr:colOff>-6</xdr:colOff>
                <xdr:row>29</xdr:row>
                <xdr:rowOff>17</xdr:rowOff>
              </xdr:to>
            </anchor>
          </commentPr>
        </mc:Choice>
        <mc:Fallback/>
      </mc:AlternateContent>
    </comment>
    <comment ref="B25" authorId="0">
      <text>
        <r>
          <rPr>
            <sz val="8"/>
            <color rgb="FF000000"/>
            <rFont val="Tahoma"/>
            <family val="0"/>
          </rPr>
          <t xml:space="preserve">Months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27</xdr:row>
                <xdr:rowOff>22</xdr:rowOff>
              </xdr:from>
              <xdr:to>
                <xdr:col>3</xdr:col>
                <xdr:colOff>-6</xdr:colOff>
                <xdr:row>31</xdr:row>
                <xdr:rowOff>15</xdr:rowOff>
              </xdr:to>
            </anchor>
          </commentPr>
        </mc:Choice>
        <mc:Fallback/>
      </mc:AlternateContent>
    </comment>
    <comment ref="B28" authorId="0">
      <text>
        <r>
          <rPr>
            <sz val="8"/>
            <color rgb="FF000000"/>
            <rFont val="Tahoma"/>
            <family val="0"/>
          </rPr>
          <t xml:space="preserve">Headcount Act/Bud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30</xdr:row>
                <xdr:rowOff>9</xdr:rowOff>
              </xdr:from>
              <xdr:to>
                <xdr:col>3</xdr:col>
                <xdr:colOff>-6</xdr:colOff>
                <xdr:row>34</xdr:row>
                <xdr:rowOff>15</xdr:rowOff>
              </xdr:to>
            </anchor>
          </commentPr>
        </mc:Choice>
        <mc:Fallback/>
      </mc:AlternateContent>
    </comment>
    <comment ref="B34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68</xdr:colOff>
                <xdr:row>34</xdr:row>
                <xdr:rowOff>9</xdr:rowOff>
              </xdr:from>
              <xdr:to>
                <xdr:col>2</xdr:col>
                <xdr:colOff>35</xdr:colOff>
                <xdr:row>42</xdr:row>
                <xdr:rowOff>15</xdr:rowOff>
              </xdr:to>
            </anchor>
          </commentPr>
        </mc:Choice>
        <mc:Fallback/>
      </mc:AlternateContent>
    </comment>
    <comment ref="B35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68</xdr:colOff>
                <xdr:row>35</xdr:row>
                <xdr:rowOff>9</xdr:rowOff>
              </xdr:from>
              <xdr:to>
                <xdr:col>2</xdr:col>
                <xdr:colOff>35</xdr:colOff>
                <xdr:row>41</xdr:row>
                <xdr:rowOff>15</xdr:rowOff>
              </xdr:to>
            </anchor>
          </commentPr>
        </mc:Choice>
        <mc:Fallback/>
      </mc:AlternateContent>
    </comment>
    <comment ref="B36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68</xdr:colOff>
                <xdr:row>36</xdr:row>
                <xdr:rowOff>2</xdr:rowOff>
              </xdr:from>
              <xdr:to>
                <xdr:col>2</xdr:col>
                <xdr:colOff>35</xdr:colOff>
                <xdr:row>41</xdr:row>
                <xdr:rowOff>15</xdr:rowOff>
              </xdr:to>
            </anchor>
          </commentPr>
        </mc:Choice>
        <mc:Fallback/>
      </mc:AlternateContent>
    </comment>
    <comment ref="B37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68</xdr:colOff>
                <xdr:row>36</xdr:row>
                <xdr:rowOff>2</xdr:rowOff>
              </xdr:from>
              <xdr:to>
                <xdr:col>2</xdr:col>
                <xdr:colOff>35</xdr:colOff>
                <xdr:row>42</xdr:row>
                <xdr:rowOff>11</xdr:rowOff>
              </xdr:to>
            </anchor>
          </commentPr>
        </mc:Choice>
        <mc:Fallback/>
      </mc:AlternateContent>
    </comment>
    <comment ref="B38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68</xdr:colOff>
                <xdr:row>39</xdr:row>
                <xdr:rowOff>9</xdr:rowOff>
              </xdr:from>
              <xdr:to>
                <xdr:col>2</xdr:col>
                <xdr:colOff>35</xdr:colOff>
                <xdr:row>41</xdr:row>
                <xdr:rowOff>5</xdr:rowOff>
              </xdr:to>
            </anchor>
          </commentPr>
        </mc:Choice>
        <mc:Fallback/>
      </mc:AlternateContent>
    </comment>
    <comment ref="B39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68</xdr:colOff>
                <xdr:row>40</xdr:row>
                <xdr:rowOff>9</xdr:rowOff>
              </xdr:from>
              <xdr:to>
                <xdr:col>2</xdr:col>
                <xdr:colOff>35</xdr:colOff>
                <xdr:row>43</xdr:row>
                <xdr:rowOff>5</xdr:rowOff>
              </xdr:to>
            </anchor>
          </commentPr>
        </mc:Choice>
        <mc:Fallback/>
      </mc:AlternateContent>
    </comment>
    <comment ref="B40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68</xdr:colOff>
                <xdr:row>41</xdr:row>
                <xdr:rowOff>9</xdr:rowOff>
              </xdr:from>
              <xdr:to>
                <xdr:col>2</xdr:col>
                <xdr:colOff>35</xdr:colOff>
                <xdr:row>50</xdr:row>
                <xdr:rowOff>3</xdr:rowOff>
              </xdr:to>
            </anchor>
          </commentPr>
        </mc:Choice>
        <mc:Fallback/>
      </mc:AlternateContent>
    </comment>
    <comment ref="B41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68</xdr:colOff>
                <xdr:row>42</xdr:row>
                <xdr:rowOff>9</xdr:rowOff>
              </xdr:from>
              <xdr:to>
                <xdr:col>2</xdr:col>
                <xdr:colOff>35</xdr:colOff>
                <xdr:row>50</xdr:row>
                <xdr:rowOff>15</xdr:rowOff>
              </xdr:to>
            </anchor>
          </commentPr>
        </mc:Choice>
        <mc:Fallback/>
      </mc:AlternateContent>
    </comment>
    <comment ref="B42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68</xdr:colOff>
                <xdr:row>43</xdr:row>
                <xdr:rowOff>9</xdr:rowOff>
              </xdr:from>
              <xdr:to>
                <xdr:col>2</xdr:col>
                <xdr:colOff>35</xdr:colOff>
                <xdr:row>50</xdr:row>
                <xdr:rowOff>15</xdr:rowOff>
              </xdr:to>
            </anchor>
          </commentPr>
        </mc:Choice>
        <mc:Fallback/>
      </mc:AlternateContent>
    </comment>
    <comment ref="B44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68</xdr:colOff>
                <xdr:row>50</xdr:row>
                <xdr:rowOff>7</xdr:rowOff>
              </xdr:from>
              <xdr:to>
                <xdr:col>2</xdr:col>
                <xdr:colOff>35</xdr:colOff>
                <xdr:row>51</xdr:row>
                <xdr:rowOff>-2</xdr:rowOff>
              </xdr:to>
            </anchor>
          </commentPr>
        </mc:Choice>
        <mc:Fallback/>
      </mc:AlternateContent>
    </comment>
    <comment ref="B47" authorId="0">
      <text>
        <r>
          <rPr>
            <sz val="8"/>
            <color rgb="FF000000"/>
            <rFont val="Tahoma"/>
            <family val="0"/>
          </rPr>
          <t xml:space="preserve">Adaytum2
TYP=V
SVR=
LIB=Forecasting MRG
CBE=Headcount Month Actuals
FGD=Y
BGD=N
FGL=N
BGL=N
SUP=N
BBF=N
NTS=Y
VAL=Y
RHD=N
LCK=N
RFH=N
BBK=Y
OVF=N
IAB=N
BAZ=N
EAZ=N
P01=Months
R01=Headcount Act/Bud
C01=SAP CC in Subregions
RGP=adaytum_page_3
RGR=adaytum_row_3
RGC=adaytum_col_3
RGD=adaytum_data_4
VID=FB942EC7729462C0
CHK=-464124734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44</xdr:row>
                <xdr:rowOff>8</xdr:rowOff>
              </xdr:from>
              <xdr:to>
                <xdr:col>3</xdr:col>
                <xdr:colOff>-6</xdr:colOff>
                <xdr:row>53</xdr:row>
                <xdr:rowOff>13</xdr:rowOff>
              </xdr:to>
            </anchor>
          </commentPr>
        </mc:Choice>
        <mc:Fallback/>
      </mc:AlternateContent>
    </comment>
    <comment ref="B48" authorId="0">
      <text>
        <r>
          <rPr>
            <sz val="8"/>
            <color rgb="FF000000"/>
            <rFont val="Tahoma"/>
            <family val="0"/>
          </rPr>
          <t xml:space="preserve">Months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56</xdr:row>
                <xdr:rowOff>3</xdr:rowOff>
              </xdr:from>
              <xdr:to>
                <xdr:col>3</xdr:col>
                <xdr:colOff>-6</xdr:colOff>
                <xdr:row>60</xdr:row>
                <xdr:rowOff>9</xdr:rowOff>
              </xdr:to>
            </anchor>
          </commentPr>
        </mc:Choice>
        <mc:Fallback/>
      </mc:AlternateContent>
    </comment>
    <comment ref="B51" authorId="0">
      <text>
        <r>
          <rPr>
            <sz val="8"/>
            <color rgb="FF000000"/>
            <rFont val="Tahoma"/>
            <family val="0"/>
          </rPr>
          <t xml:space="preserve">Headcount Act/Bud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59</xdr:row>
                <xdr:rowOff>3</xdr:rowOff>
              </xdr:from>
              <xdr:to>
                <xdr:col>3</xdr:col>
                <xdr:colOff>-6</xdr:colOff>
                <xdr:row>63</xdr:row>
                <xdr:rowOff>9</xdr:rowOff>
              </xdr:to>
            </anchor>
          </commentPr>
        </mc:Choice>
        <mc:Fallback/>
      </mc:AlternateContent>
    </comment>
    <comment ref="C9" authorId="0">
      <text>
        <r>
          <rPr>
            <sz val="8"/>
            <color rgb="FF000000"/>
            <rFont val="Tahoma"/>
            <family val="0"/>
          </rPr>
          <t xml:space="preserve">SAP CC in Subregions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133</xdr:colOff>
                <xdr:row>7</xdr:row>
                <xdr:rowOff>7</xdr:rowOff>
              </xdr:from>
              <xdr:to>
                <xdr:col>3</xdr:col>
                <xdr:colOff>112</xdr:colOff>
                <xdr:row>10</xdr:row>
                <xdr:rowOff>12</xdr:rowOff>
              </xdr:to>
            </anchor>
          </commentPr>
        </mc:Choice>
        <mc:Fallback/>
      </mc:AlternateContent>
    </comment>
    <comment ref="C27" authorId="0">
      <text>
        <r>
          <rPr>
            <sz val="8"/>
            <color rgb="FF000000"/>
            <rFont val="Tahoma"/>
            <family val="0"/>
          </rPr>
          <t xml:space="preserve">SAP CC in Subregions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133</xdr:colOff>
                <xdr:row>29</xdr:row>
                <xdr:rowOff>9</xdr:rowOff>
              </xdr:from>
              <xdr:to>
                <xdr:col>3</xdr:col>
                <xdr:colOff>111</xdr:colOff>
                <xdr:row>33</xdr:row>
                <xdr:rowOff>15</xdr:rowOff>
              </xdr:to>
            </anchor>
          </commentPr>
        </mc:Choice>
        <mc:Fallback/>
      </mc:AlternateContent>
    </comment>
    <comment ref="C50" authorId="0">
      <text>
        <r>
          <rPr>
            <sz val="8"/>
            <color rgb="FF000000"/>
            <rFont val="Tahoma"/>
            <family val="0"/>
          </rPr>
          <t xml:space="preserve">SAP CC in Subregions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133</xdr:colOff>
                <xdr:row>58</xdr:row>
                <xdr:rowOff>3</xdr:rowOff>
              </xdr:from>
              <xdr:to>
                <xdr:col>3</xdr:col>
                <xdr:colOff>111</xdr:colOff>
                <xdr:row>62</xdr:row>
                <xdr:rowOff>9</xdr:rowOff>
              </xdr:to>
            </anchor>
          </commentPr>
        </mc:Choice>
        <mc:Fallback/>
      </mc:AlternateContent>
    </comment>
  </commentList>
</comments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6" authorId="0">
      <text>
        <r>
          <rPr>
            <sz val="8"/>
            <color rgb="FF000000"/>
            <rFont val="Tahoma"/>
            <family val="0"/>
          </rPr>
          <t xml:space="preserve">Adaytum2
TYP=V
SVR=
LIB=Forecasting MRG
CBE=MRG Forecasting
FGD=Y
BGD=Y
FGL=Y
BGL=N
SUP=N
BBF=N
NTS=Y
VAL=Y
RHD=N
LCK=N
RFH=N
BBK=Y
OVF=N
IAB=N
BAZ=N
EAZ=N
P01=SAP CC in Subregions
P02=Consolidated/Non Consolidated
R01=P&amp;L MRG Forecasting
C01=GA Forecasting
C02=Months+Qs
RGP=adaytum_page_1
RGR=adaytum_row_1
RGC=adaytum_col_1
RGD=adaytum_data_1
VID=0D84FC734E9562C0
CHK=245895529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4</xdr:row>
                <xdr:rowOff>7</xdr:rowOff>
              </xdr:from>
              <xdr:to>
                <xdr:col>4</xdr:col>
                <xdr:colOff>55</xdr:colOff>
                <xdr:row>8</xdr:row>
                <xdr:rowOff>13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0"/>
          </rPr>
          <t xml:space="preserve">SAP CC in Subregions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5</xdr:row>
                <xdr:rowOff>7</xdr:rowOff>
              </xdr:from>
              <xdr:to>
                <xdr:col>4</xdr:col>
                <xdr:colOff>55</xdr:colOff>
                <xdr:row>9</xdr:row>
                <xdr:rowOff>11</xdr:rowOff>
              </xdr:to>
            </anchor>
          </commentPr>
        </mc:Choice>
        <mc:Fallback/>
      </mc:AlternateContent>
    </comment>
    <comment ref="C12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10</xdr:row>
                <xdr:rowOff>11</xdr:rowOff>
              </xdr:from>
              <xdr:to>
                <xdr:col>4</xdr:col>
                <xdr:colOff>55</xdr:colOff>
                <xdr:row>14</xdr:row>
                <xdr:rowOff>13</xdr:rowOff>
              </xdr:to>
            </anchor>
          </commentPr>
        </mc:Choice>
        <mc:Fallback/>
      </mc:AlternateContent>
    </comment>
    <comment ref="C13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80</xdr:colOff>
                <xdr:row>11</xdr:row>
                <xdr:rowOff>8</xdr:rowOff>
              </xdr:from>
              <xdr:to>
                <xdr:col>5</xdr:col>
                <xdr:colOff>34</xdr:colOff>
                <xdr:row>16</xdr:row>
                <xdr:rowOff>1</xdr:rowOff>
              </xdr:to>
            </anchor>
          </commentPr>
        </mc:Choice>
        <mc:Fallback/>
      </mc:AlternateContent>
    </comment>
    <comment ref="C14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80</xdr:colOff>
                <xdr:row>12</xdr:row>
                <xdr:rowOff>8</xdr:rowOff>
              </xdr:from>
              <xdr:to>
                <xdr:col>5</xdr:col>
                <xdr:colOff>34</xdr:colOff>
                <xdr:row>16</xdr:row>
                <xdr:rowOff>14</xdr:rowOff>
              </xdr:to>
            </anchor>
          </commentPr>
        </mc:Choice>
        <mc:Fallback/>
      </mc:AlternateContent>
    </comment>
    <comment ref="C15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80</xdr:colOff>
                <xdr:row>13</xdr:row>
                <xdr:rowOff>8</xdr:rowOff>
              </xdr:from>
              <xdr:to>
                <xdr:col>5</xdr:col>
                <xdr:colOff>34</xdr:colOff>
                <xdr:row>17</xdr:row>
                <xdr:rowOff>14</xdr:rowOff>
              </xdr:to>
            </anchor>
          </commentPr>
        </mc:Choice>
        <mc:Fallback/>
      </mc:AlternateContent>
    </comment>
    <comment ref="C16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80</xdr:colOff>
                <xdr:row>14</xdr:row>
                <xdr:rowOff>8</xdr:rowOff>
              </xdr:from>
              <xdr:to>
                <xdr:col>5</xdr:col>
                <xdr:colOff>34</xdr:colOff>
                <xdr:row>18</xdr:row>
                <xdr:rowOff>14</xdr:rowOff>
              </xdr:to>
            </anchor>
          </commentPr>
        </mc:Choice>
        <mc:Fallback/>
      </mc:AlternateContent>
    </comment>
    <comment ref="C17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80</xdr:colOff>
                <xdr:row>15</xdr:row>
                <xdr:rowOff>8</xdr:rowOff>
              </xdr:from>
              <xdr:to>
                <xdr:col>5</xdr:col>
                <xdr:colOff>34</xdr:colOff>
                <xdr:row>19</xdr:row>
                <xdr:rowOff>14</xdr:rowOff>
              </xdr:to>
            </anchor>
          </commentPr>
        </mc:Choice>
        <mc:Fallback/>
      </mc:AlternateContent>
    </comment>
    <comment ref="C18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80</xdr:colOff>
                <xdr:row>16</xdr:row>
                <xdr:rowOff>8</xdr:rowOff>
              </xdr:from>
              <xdr:to>
                <xdr:col>5</xdr:col>
                <xdr:colOff>34</xdr:colOff>
                <xdr:row>20</xdr:row>
                <xdr:rowOff>14</xdr:rowOff>
              </xdr:to>
            </anchor>
          </commentPr>
        </mc:Choice>
        <mc:Fallback/>
      </mc:AlternateContent>
    </comment>
    <comment ref="C19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80</xdr:colOff>
                <xdr:row>17</xdr:row>
                <xdr:rowOff>8</xdr:rowOff>
              </xdr:from>
              <xdr:to>
                <xdr:col>5</xdr:col>
                <xdr:colOff>34</xdr:colOff>
                <xdr:row>21</xdr:row>
                <xdr:rowOff>14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80</xdr:colOff>
                <xdr:row>18</xdr:row>
                <xdr:rowOff>8</xdr:rowOff>
              </xdr:from>
              <xdr:to>
                <xdr:col>5</xdr:col>
                <xdr:colOff>34</xdr:colOff>
                <xdr:row>22</xdr:row>
                <xdr:rowOff>15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80</xdr:colOff>
                <xdr:row>20</xdr:row>
                <xdr:rowOff>8</xdr:rowOff>
              </xdr:from>
              <xdr:to>
                <xdr:col>5</xdr:col>
                <xdr:colOff>34</xdr:colOff>
                <xdr:row>24</xdr:row>
                <xdr:rowOff>15</xdr:rowOff>
              </xdr:to>
            </anchor>
          </commentPr>
        </mc:Choice>
        <mc:Fallback/>
      </mc:AlternateContent>
    </comment>
    <comment ref="C24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80</xdr:colOff>
                <xdr:row>22</xdr:row>
                <xdr:rowOff>9</xdr:rowOff>
              </xdr:from>
              <xdr:to>
                <xdr:col>5</xdr:col>
                <xdr:colOff>34</xdr:colOff>
                <xdr:row>26</xdr:row>
                <xdr:rowOff>14</xdr:rowOff>
              </xdr:to>
            </anchor>
          </commentPr>
        </mc:Choice>
        <mc:Fallback/>
      </mc:AlternateContent>
    </comment>
    <comment ref="C25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80</xdr:colOff>
                <xdr:row>23</xdr:row>
                <xdr:rowOff>9</xdr:rowOff>
              </xdr:from>
              <xdr:to>
                <xdr:col>5</xdr:col>
                <xdr:colOff>34</xdr:colOff>
                <xdr:row>27</xdr:row>
                <xdr:rowOff>14</xdr:rowOff>
              </xdr:to>
            </anchor>
          </commentPr>
        </mc:Choice>
        <mc:Fallback/>
      </mc:AlternateContent>
    </comment>
    <comment ref="C29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80</xdr:colOff>
                <xdr:row>27</xdr:row>
                <xdr:rowOff>8</xdr:rowOff>
              </xdr:from>
              <xdr:to>
                <xdr:col>5</xdr:col>
                <xdr:colOff>34</xdr:colOff>
                <xdr:row>31</xdr:row>
                <xdr:rowOff>14</xdr:rowOff>
              </xdr:to>
            </anchor>
          </commentPr>
        </mc:Choice>
        <mc:Fallback/>
      </mc:AlternateContent>
    </comment>
    <comment ref="C30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80</xdr:colOff>
                <xdr:row>28</xdr:row>
                <xdr:rowOff>8</xdr:rowOff>
              </xdr:from>
              <xdr:to>
                <xdr:col>5</xdr:col>
                <xdr:colOff>34</xdr:colOff>
                <xdr:row>32</xdr:row>
                <xdr:rowOff>14</xdr:rowOff>
              </xdr:to>
            </anchor>
          </commentPr>
        </mc:Choice>
        <mc:Fallback/>
      </mc:AlternateContent>
    </comment>
    <comment ref="C31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80</xdr:colOff>
                <xdr:row>29</xdr:row>
                <xdr:rowOff>8</xdr:rowOff>
              </xdr:from>
              <xdr:to>
                <xdr:col>5</xdr:col>
                <xdr:colOff>34</xdr:colOff>
                <xdr:row>33</xdr:row>
                <xdr:rowOff>13</xdr:rowOff>
              </xdr:to>
            </anchor>
          </commentPr>
        </mc:Choice>
        <mc:Fallback/>
      </mc:AlternateContent>
    </comment>
    <comment ref="C32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80</xdr:colOff>
                <xdr:row>30</xdr:row>
                <xdr:rowOff>8</xdr:rowOff>
              </xdr:from>
              <xdr:to>
                <xdr:col>5</xdr:col>
                <xdr:colOff>34</xdr:colOff>
                <xdr:row>34</xdr:row>
                <xdr:rowOff>13</xdr:rowOff>
              </xdr:to>
            </anchor>
          </commentPr>
        </mc:Choice>
        <mc:Fallback/>
      </mc:AlternateContent>
    </comment>
    <comment ref="C40" authorId="0">
      <text>
        <r>
          <rPr>
            <sz val="8"/>
            <color rgb="FF000000"/>
            <rFont val="Tahoma"/>
            <family val="0"/>
          </rPr>
          <t xml:space="preserve">Adaytum2
TYP=V
SVR=
LIB=Forecasting MRG
CBE=Headcount Month Actuals
FGD=Y
BGD=Y
FGL=Y
BGL=N
SUP=Y
BBF=N
NTS=Y
VAL=Y
RHD=N
LCK=N
RFH=N
BBK=Y
OVF=N
IAB=N
BAZ=N
EAZ=N
P01=SAP CC in Subregions
R01=Months
C01=Headcount Act/Bud
RGP=adaytum_page_2
RGR=adaytum_row_2
RGC=adaytum_col_2
RGD=adaytum_data_2
VID=DB25C4794E9562C0
CHK=-1122639575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3</xdr:col>
                <xdr:colOff>16</xdr:colOff>
                <xdr:row>37</xdr:row>
                <xdr:rowOff>7</xdr:rowOff>
              </xdr:from>
              <xdr:to>
                <xdr:col>4</xdr:col>
                <xdr:colOff>55</xdr:colOff>
                <xdr:row>43</xdr:row>
                <xdr:rowOff>12</xdr:rowOff>
              </xdr:to>
            </anchor>
          </commentPr>
        </mc:Choice>
        <mc:Fallback/>
      </mc:AlternateContent>
    </comment>
    <comment ref="C41" authorId="0">
      <text>
        <r>
          <rPr>
            <sz val="8"/>
            <color rgb="FF000000"/>
            <rFont val="Tahoma"/>
            <family val="0"/>
          </rPr>
          <t xml:space="preserve">SAP CC in Subregions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3</xdr:col>
                <xdr:colOff>16</xdr:colOff>
                <xdr:row>37</xdr:row>
                <xdr:rowOff>7</xdr:rowOff>
              </xdr:from>
              <xdr:to>
                <xdr:col>4</xdr:col>
                <xdr:colOff>55</xdr:colOff>
                <xdr:row>43</xdr:row>
                <xdr:rowOff>15</xdr:rowOff>
              </xdr:to>
            </anchor>
          </commentPr>
        </mc:Choice>
        <mc:Fallback/>
      </mc:AlternateContent>
    </comment>
    <comment ref="C44" authorId="0">
      <text>
        <r>
          <rPr>
            <sz val="8"/>
            <color rgb="FF000000"/>
            <rFont val="Tahoma"/>
            <family val="0"/>
          </rPr>
          <t xml:space="preserve">Months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42</xdr:row>
                <xdr:rowOff>24</xdr:rowOff>
              </xdr:from>
              <xdr:to>
                <xdr:col>4</xdr:col>
                <xdr:colOff>55</xdr:colOff>
                <xdr:row>46</xdr:row>
                <xdr:rowOff>13</xdr:rowOff>
              </xdr:to>
            </anchor>
          </commentPr>
        </mc:Choice>
        <mc:Fallback/>
      </mc:AlternateContent>
    </comment>
    <comment ref="D7" authorId="0">
      <text>
        <r>
          <rPr>
            <sz val="8"/>
            <color rgb="FF000000"/>
            <rFont val="Tahoma"/>
            <family val="0"/>
          </rPr>
          <t xml:space="preserve">Consolidated/Non Consolidated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49</xdr:colOff>
                <xdr:row>5</xdr:row>
                <xdr:rowOff>7</xdr:rowOff>
              </xdr:from>
              <xdr:to>
                <xdr:col>6</xdr:col>
                <xdr:colOff>0</xdr:colOff>
                <xdr:row>9</xdr:row>
                <xdr:rowOff>10</xdr:rowOff>
              </xdr:to>
            </anchor>
          </commentPr>
        </mc:Choice>
        <mc:Fallback/>
      </mc:AlternateContent>
    </comment>
    <comment ref="D9" authorId="0">
      <text>
        <r>
          <rPr>
            <sz val="8"/>
            <color rgb="FF000000"/>
            <rFont val="Tahoma"/>
            <family val="0"/>
          </rPr>
          <t xml:space="preserve">GA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7</xdr:row>
                <xdr:rowOff>5</xdr:rowOff>
              </xdr:from>
              <xdr:to>
                <xdr:col>5</xdr:col>
                <xdr:colOff>65</xdr:colOff>
                <xdr:row>10</xdr:row>
                <xdr:rowOff>21</xdr:rowOff>
              </xdr:to>
            </anchor>
          </commentPr>
        </mc:Choice>
        <mc:Fallback/>
      </mc:AlternateContent>
    </comment>
    <comment ref="D10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0</xdr:colOff>
                <xdr:row>8</xdr:row>
                <xdr:rowOff>12</xdr:rowOff>
              </xdr:from>
              <xdr:to>
                <xdr:col>5</xdr:col>
                <xdr:colOff>50</xdr:colOff>
                <xdr:row>12</xdr:row>
                <xdr:rowOff>6</xdr:rowOff>
              </xdr:to>
            </anchor>
          </commentPr>
        </mc:Choice>
        <mc:Fallback/>
      </mc:AlternateContent>
    </comment>
    <comment ref="D43" authorId="0">
      <text>
        <r>
          <rPr>
            <sz val="8"/>
            <color rgb="FF000000"/>
            <rFont val="Tahoma"/>
            <family val="0"/>
          </rPr>
          <t xml:space="preserve">Headcount Act/Bud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41</xdr:row>
                <xdr:rowOff>7</xdr:rowOff>
              </xdr:from>
              <xdr:to>
                <xdr:col>5</xdr:col>
                <xdr:colOff>67</xdr:colOff>
                <xdr:row>44</xdr:row>
                <xdr:rowOff>13</xdr:rowOff>
              </xdr:to>
            </anchor>
          </commentPr>
        </mc:Choice>
        <mc:Fallback/>
      </mc:AlternateContent>
    </comment>
    <comment ref="F9" authorId="0">
      <text>
        <r>
          <rPr>
            <sz val="8"/>
            <color rgb="FF000000"/>
            <rFont val="Tahoma"/>
            <family val="0"/>
          </rPr>
          <t xml:space="preserve">GA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82</xdr:colOff>
                <xdr:row>7</xdr:row>
                <xdr:rowOff>6</xdr:rowOff>
              </xdr:from>
              <xdr:to>
                <xdr:col>7</xdr:col>
                <xdr:colOff>52</xdr:colOff>
                <xdr:row>11</xdr:row>
                <xdr:rowOff>1</xdr:rowOff>
              </xdr:to>
            </anchor>
          </commentPr>
        </mc:Choice>
        <mc:Fallback/>
      </mc:AlternateContent>
    </comment>
    <comment ref="F10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82</xdr:colOff>
                <xdr:row>8</xdr:row>
                <xdr:rowOff>11</xdr:rowOff>
              </xdr:from>
              <xdr:to>
                <xdr:col>7</xdr:col>
                <xdr:colOff>52</xdr:colOff>
                <xdr:row>12</xdr:row>
                <xdr:rowOff>5</xdr:rowOff>
              </xdr:to>
            </anchor>
          </commentPr>
        </mc:Choice>
        <mc:Fallback/>
      </mc:AlternateContent>
    </comment>
    <comment ref="F43" authorId="0">
      <text>
        <r>
          <rPr>
            <sz val="8"/>
            <color rgb="FF000000"/>
            <rFont val="Tahoma"/>
            <family val="0"/>
          </rPr>
          <t xml:space="preserve">Headcount Act/Bud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82</xdr:colOff>
                <xdr:row>43</xdr:row>
                <xdr:rowOff>7</xdr:rowOff>
              </xdr:from>
              <xdr:to>
                <xdr:col>7</xdr:col>
                <xdr:colOff>52</xdr:colOff>
                <xdr:row>47</xdr:row>
                <xdr:rowOff>13</xdr:rowOff>
              </xdr:to>
            </anchor>
          </commentPr>
        </mc:Choice>
        <mc:Fallback/>
      </mc:AlternateContent>
    </comment>
    <comment ref="H9" authorId="0">
      <text>
        <r>
          <rPr>
            <sz val="8"/>
            <color rgb="FF000000"/>
            <rFont val="Tahoma"/>
            <family val="0"/>
          </rPr>
          <t xml:space="preserve">GA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39</xdr:colOff>
                <xdr:row>7</xdr:row>
                <xdr:rowOff>6</xdr:rowOff>
              </xdr:from>
              <xdr:to>
                <xdr:col>10</xdr:col>
                <xdr:colOff>9</xdr:colOff>
                <xdr:row>11</xdr:row>
                <xdr:rowOff>1</xdr:rowOff>
              </xdr:to>
            </anchor>
          </commentPr>
        </mc:Choice>
        <mc:Fallback/>
      </mc:AlternateContent>
    </comment>
    <comment ref="H10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39</xdr:colOff>
                <xdr:row>8</xdr:row>
                <xdr:rowOff>11</xdr:rowOff>
              </xdr:from>
              <xdr:to>
                <xdr:col>10</xdr:col>
                <xdr:colOff>9</xdr:colOff>
                <xdr:row>12</xdr:row>
                <xdr:rowOff>5</xdr:rowOff>
              </xdr:to>
            </anchor>
          </commentPr>
        </mc:Choice>
        <mc:Fallback/>
      </mc:AlternateContent>
    </comment>
    <comment ref="J43" authorId="0">
      <text>
        <r>
          <rPr>
            <sz val="8"/>
            <color rgb="FF000000"/>
            <rFont val="Tahoma"/>
            <family val="0"/>
          </rPr>
          <t xml:space="preserve">Headcount Act/Bud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81</xdr:colOff>
                <xdr:row>43</xdr:row>
                <xdr:rowOff>7</xdr:rowOff>
              </xdr:from>
              <xdr:to>
                <xdr:col>10</xdr:col>
                <xdr:colOff>106</xdr:colOff>
                <xdr:row>47</xdr:row>
                <xdr:rowOff>13</xdr:rowOff>
              </xdr:to>
            </anchor>
          </commentPr>
        </mc:Choice>
        <mc:Fallback/>
      </mc:AlternateContent>
    </comment>
    <comment ref="K43" authorId="0">
      <text>
        <r>
          <rPr>
            <sz val="8"/>
            <color rgb="FF000000"/>
            <rFont val="Tahoma"/>
            <family val="0"/>
          </rPr>
          <t xml:space="preserve">Headcount Act/Bud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81</xdr:colOff>
                <xdr:row>43</xdr:row>
                <xdr:rowOff>7</xdr:rowOff>
              </xdr:from>
              <xdr:to>
                <xdr:col>12</xdr:col>
                <xdr:colOff>73</xdr:colOff>
                <xdr:row>47</xdr:row>
                <xdr:rowOff>13</xdr:rowOff>
              </xdr:to>
            </anchor>
          </commentPr>
        </mc:Choice>
        <mc:Fallback/>
      </mc:AlternateContent>
    </comment>
    <comment ref="M43" authorId="0">
      <text>
        <r>
          <rPr>
            <sz val="8"/>
            <color rgb="FF000000"/>
            <rFont val="Tahoma"/>
            <family val="0"/>
          </rPr>
          <t xml:space="preserve">Headcount Act/Bud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26</xdr:colOff>
                <xdr:row>43</xdr:row>
                <xdr:rowOff>7</xdr:rowOff>
              </xdr:from>
              <xdr:to>
                <xdr:col>14</xdr:col>
                <xdr:colOff>58</xdr:colOff>
                <xdr:row>47</xdr:row>
                <xdr:rowOff>13</xdr:rowOff>
              </xdr:to>
            </anchor>
          </commentPr>
        </mc:Choice>
        <mc:Fallback/>
      </mc:AlternateContent>
    </comment>
    <comment ref="N43" authorId="0">
      <text>
        <r>
          <rPr>
            <sz val="8"/>
            <color rgb="FF000000"/>
            <rFont val="Tahoma"/>
            <family val="0"/>
          </rPr>
          <t xml:space="preserve">Headcount Act/Bud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26</xdr:colOff>
                <xdr:row>43</xdr:row>
                <xdr:rowOff>7</xdr:rowOff>
              </xdr:from>
              <xdr:to>
                <xdr:col>16</xdr:col>
                <xdr:colOff>19</xdr:colOff>
                <xdr:row>47</xdr:row>
                <xdr:rowOff>13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7" authorId="0">
      <text>
        <r>
          <rPr>
            <sz val="8"/>
            <color rgb="FF000000"/>
            <rFont val="Tahoma"/>
            <family val="0"/>
          </rPr>
          <t xml:space="preserve">Adaytum2
TYP=V
SVR=
LIB=Forecasting MRG
CBE=MRG Forecasting
FGD=Y
BGD=Y
FGL=Y
BGL=N
SUP=N
BBF=N
NTS=Y
VAL=Y
RHD=N
LCK=N
RFH=N
BBK=Y
OVF=N
IAB=N
BAZ=N
EAZ=N
P01=GA Forecasting
P02=SAP CC in Subregions
P03=Consolidated/Non Consolidated
R01=P&amp;L MRG Forecasting
C01=Months+Qs
RGP=adaytum_page_1
RGR=adaytum_row_1
RGC=adaytum_col_1
RGD=adaytum_data_1
VID=2A35EB8CDA9462C0
CHK=536949080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5</xdr:row>
                <xdr:rowOff>7</xdr:rowOff>
              </xdr:from>
              <xdr:to>
                <xdr:col>4</xdr:col>
                <xdr:colOff>58</xdr:colOff>
                <xdr:row>9</xdr:row>
                <xdr:rowOff>8</xdr:rowOff>
              </xdr:to>
            </anchor>
          </commentPr>
        </mc:Choice>
        <mc:Fallback/>
      </mc:AlternateContent>
    </comment>
    <comment ref="C8" authorId="0">
      <text>
        <r>
          <rPr>
            <sz val="8"/>
            <color rgb="FF000000"/>
            <rFont val="Tahoma"/>
            <family val="0"/>
          </rPr>
          <t xml:space="preserve">GA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6</xdr:row>
                <xdr:rowOff>7</xdr:rowOff>
              </xdr:from>
              <xdr:to>
                <xdr:col>4</xdr:col>
                <xdr:colOff>56</xdr:colOff>
                <xdr:row>10</xdr:row>
                <xdr:rowOff>10</xdr:rowOff>
              </xdr:to>
            </anchor>
          </commentPr>
        </mc:Choice>
        <mc:Fallback/>
      </mc:AlternateContent>
    </comment>
    <comment ref="C13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11</xdr:row>
                <xdr:rowOff>7</xdr:rowOff>
              </xdr:from>
              <xdr:to>
                <xdr:col>4</xdr:col>
                <xdr:colOff>56</xdr:colOff>
                <xdr:row>15</xdr:row>
                <xdr:rowOff>13</xdr:rowOff>
              </xdr:to>
            </anchor>
          </commentPr>
        </mc:Choice>
        <mc:Fallback/>
      </mc:AlternateContent>
    </comment>
    <comment ref="C14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13</xdr:colOff>
                <xdr:row>12</xdr:row>
                <xdr:rowOff>4</xdr:rowOff>
              </xdr:from>
              <xdr:to>
                <xdr:col>4</xdr:col>
                <xdr:colOff>54</xdr:colOff>
                <xdr:row>16</xdr:row>
                <xdr:rowOff>10</xdr:rowOff>
              </xdr:to>
            </anchor>
          </commentPr>
        </mc:Choice>
        <mc:Fallback/>
      </mc:AlternateContent>
    </comment>
    <comment ref="C15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13</xdr:colOff>
                <xdr:row>13</xdr:row>
                <xdr:rowOff>4</xdr:rowOff>
              </xdr:from>
              <xdr:to>
                <xdr:col>4</xdr:col>
                <xdr:colOff>54</xdr:colOff>
                <xdr:row>17</xdr:row>
                <xdr:rowOff>10</xdr:rowOff>
              </xdr:to>
            </anchor>
          </commentPr>
        </mc:Choice>
        <mc:Fallback/>
      </mc:AlternateContent>
    </comment>
    <comment ref="C16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13</xdr:colOff>
                <xdr:row>14</xdr:row>
                <xdr:rowOff>4</xdr:rowOff>
              </xdr:from>
              <xdr:to>
                <xdr:col>4</xdr:col>
                <xdr:colOff>54</xdr:colOff>
                <xdr:row>18</xdr:row>
                <xdr:rowOff>10</xdr:rowOff>
              </xdr:to>
            </anchor>
          </commentPr>
        </mc:Choice>
        <mc:Fallback/>
      </mc:AlternateContent>
    </comment>
    <comment ref="C17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13</xdr:colOff>
                <xdr:row>15</xdr:row>
                <xdr:rowOff>4</xdr:rowOff>
              </xdr:from>
              <xdr:to>
                <xdr:col>4</xdr:col>
                <xdr:colOff>54</xdr:colOff>
                <xdr:row>19</xdr:row>
                <xdr:rowOff>10</xdr:rowOff>
              </xdr:to>
            </anchor>
          </commentPr>
        </mc:Choice>
        <mc:Fallback/>
      </mc:AlternateContent>
    </comment>
    <comment ref="C18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13</xdr:colOff>
                <xdr:row>16</xdr:row>
                <xdr:rowOff>4</xdr:rowOff>
              </xdr:from>
              <xdr:to>
                <xdr:col>4</xdr:col>
                <xdr:colOff>54</xdr:colOff>
                <xdr:row>20</xdr:row>
                <xdr:rowOff>10</xdr:rowOff>
              </xdr:to>
            </anchor>
          </commentPr>
        </mc:Choice>
        <mc:Fallback/>
      </mc:AlternateContent>
    </comment>
    <comment ref="C19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13</xdr:colOff>
                <xdr:row>17</xdr:row>
                <xdr:rowOff>4</xdr:rowOff>
              </xdr:from>
              <xdr:to>
                <xdr:col>4</xdr:col>
                <xdr:colOff>54</xdr:colOff>
                <xdr:row>21</xdr:row>
                <xdr:rowOff>10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13</xdr:colOff>
                <xdr:row>18</xdr:row>
                <xdr:rowOff>4</xdr:rowOff>
              </xdr:from>
              <xdr:to>
                <xdr:col>4</xdr:col>
                <xdr:colOff>54</xdr:colOff>
                <xdr:row>22</xdr:row>
                <xdr:rowOff>10</xdr:rowOff>
              </xdr:to>
            </anchor>
          </commentPr>
        </mc:Choice>
        <mc:Fallback/>
      </mc:AlternateContent>
    </comment>
    <comment ref="C21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13</xdr:colOff>
                <xdr:row>19</xdr:row>
                <xdr:rowOff>4</xdr:rowOff>
              </xdr:from>
              <xdr:to>
                <xdr:col>4</xdr:col>
                <xdr:colOff>54</xdr:colOff>
                <xdr:row>23</xdr:row>
                <xdr:rowOff>10</xdr:rowOff>
              </xdr:to>
            </anchor>
          </commentPr>
        </mc:Choice>
        <mc:Fallback/>
      </mc:AlternateContent>
    </comment>
    <comment ref="C23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13</xdr:colOff>
                <xdr:row>21</xdr:row>
                <xdr:rowOff>4</xdr:rowOff>
              </xdr:from>
              <xdr:to>
                <xdr:col>4</xdr:col>
                <xdr:colOff>54</xdr:colOff>
                <xdr:row>25</xdr:row>
                <xdr:rowOff>10</xdr:rowOff>
              </xdr:to>
            </anchor>
          </commentPr>
        </mc:Choice>
        <mc:Fallback/>
      </mc:AlternateContent>
    </comment>
    <comment ref="C25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13</xdr:colOff>
                <xdr:row>23</xdr:row>
                <xdr:rowOff>4</xdr:rowOff>
              </xdr:from>
              <xdr:to>
                <xdr:col>4</xdr:col>
                <xdr:colOff>54</xdr:colOff>
                <xdr:row>27</xdr:row>
                <xdr:rowOff>9</xdr:rowOff>
              </xdr:to>
            </anchor>
          </commentPr>
        </mc:Choice>
        <mc:Fallback/>
      </mc:AlternateContent>
    </comment>
    <comment ref="C26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13</xdr:colOff>
                <xdr:row>24</xdr:row>
                <xdr:rowOff>4</xdr:rowOff>
              </xdr:from>
              <xdr:to>
                <xdr:col>4</xdr:col>
                <xdr:colOff>54</xdr:colOff>
                <xdr:row>28</xdr:row>
                <xdr:rowOff>9</xdr:rowOff>
              </xdr:to>
            </anchor>
          </commentPr>
        </mc:Choice>
        <mc:Fallback/>
      </mc:AlternateContent>
    </comment>
    <comment ref="C30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13</xdr:colOff>
                <xdr:row>28</xdr:row>
                <xdr:rowOff>3</xdr:rowOff>
              </xdr:from>
              <xdr:to>
                <xdr:col>4</xdr:col>
                <xdr:colOff>54</xdr:colOff>
                <xdr:row>32</xdr:row>
                <xdr:rowOff>9</xdr:rowOff>
              </xdr:to>
            </anchor>
          </commentPr>
        </mc:Choice>
        <mc:Fallback/>
      </mc:AlternateContent>
    </comment>
    <comment ref="C31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13</xdr:colOff>
                <xdr:row>29</xdr:row>
                <xdr:rowOff>3</xdr:rowOff>
              </xdr:from>
              <xdr:to>
                <xdr:col>4</xdr:col>
                <xdr:colOff>54</xdr:colOff>
                <xdr:row>33</xdr:row>
                <xdr:rowOff>9</xdr:rowOff>
              </xdr:to>
            </anchor>
          </commentPr>
        </mc:Choice>
        <mc:Fallback/>
      </mc:AlternateContent>
    </comment>
    <comment ref="C32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13</xdr:colOff>
                <xdr:row>30</xdr:row>
                <xdr:rowOff>3</xdr:rowOff>
              </xdr:from>
              <xdr:to>
                <xdr:col>4</xdr:col>
                <xdr:colOff>54</xdr:colOff>
                <xdr:row>34</xdr:row>
                <xdr:rowOff>8</xdr:rowOff>
              </xdr:to>
            </anchor>
          </commentPr>
        </mc:Choice>
        <mc:Fallback/>
      </mc:AlternateContent>
    </comment>
    <comment ref="C33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13</xdr:colOff>
                <xdr:row>31</xdr:row>
                <xdr:rowOff>3</xdr:rowOff>
              </xdr:from>
              <xdr:to>
                <xdr:col>4</xdr:col>
                <xdr:colOff>54</xdr:colOff>
                <xdr:row>35</xdr:row>
                <xdr:rowOff>8</xdr:rowOff>
              </xdr:to>
            </anchor>
          </commentPr>
        </mc:Choice>
        <mc:Fallback/>
      </mc:AlternateContent>
    </comment>
    <comment ref="D8" authorId="0">
      <text>
        <r>
          <rPr>
            <sz val="8"/>
            <color rgb="FF000000"/>
            <rFont val="Tahoma"/>
            <family val="0"/>
          </rPr>
          <t xml:space="preserve">SAP CC in Subregions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13</xdr:colOff>
                <xdr:row>6</xdr:row>
                <xdr:rowOff>7</xdr:rowOff>
              </xdr:from>
              <xdr:to>
                <xdr:col>4</xdr:col>
                <xdr:colOff>-7</xdr:colOff>
                <xdr:row>10</xdr:row>
                <xdr:rowOff>10</xdr:rowOff>
              </xdr:to>
            </anchor>
          </commentPr>
        </mc:Choice>
        <mc:Fallback/>
      </mc:AlternateContent>
    </comment>
    <comment ref="D10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8</xdr:row>
                <xdr:rowOff>12</xdr:rowOff>
              </xdr:from>
              <xdr:to>
                <xdr:col>5</xdr:col>
                <xdr:colOff>-8</xdr:colOff>
                <xdr:row>12</xdr:row>
                <xdr:rowOff>13</xdr:rowOff>
              </xdr:to>
            </anchor>
          </commentPr>
        </mc:Choice>
        <mc:Fallback/>
      </mc:AlternateContent>
    </comment>
    <comment ref="E8" authorId="0">
      <text>
        <r>
          <rPr>
            <sz val="8"/>
            <color rgb="FF000000"/>
            <rFont val="Tahoma"/>
            <family val="0"/>
          </rPr>
          <t xml:space="preserve">Consolidated/Non Consolidated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63</xdr:colOff>
                <xdr:row>6</xdr:row>
                <xdr:rowOff>7</xdr:rowOff>
              </xdr:from>
              <xdr:to>
                <xdr:col>4</xdr:col>
                <xdr:colOff>11</xdr:colOff>
                <xdr:row>10</xdr:row>
                <xdr:rowOff>10</xdr:rowOff>
              </xdr:to>
            </anchor>
          </commentPr>
        </mc:Choice>
        <mc:Fallback/>
      </mc:AlternateContent>
    </comment>
    <comment ref="E10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63</xdr:colOff>
                <xdr:row>8</xdr:row>
                <xdr:rowOff>7</xdr:rowOff>
              </xdr:from>
              <xdr:to>
                <xdr:col>4</xdr:col>
                <xdr:colOff>11</xdr:colOff>
                <xdr:row>12</xdr:row>
                <xdr:rowOff>10</xdr:rowOff>
              </xdr:to>
            </anchor>
          </commentPr>
        </mc:Choice>
        <mc:Fallback/>
      </mc:AlternateContent>
    </comment>
    <comment ref="F10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37</xdr:colOff>
                <xdr:row>8</xdr:row>
                <xdr:rowOff>7</xdr:rowOff>
              </xdr:from>
              <xdr:to>
                <xdr:col>5</xdr:col>
                <xdr:colOff>67</xdr:colOff>
                <xdr:row>12</xdr:row>
                <xdr:rowOff>10</xdr:rowOff>
              </xdr:to>
            </anchor>
          </commentPr>
        </mc:Choice>
        <mc:Fallback/>
      </mc:AlternateContent>
    </comment>
    <comment ref="G10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6</xdr:colOff>
                <xdr:row>8</xdr:row>
                <xdr:rowOff>7</xdr:rowOff>
              </xdr:from>
              <xdr:to>
                <xdr:col>6</xdr:col>
                <xdr:colOff>40</xdr:colOff>
                <xdr:row>12</xdr:row>
                <xdr:rowOff>10</xdr:rowOff>
              </xdr:to>
            </anchor>
          </commentPr>
        </mc:Choice>
        <mc:Fallback/>
      </mc:AlternateContent>
    </comment>
    <comment ref="H10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89</xdr:colOff>
                <xdr:row>8</xdr:row>
                <xdr:rowOff>7</xdr:rowOff>
              </xdr:from>
              <xdr:to>
                <xdr:col>7</xdr:col>
                <xdr:colOff>47</xdr:colOff>
                <xdr:row>12</xdr:row>
                <xdr:rowOff>10</xdr:rowOff>
              </xdr:to>
            </anchor>
          </commentPr>
        </mc:Choice>
        <mc:Fallback/>
      </mc:AlternateContent>
    </comment>
    <comment ref="I10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77</xdr:colOff>
                <xdr:row>8</xdr:row>
                <xdr:rowOff>7</xdr:rowOff>
              </xdr:from>
              <xdr:to>
                <xdr:col>8</xdr:col>
                <xdr:colOff>36</xdr:colOff>
                <xdr:row>12</xdr:row>
                <xdr:rowOff>10</xdr:rowOff>
              </xdr:to>
            </anchor>
          </commentPr>
        </mc:Choice>
        <mc:Fallback/>
      </mc:AlternateContent>
    </comment>
    <comment ref="J10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54</xdr:colOff>
                <xdr:row>8</xdr:row>
                <xdr:rowOff>7</xdr:rowOff>
              </xdr:from>
              <xdr:to>
                <xdr:col>9</xdr:col>
                <xdr:colOff>3</xdr:colOff>
                <xdr:row>12</xdr:row>
                <xdr:rowOff>10</xdr:rowOff>
              </xdr:to>
            </anchor>
          </commentPr>
        </mc:Choice>
        <mc:Fallback/>
      </mc:AlternateContent>
    </comment>
    <comment ref="K10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</xdr:colOff>
                <xdr:row>8</xdr:row>
                <xdr:rowOff>7</xdr:rowOff>
              </xdr:from>
              <xdr:to>
                <xdr:col>9</xdr:col>
                <xdr:colOff>68</xdr:colOff>
                <xdr:row>12</xdr:row>
                <xdr:rowOff>10</xdr:rowOff>
              </xdr:to>
            </anchor>
          </commentPr>
        </mc:Choice>
        <mc:Fallback/>
      </mc:AlternateContent>
    </comment>
    <comment ref="L10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0</xdr:colOff>
                <xdr:row>8</xdr:row>
                <xdr:rowOff>7</xdr:rowOff>
              </xdr:from>
              <xdr:to>
                <xdr:col>10</xdr:col>
                <xdr:colOff>46</xdr:colOff>
                <xdr:row>12</xdr:row>
                <xdr:rowOff>10</xdr:rowOff>
              </xdr:to>
            </anchor>
          </commentPr>
        </mc:Choice>
        <mc:Fallback/>
      </mc:AlternateContent>
    </comment>
    <comment ref="M10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68</xdr:colOff>
                <xdr:row>8</xdr:row>
                <xdr:rowOff>7</xdr:rowOff>
              </xdr:from>
              <xdr:to>
                <xdr:col>11</xdr:col>
                <xdr:colOff>19</xdr:colOff>
                <xdr:row>12</xdr:row>
                <xdr:rowOff>10</xdr:rowOff>
              </xdr:to>
            </anchor>
          </commentPr>
        </mc:Choice>
        <mc:Fallback/>
      </mc:AlternateContent>
    </comment>
    <comment ref="N10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45</xdr:colOff>
                <xdr:row>8</xdr:row>
                <xdr:rowOff>7</xdr:rowOff>
              </xdr:from>
              <xdr:to>
                <xdr:col>11</xdr:col>
                <xdr:colOff>87</xdr:colOff>
                <xdr:row>12</xdr:row>
                <xdr:rowOff>10</xdr:rowOff>
              </xdr:to>
            </anchor>
          </commentPr>
        </mc:Choice>
        <mc:Fallback/>
      </mc:AlternateContent>
    </comment>
    <comment ref="O10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19</xdr:colOff>
                <xdr:row>8</xdr:row>
                <xdr:rowOff>7</xdr:rowOff>
              </xdr:from>
              <xdr:to>
                <xdr:col>12</xdr:col>
                <xdr:colOff>58</xdr:colOff>
                <xdr:row>12</xdr:row>
                <xdr:rowOff>10</xdr:rowOff>
              </xdr:to>
            </anchor>
          </commentPr>
        </mc:Choice>
        <mc:Fallback/>
      </mc:AlternateContent>
    </comment>
    <comment ref="P10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87</xdr:colOff>
                <xdr:row>8</xdr:row>
                <xdr:rowOff>7</xdr:rowOff>
              </xdr:from>
              <xdr:to>
                <xdr:col>13</xdr:col>
                <xdr:colOff>33</xdr:colOff>
                <xdr:row>12</xdr:row>
                <xdr:rowOff>10</xdr:rowOff>
              </xdr:to>
            </anchor>
          </commentPr>
        </mc:Choice>
        <mc:Fallback/>
      </mc:AlternateContent>
    </comment>
    <comment ref="Q10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58</xdr:colOff>
                <xdr:row>8</xdr:row>
                <xdr:rowOff>7</xdr:rowOff>
              </xdr:from>
              <xdr:to>
                <xdr:col>14</xdr:col>
                <xdr:colOff>6</xdr:colOff>
                <xdr:row>12</xdr:row>
                <xdr:rowOff>10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6" authorId="0">
      <text>
        <r>
          <rPr>
            <sz val="8"/>
            <color rgb="FF000000"/>
            <rFont val="Tahoma"/>
            <family val="0"/>
          </rPr>
          <t xml:space="preserve">Adaytum2
TYP=V
SVR=
LIB=Forecasting MRG
CBE=MRG Forecasting
FGD=Y
BGD=Y
FGL=Y
BGL=N
SUP=N
BBF=N
NTS=Y
VAL=Y
RHD=N
LCK=N
RFH=N
BBK=Y
OVF=N
IAB=N
BAZ=N
EAZ=N
P01=SAP CC in Subregions
P02=Months+Qs
P03=Consolidated/Non Consolidated
R01=P&amp;L MRG Forecasting
C01=GA Forecasting
RGP=adaytum_page_1
RGR=adaytum_row_1
RGC=adaytum_col_1
RGD=adaytum_data_1
CHK=595917696
VID=CF90A7934F9562C0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4</xdr:row>
                <xdr:rowOff>7</xdr:rowOff>
              </xdr:from>
              <xdr:to>
                <xdr:col>4</xdr:col>
                <xdr:colOff>19</xdr:colOff>
                <xdr:row>8</xdr:row>
                <xdr:rowOff>8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0"/>
          </rPr>
          <t xml:space="preserve">SAP CC in Subregions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5</xdr:row>
                <xdr:rowOff>7</xdr:rowOff>
              </xdr:from>
              <xdr:to>
                <xdr:col>4</xdr:col>
                <xdr:colOff>19</xdr:colOff>
                <xdr:row>9</xdr:row>
                <xdr:rowOff>5</xdr:rowOff>
              </xdr:to>
            </anchor>
          </commentPr>
        </mc:Choice>
        <mc:Fallback/>
      </mc:AlternateContent>
    </comment>
    <comment ref="B12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10</xdr:row>
                <xdr:rowOff>12</xdr:rowOff>
              </xdr:from>
              <xdr:to>
                <xdr:col>4</xdr:col>
                <xdr:colOff>19</xdr:colOff>
                <xdr:row>14</xdr:row>
                <xdr:rowOff>13</xdr:rowOff>
              </xdr:to>
            </anchor>
          </commentPr>
        </mc:Choice>
        <mc:Fallback/>
      </mc:AlternateContent>
    </comment>
    <comment ref="B13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97</xdr:colOff>
                <xdr:row>10</xdr:row>
                <xdr:rowOff>20</xdr:rowOff>
              </xdr:from>
              <xdr:to>
                <xdr:col>2</xdr:col>
                <xdr:colOff>65</xdr:colOff>
                <xdr:row>15</xdr:row>
                <xdr:rowOff>13</xdr:rowOff>
              </xdr:to>
            </anchor>
          </commentPr>
        </mc:Choice>
        <mc:Fallback/>
      </mc:AlternateContent>
    </comment>
    <comment ref="B14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97</xdr:colOff>
                <xdr:row>11</xdr:row>
                <xdr:rowOff>16</xdr:rowOff>
              </xdr:from>
              <xdr:to>
                <xdr:col>2</xdr:col>
                <xdr:colOff>65</xdr:colOff>
                <xdr:row>16</xdr:row>
                <xdr:rowOff>5</xdr:rowOff>
              </xdr:to>
            </anchor>
          </commentPr>
        </mc:Choice>
        <mc:Fallback/>
      </mc:AlternateContent>
    </comment>
    <comment ref="B15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97</xdr:colOff>
                <xdr:row>12</xdr:row>
                <xdr:rowOff>16</xdr:rowOff>
              </xdr:from>
              <xdr:to>
                <xdr:col>2</xdr:col>
                <xdr:colOff>65</xdr:colOff>
                <xdr:row>17</xdr:row>
                <xdr:rowOff>5</xdr:rowOff>
              </xdr:to>
            </anchor>
          </commentPr>
        </mc:Choice>
        <mc:Fallback/>
      </mc:AlternateContent>
    </comment>
    <comment ref="B16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97</xdr:colOff>
                <xdr:row>13</xdr:row>
                <xdr:rowOff>16</xdr:rowOff>
              </xdr:from>
              <xdr:to>
                <xdr:col>2</xdr:col>
                <xdr:colOff>65</xdr:colOff>
                <xdr:row>18</xdr:row>
                <xdr:rowOff>5</xdr:rowOff>
              </xdr:to>
            </anchor>
          </commentPr>
        </mc:Choice>
        <mc:Fallback/>
      </mc:AlternateContent>
    </comment>
    <comment ref="B17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97</xdr:colOff>
                <xdr:row>14</xdr:row>
                <xdr:rowOff>16</xdr:rowOff>
              </xdr:from>
              <xdr:to>
                <xdr:col>2</xdr:col>
                <xdr:colOff>65</xdr:colOff>
                <xdr:row>19</xdr:row>
                <xdr:rowOff>5</xdr:rowOff>
              </xdr:to>
            </anchor>
          </commentPr>
        </mc:Choice>
        <mc:Fallback/>
      </mc:AlternateContent>
    </comment>
    <comment ref="B18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97</xdr:colOff>
                <xdr:row>15</xdr:row>
                <xdr:rowOff>16</xdr:rowOff>
              </xdr:from>
              <xdr:to>
                <xdr:col>2</xdr:col>
                <xdr:colOff>65</xdr:colOff>
                <xdr:row>20</xdr:row>
                <xdr:rowOff>5</xdr:rowOff>
              </xdr:to>
            </anchor>
          </commentPr>
        </mc:Choice>
        <mc:Fallback/>
      </mc:AlternateContent>
    </comment>
    <comment ref="B19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97</xdr:colOff>
                <xdr:row>16</xdr:row>
                <xdr:rowOff>16</xdr:rowOff>
              </xdr:from>
              <xdr:to>
                <xdr:col>2</xdr:col>
                <xdr:colOff>65</xdr:colOff>
                <xdr:row>21</xdr:row>
                <xdr:rowOff>5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97</xdr:colOff>
                <xdr:row>17</xdr:row>
                <xdr:rowOff>16</xdr:rowOff>
              </xdr:from>
              <xdr:to>
                <xdr:col>2</xdr:col>
                <xdr:colOff>65</xdr:colOff>
                <xdr:row>22</xdr:row>
                <xdr:rowOff>5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97</xdr:colOff>
                <xdr:row>19</xdr:row>
                <xdr:rowOff>16</xdr:rowOff>
              </xdr:from>
              <xdr:to>
                <xdr:col>2</xdr:col>
                <xdr:colOff>65</xdr:colOff>
                <xdr:row>24</xdr:row>
                <xdr:rowOff>5</xdr:rowOff>
              </xdr:to>
            </anchor>
          </commentPr>
        </mc:Choice>
        <mc:Fallback/>
      </mc:AlternateContent>
    </comment>
    <comment ref="B24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97</xdr:colOff>
                <xdr:row>21</xdr:row>
                <xdr:rowOff>16</xdr:rowOff>
              </xdr:from>
              <xdr:to>
                <xdr:col>2</xdr:col>
                <xdr:colOff>65</xdr:colOff>
                <xdr:row>26</xdr:row>
                <xdr:rowOff>2</xdr:rowOff>
              </xdr:to>
            </anchor>
          </commentPr>
        </mc:Choice>
        <mc:Fallback/>
      </mc:AlternateContent>
    </comment>
    <comment ref="B25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97</xdr:colOff>
                <xdr:row>22</xdr:row>
                <xdr:rowOff>16</xdr:rowOff>
              </xdr:from>
              <xdr:to>
                <xdr:col>2</xdr:col>
                <xdr:colOff>65</xdr:colOff>
                <xdr:row>27</xdr:row>
                <xdr:rowOff>4</xdr:rowOff>
              </xdr:to>
            </anchor>
          </commentPr>
        </mc:Choice>
        <mc:Fallback/>
      </mc:AlternateContent>
    </comment>
    <comment ref="B29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97</xdr:colOff>
                <xdr:row>26</xdr:row>
                <xdr:rowOff>15</xdr:rowOff>
              </xdr:from>
              <xdr:to>
                <xdr:col>2</xdr:col>
                <xdr:colOff>65</xdr:colOff>
                <xdr:row>31</xdr:row>
                <xdr:rowOff>4</xdr:rowOff>
              </xdr:to>
            </anchor>
          </commentPr>
        </mc:Choice>
        <mc:Fallback/>
      </mc:AlternateContent>
    </comment>
    <comment ref="B30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97</xdr:colOff>
                <xdr:row>27</xdr:row>
                <xdr:rowOff>15</xdr:rowOff>
              </xdr:from>
              <xdr:to>
                <xdr:col>2</xdr:col>
                <xdr:colOff>65</xdr:colOff>
                <xdr:row>32</xdr:row>
                <xdr:rowOff>6</xdr:rowOff>
              </xdr:to>
            </anchor>
          </commentPr>
        </mc:Choice>
        <mc:Fallback/>
      </mc:AlternateContent>
    </comment>
    <comment ref="B31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97</xdr:colOff>
                <xdr:row>28</xdr:row>
                <xdr:rowOff>15</xdr:rowOff>
              </xdr:from>
              <xdr:to>
                <xdr:col>2</xdr:col>
                <xdr:colOff>65</xdr:colOff>
                <xdr:row>33</xdr:row>
                <xdr:rowOff>1</xdr:rowOff>
              </xdr:to>
            </anchor>
          </commentPr>
        </mc:Choice>
        <mc:Fallback/>
      </mc:AlternateContent>
    </comment>
    <comment ref="B32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97</xdr:colOff>
                <xdr:row>29</xdr:row>
                <xdr:rowOff>15</xdr:rowOff>
              </xdr:from>
              <xdr:to>
                <xdr:col>2</xdr:col>
                <xdr:colOff>65</xdr:colOff>
                <xdr:row>34</xdr:row>
                <xdr:rowOff>3</xdr:rowOff>
              </xdr:to>
            </anchor>
          </commentPr>
        </mc:Choice>
        <mc:Fallback/>
      </mc:AlternateContent>
    </comment>
    <comment ref="B39" authorId="0">
      <text>
        <r>
          <rPr>
            <sz val="8"/>
            <color rgb="FF000000"/>
            <rFont val="Tahoma"/>
            <family val="0"/>
          </rPr>
          <t xml:space="preserve">Adaytum2
TYP=V
SVR=
LIB=Forecasting MRG
CBE=Headcount Month Actuals
FGD=Y
BGD=Y
FGL=Y
BGL=N
SUP=Y
BBF=N
NTS=Y
VAL=Y
RHD=N
LCK=N
RFH=N
BBK=Y
OVF=N
IAB=N
BAZ=N
EAZ=N
P01=SAP CC in Subregions
R01=Months
C01=Headcount Act/Bud
RGP=adaytum_page_2
RGR=adaytum_row_2
RGC=adaytum_col_2
RGD=adaytum_data_2
VID=DB25C4794E9562C0
CHK=-1122639575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37</xdr:row>
                <xdr:rowOff>7</xdr:rowOff>
              </xdr:from>
              <xdr:to>
                <xdr:col>4</xdr:col>
                <xdr:colOff>19</xdr:colOff>
                <xdr:row>42</xdr:row>
                <xdr:rowOff>13</xdr:rowOff>
              </xdr:to>
            </anchor>
          </commentPr>
        </mc:Choice>
        <mc:Fallback/>
      </mc:AlternateContent>
    </comment>
    <comment ref="B40" authorId="0">
      <text>
        <r>
          <rPr>
            <sz val="8"/>
            <color rgb="FF000000"/>
            <rFont val="Tahoma"/>
            <family val="0"/>
          </rPr>
          <t xml:space="preserve">SAP CC in Subregions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37</xdr:row>
                <xdr:rowOff>7</xdr:rowOff>
              </xdr:from>
              <xdr:to>
                <xdr:col>4</xdr:col>
                <xdr:colOff>19</xdr:colOff>
                <xdr:row>42</xdr:row>
                <xdr:rowOff>13</xdr:rowOff>
              </xdr:to>
            </anchor>
          </commentPr>
        </mc:Choice>
        <mc:Fallback/>
      </mc:AlternateContent>
    </comment>
    <comment ref="B43" authorId="0">
      <text>
        <r>
          <rPr>
            <sz val="8"/>
            <color rgb="FF000000"/>
            <rFont val="Tahoma"/>
            <family val="0"/>
          </rPr>
          <t xml:space="preserve">Months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41</xdr:row>
                <xdr:rowOff>23</xdr:rowOff>
              </xdr:from>
              <xdr:to>
                <xdr:col>4</xdr:col>
                <xdr:colOff>19</xdr:colOff>
                <xdr:row>45</xdr:row>
                <xdr:rowOff>13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165</xdr:colOff>
                <xdr:row>5</xdr:row>
                <xdr:rowOff>7</xdr:rowOff>
              </xdr:from>
              <xdr:to>
                <xdr:col>4</xdr:col>
                <xdr:colOff>0</xdr:colOff>
                <xdr:row>9</xdr:row>
                <xdr:rowOff>5</xdr:rowOff>
              </xdr:to>
            </anchor>
          </commentPr>
        </mc:Choice>
        <mc:Fallback/>
      </mc:AlternateContent>
    </comment>
    <comment ref="C9" authorId="0">
      <text>
        <r>
          <rPr>
            <sz val="8"/>
            <color rgb="FF000000"/>
            <rFont val="Tahoma"/>
            <family val="0"/>
          </rPr>
          <t xml:space="preserve">GA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7</xdr:row>
                <xdr:rowOff>12</xdr:rowOff>
              </xdr:from>
              <xdr:to>
                <xdr:col>5</xdr:col>
                <xdr:colOff>11</xdr:colOff>
                <xdr:row>11</xdr:row>
                <xdr:rowOff>2</xdr:rowOff>
              </xdr:to>
            </anchor>
          </commentPr>
        </mc:Choice>
        <mc:Fallback/>
      </mc:AlternateContent>
    </comment>
    <comment ref="C42" authorId="0">
      <text>
        <r>
          <rPr>
            <sz val="8"/>
            <color rgb="FF000000"/>
            <rFont val="Tahoma"/>
            <family val="0"/>
          </rPr>
          <t xml:space="preserve">Headcount Act/Bud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40</xdr:row>
                <xdr:rowOff>7</xdr:rowOff>
              </xdr:from>
              <xdr:to>
                <xdr:col>5</xdr:col>
                <xdr:colOff>11</xdr:colOff>
                <xdr:row>43</xdr:row>
                <xdr:rowOff>13</xdr:rowOff>
              </xdr:to>
            </anchor>
          </commentPr>
        </mc:Choice>
        <mc:Fallback/>
      </mc:AlternateContent>
    </comment>
    <comment ref="D7" authorId="0">
      <text>
        <r>
          <rPr>
            <sz val="8"/>
            <color rgb="FF000000"/>
            <rFont val="Tahoma"/>
            <family val="0"/>
          </rPr>
          <t xml:space="preserve">Consolidated/Non Consolidated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5</xdr:row>
                <xdr:rowOff>7</xdr:rowOff>
              </xdr:from>
              <xdr:to>
                <xdr:col>5</xdr:col>
                <xdr:colOff>53</xdr:colOff>
                <xdr:row>9</xdr:row>
                <xdr:rowOff>5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0"/>
          </rPr>
          <t xml:space="preserve">Consolidated/Non Consolidated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6</xdr:colOff>
                <xdr:row>5</xdr:row>
                <xdr:rowOff>7</xdr:rowOff>
              </xdr:from>
              <xdr:to>
                <xdr:col>5</xdr:col>
                <xdr:colOff>43</xdr:colOff>
                <xdr:row>9</xdr:row>
                <xdr:rowOff>5</xdr:rowOff>
              </xdr:to>
            </anchor>
          </commentPr>
        </mc:Choice>
        <mc:Fallback/>
      </mc:AlternateContent>
    </comment>
    <comment ref="E9" authorId="0">
      <text>
        <r>
          <rPr>
            <sz val="8"/>
            <color rgb="FF000000"/>
            <rFont val="Tahoma"/>
            <family val="0"/>
          </rPr>
          <t xml:space="preserve">GA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6</xdr:colOff>
                <xdr:row>7</xdr:row>
                <xdr:rowOff>3</xdr:rowOff>
              </xdr:from>
              <xdr:to>
                <xdr:col>5</xdr:col>
                <xdr:colOff>43</xdr:colOff>
                <xdr:row>10</xdr:row>
                <xdr:rowOff>14</xdr:rowOff>
              </xdr:to>
            </anchor>
          </commentPr>
        </mc:Choice>
        <mc:Fallback/>
      </mc:AlternateContent>
    </comment>
    <comment ref="E42" authorId="0">
      <text>
        <r>
          <rPr>
            <sz val="8"/>
            <color rgb="FF000000"/>
            <rFont val="Tahoma"/>
            <family val="0"/>
          </rPr>
          <t xml:space="preserve">Headcount Act/Bud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89</xdr:colOff>
                <xdr:row>41</xdr:row>
                <xdr:rowOff>24</xdr:rowOff>
              </xdr:from>
              <xdr:to>
                <xdr:col>6</xdr:col>
                <xdr:colOff>72</xdr:colOff>
                <xdr:row>45</xdr:row>
                <xdr:rowOff>13</xdr:rowOff>
              </xdr:to>
            </anchor>
          </commentPr>
        </mc:Choice>
        <mc:Fallback/>
      </mc:AlternateContent>
    </comment>
    <comment ref="G9" authorId="0">
      <text>
        <r>
          <rPr>
            <sz val="8"/>
            <color rgb="FF000000"/>
            <rFont val="Tahoma"/>
            <family val="0"/>
          </rPr>
          <t xml:space="preserve">GA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38</xdr:colOff>
                <xdr:row>7</xdr:row>
                <xdr:rowOff>11</xdr:rowOff>
              </xdr:from>
              <xdr:to>
                <xdr:col>8</xdr:col>
                <xdr:colOff>93</xdr:colOff>
                <xdr:row>11</xdr:row>
                <xdr:rowOff>1</xdr:rowOff>
              </xdr:to>
            </anchor>
          </commentPr>
        </mc:Choice>
        <mc:Fallback/>
      </mc:AlternateContent>
    </comment>
    <comment ref="I42" authorId="0">
      <text>
        <r>
          <rPr>
            <sz val="8"/>
            <color rgb="FF000000"/>
            <rFont val="Tahoma"/>
            <family val="0"/>
          </rPr>
          <t xml:space="preserve">Headcount Act/Bud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94</xdr:colOff>
                <xdr:row>41</xdr:row>
                <xdr:rowOff>24</xdr:rowOff>
              </xdr:from>
              <xdr:to>
                <xdr:col>10</xdr:col>
                <xdr:colOff>21</xdr:colOff>
                <xdr:row>45</xdr:row>
                <xdr:rowOff>13</xdr:rowOff>
              </xdr:to>
            </anchor>
          </commentPr>
        </mc:Choice>
        <mc:Fallback/>
      </mc:AlternateContent>
    </comment>
    <comment ref="J42" authorId="0">
      <text>
        <r>
          <rPr>
            <sz val="8"/>
            <color rgb="FF000000"/>
            <rFont val="Tahoma"/>
            <family val="0"/>
          </rPr>
          <t xml:space="preserve">Headcount Act/Bud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90</xdr:colOff>
                <xdr:row>41</xdr:row>
                <xdr:rowOff>24</xdr:rowOff>
              </xdr:from>
              <xdr:to>
                <xdr:col>11</xdr:col>
                <xdr:colOff>54</xdr:colOff>
                <xdr:row>45</xdr:row>
                <xdr:rowOff>13</xdr:rowOff>
              </xdr:to>
            </anchor>
          </commentPr>
        </mc:Choice>
        <mc:Fallback/>
      </mc:AlternateContent>
    </comment>
    <comment ref="L42" authorId="0">
      <text>
        <r>
          <rPr>
            <sz val="8"/>
            <color rgb="FF000000"/>
            <rFont val="Tahoma"/>
            <family val="0"/>
          </rPr>
          <t xml:space="preserve">Headcount Act/Bud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126</xdr:colOff>
                <xdr:row>41</xdr:row>
                <xdr:rowOff>24</xdr:rowOff>
              </xdr:from>
              <xdr:to>
                <xdr:col>13</xdr:col>
                <xdr:colOff>7</xdr:colOff>
                <xdr:row>45</xdr:row>
                <xdr:rowOff>12</xdr:rowOff>
              </xdr:to>
            </anchor>
          </commentPr>
        </mc:Choice>
        <mc:Fallback/>
      </mc:AlternateContent>
    </comment>
    <comment ref="M42" authorId="0">
      <text>
        <r>
          <rPr>
            <sz val="8"/>
            <color rgb="FF000000"/>
            <rFont val="Tahoma"/>
            <family val="0"/>
          </rPr>
          <t xml:space="preserve">Headcount Act/Bud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54</xdr:colOff>
                <xdr:row>41</xdr:row>
                <xdr:rowOff>24</xdr:rowOff>
              </xdr:from>
              <xdr:to>
                <xdr:col>14</xdr:col>
                <xdr:colOff>9</xdr:colOff>
                <xdr:row>45</xdr:row>
                <xdr:rowOff>12</xdr:rowOff>
              </xdr:to>
            </anchor>
          </commentPr>
        </mc:Choice>
        <mc:Fallback/>
      </mc:AlternateContent>
    </comment>
  </commentList>
</comments>
</file>

<file path=xl/comments7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6" authorId="0">
      <text>
        <r>
          <rPr>
            <sz val="8"/>
            <color rgb="FF000000"/>
            <rFont val="Tahoma"/>
            <family val="0"/>
          </rPr>
          <t xml:space="preserve">Adaytum2
TYP=V
SVR=
LIB=Forecasting MRG
CBE=MRG Forecasting
FGD=Y
BGD=Y
FGL=Y
BGL=N
SUP=N
BBF=N
NTS=Y
VAL=Y
RHD=N
LCK=N
RFH=N
BBK=Y
OVF=N
IAB=N
BAZ=N
EAZ=N
P01=SAP CC in Subregions
P02=Months+Qs
P03=Consolidated/Non Consolidated
R01=P&amp;L MRG Forecasting
C01=GA Forecasting
RGP=adaytum_page_1
RGR=adaytum_row_1
RGC=adaytum_col_1
RGD=adaytum_data_1
CHK=-1938932749
VID=E175B39D4E9562C0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4</xdr:row>
                <xdr:rowOff>7</xdr:rowOff>
              </xdr:from>
              <xdr:to>
                <xdr:col>4</xdr:col>
                <xdr:colOff>29</xdr:colOff>
                <xdr:row>8</xdr:row>
                <xdr:rowOff>13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0"/>
          </rPr>
          <t xml:space="preserve">SAP CC in Subregions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5</xdr:row>
                <xdr:rowOff>7</xdr:rowOff>
              </xdr:from>
              <xdr:to>
                <xdr:col>4</xdr:col>
                <xdr:colOff>27</xdr:colOff>
                <xdr:row>9</xdr:row>
                <xdr:rowOff>13</xdr:rowOff>
              </xdr:to>
            </anchor>
          </commentPr>
        </mc:Choice>
        <mc:Fallback/>
      </mc:AlternateContent>
    </comment>
    <comment ref="C14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12</xdr:row>
                <xdr:rowOff>7</xdr:rowOff>
              </xdr:from>
              <xdr:to>
                <xdr:col>4</xdr:col>
                <xdr:colOff>27</xdr:colOff>
                <xdr:row>16</xdr:row>
                <xdr:rowOff>13</xdr:rowOff>
              </xdr:to>
            </anchor>
          </commentPr>
        </mc:Choice>
        <mc:Fallback/>
      </mc:AlternateContent>
    </comment>
    <comment ref="C15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84</xdr:colOff>
                <xdr:row>12</xdr:row>
                <xdr:rowOff>16</xdr:rowOff>
              </xdr:from>
              <xdr:to>
                <xdr:col>3</xdr:col>
                <xdr:colOff>51</xdr:colOff>
                <xdr:row>17</xdr:row>
                <xdr:rowOff>5</xdr:rowOff>
              </xdr:to>
            </anchor>
          </commentPr>
        </mc:Choice>
        <mc:Fallback/>
      </mc:AlternateContent>
    </comment>
    <comment ref="C16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84</xdr:colOff>
                <xdr:row>13</xdr:row>
                <xdr:rowOff>16</xdr:rowOff>
              </xdr:from>
              <xdr:to>
                <xdr:col>3</xdr:col>
                <xdr:colOff>51</xdr:colOff>
                <xdr:row>18</xdr:row>
                <xdr:rowOff>5</xdr:rowOff>
              </xdr:to>
            </anchor>
          </commentPr>
        </mc:Choice>
        <mc:Fallback/>
      </mc:AlternateContent>
    </comment>
    <comment ref="C17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84</xdr:colOff>
                <xdr:row>14</xdr:row>
                <xdr:rowOff>16</xdr:rowOff>
              </xdr:from>
              <xdr:to>
                <xdr:col>3</xdr:col>
                <xdr:colOff>51</xdr:colOff>
                <xdr:row>19</xdr:row>
                <xdr:rowOff>5</xdr:rowOff>
              </xdr:to>
            </anchor>
          </commentPr>
        </mc:Choice>
        <mc:Fallback/>
      </mc:AlternateContent>
    </comment>
    <comment ref="C18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84</xdr:colOff>
                <xdr:row>15</xdr:row>
                <xdr:rowOff>16</xdr:rowOff>
              </xdr:from>
              <xdr:to>
                <xdr:col>3</xdr:col>
                <xdr:colOff>51</xdr:colOff>
                <xdr:row>20</xdr:row>
                <xdr:rowOff>5</xdr:rowOff>
              </xdr:to>
            </anchor>
          </commentPr>
        </mc:Choice>
        <mc:Fallback/>
      </mc:AlternateContent>
    </comment>
    <comment ref="C19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84</xdr:colOff>
                <xdr:row>16</xdr:row>
                <xdr:rowOff>16</xdr:rowOff>
              </xdr:from>
              <xdr:to>
                <xdr:col>3</xdr:col>
                <xdr:colOff>51</xdr:colOff>
                <xdr:row>21</xdr:row>
                <xdr:rowOff>5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84</xdr:colOff>
                <xdr:row>17</xdr:row>
                <xdr:rowOff>16</xdr:rowOff>
              </xdr:from>
              <xdr:to>
                <xdr:col>3</xdr:col>
                <xdr:colOff>51</xdr:colOff>
                <xdr:row>22</xdr:row>
                <xdr:rowOff>5</xdr:rowOff>
              </xdr:to>
            </anchor>
          </commentPr>
        </mc:Choice>
        <mc:Fallback/>
      </mc:AlternateContent>
    </comment>
    <comment ref="C21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84</xdr:colOff>
                <xdr:row>18</xdr:row>
                <xdr:rowOff>16</xdr:rowOff>
              </xdr:from>
              <xdr:to>
                <xdr:col>3</xdr:col>
                <xdr:colOff>51</xdr:colOff>
                <xdr:row>23</xdr:row>
                <xdr:rowOff>5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84</xdr:colOff>
                <xdr:row>19</xdr:row>
                <xdr:rowOff>16</xdr:rowOff>
              </xdr:from>
              <xdr:to>
                <xdr:col>3</xdr:col>
                <xdr:colOff>51</xdr:colOff>
                <xdr:row>24</xdr:row>
                <xdr:rowOff>5</xdr:rowOff>
              </xdr:to>
            </anchor>
          </commentPr>
        </mc:Choice>
        <mc:Fallback/>
      </mc:AlternateContent>
    </comment>
    <comment ref="C24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84</xdr:colOff>
                <xdr:row>21</xdr:row>
                <xdr:rowOff>16</xdr:rowOff>
              </xdr:from>
              <xdr:to>
                <xdr:col>3</xdr:col>
                <xdr:colOff>51</xdr:colOff>
                <xdr:row>26</xdr:row>
                <xdr:rowOff>5</xdr:rowOff>
              </xdr:to>
            </anchor>
          </commentPr>
        </mc:Choice>
        <mc:Fallback/>
      </mc:AlternateContent>
    </comment>
    <comment ref="C26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84</xdr:colOff>
                <xdr:row>23</xdr:row>
                <xdr:rowOff>16</xdr:rowOff>
              </xdr:from>
              <xdr:to>
                <xdr:col>3</xdr:col>
                <xdr:colOff>51</xdr:colOff>
                <xdr:row>28</xdr:row>
                <xdr:rowOff>4</xdr:rowOff>
              </xdr:to>
            </anchor>
          </commentPr>
        </mc:Choice>
        <mc:Fallback/>
      </mc:AlternateContent>
    </comment>
    <comment ref="C27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84</xdr:colOff>
                <xdr:row>24</xdr:row>
                <xdr:rowOff>16</xdr:rowOff>
              </xdr:from>
              <xdr:to>
                <xdr:col>3</xdr:col>
                <xdr:colOff>51</xdr:colOff>
                <xdr:row>29</xdr:row>
                <xdr:rowOff>4</xdr:rowOff>
              </xdr:to>
            </anchor>
          </commentPr>
        </mc:Choice>
        <mc:Fallback/>
      </mc:AlternateContent>
    </comment>
    <comment ref="C31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84</xdr:colOff>
                <xdr:row>28</xdr:row>
                <xdr:rowOff>15</xdr:rowOff>
              </xdr:from>
              <xdr:to>
                <xdr:col>3</xdr:col>
                <xdr:colOff>51</xdr:colOff>
                <xdr:row>33</xdr:row>
                <xdr:rowOff>4</xdr:rowOff>
              </xdr:to>
            </anchor>
          </commentPr>
        </mc:Choice>
        <mc:Fallback/>
      </mc:AlternateContent>
    </comment>
    <comment ref="C32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84</xdr:colOff>
                <xdr:row>29</xdr:row>
                <xdr:rowOff>15</xdr:rowOff>
              </xdr:from>
              <xdr:to>
                <xdr:col>3</xdr:col>
                <xdr:colOff>51</xdr:colOff>
                <xdr:row>34</xdr:row>
                <xdr:rowOff>4</xdr:rowOff>
              </xdr:to>
            </anchor>
          </commentPr>
        </mc:Choice>
        <mc:Fallback/>
      </mc:AlternateContent>
    </comment>
    <comment ref="C33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84</xdr:colOff>
                <xdr:row>30</xdr:row>
                <xdr:rowOff>15</xdr:rowOff>
              </xdr:from>
              <xdr:to>
                <xdr:col>3</xdr:col>
                <xdr:colOff>51</xdr:colOff>
                <xdr:row>35</xdr:row>
                <xdr:rowOff>4</xdr:rowOff>
              </xdr:to>
            </anchor>
          </commentPr>
        </mc:Choice>
        <mc:Fallback/>
      </mc:AlternateContent>
    </comment>
    <comment ref="C34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84</xdr:colOff>
                <xdr:row>31</xdr:row>
                <xdr:rowOff>15</xdr:rowOff>
              </xdr:from>
              <xdr:to>
                <xdr:col>3</xdr:col>
                <xdr:colOff>51</xdr:colOff>
                <xdr:row>36</xdr:row>
                <xdr:rowOff>4</xdr:rowOff>
              </xdr:to>
            </anchor>
          </commentPr>
        </mc:Choice>
        <mc:Fallback/>
      </mc:AlternateContent>
    </comment>
    <comment ref="D7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151</xdr:colOff>
                <xdr:row>5</xdr:row>
                <xdr:rowOff>7</xdr:rowOff>
              </xdr:from>
              <xdr:to>
                <xdr:col>3</xdr:col>
                <xdr:colOff>118</xdr:colOff>
                <xdr:row>9</xdr:row>
                <xdr:rowOff>13</xdr:rowOff>
              </xdr:to>
            </anchor>
          </commentPr>
        </mc:Choice>
        <mc:Fallback/>
      </mc:AlternateContent>
    </comment>
    <comment ref="D11" authorId="0">
      <text>
        <r>
          <rPr>
            <sz val="8"/>
            <color rgb="FF000000"/>
            <rFont val="Tahoma"/>
            <family val="0"/>
          </rPr>
          <t xml:space="preserve">GA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112</xdr:colOff>
                <xdr:row>9</xdr:row>
                <xdr:rowOff>12</xdr:rowOff>
              </xdr:from>
              <xdr:to>
                <xdr:col>5</xdr:col>
                <xdr:colOff>87</xdr:colOff>
                <xdr:row>13</xdr:row>
                <xdr:rowOff>8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0"/>
          </rPr>
          <t xml:space="preserve">Consolidated/Non Consolidated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18</xdr:colOff>
                <xdr:row>5</xdr:row>
                <xdr:rowOff>7</xdr:rowOff>
              </xdr:from>
              <xdr:to>
                <xdr:col>6</xdr:col>
                <xdr:colOff>10</xdr:colOff>
                <xdr:row>9</xdr:row>
                <xdr:rowOff>13</xdr:rowOff>
              </xdr:to>
            </anchor>
          </commentPr>
        </mc:Choice>
        <mc:Fallback/>
      </mc:AlternateContent>
    </comment>
    <comment ref="F7" authorId="0">
      <text>
        <r>
          <rPr>
            <sz val="8"/>
            <color rgb="FF000000"/>
            <rFont val="Tahoma"/>
            <family val="0"/>
          </rPr>
          <t xml:space="preserve">Consolidated/Non Consolidated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5</xdr:row>
                <xdr:rowOff>7</xdr:rowOff>
              </xdr:from>
              <xdr:to>
                <xdr:col>6</xdr:col>
                <xdr:colOff>7</xdr:colOff>
                <xdr:row>9</xdr:row>
                <xdr:rowOff>13</xdr:rowOff>
              </xdr:to>
            </anchor>
          </commentPr>
        </mc:Choice>
        <mc:Fallback/>
      </mc:AlternateContent>
    </comment>
    <comment ref="F11" authorId="0">
      <text>
        <r>
          <rPr>
            <sz val="8"/>
            <color rgb="FF000000"/>
            <rFont val="Tahoma"/>
            <family val="0"/>
          </rPr>
          <t xml:space="preserve">GA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9</xdr:row>
                <xdr:rowOff>7</xdr:rowOff>
              </xdr:from>
              <xdr:to>
                <xdr:col>6</xdr:col>
                <xdr:colOff>7</xdr:colOff>
                <xdr:row>13</xdr:row>
                <xdr:rowOff>5</xdr:rowOff>
              </xdr:to>
            </anchor>
          </commentPr>
        </mc:Choice>
        <mc:Fallback/>
      </mc:AlternateContent>
    </comment>
    <comment ref="H11" authorId="0">
      <text>
        <r>
          <rPr>
            <sz val="8"/>
            <color rgb="FF000000"/>
            <rFont val="Tahoma"/>
            <family val="0"/>
          </rPr>
          <t xml:space="preserve">GA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3</xdr:colOff>
                <xdr:row>9</xdr:row>
                <xdr:rowOff>11</xdr:rowOff>
              </xdr:from>
              <xdr:to>
                <xdr:col>9</xdr:col>
                <xdr:colOff>58</xdr:colOff>
                <xdr:row>13</xdr:row>
                <xdr:rowOff>9</xdr:rowOff>
              </xdr:to>
            </anchor>
          </commentPr>
        </mc:Choice>
        <mc:Fallback/>
      </mc:AlternateContent>
    </comment>
  </commentList>
</comments>
</file>

<file path=xl/comments8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7" authorId="0">
      <text>
        <r>
          <rPr>
            <sz val="8"/>
            <color rgb="FF000000"/>
            <rFont val="Tahoma"/>
            <family val="0"/>
          </rPr>
          <t xml:space="preserve">Adaytum2
TYP=V
SVR=
LIB=Forecasting MRG
CBE=MRG Forecasting
FGD=Y
BGD=Y
FGL=Y
BGL=N
SUP=N
BBF=N
NTS=Y
VAL=Y
RHD=N
LCK=N
RFH=N
BBK=Y
OVF=N
IAB=N
BAZ=N
EAZ=N
P01=GA Forecasting
P02=Months+Qs
P03=Consolidated/Non Consolidated
R01=P&amp;L MRG Forecasting
C01=SAP CC in Subregions
RGP=adaytum_page_1
RGR=adaytum_row_1
RGC=adaytum_col_1
RGD=adaytum_data_1
VID=7FA0C3A5DA9462C0
CHK=-719225132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5</xdr:row>
                <xdr:rowOff>7</xdr:rowOff>
              </xdr:from>
              <xdr:to>
                <xdr:col>3</xdr:col>
                <xdr:colOff>-37</xdr:colOff>
                <xdr:row>9</xdr:row>
                <xdr:rowOff>13</xdr:rowOff>
              </xdr:to>
            </anchor>
          </commentPr>
        </mc:Choice>
        <mc:Fallback/>
      </mc:AlternateContent>
    </comment>
    <comment ref="B8" authorId="0">
      <text>
        <r>
          <rPr>
            <sz val="8"/>
            <color rgb="FF000000"/>
            <rFont val="Tahoma"/>
            <family val="0"/>
          </rPr>
          <t xml:space="preserve">GA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6</xdr:row>
                <xdr:rowOff>7</xdr:rowOff>
              </xdr:from>
              <xdr:to>
                <xdr:col>3</xdr:col>
                <xdr:colOff>-37</xdr:colOff>
                <xdr:row>11</xdr:row>
                <xdr:rowOff>22</xdr:rowOff>
              </xdr:to>
            </anchor>
          </commentPr>
        </mc:Choice>
        <mc:Fallback/>
      </mc:AlternateContent>
    </comment>
    <comment ref="B15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13</xdr:row>
                <xdr:rowOff>7</xdr:rowOff>
              </xdr:from>
              <xdr:to>
                <xdr:col>3</xdr:col>
                <xdr:colOff>-37</xdr:colOff>
                <xdr:row>19</xdr:row>
                <xdr:rowOff>2</xdr:rowOff>
              </xdr:to>
            </anchor>
          </commentPr>
        </mc:Choice>
        <mc:Fallback/>
      </mc:AlternateContent>
    </comment>
    <comment ref="B16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13</xdr:row>
                <xdr:rowOff>6</xdr:rowOff>
              </xdr:from>
              <xdr:to>
                <xdr:col>2</xdr:col>
                <xdr:colOff>51</xdr:colOff>
                <xdr:row>19</xdr:row>
                <xdr:rowOff>3</xdr:rowOff>
              </xdr:to>
            </anchor>
          </commentPr>
        </mc:Choice>
        <mc:Fallback/>
      </mc:AlternateContent>
    </comment>
    <comment ref="B17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14</xdr:row>
                <xdr:rowOff>6</xdr:rowOff>
              </xdr:from>
              <xdr:to>
                <xdr:col>2</xdr:col>
                <xdr:colOff>51</xdr:colOff>
                <xdr:row>20</xdr:row>
                <xdr:rowOff>3</xdr:rowOff>
              </xdr:to>
            </anchor>
          </commentPr>
        </mc:Choice>
        <mc:Fallback/>
      </mc:AlternateContent>
    </comment>
    <comment ref="B18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15</xdr:row>
                <xdr:rowOff>6</xdr:rowOff>
              </xdr:from>
              <xdr:to>
                <xdr:col>2</xdr:col>
                <xdr:colOff>51</xdr:colOff>
                <xdr:row>19</xdr:row>
                <xdr:rowOff>12</xdr:rowOff>
              </xdr:to>
            </anchor>
          </commentPr>
        </mc:Choice>
        <mc:Fallback/>
      </mc:AlternateContent>
    </comment>
    <comment ref="B19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16</xdr:row>
                <xdr:rowOff>6</xdr:rowOff>
              </xdr:from>
              <xdr:to>
                <xdr:col>2</xdr:col>
                <xdr:colOff>51</xdr:colOff>
                <xdr:row>20</xdr:row>
                <xdr:rowOff>12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17</xdr:row>
                <xdr:rowOff>6</xdr:rowOff>
              </xdr:from>
              <xdr:to>
                <xdr:col>2</xdr:col>
                <xdr:colOff>51</xdr:colOff>
                <xdr:row>21</xdr:row>
                <xdr:rowOff>12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18</xdr:row>
                <xdr:rowOff>6</xdr:rowOff>
              </xdr:from>
              <xdr:to>
                <xdr:col>2</xdr:col>
                <xdr:colOff>51</xdr:colOff>
                <xdr:row>22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19</xdr:row>
                <xdr:rowOff>6</xdr:rowOff>
              </xdr:from>
              <xdr:to>
                <xdr:col>2</xdr:col>
                <xdr:colOff>51</xdr:colOff>
                <xdr:row>23</xdr:row>
                <xdr:rowOff>12</xdr:rowOff>
              </xdr:to>
            </anchor>
          </commentPr>
        </mc:Choice>
        <mc:Fallback/>
      </mc:AlternateContent>
    </comment>
    <comment ref="B23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20</xdr:row>
                <xdr:rowOff>6</xdr:rowOff>
              </xdr:from>
              <xdr:to>
                <xdr:col>2</xdr:col>
                <xdr:colOff>51</xdr:colOff>
                <xdr:row>24</xdr:row>
                <xdr:rowOff>12</xdr:rowOff>
              </xdr:to>
            </anchor>
          </commentPr>
        </mc:Choice>
        <mc:Fallback/>
      </mc:AlternateContent>
    </comment>
    <comment ref="B25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22</xdr:row>
                <xdr:rowOff>6</xdr:rowOff>
              </xdr:from>
              <xdr:to>
                <xdr:col>2</xdr:col>
                <xdr:colOff>51</xdr:colOff>
                <xdr:row>26</xdr:row>
                <xdr:rowOff>12</xdr:rowOff>
              </xdr:to>
            </anchor>
          </commentPr>
        </mc:Choice>
        <mc:Fallback/>
      </mc:AlternateContent>
    </comment>
    <comment ref="B27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24</xdr:row>
                <xdr:rowOff>6</xdr:rowOff>
              </xdr:from>
              <xdr:to>
                <xdr:col>2</xdr:col>
                <xdr:colOff>51</xdr:colOff>
                <xdr:row>28</xdr:row>
                <xdr:rowOff>13</xdr:rowOff>
              </xdr:to>
            </anchor>
          </commentPr>
        </mc:Choice>
        <mc:Fallback/>
      </mc:AlternateContent>
    </comment>
    <comment ref="B28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25</xdr:row>
                <xdr:rowOff>6</xdr:rowOff>
              </xdr:from>
              <xdr:to>
                <xdr:col>2</xdr:col>
                <xdr:colOff>51</xdr:colOff>
                <xdr:row>29</xdr:row>
                <xdr:rowOff>10</xdr:rowOff>
              </xdr:to>
            </anchor>
          </commentPr>
        </mc:Choice>
        <mc:Fallback/>
      </mc:AlternateContent>
    </comment>
    <comment ref="B32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29</xdr:row>
                <xdr:rowOff>6</xdr:rowOff>
              </xdr:from>
              <xdr:to>
                <xdr:col>2</xdr:col>
                <xdr:colOff>51</xdr:colOff>
                <xdr:row>33</xdr:row>
                <xdr:rowOff>11</xdr:rowOff>
              </xdr:to>
            </anchor>
          </commentPr>
        </mc:Choice>
        <mc:Fallback/>
      </mc:AlternateContent>
    </comment>
    <comment ref="B33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30</xdr:row>
                <xdr:rowOff>5</xdr:rowOff>
              </xdr:from>
              <xdr:to>
                <xdr:col>2</xdr:col>
                <xdr:colOff>51</xdr:colOff>
                <xdr:row>34</xdr:row>
                <xdr:rowOff>13</xdr:rowOff>
              </xdr:to>
            </anchor>
          </commentPr>
        </mc:Choice>
        <mc:Fallback/>
      </mc:AlternateContent>
    </comment>
    <comment ref="B34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31</xdr:row>
                <xdr:rowOff>5</xdr:rowOff>
              </xdr:from>
              <xdr:to>
                <xdr:col>2</xdr:col>
                <xdr:colOff>51</xdr:colOff>
                <xdr:row>35</xdr:row>
                <xdr:rowOff>13</xdr:rowOff>
              </xdr:to>
            </anchor>
          </commentPr>
        </mc:Choice>
        <mc:Fallback/>
      </mc:AlternateContent>
    </comment>
    <comment ref="B35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83</xdr:colOff>
                <xdr:row>32</xdr:row>
                <xdr:rowOff>5</xdr:rowOff>
              </xdr:from>
              <xdr:to>
                <xdr:col>2</xdr:col>
                <xdr:colOff>51</xdr:colOff>
                <xdr:row>36</xdr:row>
                <xdr:rowOff>9</xdr:rowOff>
              </xdr:to>
            </anchor>
          </commentPr>
        </mc:Choice>
        <mc:Fallback/>
      </mc:AlternateContent>
    </comment>
    <comment ref="B41" authorId="0">
      <text>
        <r>
          <rPr>
            <sz val="8"/>
            <color rgb="FF000000"/>
            <rFont val="Tahoma"/>
            <family val="0"/>
          </rPr>
          <t xml:space="preserve">Adaytum2
TYP=V
SVR=
LIB=Forecasting MRG
CBE=Headcount Month Actuals
FGD=Y
BGD=Y
FGL=Y
BGL=N
SUP=Y
BBF=N
NTS=Y
VAL=Y
RHD=N
LCK=N
RFH=N
BBK=Y
OVF=N
IAB=N
BAZ=N
EAZ=N
P01=Months
R01=Headcount Act/Bud
C01=SAP CC in Subregions
RGP=adaytum_page_2
RGR=adaytum_row_2
RGC=adaytum_col_2
RGD=adaytum_data_2
VID=999FFAAAD99462C0
CHK=1033716156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39</xdr:row>
                <xdr:rowOff>8</xdr:rowOff>
              </xdr:from>
              <xdr:to>
                <xdr:col>3</xdr:col>
                <xdr:colOff>-37</xdr:colOff>
                <xdr:row>43</xdr:row>
                <xdr:rowOff>13</xdr:rowOff>
              </xdr:to>
            </anchor>
          </commentPr>
        </mc:Choice>
        <mc:Fallback/>
      </mc:AlternateContent>
    </comment>
    <comment ref="B42" authorId="0">
      <text>
        <r>
          <rPr>
            <sz val="8"/>
            <color rgb="FF000000"/>
            <rFont val="Tahoma"/>
            <family val="0"/>
          </rPr>
          <t xml:space="preserve">Months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40</xdr:row>
                <xdr:rowOff>7</xdr:rowOff>
              </xdr:from>
              <xdr:to>
                <xdr:col>3</xdr:col>
                <xdr:colOff>-37</xdr:colOff>
                <xdr:row>43</xdr:row>
                <xdr:rowOff>30</xdr:rowOff>
              </xdr:to>
            </anchor>
          </commentPr>
        </mc:Choice>
        <mc:Fallback/>
      </mc:AlternateContent>
    </comment>
    <comment ref="B45" authorId="0">
      <text>
        <r>
          <rPr>
            <sz val="8"/>
            <color rgb="FF000000"/>
            <rFont val="Tahoma"/>
            <family val="0"/>
          </rPr>
          <t xml:space="preserve">Headcount Act/Bud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43</xdr:row>
                <xdr:rowOff>23</xdr:rowOff>
              </xdr:from>
              <xdr:to>
                <xdr:col>3</xdr:col>
                <xdr:colOff>-37</xdr:colOff>
                <xdr:row>47</xdr:row>
                <xdr:rowOff>13</xdr:rowOff>
              </xdr:to>
            </anchor>
          </commentPr>
        </mc:Choice>
        <mc:Fallback/>
      </mc:AlternateContent>
    </comment>
    <comment ref="C8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151</xdr:colOff>
                <xdr:row>6</xdr:row>
                <xdr:rowOff>7</xdr:rowOff>
              </xdr:from>
              <xdr:to>
                <xdr:col>2</xdr:col>
                <xdr:colOff>118</xdr:colOff>
                <xdr:row>11</xdr:row>
                <xdr:rowOff>21</xdr:rowOff>
              </xdr:to>
            </anchor>
          </commentPr>
        </mc:Choice>
        <mc:Fallback/>
      </mc:AlternateContent>
    </comment>
    <comment ref="C12" authorId="0">
      <text>
        <r>
          <rPr>
            <sz val="8"/>
            <color rgb="FF000000"/>
            <rFont val="Tahoma"/>
            <family val="0"/>
          </rPr>
          <t xml:space="preserve">SAP CC in Subregions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10</xdr:row>
                <xdr:rowOff>7</xdr:rowOff>
              </xdr:from>
              <xdr:to>
                <xdr:col>4</xdr:col>
                <xdr:colOff>-37</xdr:colOff>
                <xdr:row>13</xdr:row>
                <xdr:rowOff>12</xdr:rowOff>
              </xdr:to>
            </anchor>
          </commentPr>
        </mc:Choice>
        <mc:Fallback/>
      </mc:AlternateContent>
    </comment>
    <comment ref="C44" authorId="0">
      <text>
        <r>
          <rPr>
            <sz val="8"/>
            <color rgb="FF000000"/>
            <rFont val="Tahoma"/>
            <family val="0"/>
          </rPr>
          <t xml:space="preserve">SAP CC in Subregions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42</xdr:row>
                <xdr:rowOff>7</xdr:rowOff>
              </xdr:from>
              <xdr:to>
                <xdr:col>4</xdr:col>
                <xdr:colOff>-37</xdr:colOff>
                <xdr:row>45</xdr:row>
                <xdr:rowOff>13</xdr:rowOff>
              </xdr:to>
            </anchor>
          </commentPr>
        </mc:Choice>
        <mc:Fallback/>
      </mc:AlternateContent>
    </comment>
    <comment ref="D8" authorId="0">
      <text>
        <r>
          <rPr>
            <sz val="8"/>
            <color rgb="FF000000"/>
            <rFont val="Tahoma"/>
            <family val="0"/>
          </rPr>
          <t xml:space="preserve">Consolidated/Non Consolidated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51</xdr:colOff>
                <xdr:row>6</xdr:row>
                <xdr:rowOff>7</xdr:rowOff>
              </xdr:from>
              <xdr:to>
                <xdr:col>3</xdr:col>
                <xdr:colOff>-2</xdr:colOff>
                <xdr:row>11</xdr:row>
                <xdr:rowOff>21</xdr:rowOff>
              </xdr:to>
            </anchor>
          </commentPr>
        </mc:Choice>
        <mc:Fallback/>
      </mc:AlternateContent>
    </comment>
  </commentList>
</comments>
</file>

<file path=xl/comments9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4" authorId="0">
      <text>
        <r>
          <rPr>
            <sz val="8"/>
            <color rgb="FF000000"/>
            <rFont val="Tahoma"/>
            <family val="0"/>
          </rPr>
          <t xml:space="preserve">Adaytum2
TYP=V
SVR=
LIB=Forecasting MRG
CBE=MRG Forecasting
FGD=Y
BGD=Y
FGL=Y
BGL=N
SUP=N
BBF=N
NTS=Y
VAL=Y
RHD=N
LCK=N
RFH=N
BBK=Y
OVF=N
IAB=N
BAZ=N
EAZ=N
P01=Months+Qs
P02=Consolidated/Non Consolidated
R01=GA Forecasting
R02=P&amp;L MRG Forecasting
C01=SAP CC in Subregions
RGP=adaytum_page_1
RGR=adaytum_row_1
RGC=adaytum_col_1
RGD=adaytum_data_1
VID=175B9FA44F9562C0
CHK=-1508566205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2</xdr:row>
                <xdr:rowOff>7</xdr:rowOff>
              </xdr:from>
              <xdr:to>
                <xdr:col>2</xdr:col>
                <xdr:colOff>-17</xdr:colOff>
                <xdr:row>6</xdr:row>
                <xdr:rowOff>13</xdr:rowOff>
              </xdr:to>
            </anchor>
          </commentPr>
        </mc:Choice>
        <mc:Fallback/>
      </mc:AlternateContent>
    </comment>
    <comment ref="A5" authorId="0">
      <text>
        <r>
          <rPr>
            <sz val="8"/>
            <color rgb="FF000000"/>
            <rFont val="Tahoma"/>
            <family val="0"/>
          </rPr>
          <t xml:space="preserve">Months+Qs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3</xdr:row>
                <xdr:rowOff>7</xdr:rowOff>
              </xdr:from>
              <xdr:to>
                <xdr:col>2</xdr:col>
                <xdr:colOff>-17</xdr:colOff>
                <xdr:row>7</xdr:row>
                <xdr:rowOff>13</xdr:rowOff>
              </xdr:to>
            </anchor>
          </commentPr>
        </mc:Choice>
        <mc:Fallback/>
      </mc:AlternateContent>
    </comment>
    <comment ref="A11" authorId="0">
      <text>
        <r>
          <rPr>
            <sz val="8"/>
            <color rgb="FF000000"/>
            <rFont val="Tahoma"/>
            <family val="0"/>
          </rPr>
          <t xml:space="preserve">GA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9</xdr:row>
                <xdr:rowOff>23</xdr:rowOff>
              </xdr:from>
              <xdr:to>
                <xdr:col>2</xdr:col>
                <xdr:colOff>-17</xdr:colOff>
                <xdr:row>13</xdr:row>
                <xdr:rowOff>15</xdr:rowOff>
              </xdr:to>
            </anchor>
          </commentPr>
        </mc:Choice>
        <mc:Fallback/>
      </mc:AlternateContent>
    </comment>
    <comment ref="A33" authorId="0">
      <text>
        <r>
          <rPr>
            <sz val="8"/>
            <color rgb="FF000000"/>
            <rFont val="Tahoma"/>
            <family val="0"/>
          </rPr>
          <t xml:space="preserve">GA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31</xdr:row>
                <xdr:rowOff>7</xdr:rowOff>
              </xdr:from>
              <xdr:to>
                <xdr:col>2</xdr:col>
                <xdr:colOff>-17</xdr:colOff>
                <xdr:row>36</xdr:row>
                <xdr:rowOff>28</xdr:rowOff>
              </xdr:to>
            </anchor>
          </commentPr>
        </mc:Choice>
        <mc:Fallback/>
      </mc:AlternateContent>
    </comment>
    <comment ref="B5" authorId="0">
      <text>
        <r>
          <rPr>
            <sz val="8"/>
            <color rgb="FF000000"/>
            <rFont val="Tahoma"/>
            <family val="0"/>
          </rPr>
          <t xml:space="preserve">Consolidated/Non Consolidated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7</xdr:rowOff>
              </xdr:from>
              <xdr:to>
                <xdr:col>3</xdr:col>
                <xdr:colOff>28</xdr:colOff>
                <xdr:row>7</xdr:row>
                <xdr:rowOff>13</xdr:rowOff>
              </xdr:to>
            </anchor>
          </commentPr>
        </mc:Choice>
        <mc:Fallback/>
      </mc:AlternateContent>
    </comment>
    <comment ref="B11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9</xdr:row>
                <xdr:rowOff>7</xdr:rowOff>
              </xdr:from>
              <xdr:to>
                <xdr:col>3</xdr:col>
                <xdr:colOff>28</xdr:colOff>
                <xdr:row>12</xdr:row>
                <xdr:rowOff>13</xdr:rowOff>
              </xdr:to>
            </anchor>
          </commentPr>
        </mc:Choice>
        <mc:Fallback/>
      </mc:AlternateContent>
    </comment>
    <comment ref="B12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9</xdr:row>
                <xdr:rowOff>24</xdr:rowOff>
              </xdr:from>
              <xdr:to>
                <xdr:col>3</xdr:col>
                <xdr:colOff>28</xdr:colOff>
                <xdr:row>13</xdr:row>
                <xdr:rowOff>13</xdr:rowOff>
              </xdr:to>
            </anchor>
          </commentPr>
        </mc:Choice>
        <mc:Fallback/>
      </mc:AlternateContent>
    </comment>
    <comment ref="B13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10</xdr:row>
                <xdr:rowOff>7</xdr:rowOff>
              </xdr:from>
              <xdr:to>
                <xdr:col>3</xdr:col>
                <xdr:colOff>28</xdr:colOff>
                <xdr:row>14</xdr:row>
                <xdr:rowOff>13</xdr:rowOff>
              </xdr:to>
            </anchor>
          </commentPr>
        </mc:Choice>
        <mc:Fallback/>
      </mc:AlternateContent>
    </comment>
    <comment ref="B14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11</xdr:row>
                <xdr:rowOff>7</xdr:rowOff>
              </xdr:from>
              <xdr:to>
                <xdr:col>3</xdr:col>
                <xdr:colOff>28</xdr:colOff>
                <xdr:row>15</xdr:row>
                <xdr:rowOff>13</xdr:rowOff>
              </xdr:to>
            </anchor>
          </commentPr>
        </mc:Choice>
        <mc:Fallback/>
      </mc:AlternateContent>
    </comment>
    <comment ref="B15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12</xdr:row>
                <xdr:rowOff>7</xdr:rowOff>
              </xdr:from>
              <xdr:to>
                <xdr:col>3</xdr:col>
                <xdr:colOff>28</xdr:colOff>
                <xdr:row>16</xdr:row>
                <xdr:rowOff>13</xdr:rowOff>
              </xdr:to>
            </anchor>
          </commentPr>
        </mc:Choice>
        <mc:Fallback/>
      </mc:AlternateContent>
    </comment>
    <comment ref="B16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13</xdr:row>
                <xdr:rowOff>7</xdr:rowOff>
              </xdr:from>
              <xdr:to>
                <xdr:col>3</xdr:col>
                <xdr:colOff>28</xdr:colOff>
                <xdr:row>17</xdr:row>
                <xdr:rowOff>13</xdr:rowOff>
              </xdr:to>
            </anchor>
          </commentPr>
        </mc:Choice>
        <mc:Fallback/>
      </mc:AlternateContent>
    </comment>
    <comment ref="B17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14</xdr:row>
                <xdr:rowOff>7</xdr:rowOff>
              </xdr:from>
              <xdr:to>
                <xdr:col>3</xdr:col>
                <xdr:colOff>28</xdr:colOff>
                <xdr:row>18</xdr:row>
                <xdr:rowOff>13</xdr:rowOff>
              </xdr:to>
            </anchor>
          </commentPr>
        </mc:Choice>
        <mc:Fallback/>
      </mc:AlternateContent>
    </comment>
    <comment ref="B18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15</xdr:row>
                <xdr:rowOff>7</xdr:rowOff>
              </xdr:from>
              <xdr:to>
                <xdr:col>3</xdr:col>
                <xdr:colOff>28</xdr:colOff>
                <xdr:row>19</xdr:row>
                <xdr:rowOff>13</xdr:rowOff>
              </xdr:to>
            </anchor>
          </commentPr>
        </mc:Choice>
        <mc:Fallback/>
      </mc:AlternateContent>
    </comment>
    <comment ref="B19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16</xdr:row>
                <xdr:rowOff>7</xdr:rowOff>
              </xdr:from>
              <xdr:to>
                <xdr:col>3</xdr:col>
                <xdr:colOff>28</xdr:colOff>
                <xdr:row>20</xdr:row>
                <xdr:rowOff>13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18</xdr:row>
                <xdr:rowOff>7</xdr:rowOff>
              </xdr:from>
              <xdr:to>
                <xdr:col>3</xdr:col>
                <xdr:colOff>28</xdr:colOff>
                <xdr:row>28</xdr:row>
                <xdr:rowOff>13</xdr:rowOff>
              </xdr:to>
            </anchor>
          </commentPr>
        </mc:Choice>
        <mc:Fallback/>
      </mc:AlternateContent>
    </comment>
    <comment ref="B23" authorId="0">
      <text>
        <r>
          <rPr>
            <sz val="8"/>
            <color rgb="FF000000"/>
            <rFont val="Tahoma"/>
            <family val="0"/>
          </rPr>
          <t xml:space="preserve">Adaytum2
TYP=V
SVR=
LIB=Forecasting MRG
CBE=Headcount Month Actuals
FGD=Y
BGD=Y
FGL=Y
BGL=N
SUP=Y
BBF=N
NTS=Y
VAL=Y
RHD=N
LCK=N
RFH=N
BBK=Y
OVF=N
IAB=N
BAZ=N
EAZ=N
P01=Months
R01=Headcount Act/Bud
C01=SAP CC in Subregions
RGP=adaytum_page_2
RGR=adaytum_row_2
RGC=adaytum_col_2
RGD=adaytum_data_2
VID=999FFAAAD99462C0
CHK=1033716156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21</xdr:row>
                <xdr:rowOff>7</xdr:rowOff>
              </xdr:from>
              <xdr:to>
                <xdr:col>3</xdr:col>
                <xdr:colOff>29</xdr:colOff>
                <xdr:row>31</xdr:row>
                <xdr:rowOff>13</xdr:rowOff>
              </xdr:to>
            </anchor>
          </commentPr>
        </mc:Choice>
        <mc:Fallback/>
      </mc:AlternateContent>
    </comment>
    <comment ref="B24" authorId="0">
      <text>
        <r>
          <rPr>
            <sz val="8"/>
            <color rgb="FF000000"/>
            <rFont val="Tahoma"/>
            <family val="0"/>
          </rPr>
          <t xml:space="preserve">Months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30</xdr:row>
                <xdr:rowOff>7</xdr:rowOff>
              </xdr:from>
              <xdr:to>
                <xdr:col>3</xdr:col>
                <xdr:colOff>28</xdr:colOff>
                <xdr:row>34</xdr:row>
                <xdr:rowOff>11</xdr:rowOff>
              </xdr:to>
            </anchor>
          </commentPr>
        </mc:Choice>
        <mc:Fallback/>
      </mc:AlternateContent>
    </comment>
    <comment ref="B29" authorId="0">
      <text>
        <r>
          <rPr>
            <sz val="8"/>
            <color rgb="FF000000"/>
            <rFont val="Tahoma"/>
            <family val="0"/>
          </rPr>
          <t xml:space="preserve">Headcount Act/Bud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32</xdr:row>
                <xdr:rowOff>7</xdr:rowOff>
              </xdr:from>
              <xdr:to>
                <xdr:col>3</xdr:col>
                <xdr:colOff>28</xdr:colOff>
                <xdr:row>36</xdr:row>
                <xdr:rowOff>10</xdr:rowOff>
              </xdr:to>
            </anchor>
          </commentPr>
        </mc:Choice>
        <mc:Fallback/>
      </mc:AlternateContent>
    </comment>
    <comment ref="B33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36</xdr:row>
                <xdr:rowOff>5</xdr:rowOff>
              </xdr:from>
              <xdr:to>
                <xdr:col>3</xdr:col>
                <xdr:colOff>28</xdr:colOff>
                <xdr:row>41</xdr:row>
                <xdr:rowOff>15</xdr:rowOff>
              </xdr:to>
            </anchor>
          </commentPr>
        </mc:Choice>
        <mc:Fallback/>
      </mc:AlternateContent>
    </comment>
    <comment ref="B34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36</xdr:row>
                <xdr:rowOff>15</xdr:rowOff>
              </xdr:from>
              <xdr:to>
                <xdr:col>3</xdr:col>
                <xdr:colOff>28</xdr:colOff>
                <xdr:row>41</xdr:row>
                <xdr:rowOff>15</xdr:rowOff>
              </xdr:to>
            </anchor>
          </commentPr>
        </mc:Choice>
        <mc:Fallback/>
      </mc:AlternateContent>
    </comment>
    <comment ref="B35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39</xdr:row>
                <xdr:rowOff>1</xdr:rowOff>
              </xdr:from>
              <xdr:to>
                <xdr:col>3</xdr:col>
                <xdr:colOff>28</xdr:colOff>
                <xdr:row>42</xdr:row>
                <xdr:rowOff>17</xdr:rowOff>
              </xdr:to>
            </anchor>
          </commentPr>
        </mc:Choice>
        <mc:Fallback/>
      </mc:AlternateContent>
    </comment>
    <comment ref="B36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39</xdr:row>
                <xdr:rowOff>7</xdr:rowOff>
              </xdr:from>
              <xdr:to>
                <xdr:col>3</xdr:col>
                <xdr:colOff>28</xdr:colOff>
                <xdr:row>43</xdr:row>
                <xdr:rowOff>10</xdr:rowOff>
              </xdr:to>
            </anchor>
          </commentPr>
        </mc:Choice>
        <mc:Fallback/>
      </mc:AlternateContent>
    </comment>
    <comment ref="B38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42</xdr:row>
                <xdr:rowOff>0</xdr:rowOff>
              </xdr:from>
              <xdr:to>
                <xdr:col>3</xdr:col>
                <xdr:colOff>28</xdr:colOff>
                <xdr:row>49</xdr:row>
                <xdr:rowOff>5</xdr:rowOff>
              </xdr:to>
            </anchor>
          </commentPr>
        </mc:Choice>
        <mc:Fallback/>
      </mc:AlternateContent>
    </comment>
    <comment ref="B39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42</xdr:row>
                <xdr:rowOff>7</xdr:rowOff>
              </xdr:from>
              <xdr:to>
                <xdr:col>3</xdr:col>
                <xdr:colOff>28</xdr:colOff>
                <xdr:row>53</xdr:row>
                <xdr:rowOff>8</xdr:rowOff>
              </xdr:to>
            </anchor>
          </commentPr>
        </mc:Choice>
        <mc:Fallback/>
      </mc:AlternateContent>
    </comment>
    <comment ref="B40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43</xdr:row>
                <xdr:rowOff>7</xdr:rowOff>
              </xdr:from>
              <xdr:to>
                <xdr:col>3</xdr:col>
                <xdr:colOff>28</xdr:colOff>
                <xdr:row>53</xdr:row>
                <xdr:rowOff>10</xdr:rowOff>
              </xdr:to>
            </anchor>
          </commentPr>
        </mc:Choice>
        <mc:Fallback/>
      </mc:AlternateContent>
    </comment>
    <comment ref="B41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48</xdr:row>
                <xdr:rowOff>7</xdr:rowOff>
              </xdr:from>
              <xdr:to>
                <xdr:col>3</xdr:col>
                <xdr:colOff>28</xdr:colOff>
                <xdr:row>53</xdr:row>
                <xdr:rowOff>13</xdr:rowOff>
              </xdr:to>
            </anchor>
          </commentPr>
        </mc:Choice>
        <mc:Fallback/>
      </mc:AlternateContent>
    </comment>
    <comment ref="B43" authorId="0">
      <text>
        <r>
          <rPr>
            <sz val="8"/>
            <color rgb="FF000000"/>
            <rFont val="Tahoma"/>
            <family val="0"/>
          </rPr>
          <t xml:space="preserve">P&amp;L MRG Forecasting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50</xdr:row>
                <xdr:rowOff>7</xdr:rowOff>
              </xdr:from>
              <xdr:to>
                <xdr:col>3</xdr:col>
                <xdr:colOff>28</xdr:colOff>
                <xdr:row>54</xdr:row>
                <xdr:rowOff>13</xdr:rowOff>
              </xdr:to>
            </anchor>
          </commentPr>
        </mc:Choice>
        <mc:Fallback/>
      </mc:AlternateContent>
    </comment>
    <comment ref="B45" authorId="0">
      <text>
        <r>
          <rPr>
            <sz val="8"/>
            <color rgb="FF000000"/>
            <rFont val="Tahoma"/>
            <family val="0"/>
          </rPr>
          <t xml:space="preserve">Adaytum2
TYP=V
SVR=
LIB=Forecasting MRG
CBE=Headcount Month Actuals
FGD=Y
BGD=Y
FGL=Y
BGL=N
SUP=Y
BBF=N
NTS=Y
VAL=Y
RHD=N
LCK=N
RFH=N
BBK=Y
OVF=N
IAB=N
BAZ=N
EAZ=N
P01=Months
R01=Headcount Act/Bud
C01=SAP CC in Subregions
RGP=adaytum_page_3
RGR=adaytum_row_3
RGC=adaytum_col_3
RGD=adaytum_data_3
VID=539C3CB0D99462C0
CHK=783557684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43</xdr:row>
                <xdr:rowOff>7</xdr:rowOff>
              </xdr:from>
              <xdr:to>
                <xdr:col>3</xdr:col>
                <xdr:colOff>29</xdr:colOff>
                <xdr:row>51</xdr:row>
                <xdr:rowOff>13</xdr:rowOff>
              </xdr:to>
            </anchor>
          </commentPr>
        </mc:Choice>
        <mc:Fallback/>
      </mc:AlternateContent>
    </comment>
    <comment ref="B46" authorId="0">
      <text>
        <r>
          <rPr>
            <sz val="8"/>
            <color rgb="FF000000"/>
            <rFont val="Tahoma"/>
            <family val="0"/>
          </rPr>
          <t xml:space="preserve">Months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</xdr:col>
                <xdr:colOff>16</xdr:colOff>
                <xdr:row>51</xdr:row>
                <xdr:rowOff>7</xdr:rowOff>
              </xdr:from>
              <xdr:to>
                <xdr:col>3</xdr:col>
                <xdr:colOff>29</xdr:colOff>
                <xdr:row>55</xdr:row>
                <xdr:rowOff>15</xdr:rowOff>
              </xdr:to>
            </anchor>
          </commentPr>
        </mc:Choice>
        <mc:Fallback/>
      </mc:AlternateContent>
    </comment>
    <comment ref="B49" authorId="0">
      <text>
        <r>
          <rPr>
            <sz val="8"/>
            <color rgb="FF000000"/>
            <rFont val="Tahoma"/>
            <family val="0"/>
          </rPr>
          <t xml:space="preserve">Headcount Act/Bud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53</xdr:row>
                <xdr:rowOff>9</xdr:rowOff>
              </xdr:from>
              <xdr:to>
                <xdr:col>3</xdr:col>
                <xdr:colOff>29</xdr:colOff>
                <xdr:row>57</xdr:row>
                <xdr:rowOff>15</xdr:rowOff>
              </xdr:to>
            </anchor>
          </commentPr>
        </mc:Choice>
        <mc:Fallback/>
      </mc:AlternateContent>
    </comment>
    <comment ref="C10" authorId="0">
      <text>
        <r>
          <rPr>
            <sz val="8"/>
            <color rgb="FF000000"/>
            <rFont val="Tahoma"/>
            <family val="0"/>
          </rPr>
          <t xml:space="preserve">SAP CC in Subregions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8</xdr:row>
                <xdr:rowOff>7</xdr:rowOff>
              </xdr:from>
              <xdr:to>
                <xdr:col>4</xdr:col>
                <xdr:colOff>23</xdr:colOff>
                <xdr:row>11</xdr:row>
                <xdr:rowOff>12</xdr:rowOff>
              </xdr:to>
            </anchor>
          </commentPr>
        </mc:Choice>
        <mc:Fallback/>
      </mc:AlternateContent>
    </comment>
    <comment ref="C28" authorId="0">
      <text>
        <r>
          <rPr>
            <sz val="8"/>
            <color rgb="FF000000"/>
            <rFont val="Tahoma"/>
            <family val="0"/>
          </rPr>
          <t xml:space="preserve">SAP CC in Subregions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3</xdr:col>
                <xdr:colOff>4</xdr:colOff>
                <xdr:row>32</xdr:row>
                <xdr:rowOff>7</xdr:rowOff>
              </xdr:from>
              <xdr:to>
                <xdr:col>4</xdr:col>
                <xdr:colOff>13</xdr:colOff>
                <xdr:row>36</xdr:row>
                <xdr:rowOff>12</xdr:rowOff>
              </xdr:to>
            </anchor>
          </commentPr>
        </mc:Choice>
        <mc:Fallback/>
      </mc:AlternateContent>
    </comment>
    <comment ref="C48" authorId="0">
      <text>
        <r>
          <rPr>
            <sz val="8"/>
            <color rgb="FF000000"/>
            <rFont val="Tahoma"/>
            <family val="0"/>
          </rPr>
          <t xml:space="preserve">SAP CC in Subregions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3</xdr:col>
                <xdr:colOff>16</xdr:colOff>
                <xdr:row>53</xdr:row>
                <xdr:rowOff>9</xdr:rowOff>
              </xdr:from>
              <xdr:to>
                <xdr:col>4</xdr:col>
                <xdr:colOff>24</xdr:colOff>
                <xdr:row>57</xdr:row>
                <xdr:rowOff>15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<sst xmlns="http://schemas.openxmlformats.org/spreadsheetml/2006/main" count="503" uniqueCount="106">
  <si>
    <t xml:space="preserve">Adaytum</t>
  </si>
  <si>
    <t xml:space="preserve">Metals Middle Office</t>
  </si>
  <si>
    <t xml:space="preserve">Q1 Actual vs Budget</t>
  </si>
  <si>
    <t xml:space="preserve">Q2 Actuals/Reforecast (CE1)</t>
  </si>
  <si>
    <t xml:space="preserve">Q2 Reforecast (CE1)</t>
  </si>
  <si>
    <t xml:space="preserve">Q2 Variance</t>
  </si>
  <si>
    <t xml:space="preserve">Full Year Forecast</t>
  </si>
  <si>
    <t xml:space="preserve">Actual</t>
  </si>
  <si>
    <t xml:space="preserve">Budget </t>
  </si>
  <si>
    <t xml:space="preserve">Variance</t>
  </si>
  <si>
    <t xml:space="preserve">Actuals</t>
  </si>
  <si>
    <t xml:space="preserve">CE1</t>
  </si>
  <si>
    <t xml:space="preserve">Total </t>
  </si>
  <si>
    <t xml:space="preserve">Variance </t>
  </si>
  <si>
    <t xml:space="preserve">FC</t>
  </si>
  <si>
    <t xml:space="preserve">Budget</t>
  </si>
  <si>
    <t xml:space="preserve">Q1</t>
  </si>
  <si>
    <t xml:space="preserve">April </t>
  </si>
  <si>
    <t xml:space="preserve">May</t>
  </si>
  <si>
    <t xml:space="preserve">June</t>
  </si>
  <si>
    <t xml:space="preserve">Q2</t>
  </si>
  <si>
    <t xml:space="preserve">Full Year</t>
  </si>
  <si>
    <t xml:space="preserve">Full year</t>
  </si>
  <si>
    <t xml:space="preserve">Total Gross Margin</t>
  </si>
  <si>
    <t xml:space="preserve"> Salaries &amp; Wages</t>
  </si>
  <si>
    <t xml:space="preserve"> Travel &amp; Entertainment</t>
  </si>
  <si>
    <t xml:space="preserve"> - Travel &amp; Lodgings</t>
  </si>
  <si>
    <t xml:space="preserve"> - Employee Meals &amp; Ent</t>
  </si>
  <si>
    <t xml:space="preserve"> - Client Meals &amp; Ent</t>
  </si>
  <si>
    <t xml:space="preserve"> - Other</t>
  </si>
  <si>
    <t xml:space="preserve"> Office Expenses</t>
  </si>
  <si>
    <t xml:space="preserve"> Consultancy</t>
  </si>
  <si>
    <t xml:space="preserve"> - SE Prepay deal funding costs (DPR in April)</t>
  </si>
  <si>
    <t xml:space="preserve"> - Internal Transfer Recharge</t>
  </si>
  <si>
    <t xml:space="preserve"> - Deutscher Wetterdienst</t>
  </si>
  <si>
    <t xml:space="preserve"> Audit &amp; Legal</t>
  </si>
  <si>
    <t xml:space="preserve"> Occupancy Costs</t>
  </si>
  <si>
    <t xml:space="preserve"> - Oslo</t>
  </si>
  <si>
    <t xml:space="preserve"> - Finland - old building</t>
  </si>
  <si>
    <t xml:space="preserve"> - Finland - new building</t>
  </si>
  <si>
    <t xml:space="preserve"> - Stockholm</t>
  </si>
  <si>
    <t xml:space="preserve"> General &amp; Admin</t>
  </si>
  <si>
    <t xml:space="preserve"> - EMART 2000, Amsterdam (Birchwood Design)</t>
  </si>
  <si>
    <t xml:space="preserve"> - Henwood Energy Services</t>
  </si>
  <si>
    <t xml:space="preserve"> - IBC Euroforum Gmbh</t>
  </si>
  <si>
    <t xml:space="preserve"> Mobile Phones / Land lines</t>
  </si>
  <si>
    <t xml:space="preserve"> Taxes Other Than Income</t>
  </si>
  <si>
    <t xml:space="preserve">TOTAL G&amp;A</t>
  </si>
  <si>
    <t xml:space="preserve">Depreciation &amp; Amortization</t>
  </si>
  <si>
    <t xml:space="preserve">Other Expenses</t>
  </si>
  <si>
    <t xml:space="preserve">TOTAL DIRECT COST</t>
  </si>
  <si>
    <t xml:space="preserve">Total Allocations</t>
  </si>
  <si>
    <t xml:space="preserve">3rd Party Interest Income</t>
  </si>
  <si>
    <t xml:space="preserve">Other Income/Expense</t>
  </si>
  <si>
    <t xml:space="preserve">INCOME BEFORE INTEREST &amp; TAX</t>
  </si>
  <si>
    <t xml:space="preserve">HEADCOUNT</t>
  </si>
  <si>
    <t xml:space="preserve">NOTE:</t>
  </si>
  <si>
    <t xml:space="preserve">NOT TO PUT IN PACKS, USE TO RESELECT.  THIS WILL FEED THE 'SUMMARY' TAB.</t>
  </si>
  <si>
    <t xml:space="preserve">Q1 Actual v Budget</t>
  </si>
  <si>
    <t xml:space="preserve">Q2 Actuals/Forecast</t>
  </si>
  <si>
    <t xml:space="preserve">Q2 Forecast</t>
  </si>
  <si>
    <t xml:space="preserve">EEL European Govt Affairs</t>
  </si>
  <si>
    <t xml:space="preserve">Consolidated</t>
  </si>
  <si>
    <t xml:space="preserve">Forecast</t>
  </si>
  <si>
    <t xml:space="preserve">CE1 Overide</t>
  </si>
  <si>
    <t xml:space="preserve">Total</t>
  </si>
  <si>
    <t xml:space="preserve">Apr</t>
  </si>
  <si>
    <t xml:space="preserve">Jun</t>
  </si>
  <si>
    <t xml:space="preserve"> Communications</t>
  </si>
  <si>
    <t xml:space="preserve">Taxes Other Than Income</t>
  </si>
  <si>
    <t xml:space="preserve">Amortization</t>
  </si>
  <si>
    <t xml:space="preserve">Depreciation</t>
  </si>
  <si>
    <t xml:space="preserve">Allocations</t>
  </si>
  <si>
    <t xml:space="preserve">Mar</t>
  </si>
  <si>
    <t xml:space="preserve">Actual Headcount</t>
  </si>
  <si>
    <t xml:space="preserve">Dec</t>
  </si>
  <si>
    <t xml:space="preserve">Budget Headcount</t>
  </si>
  <si>
    <t xml:space="preserve">Bilateral Power Trading -Total</t>
  </si>
  <si>
    <t xml:space="preserve">Headcount</t>
  </si>
  <si>
    <t xml:space="preserve">April YTD Actuals v Budget</t>
  </si>
  <si>
    <t xml:space="preserve">CE 1</t>
  </si>
  <si>
    <t xml:space="preserve">YTD</t>
  </si>
  <si>
    <t xml:space="preserve">Variance %</t>
  </si>
  <si>
    <t xml:space="preserve">TOTAL DIRECT COSTS</t>
  </si>
  <si>
    <t xml:space="preserve">Corporate Allocations</t>
  </si>
  <si>
    <t xml:space="preserve">LTIP</t>
  </si>
  <si>
    <t xml:space="preserve">Residual Cost</t>
  </si>
  <si>
    <t xml:space="preserve">TOTAL ALLOCATIONS</t>
  </si>
  <si>
    <t xml:space="preserve">TOTAL COSTS</t>
  </si>
  <si>
    <t xml:space="preserve">CE1 Headcount</t>
  </si>
  <si>
    <t xml:space="preserve">Headcount Variance</t>
  </si>
  <si>
    <t xml:space="preserve">Jan</t>
  </si>
  <si>
    <t xml:space="preserve">Feb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</si>
  <si>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</si>
  <si>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</si>
  <si>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</si>
  <si>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</si>
  <si>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</si>
  <si>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Prior Year</t>
  </si>
  <si>
    <t xml:space="preserve">2001 Budget</t>
  </si>
  <si>
    <t xml:space="preserve">April</t>
  </si>
  <si>
    <t xml:space="preserve">CE1 </t>
  </si>
  <si>
    <t xml:space="preserve">April Actuals v Budget</t>
  </si>
  <si>
    <t xml:space="preserve">Full Year Forecast v Budget</t>
  </si>
  <si>
    <t xml:space="preserve">Continental Origination - Germany</t>
  </si>
  <si>
    <t xml:space="preserve">Headcount Variance 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</si>
</sst>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#,##0;[RED]\(#,##0\);\-"/>
    <numFmt numFmtId="166" formatCode="#,##0"/>
    <numFmt numFmtId="167" formatCode="#,##0.00;[RED]\(#,##0.00\);\-"/>
    <numFmt numFmtId="168" formatCode="#,##0;[RED]\(#,##0\)"/>
    <numFmt numFmtId="169" formatCode="\$#,##0.00;[RED]&quot;$(&quot;#,##0.00\);\-"/>
    <numFmt numFmtId="170" formatCode="0%"/>
    <numFmt numFmtId="171" formatCode="0"/>
  </numFmts>
  <fonts count="2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FF0000"/>
      <name val="Arial"/>
      <family val="2"/>
    </font>
    <font>
      <sz val="10"/>
      <color rgb="FF000000"/>
      <name val="Arial"/>
      <family val="2"/>
    </font>
    <font>
      <b val="true"/>
      <sz val="14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2"/>
    </font>
    <font>
      <b val="true"/>
      <sz val="10"/>
      <color rgb="FF000000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 val="true"/>
      <sz val="11"/>
      <name val="Arial"/>
      <family val="2"/>
    </font>
    <font>
      <b val="true"/>
      <sz val="11"/>
      <color rgb="FF000000"/>
      <name val="Arial"/>
      <family val="2"/>
    </font>
    <font>
      <sz val="11"/>
      <color rgb="FF000000"/>
      <name val="Arial"/>
      <family val="2"/>
    </font>
    <font>
      <sz val="8"/>
      <color rgb="FF000000"/>
      <name val="Tahoma"/>
      <family val="0"/>
    </font>
    <font>
      <b val="true"/>
      <sz val="16"/>
      <color rgb="FFCCFFFF"/>
      <name val="Arial"/>
      <family val="2"/>
    </font>
    <font>
      <b val="true"/>
      <sz val="10"/>
      <color rgb="FF993300"/>
      <name val="Arial"/>
      <family val="2"/>
    </font>
    <font>
      <b val="true"/>
      <sz val="10"/>
      <color rgb="FF99CCFF"/>
      <name val="Arial"/>
      <family val="2"/>
    </font>
    <font>
      <b val="true"/>
      <sz val="10"/>
      <color rgb="FF0000FF"/>
      <name val="Arial"/>
      <family val="2"/>
    </font>
    <font>
      <b val="true"/>
      <sz val="12"/>
      <color rgb="FFCCFFFF"/>
      <name val="Arial"/>
      <family val="2"/>
    </font>
    <font>
      <b val="true"/>
      <sz val="12"/>
      <color rgb="FF99CCFF"/>
      <name val="Arial"/>
      <family val="2"/>
    </font>
    <font>
      <sz val="10"/>
      <color rgb="FF99CCFF"/>
      <name val="Arial"/>
      <family val="2"/>
    </font>
    <font>
      <b val="true"/>
      <sz val="12"/>
      <color rgb="FF0000FF"/>
      <name val="Arial"/>
      <family val="2"/>
    </font>
    <font>
      <b val="true"/>
      <sz val="12"/>
      <color rgb="FF000000"/>
      <name val="Arial"/>
      <family val="2"/>
    </font>
    <font>
      <b val="true"/>
      <sz val="12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00FFFF"/>
        <bgColor rgb="FF00FFFF"/>
      </patternFill>
    </fill>
    <fill>
      <patternFill patternType="solid">
        <fgColor rgb="FF9999FF"/>
        <bgColor rgb="FFCC99FF"/>
      </patternFill>
    </fill>
    <fill>
      <patternFill patternType="solid">
        <fgColor rgb="FFFFFF00"/>
        <bgColor rgb="FFFFFF00"/>
      </patternFill>
    </fill>
    <fill>
      <patternFill patternType="solid">
        <fgColor rgb="FFC0C0C0"/>
        <bgColor rgb="FFCCCCFF"/>
      </patternFill>
    </fill>
    <fill>
      <patternFill patternType="solid">
        <fgColor rgb="FF808080"/>
        <bgColor rgb="FF969696"/>
      </patternFill>
    </fill>
  </fills>
  <borders count="2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6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9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9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5" borderId="0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6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7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center" textRotation="9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8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5" borderId="0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22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1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1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8" fillId="0" borderId="1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8" fillId="0" borderId="1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23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2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2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general" vertical="bottom" textRotation="0" wrapText="true" indent="0" shrinkToFit="true"/>
      <protection locked="true" hidden="false"/>
    </xf>
    <xf numFmtId="164" fontId="9" fillId="5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5" borderId="0" xfId="0" applyFont="true" applyBorder="false" applyAlignment="true" applyProtection="false">
      <alignment horizontal="center" vertical="center" textRotation="9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5" borderId="0" xfId="0" applyFont="true" applyBorder="false" applyAlignment="true" applyProtection="false">
      <alignment horizontal="center" vertical="center" textRotation="9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5" borderId="0" xfId="0" applyFont="true" applyBorder="true" applyAlignment="true" applyProtection="false">
      <alignment horizontal="center" vertical="center" textRotation="9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png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png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png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png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4</xdr:col>
          <xdr:colOff>-270360</xdr:colOff>
          <xdr:row>5</xdr:row>
          <xdr:rowOff>0</xdr:rowOff>
        </xdr:to>
        <xdr:sp>
          <xdr:nvSpPr>
            <xdr:cNvPr id="0" name="adaytum_page_1_drop_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5</xdr:col>
          <xdr:colOff>232200</xdr:colOff>
          <xdr:row>5</xdr:row>
          <xdr:rowOff>0</xdr:rowOff>
        </xdr:to>
        <xdr:sp>
          <xdr:nvSpPr>
            <xdr:cNvPr id="0" name="adaytum_page_1_drop_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xdr:twoCellAnchor editAs="oneCell">
    <xdr:from>
      <xdr:col>0</xdr:col>
      <xdr:colOff>0</xdr:colOff>
      <xdr:row>0</xdr:row>
      <xdr:rowOff>0</xdr:rowOff>
    </xdr:from>
    <xdr:to>
      <xdr:col>27</xdr:col>
      <xdr:colOff>720</xdr:colOff>
      <xdr:row>6</xdr:row>
      <xdr:rowOff>256680</xdr:rowOff>
    </xdr:to>
    <xdr:pic>
      <xdr:nvPicPr>
        <xdr:cNvPr id="0" name="Picture 3" descr=""/>
        <xdr:cNvPicPr/>
      </xdr:nvPicPr>
      <xdr:blipFill>
        <a:blip r:embed="rId1"/>
        <a:srcRect l="31771" t="24545" r="0" b="-24"/>
        <a:stretch/>
      </xdr:blipFill>
      <xdr:spPr>
        <a:xfrm>
          <a:off x="0" y="0"/>
          <a:ext cx="22640400" cy="11426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24</xdr:col>
      <xdr:colOff>181800</xdr:colOff>
      <xdr:row>1</xdr:row>
      <xdr:rowOff>0</xdr:rowOff>
    </xdr:from>
    <xdr:to>
      <xdr:col>24</xdr:col>
      <xdr:colOff>846360</xdr:colOff>
      <xdr:row>3</xdr:row>
      <xdr:rowOff>142920</xdr:rowOff>
    </xdr:to>
    <xdr:pic>
      <xdr:nvPicPr>
        <xdr:cNvPr id="1" name="Picture 4" descr=""/>
        <xdr:cNvPicPr/>
      </xdr:nvPicPr>
      <xdr:blipFill>
        <a:blip r:embed="rId2"/>
        <a:stretch/>
      </xdr:blipFill>
      <xdr:spPr>
        <a:xfrm>
          <a:off x="19631160" y="162000"/>
          <a:ext cx="664560" cy="4665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3</xdr:col>
      <xdr:colOff>0</xdr:colOff>
      <xdr:row>0</xdr:row>
      <xdr:rowOff>66240</xdr:rowOff>
    </xdr:from>
    <xdr:to>
      <xdr:col>7</xdr:col>
      <xdr:colOff>1622520</xdr:colOff>
      <xdr:row>5</xdr:row>
      <xdr:rowOff>28440</xdr:rowOff>
    </xdr:to>
    <xdr:sp>
      <xdr:nvSpPr>
        <xdr:cNvPr id="2" name="Text 5"/>
        <xdr:cNvSpPr/>
      </xdr:nvSpPr>
      <xdr:spPr>
        <a:xfrm>
          <a:off x="160560" y="66240"/>
          <a:ext cx="4973040" cy="7718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600" strike="noStrike" u="none">
              <a:solidFill>
                <a:srgbClr val="ccffff"/>
              </a:solidFill>
              <a:effectLst/>
              <a:uFillTx/>
              <a:latin typeface="Arial"/>
            </a:rPr>
            <a:t>Enron Europe - Forecast   </a:t>
          </a:r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solidFill>
                <a:srgbClr val="ccffff"/>
              </a:solidFill>
              <a:effectLst/>
              <a:uFillTx/>
              <a:latin typeface="Arial"/>
            </a:rPr>
            <a:t>European Government Affairs</a:t>
          </a:r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solidFill>
                <a:srgbClr val="ccffff"/>
              </a:solidFill>
              <a:effectLst/>
              <a:uFillTx/>
              <a:latin typeface="Arial"/>
            </a:rPr>
            <a:t>CE1 Full Year G&amp;A v Budget</a:t>
          </a:r>
          <a:endParaRPr b="0" lang="en-US" sz="16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</xdr:row>
          <xdr:rowOff>0</xdr:rowOff>
        </xdr:from>
        <xdr:to>
          <xdr:col>2</xdr:col>
          <xdr:colOff>720</xdr:colOff>
          <xdr:row>7</xdr:row>
          <xdr:rowOff>0</xdr:rowOff>
        </xdr:to>
        <xdr:sp>
          <xdr:nvSpPr>
            <xdr:cNvPr id="0" name="adaytum_page_1_drop_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</xdr:row>
          <xdr:rowOff>0</xdr:rowOff>
        </xdr:from>
        <xdr:to>
          <xdr:col>3</xdr:col>
          <xdr:colOff>720</xdr:colOff>
          <xdr:row>7</xdr:row>
          <xdr:rowOff>0</xdr:rowOff>
        </xdr:to>
        <xdr:sp>
          <xdr:nvSpPr>
            <xdr:cNvPr id="0" name="adaytum_page_1_drop_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0</xdr:rowOff>
        </xdr:from>
        <xdr:to>
          <xdr:col>7</xdr:col>
          <xdr:colOff>1080</xdr:colOff>
          <xdr:row>8</xdr:row>
          <xdr:rowOff>0</xdr:rowOff>
        </xdr:to>
        <xdr:sp>
          <xdr:nvSpPr>
            <xdr:cNvPr id="0" name="adaytum_page_2_drop_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</xdr:row>
          <xdr:rowOff>0</xdr:rowOff>
        </xdr:from>
        <xdr:to>
          <xdr:col>8</xdr:col>
          <xdr:colOff>720</xdr:colOff>
          <xdr:row>8</xdr:row>
          <xdr:rowOff>0</xdr:rowOff>
        </xdr:to>
        <xdr:sp>
          <xdr:nvSpPr>
            <xdr:cNvPr id="0" name="adaytum_page_2_drop_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</xdr:row>
          <xdr:rowOff>0</xdr:rowOff>
        </xdr:from>
        <xdr:to>
          <xdr:col>9</xdr:col>
          <xdr:colOff>720</xdr:colOff>
          <xdr:row>8</xdr:row>
          <xdr:rowOff>0</xdr:rowOff>
        </xdr:to>
        <xdr:sp>
          <xdr:nvSpPr>
            <xdr:cNvPr id="0" name="adaytum_page_2_drop_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7</xdr:row>
          <xdr:rowOff>0</xdr:rowOff>
        </xdr:from>
        <xdr:to>
          <xdr:col>14</xdr:col>
          <xdr:colOff>-1196280</xdr:colOff>
          <xdr:row>8</xdr:row>
          <xdr:rowOff>0</xdr:rowOff>
        </xdr:to>
        <xdr:sp>
          <xdr:nvSpPr>
            <xdr:cNvPr id="0" name="adaytum_page_3_drop_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7</xdr:row>
          <xdr:rowOff>0</xdr:rowOff>
        </xdr:from>
        <xdr:to>
          <xdr:col>14</xdr:col>
          <xdr:colOff>720</xdr:colOff>
          <xdr:row>8</xdr:row>
          <xdr:rowOff>0</xdr:rowOff>
        </xdr:to>
        <xdr:sp>
          <xdr:nvSpPr>
            <xdr:cNvPr id="0" name="adaytum_page_3_drop_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7</xdr:row>
          <xdr:rowOff>0</xdr:rowOff>
        </xdr:from>
        <xdr:to>
          <xdr:col>15</xdr:col>
          <xdr:colOff>720</xdr:colOff>
          <xdr:row>8</xdr:row>
          <xdr:rowOff>0</xdr:rowOff>
        </xdr:to>
        <xdr:sp>
          <xdr:nvSpPr>
            <xdr:cNvPr id="0" name="adaytum_page_3_drop_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7</xdr:row>
          <xdr:rowOff>0</xdr:rowOff>
        </xdr:from>
        <xdr:to>
          <xdr:col>27</xdr:col>
          <xdr:colOff>720</xdr:colOff>
          <xdr:row>8</xdr:row>
          <xdr:rowOff>0</xdr:rowOff>
        </xdr:to>
        <xdr:sp>
          <xdr:nvSpPr>
            <xdr:cNvPr id="0" name="adaytum_page_4_drop_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7</xdr:row>
          <xdr:rowOff>0</xdr:rowOff>
        </xdr:from>
        <xdr:to>
          <xdr:col>28</xdr:col>
          <xdr:colOff>-39600</xdr:colOff>
          <xdr:row>8</xdr:row>
          <xdr:rowOff>0</xdr:rowOff>
        </xdr:to>
        <xdr:sp>
          <xdr:nvSpPr>
            <xdr:cNvPr id="0" name="adaytum_page_4_drop_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7</xdr:row>
          <xdr:rowOff>0</xdr:rowOff>
        </xdr:from>
        <xdr:to>
          <xdr:col>29</xdr:col>
          <xdr:colOff>720</xdr:colOff>
          <xdr:row>8</xdr:row>
          <xdr:rowOff>0</xdr:rowOff>
        </xdr:to>
        <xdr:sp>
          <xdr:nvSpPr>
            <xdr:cNvPr id="0" name="adaytum_page_4_drop_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2</xdr:col>
          <xdr:colOff>720</xdr:colOff>
          <xdr:row>27</xdr:row>
          <xdr:rowOff>0</xdr:rowOff>
        </xdr:to>
        <xdr:sp>
          <xdr:nvSpPr>
            <xdr:cNvPr id="0" name="adaytum_page_5_drop_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26</xdr:row>
          <xdr:rowOff>0</xdr:rowOff>
        </xdr:from>
        <xdr:to>
          <xdr:col>7</xdr:col>
          <xdr:colOff>1080</xdr:colOff>
          <xdr:row>27</xdr:row>
          <xdr:rowOff>0</xdr:rowOff>
        </xdr:to>
        <xdr:sp>
          <xdr:nvSpPr>
            <xdr:cNvPr id="0" name="adaytum_page_6_drop_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26</xdr:row>
          <xdr:rowOff>0</xdr:rowOff>
        </xdr:from>
        <xdr:to>
          <xdr:col>14</xdr:col>
          <xdr:colOff>720</xdr:colOff>
          <xdr:row>27</xdr:row>
          <xdr:rowOff>0</xdr:rowOff>
        </xdr:to>
        <xdr:sp>
          <xdr:nvSpPr>
            <xdr:cNvPr id="0" name="adaytum_page_7_drop_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26</xdr:row>
          <xdr:rowOff>0</xdr:rowOff>
        </xdr:from>
        <xdr:to>
          <xdr:col>27</xdr:col>
          <xdr:colOff>720</xdr:colOff>
          <xdr:row>27</xdr:row>
          <xdr:rowOff>0</xdr:rowOff>
        </xdr:to>
        <xdr:sp>
          <xdr:nvSpPr>
            <xdr:cNvPr id="0" name="adaytum_page_8_drop_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1</xdr:col>
          <xdr:colOff>1800</xdr:colOff>
          <xdr:row>7</xdr:row>
          <xdr:rowOff>0</xdr:rowOff>
        </xdr:to>
        <xdr:sp>
          <xdr:nvSpPr>
            <xdr:cNvPr id="0" name="adaytum_page_1_drop_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</xdr:row>
          <xdr:rowOff>0</xdr:rowOff>
        </xdr:from>
        <xdr:to>
          <xdr:col>2</xdr:col>
          <xdr:colOff>1440</xdr:colOff>
          <xdr:row>7</xdr:row>
          <xdr:rowOff>0</xdr:rowOff>
        </xdr:to>
        <xdr:sp>
          <xdr:nvSpPr>
            <xdr:cNvPr id="0" name="adaytum_page_1_drop_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xdr:twoCellAnchor editAs="oneCell">
    <xdr:from>
      <xdr:col>0</xdr:col>
      <xdr:colOff>0</xdr:colOff>
      <xdr:row>0</xdr:row>
      <xdr:rowOff>0</xdr:rowOff>
    </xdr:from>
    <xdr:to>
      <xdr:col>4</xdr:col>
      <xdr:colOff>1027800</xdr:colOff>
      <xdr:row>7</xdr:row>
      <xdr:rowOff>66240</xdr:rowOff>
    </xdr:to>
    <xdr:pic>
      <xdr:nvPicPr>
        <xdr:cNvPr id="3" name="Picture 97" descr=""/>
        <xdr:cNvPicPr/>
      </xdr:nvPicPr>
      <xdr:blipFill>
        <a:blip r:embed="rId1"/>
        <a:srcRect l="31771" t="24545" r="0" b="-24"/>
        <a:stretch/>
      </xdr:blipFill>
      <xdr:spPr>
        <a:xfrm>
          <a:off x="0" y="0"/>
          <a:ext cx="6039720" cy="11998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4</xdr:col>
      <xdr:colOff>483480</xdr:colOff>
      <xdr:row>1</xdr:row>
      <xdr:rowOff>66240</xdr:rowOff>
    </xdr:from>
    <xdr:to>
      <xdr:col>4</xdr:col>
      <xdr:colOff>1047240</xdr:colOff>
      <xdr:row>3</xdr:row>
      <xdr:rowOff>152640</xdr:rowOff>
    </xdr:to>
    <xdr:pic>
      <xdr:nvPicPr>
        <xdr:cNvPr id="4" name="Picture 98" descr=""/>
        <xdr:cNvPicPr/>
      </xdr:nvPicPr>
      <xdr:blipFill>
        <a:blip r:embed="rId2"/>
        <a:stretch/>
      </xdr:blipFill>
      <xdr:spPr>
        <a:xfrm>
          <a:off x="5495400" y="228240"/>
          <a:ext cx="563760" cy="410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746280</xdr:colOff>
      <xdr:row>7</xdr:row>
      <xdr:rowOff>28440</xdr:rowOff>
    </xdr:to>
    <xdr:sp>
      <xdr:nvSpPr>
        <xdr:cNvPr id="5" name="Text 99"/>
        <xdr:cNvSpPr/>
      </xdr:nvSpPr>
      <xdr:spPr>
        <a:xfrm flipV="1">
          <a:off x="0" y="0"/>
          <a:ext cx="6875280" cy="11620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 rot="10800000">
          <a:noAutofit/>
        </a:bodyPr>
        <a:p>
          <a:r>
            <a:rPr b="1" lang="en-US" sz="1200" strike="noStrike" u="none">
              <a:solidFill>
                <a:srgbClr val="ccffff"/>
              </a:solidFill>
              <a:effectLst/>
              <a:uFillTx/>
              <a:latin typeface="Arial"/>
            </a:rPr>
            <a:t>Enron Europe</a:t>
          </a:r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200" strike="noStrike" u="none">
              <a:solidFill>
                <a:srgbClr val="ccffff"/>
              </a:solidFill>
              <a:effectLst/>
              <a:uFillTx/>
              <a:latin typeface="Arial"/>
            </a:rPr>
            <a:t>April 2001</a:t>
          </a:r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200" strike="noStrike" u="none">
              <a:solidFill>
                <a:srgbClr val="ccffff"/>
              </a:solidFill>
              <a:effectLst/>
              <a:uFillTx/>
              <a:latin typeface="Arial"/>
            </a:rPr>
            <a:t>2001  Government Affairs P&amp;L by Cost Centre (CCA)</a:t>
          </a:r>
          <a:endParaRPr b="0" lang="en-US" sz="1200" strike="noStrike" u="none">
            <a:effectLst/>
            <a:uFillTx/>
            <a:latin typeface="Times New Roman"/>
          </a:endParaRPr>
        </a:p>
        <a:p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27</xdr:row>
          <xdr:rowOff>0</xdr:rowOff>
        </xdr:from>
        <xdr:to>
          <xdr:col>2</xdr:col>
          <xdr:colOff>1440</xdr:colOff>
          <xdr:row>28</xdr:row>
          <xdr:rowOff>-123840</xdr:rowOff>
        </xdr:to>
        <xdr:sp>
          <xdr:nvSpPr>
            <xdr:cNvPr id="0" name="adaytum_page_2_drop_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50</xdr:row>
          <xdr:rowOff>0</xdr:rowOff>
        </xdr:from>
        <xdr:to>
          <xdr:col>2</xdr:col>
          <xdr:colOff>1440</xdr:colOff>
          <xdr:row>51</xdr:row>
          <xdr:rowOff>0</xdr:rowOff>
        </xdr:to>
        <xdr:sp>
          <xdr:nvSpPr>
            <xdr:cNvPr id="0" name="adaytum_page_3_drop_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13</xdr:col>
      <xdr:colOff>614160</xdr:colOff>
      <xdr:row>6</xdr:row>
      <xdr:rowOff>66600</xdr:rowOff>
    </xdr:to>
    <xdr:pic>
      <xdr:nvPicPr>
        <xdr:cNvPr id="6" name="Picture 160" descr=""/>
        <xdr:cNvPicPr/>
      </xdr:nvPicPr>
      <xdr:blipFill>
        <a:blip r:embed="rId1"/>
        <a:srcRect l="31771" t="24545" r="0" b="-24"/>
        <a:stretch/>
      </xdr:blipFill>
      <xdr:spPr>
        <a:xfrm>
          <a:off x="0" y="0"/>
          <a:ext cx="11690640" cy="10285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30240</xdr:colOff>
      <xdr:row>0</xdr:row>
      <xdr:rowOff>0</xdr:rowOff>
    </xdr:from>
    <xdr:to>
      <xdr:col>7</xdr:col>
      <xdr:colOff>111240</xdr:colOff>
      <xdr:row>4</xdr:row>
      <xdr:rowOff>95400</xdr:rowOff>
    </xdr:to>
    <xdr:sp>
      <xdr:nvSpPr>
        <xdr:cNvPr id="7" name="Text 159"/>
        <xdr:cNvSpPr/>
      </xdr:nvSpPr>
      <xdr:spPr>
        <a:xfrm flipV="1">
          <a:off x="668520" y="0"/>
          <a:ext cx="5277240" cy="7336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 rot="10800000">
          <a:noAutofit/>
        </a:bodyPr>
        <a:p>
          <a:r>
            <a:rPr b="1" lang="en-US" sz="1200" strike="noStrike" u="none">
              <a:solidFill>
                <a:srgbClr val="ccffff"/>
              </a:solidFill>
              <a:effectLst/>
              <a:uFillTx/>
              <a:latin typeface="Arial"/>
            </a:rPr>
            <a:t>Enron Europe</a:t>
          </a:r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200" strike="noStrike" u="none">
              <a:solidFill>
                <a:srgbClr val="ccffff"/>
              </a:solidFill>
              <a:effectLst/>
              <a:uFillTx/>
              <a:latin typeface="Arial"/>
            </a:rPr>
            <a:t>April YTD 2001</a:t>
          </a:r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200" strike="noStrike" u="none">
              <a:solidFill>
                <a:srgbClr val="ccffff"/>
              </a:solidFill>
              <a:effectLst/>
              <a:uFillTx/>
              <a:latin typeface="Arial"/>
            </a:rPr>
            <a:t>2001 Government Affairs P&amp;L  (CCA)</a:t>
          </a:r>
          <a:endParaRPr b="0" lang="en-US" sz="1200" strike="noStrike" u="none">
            <a:effectLst/>
            <a:uFillTx/>
            <a:latin typeface="Times New Roman"/>
          </a:endParaRPr>
        </a:p>
        <a:p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12</xdr:col>
      <xdr:colOff>371880</xdr:colOff>
      <xdr:row>1</xdr:row>
      <xdr:rowOff>142920</xdr:rowOff>
    </xdr:from>
    <xdr:to>
      <xdr:col>12</xdr:col>
      <xdr:colOff>937080</xdr:colOff>
      <xdr:row>4</xdr:row>
      <xdr:rowOff>66240</xdr:rowOff>
    </xdr:to>
    <xdr:pic>
      <xdr:nvPicPr>
        <xdr:cNvPr id="8" name="Picture 161" descr=""/>
        <xdr:cNvPicPr/>
      </xdr:nvPicPr>
      <xdr:blipFill>
        <a:blip r:embed="rId2"/>
        <a:stretch/>
      </xdr:blipFill>
      <xdr:spPr>
        <a:xfrm>
          <a:off x="10401840" y="295200"/>
          <a:ext cx="565200" cy="409320"/>
        </a:xfrm>
        <a:prstGeom prst="rect">
          <a:avLst/>
        </a:prstGeom>
        <a:noFill/>
        <a:ln w="0"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</xdr:row>
          <xdr:rowOff>0</xdr:rowOff>
        </xdr:from>
        <xdr:to>
          <xdr:col>3</xdr:col>
          <xdr:colOff>1080</xdr:colOff>
          <xdr:row>7</xdr:row>
          <xdr:rowOff>0</xdr:rowOff>
        </xdr:to>
        <xdr:sp>
          <xdr:nvSpPr>
            <xdr:cNvPr id="0" name="adaytum_page_1_drop_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</xdr:row>
          <xdr:rowOff>0</xdr:rowOff>
        </xdr:from>
        <xdr:to>
          <xdr:col>4</xdr:col>
          <xdr:colOff>-9000</xdr:colOff>
          <xdr:row>7</xdr:row>
          <xdr:rowOff>0</xdr:rowOff>
        </xdr:to>
        <xdr:sp>
          <xdr:nvSpPr>
            <xdr:cNvPr id="0" name="adaytum_page_1_drop_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41</xdr:row>
          <xdr:rowOff>0</xdr:rowOff>
        </xdr:from>
        <xdr:to>
          <xdr:col>3</xdr:col>
          <xdr:colOff>1080</xdr:colOff>
          <xdr:row>42</xdr:row>
          <xdr:rowOff>0</xdr:rowOff>
        </xdr:to>
        <xdr:sp>
          <xdr:nvSpPr>
            <xdr:cNvPr id="0" name="adaytum_page_2_drop_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</xdr:row>
          <xdr:rowOff>0</xdr:rowOff>
        </xdr:from>
        <xdr:to>
          <xdr:col>3</xdr:col>
          <xdr:colOff>1080</xdr:colOff>
          <xdr:row>8</xdr:row>
          <xdr:rowOff>0</xdr:rowOff>
        </xdr:to>
        <xdr:sp>
          <xdr:nvSpPr>
            <xdr:cNvPr id="0" name="adaytum_page_1_drop_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</xdr:row>
          <xdr:rowOff>0</xdr:rowOff>
        </xdr:from>
        <xdr:to>
          <xdr:col>4</xdr:col>
          <xdr:colOff>-190800</xdr:colOff>
          <xdr:row>8</xdr:row>
          <xdr:rowOff>0</xdr:rowOff>
        </xdr:to>
        <xdr:sp>
          <xdr:nvSpPr>
            <xdr:cNvPr id="0" name="adaytum_page_1_drop_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</xdr:row>
          <xdr:rowOff>0</xdr:rowOff>
        </xdr:from>
        <xdr:to>
          <xdr:col>5</xdr:col>
          <xdr:colOff>-230040</xdr:colOff>
          <xdr:row>8</xdr:row>
          <xdr:rowOff>0</xdr:rowOff>
        </xdr:to>
        <xdr:sp>
          <xdr:nvSpPr>
            <xdr:cNvPr id="0" name="adaytum_page_1_drop_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xdr:twoCellAnchor editAs="oneCell">
    <xdr:from>
      <xdr:col>0</xdr:col>
      <xdr:colOff>79920</xdr:colOff>
      <xdr:row>0</xdr:row>
      <xdr:rowOff>28440</xdr:rowOff>
    </xdr:from>
    <xdr:to>
      <xdr:col>17</xdr:col>
      <xdr:colOff>259920</xdr:colOff>
      <xdr:row>7</xdr:row>
      <xdr:rowOff>66240</xdr:rowOff>
    </xdr:to>
    <xdr:pic>
      <xdr:nvPicPr>
        <xdr:cNvPr id="9" name="Picture 47" descr=""/>
        <xdr:cNvPicPr/>
      </xdr:nvPicPr>
      <xdr:blipFill>
        <a:blip r:embed="rId1"/>
        <a:srcRect l="31771" t="24545" r="0" b="-24"/>
        <a:stretch/>
      </xdr:blipFill>
      <xdr:spPr>
        <a:xfrm>
          <a:off x="79920" y="28440"/>
          <a:ext cx="15613560" cy="11714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14</xdr:col>
      <xdr:colOff>211320</xdr:colOff>
      <xdr:row>2</xdr:row>
      <xdr:rowOff>28440</xdr:rowOff>
    </xdr:from>
    <xdr:to>
      <xdr:col>14</xdr:col>
      <xdr:colOff>775800</xdr:colOff>
      <xdr:row>4</xdr:row>
      <xdr:rowOff>114480</xdr:rowOff>
    </xdr:to>
    <xdr:pic>
      <xdr:nvPicPr>
        <xdr:cNvPr id="10" name="Picture 48" descr=""/>
        <xdr:cNvPicPr/>
      </xdr:nvPicPr>
      <xdr:blipFill>
        <a:blip r:embed="rId2"/>
        <a:stretch/>
      </xdr:blipFill>
      <xdr:spPr>
        <a:xfrm>
          <a:off x="12927960" y="352440"/>
          <a:ext cx="564480" cy="409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398880</xdr:colOff>
      <xdr:row>1</xdr:row>
      <xdr:rowOff>0</xdr:rowOff>
    </xdr:from>
    <xdr:to>
      <xdr:col>6</xdr:col>
      <xdr:colOff>544320</xdr:colOff>
      <xdr:row>4</xdr:row>
      <xdr:rowOff>66600</xdr:rowOff>
    </xdr:to>
    <xdr:sp>
      <xdr:nvSpPr>
        <xdr:cNvPr id="11" name="Text 51"/>
        <xdr:cNvSpPr/>
      </xdr:nvSpPr>
      <xdr:spPr>
        <a:xfrm flipV="1">
          <a:off x="398880" y="161640"/>
          <a:ext cx="5748840" cy="552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 rot="10800000">
          <a:noAutofit/>
        </a:bodyPr>
        <a:p>
          <a:r>
            <a:rPr b="1" lang="en-US" sz="1600" strike="noStrike" u="none">
              <a:solidFill>
                <a:srgbClr val="ccffff"/>
              </a:solidFill>
              <a:effectLst/>
              <a:uFillTx/>
              <a:latin typeface="Arial"/>
            </a:rPr>
            <a:t>Enron Europe</a:t>
          </a:r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solidFill>
                <a:srgbClr val="ccffff"/>
              </a:solidFill>
              <a:effectLst/>
              <a:uFillTx/>
              <a:latin typeface="Arial"/>
            </a:rPr>
            <a:t>2001  Bilateral Power Trading Regional P&amp;L Forecast</a:t>
          </a:r>
          <a:endParaRPr b="0" lang="en-US" sz="16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20160</xdr:colOff>
      <xdr:row>0</xdr:row>
      <xdr:rowOff>28440</xdr:rowOff>
    </xdr:from>
    <xdr:to>
      <xdr:col>13</xdr:col>
      <xdr:colOff>499320</xdr:colOff>
      <xdr:row>6</xdr:row>
      <xdr:rowOff>47520</xdr:rowOff>
    </xdr:to>
    <xdr:pic>
      <xdr:nvPicPr>
        <xdr:cNvPr id="12" name="Picture 1" descr=""/>
        <xdr:cNvPicPr/>
      </xdr:nvPicPr>
      <xdr:blipFill>
        <a:blip r:embed="rId1"/>
        <a:srcRect l="31771" t="24545" r="0" b="-24"/>
        <a:stretch/>
      </xdr:blipFill>
      <xdr:spPr>
        <a:xfrm>
          <a:off x="20160" y="28440"/>
          <a:ext cx="12156120" cy="981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10080</xdr:colOff>
      <xdr:row>0</xdr:row>
      <xdr:rowOff>133200</xdr:rowOff>
    </xdr:from>
    <xdr:to>
      <xdr:col>8</xdr:col>
      <xdr:colOff>91440</xdr:colOff>
      <xdr:row>6</xdr:row>
      <xdr:rowOff>47520</xdr:rowOff>
    </xdr:to>
    <xdr:sp>
      <xdr:nvSpPr>
        <xdr:cNvPr id="13" name="Text 4"/>
        <xdr:cNvSpPr/>
      </xdr:nvSpPr>
      <xdr:spPr>
        <a:xfrm flipV="1">
          <a:off x="10080" y="132840"/>
          <a:ext cx="6732360" cy="876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 rot="10800000">
          <a:noAutofit/>
        </a:bodyPr>
        <a:p>
          <a:r>
            <a:rPr b="1" lang="en-US" sz="1200" strike="noStrike" u="none">
              <a:solidFill>
                <a:srgbClr val="ccffff"/>
              </a:solidFill>
              <a:effectLst/>
              <a:uFillTx/>
              <a:latin typeface="Arial"/>
            </a:rPr>
            <a:t>Enron Europe</a:t>
          </a:r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200" strike="noStrike" u="none">
              <a:solidFill>
                <a:srgbClr val="ccffff"/>
              </a:solidFill>
              <a:effectLst/>
              <a:uFillTx/>
              <a:latin typeface="Arial"/>
            </a:rPr>
            <a:t>April 2001</a:t>
          </a:r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200" strike="noStrike" u="none">
              <a:solidFill>
                <a:srgbClr val="ccffff"/>
              </a:solidFill>
              <a:effectLst/>
              <a:uFillTx/>
              <a:latin typeface="Arial"/>
            </a:rPr>
            <a:t>2001  Government Affairs P&amp;L  (CCA)</a:t>
          </a:r>
          <a:endParaRPr b="0" lang="en-US" sz="1200" strike="noStrike" u="none">
            <a:effectLst/>
            <a:uFillTx/>
            <a:latin typeface="Times New Roman"/>
          </a:endParaRPr>
        </a:p>
        <a:p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12</xdr:col>
      <xdr:colOff>60480</xdr:colOff>
      <xdr:row>1</xdr:row>
      <xdr:rowOff>152640</xdr:rowOff>
    </xdr:from>
    <xdr:to>
      <xdr:col>12</xdr:col>
      <xdr:colOff>624960</xdr:colOff>
      <xdr:row>4</xdr:row>
      <xdr:rowOff>75960</xdr:rowOff>
    </xdr:to>
    <xdr:pic>
      <xdr:nvPicPr>
        <xdr:cNvPr id="14" name="Picture 5" descr=""/>
        <xdr:cNvPicPr/>
      </xdr:nvPicPr>
      <xdr:blipFill>
        <a:blip r:embed="rId2"/>
        <a:stretch/>
      </xdr:blipFill>
      <xdr:spPr>
        <a:xfrm>
          <a:off x="10670760" y="304920"/>
          <a:ext cx="564480" cy="409320"/>
        </a:xfrm>
        <a:prstGeom prst="rect">
          <a:avLst/>
        </a:prstGeom>
        <a:noFill/>
        <a:ln w="0"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</xdr:row>
          <xdr:rowOff>0</xdr:rowOff>
        </xdr:from>
        <xdr:to>
          <xdr:col>2</xdr:col>
          <xdr:colOff>1080</xdr:colOff>
          <xdr:row>7</xdr:row>
          <xdr:rowOff>0</xdr:rowOff>
        </xdr:to>
        <xdr:sp>
          <xdr:nvSpPr>
            <xdr:cNvPr id="0" name="adaytum_page_1_drop_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</xdr:row>
          <xdr:rowOff>0</xdr:rowOff>
        </xdr:from>
        <xdr:to>
          <xdr:col>3</xdr:col>
          <xdr:colOff>-150120</xdr:colOff>
          <xdr:row>7</xdr:row>
          <xdr:rowOff>0</xdr:rowOff>
        </xdr:to>
        <xdr:sp>
          <xdr:nvSpPr>
            <xdr:cNvPr id="0" name="adaytum_page_1_drop_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</xdr:row>
          <xdr:rowOff>0</xdr:rowOff>
        </xdr:from>
        <xdr:to>
          <xdr:col>5</xdr:col>
          <xdr:colOff>-89640</xdr:colOff>
          <xdr:row>7</xdr:row>
          <xdr:rowOff>0</xdr:rowOff>
        </xdr:to>
        <xdr:sp>
          <xdr:nvSpPr>
            <xdr:cNvPr id="0" name="adaytum_page_1_drop_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40</xdr:row>
          <xdr:rowOff>0</xdr:rowOff>
        </xdr:from>
        <xdr:to>
          <xdr:col>2</xdr:col>
          <xdr:colOff>1080</xdr:colOff>
          <xdr:row>41</xdr:row>
          <xdr:rowOff>0</xdr:rowOff>
        </xdr:to>
        <xdr:sp>
          <xdr:nvSpPr>
            <xdr:cNvPr id="0" name="adaytum_page_2_drop_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39960</xdr:colOff>
      <xdr:row>0</xdr:row>
      <xdr:rowOff>19080</xdr:rowOff>
    </xdr:from>
    <xdr:to>
      <xdr:col>14</xdr:col>
      <xdr:colOff>299880</xdr:colOff>
      <xdr:row>5</xdr:row>
      <xdr:rowOff>152280</xdr:rowOff>
    </xdr:to>
    <xdr:pic>
      <xdr:nvPicPr>
        <xdr:cNvPr id="15" name="Picture 1" descr=""/>
        <xdr:cNvPicPr/>
      </xdr:nvPicPr>
      <xdr:blipFill>
        <a:blip r:embed="rId1"/>
        <a:srcRect l="31771" t="24545" r="0" b="-24"/>
        <a:stretch/>
      </xdr:blipFill>
      <xdr:spPr>
        <a:xfrm>
          <a:off x="39960" y="19080"/>
          <a:ext cx="12392280" cy="9428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229320</xdr:colOff>
      <xdr:row>0</xdr:row>
      <xdr:rowOff>114480</xdr:rowOff>
    </xdr:from>
    <xdr:to>
      <xdr:col>9</xdr:col>
      <xdr:colOff>322560</xdr:colOff>
      <xdr:row>5</xdr:row>
      <xdr:rowOff>37800</xdr:rowOff>
    </xdr:to>
    <xdr:sp>
      <xdr:nvSpPr>
        <xdr:cNvPr id="16" name="Text 2"/>
        <xdr:cNvSpPr/>
      </xdr:nvSpPr>
      <xdr:spPr>
        <a:xfrm flipV="1">
          <a:off x="229320" y="114120"/>
          <a:ext cx="7717680" cy="732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 rot="10800000">
          <a:noAutofit/>
        </a:bodyPr>
        <a:p>
          <a:r>
            <a:rPr b="1" lang="en-US" sz="1200" strike="noStrike" u="none">
              <a:solidFill>
                <a:srgbClr val="ccffff"/>
              </a:solidFill>
              <a:effectLst/>
              <a:uFillTx/>
              <a:latin typeface="Arial"/>
            </a:rPr>
            <a:t>Enron Europe</a:t>
          </a:r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200" strike="noStrike" u="none">
              <a:solidFill>
                <a:srgbClr val="ccffff"/>
              </a:solidFill>
              <a:effectLst/>
              <a:uFillTx/>
              <a:latin typeface="Arial"/>
            </a:rPr>
            <a:t>Full Year 2001</a:t>
          </a:r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200" strike="noStrike" u="none">
              <a:solidFill>
                <a:srgbClr val="ccffff"/>
              </a:solidFill>
              <a:effectLst/>
              <a:uFillTx/>
              <a:latin typeface="Arial"/>
            </a:rPr>
            <a:t>2001  Government Affairs  P&amp;L  (CCA)</a:t>
          </a:r>
          <a:endParaRPr b="0" lang="en-US" sz="1200" strike="noStrike" u="none">
            <a:effectLst/>
            <a:uFillTx/>
            <a:latin typeface="Times New Roman"/>
          </a:endParaRPr>
        </a:p>
        <a:p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12</xdr:col>
      <xdr:colOff>121320</xdr:colOff>
      <xdr:row>1</xdr:row>
      <xdr:rowOff>0</xdr:rowOff>
    </xdr:from>
    <xdr:to>
      <xdr:col>12</xdr:col>
      <xdr:colOff>685080</xdr:colOff>
      <xdr:row>3</xdr:row>
      <xdr:rowOff>86040</xdr:rowOff>
    </xdr:to>
    <xdr:pic>
      <xdr:nvPicPr>
        <xdr:cNvPr id="17" name="Picture 3" descr=""/>
        <xdr:cNvPicPr/>
      </xdr:nvPicPr>
      <xdr:blipFill>
        <a:blip r:embed="rId2"/>
        <a:stretch/>
      </xdr:blipFill>
      <xdr:spPr>
        <a:xfrm>
          <a:off x="9968760" y="162000"/>
          <a:ext cx="563760" cy="409680"/>
        </a:xfrm>
        <a:prstGeom prst="rect">
          <a:avLst/>
        </a:prstGeom>
        <a:noFill/>
        <a:ln w="0"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</xdr:row>
          <xdr:rowOff>0</xdr:rowOff>
        </xdr:from>
        <xdr:to>
          <xdr:col>3</xdr:col>
          <xdr:colOff>1440</xdr:colOff>
          <xdr:row>7</xdr:row>
          <xdr:rowOff>0</xdr:rowOff>
        </xdr:to>
        <xdr:sp>
          <xdr:nvSpPr>
            <xdr:cNvPr id="0" name="adaytum_page_1_drop_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</xdr:row>
          <xdr:rowOff>0</xdr:rowOff>
        </xdr:from>
        <xdr:to>
          <xdr:col>4</xdr:col>
          <xdr:colOff>-331200</xdr:colOff>
          <xdr:row>7</xdr:row>
          <xdr:rowOff>0</xdr:rowOff>
        </xdr:to>
        <xdr:sp>
          <xdr:nvSpPr>
            <xdr:cNvPr id="0" name="adaytum_page_1_drop_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</xdr:row>
          <xdr:rowOff>0</xdr:rowOff>
        </xdr:from>
        <xdr:to>
          <xdr:col>6</xdr:col>
          <xdr:colOff>-169560</xdr:colOff>
          <xdr:row>7</xdr:row>
          <xdr:rowOff>0</xdr:rowOff>
        </xdr:to>
        <xdr:sp>
          <xdr:nvSpPr>
            <xdr:cNvPr id="0" name="adaytum_page_1_drop_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19800</xdr:colOff>
      <xdr:row>0</xdr:row>
      <xdr:rowOff>28440</xdr:rowOff>
    </xdr:from>
    <xdr:to>
      <xdr:col>4</xdr:col>
      <xdr:colOff>675000</xdr:colOff>
      <xdr:row>7</xdr:row>
      <xdr:rowOff>37800</xdr:rowOff>
    </xdr:to>
    <xdr:pic>
      <xdr:nvPicPr>
        <xdr:cNvPr id="18" name="Picture 5" descr=""/>
        <xdr:cNvPicPr/>
      </xdr:nvPicPr>
      <xdr:blipFill>
        <a:blip r:embed="rId1"/>
        <a:srcRect l="31771" t="24545" r="0" b="-24"/>
        <a:stretch/>
      </xdr:blipFill>
      <xdr:spPr>
        <a:xfrm>
          <a:off x="19800" y="28440"/>
          <a:ext cx="6476400" cy="1143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-360</xdr:rowOff>
    </xdr:from>
    <xdr:to>
      <xdr:col>3</xdr:col>
      <xdr:colOff>1742400</xdr:colOff>
      <xdr:row>6</xdr:row>
      <xdr:rowOff>161640</xdr:rowOff>
    </xdr:to>
    <xdr:sp>
      <xdr:nvSpPr>
        <xdr:cNvPr id="19" name="Text 6"/>
        <xdr:cNvSpPr/>
      </xdr:nvSpPr>
      <xdr:spPr>
        <a:xfrm flipV="1">
          <a:off x="0" y="-720"/>
          <a:ext cx="5772240" cy="1133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 rot="10800000">
          <a:noAutofit/>
        </a:bodyPr>
        <a:p>
          <a:r>
            <a:rPr b="1" lang="en-US" sz="1200" strike="noStrike" u="none">
              <a:solidFill>
                <a:srgbClr val="ccffff"/>
              </a:solidFill>
              <a:effectLst/>
              <a:uFillTx/>
              <a:latin typeface="Arial"/>
            </a:rPr>
            <a:t>Enron Europe</a:t>
          </a:r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200" strike="noStrike" u="none">
              <a:solidFill>
                <a:srgbClr val="ccffff"/>
              </a:solidFill>
              <a:effectLst/>
              <a:uFillTx/>
              <a:latin typeface="Arial"/>
            </a:rPr>
            <a:t>April 2001</a:t>
          </a:r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200" strike="noStrike" u="none">
              <a:solidFill>
                <a:srgbClr val="ccffff"/>
              </a:solidFill>
              <a:effectLst/>
              <a:uFillTx/>
              <a:latin typeface="Arial"/>
            </a:rPr>
            <a:t>2001  Bilateral Power Trading Regional P&amp;L by Cost Centre (CCA)</a:t>
          </a:r>
          <a:endParaRPr b="0" lang="en-US" sz="1200" strike="noStrike" u="none">
            <a:effectLst/>
            <a:uFillTx/>
            <a:latin typeface="Times New Roman"/>
          </a:endParaRPr>
        </a:p>
        <a:p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3</xdr:col>
      <xdr:colOff>1187640</xdr:colOff>
      <xdr:row>0</xdr:row>
      <xdr:rowOff>66240</xdr:rowOff>
    </xdr:from>
    <xdr:to>
      <xdr:col>3</xdr:col>
      <xdr:colOff>1752840</xdr:colOff>
      <xdr:row>2</xdr:row>
      <xdr:rowOff>152280</xdr:rowOff>
    </xdr:to>
    <xdr:pic>
      <xdr:nvPicPr>
        <xdr:cNvPr id="20" name="Picture 7" descr=""/>
        <xdr:cNvPicPr/>
      </xdr:nvPicPr>
      <xdr:blipFill>
        <a:blip r:embed="rId2"/>
        <a:stretch/>
      </xdr:blipFill>
      <xdr:spPr>
        <a:xfrm>
          <a:off x="5217480" y="66240"/>
          <a:ext cx="565200" cy="410040"/>
        </a:xfrm>
        <a:prstGeom prst="rect">
          <a:avLst/>
        </a:prstGeom>
        <a:noFill/>
        <a:ln w="0"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0</xdr:rowOff>
        </xdr:from>
        <xdr:to>
          <xdr:col>2</xdr:col>
          <xdr:colOff>1800</xdr:colOff>
          <xdr:row>8</xdr:row>
          <xdr:rowOff>0</xdr:rowOff>
        </xdr:to>
        <xdr:sp>
          <xdr:nvSpPr>
            <xdr:cNvPr id="0" name="adaytum_page_1_drop_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</xdr:row>
          <xdr:rowOff>0</xdr:rowOff>
        </xdr:from>
        <xdr:to>
          <xdr:col>3</xdr:col>
          <xdr:colOff>-824040</xdr:colOff>
          <xdr:row>8</xdr:row>
          <xdr:rowOff>0</xdr:rowOff>
        </xdr:to>
        <xdr:sp>
          <xdr:nvSpPr>
            <xdr:cNvPr id="0" name="adaytum_page_1_drop_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</xdr:row>
          <xdr:rowOff>0</xdr:rowOff>
        </xdr:from>
        <xdr:to>
          <xdr:col>4</xdr:col>
          <xdr:colOff>-964080</xdr:colOff>
          <xdr:row>8</xdr:row>
          <xdr:rowOff>0</xdr:rowOff>
        </xdr:to>
        <xdr:sp>
          <xdr:nvSpPr>
            <xdr:cNvPr id="0" name="adaytum_page_1_drop_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41</xdr:row>
          <xdr:rowOff>0</xdr:rowOff>
        </xdr:from>
        <xdr:to>
          <xdr:col>2</xdr:col>
          <xdr:colOff>1800</xdr:colOff>
          <xdr:row>42</xdr:row>
          <xdr:rowOff>0</xdr:rowOff>
        </xdr:to>
        <xdr:sp>
          <xdr:nvSpPr>
            <xdr:cNvPr id="0" name="adaytum_page_2_drop_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10080</xdr:colOff>
      <xdr:row>0</xdr:row>
      <xdr:rowOff>0</xdr:rowOff>
    </xdr:from>
    <xdr:to>
      <xdr:col>5</xdr:col>
      <xdr:colOff>132120</xdr:colOff>
      <xdr:row>7</xdr:row>
      <xdr:rowOff>114480</xdr:rowOff>
    </xdr:to>
    <xdr:pic>
      <xdr:nvPicPr>
        <xdr:cNvPr id="21" name="Picture 1" descr=""/>
        <xdr:cNvPicPr/>
      </xdr:nvPicPr>
      <xdr:blipFill>
        <a:blip r:embed="rId1"/>
        <a:srcRect l="31771" t="24545" r="0" b="-24"/>
        <a:stretch/>
      </xdr:blipFill>
      <xdr:spPr>
        <a:xfrm>
          <a:off x="10080" y="0"/>
          <a:ext cx="5757840" cy="1248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65880</xdr:rowOff>
    </xdr:from>
    <xdr:to>
      <xdr:col>5</xdr:col>
      <xdr:colOff>372960</xdr:colOff>
      <xdr:row>8</xdr:row>
      <xdr:rowOff>66240</xdr:rowOff>
    </xdr:to>
    <xdr:sp>
      <xdr:nvSpPr>
        <xdr:cNvPr id="22" name="Text 2"/>
        <xdr:cNvSpPr/>
      </xdr:nvSpPr>
      <xdr:spPr>
        <a:xfrm flipV="1">
          <a:off x="0" y="65160"/>
          <a:ext cx="6008760" cy="1295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 rot="10800000">
          <a:noAutofit/>
        </a:bodyPr>
        <a:p>
          <a:r>
            <a:rPr b="1" lang="en-US" sz="1200" strike="noStrike" u="none">
              <a:solidFill>
                <a:srgbClr val="ccffff"/>
              </a:solidFill>
              <a:effectLst/>
              <a:uFillTx/>
              <a:latin typeface="Arial"/>
            </a:rPr>
            <a:t>Enron Europe</a:t>
          </a:r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200" strike="noStrike" u="none">
              <a:solidFill>
                <a:srgbClr val="ccffff"/>
              </a:solidFill>
              <a:effectLst/>
              <a:uFillTx/>
              <a:latin typeface="Arial"/>
            </a:rPr>
            <a:t>April 2001</a:t>
          </a:r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200" strike="noStrike" u="none">
              <a:solidFill>
                <a:srgbClr val="ccffff"/>
              </a:solidFill>
              <a:effectLst/>
              <a:uFillTx/>
              <a:latin typeface="Arial"/>
            </a:rPr>
            <a:t>2001  Government Affairs P&amp;L by Cost Centre (CCA)</a:t>
          </a:r>
          <a:endParaRPr b="0" lang="en-US" sz="1200" strike="noStrike" u="none">
            <a:effectLst/>
            <a:uFillTx/>
            <a:latin typeface="Times New Roman"/>
          </a:endParaRPr>
        </a:p>
        <a:p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281520</xdr:colOff>
      <xdr:row>0</xdr:row>
      <xdr:rowOff>66240</xdr:rowOff>
    </xdr:from>
    <xdr:to>
      <xdr:col>4</xdr:col>
      <xdr:colOff>846000</xdr:colOff>
      <xdr:row>2</xdr:row>
      <xdr:rowOff>152280</xdr:rowOff>
    </xdr:to>
    <xdr:pic>
      <xdr:nvPicPr>
        <xdr:cNvPr id="23" name="Picture 3" descr=""/>
        <xdr:cNvPicPr/>
      </xdr:nvPicPr>
      <xdr:blipFill>
        <a:blip r:embed="rId2"/>
        <a:stretch/>
      </xdr:blipFill>
      <xdr:spPr>
        <a:xfrm>
          <a:off x="4850280" y="66240"/>
          <a:ext cx="564480" cy="410040"/>
        </a:xfrm>
        <a:prstGeom prst="rect">
          <a:avLst/>
        </a:prstGeom>
        <a:noFill/>
        <a:ln w="0"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1440</xdr:colOff>
          <xdr:row>5</xdr:row>
          <xdr:rowOff>0</xdr:rowOff>
        </xdr:to>
        <xdr:sp>
          <xdr:nvSpPr>
            <xdr:cNvPr id="0" name="adaytum_page_1_drop_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2</xdr:col>
          <xdr:colOff>1080</xdr:colOff>
          <xdr:row>5</xdr:row>
          <xdr:rowOff>0</xdr:rowOff>
        </xdr:to>
        <xdr:sp>
          <xdr:nvSpPr>
            <xdr:cNvPr id="0" name="adaytum_page_1_drop_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28</xdr:row>
          <xdr:rowOff>0</xdr:rowOff>
        </xdr:from>
        <xdr:to>
          <xdr:col>2</xdr:col>
          <xdr:colOff>1080</xdr:colOff>
          <xdr:row>29</xdr:row>
          <xdr:rowOff>0</xdr:rowOff>
        </xdr:to>
        <xdr:sp>
          <xdr:nvSpPr>
            <xdr:cNvPr id="0" name="adaytum_page_2_drop_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48</xdr:row>
          <xdr:rowOff>0</xdr:rowOff>
        </xdr:from>
        <xdr:to>
          <xdr:col>2</xdr:col>
          <xdr:colOff>1080</xdr:colOff>
          <xdr:row>49</xdr:row>
          <xdr:rowOff>0</xdr:rowOff>
        </xdr:to>
        <xdr:sp>
          <xdr:nvSpPr>
            <xdr:cNvPr id="0" name="adaytum_page_3_drop_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3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4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5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drawing" Target="../drawings/drawing6.xml"/><Relationship Id="rId3" Type="http://schemas.openxmlformats.org/officeDocument/2006/relationships/vmlDrawing" Target="../drawings/vmlDrawing6.v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drawing" Target="../drawings/drawing7.xml"/><Relationship Id="rId3" Type="http://schemas.openxmlformats.org/officeDocument/2006/relationships/vmlDrawing" Target="../drawings/vmlDrawing7.v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comments" Target="../comments8.xml"/><Relationship Id="rId2" Type="http://schemas.openxmlformats.org/officeDocument/2006/relationships/drawing" Target="../drawings/drawing8.xml"/><Relationship Id="rId3" Type="http://schemas.openxmlformats.org/officeDocument/2006/relationships/vmlDrawing" Target="../drawings/vmlDrawing8.v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comments" Target="../comments9.xml"/><Relationship Id="rId2" Type="http://schemas.openxmlformats.org/officeDocument/2006/relationships/drawing" Target="../drawings/drawing9.xml"/><Relationship Id="rId3" Type="http://schemas.openxmlformats.org/officeDocument/2006/relationships/vmlDrawing" Target="../drawings/vmlDrawing9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4:AA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28"/>
    <col collapsed="false" customWidth="true" hidden="true" outlineLevel="0" max="2" min="2" style="0" width="40.28"/>
    <col collapsed="false" customWidth="true" hidden="true" outlineLevel="0" max="3" min="3" style="1" width="13.14"/>
    <col collapsed="false" customWidth="true" hidden="false" outlineLevel="0" max="4" min="4" style="0" width="14.99"/>
    <col collapsed="false" customWidth="true" hidden="false" outlineLevel="0" max="6" min="5" style="0" width="15.7"/>
    <col collapsed="false" customWidth="true" hidden="false" outlineLevel="0" max="7" min="7" style="0" width="1.13"/>
    <col collapsed="false" customWidth="true" hidden="false" outlineLevel="0" max="8" min="8" style="0" width="34.41"/>
    <col collapsed="false" customWidth="true" hidden="false" outlineLevel="0" max="9" min="9" style="0" width="0.99"/>
    <col collapsed="false" customWidth="true" hidden="false" outlineLevel="0" max="13" min="10" style="0" width="14.99"/>
    <col collapsed="false" customWidth="true" hidden="false" outlineLevel="0" max="14" min="14" style="0" width="4.28"/>
    <col collapsed="false" customWidth="true" hidden="false" outlineLevel="0" max="16" min="15" style="0" width="14.99"/>
    <col collapsed="false" customWidth="true" hidden="false" outlineLevel="0" max="18" min="17" style="0" width="15.28"/>
    <col collapsed="false" customWidth="true" hidden="false" outlineLevel="0" max="19" min="19" style="0" width="3.42"/>
    <col collapsed="false" customWidth="true" hidden="false" outlineLevel="0" max="21" min="20" style="0" width="14.99"/>
    <col collapsed="false" customWidth="true" hidden="false" outlineLevel="0" max="23" min="22" style="0" width="14.7"/>
    <col collapsed="false" customWidth="true" hidden="false" outlineLevel="0" max="24" min="24" style="0" width="3.14"/>
    <col collapsed="false" customWidth="true" hidden="false" outlineLevel="0" max="26" min="25" style="0" width="14.99"/>
    <col collapsed="false" customWidth="true" hidden="false" outlineLevel="0" max="27" min="27" style="0" width="15.28"/>
  </cols>
  <sheetData>
    <row r="4" customFormat="false" ht="12.75" hidden="false" customHeight="false" outlineLevel="0" collapsed="false">
      <c r="B4" s="2" t="s">
        <v>0</v>
      </c>
    </row>
    <row r="5" customFormat="false" ht="12.75" hidden="false" customHeight="true" outlineLevel="0" collapsed="false">
      <c r="B5" s="3" t="s">
        <v>1</v>
      </c>
    </row>
    <row r="6" customFormat="false" ht="6" hidden="false" customHeight="true" outlineLevel="0" collapsed="false"/>
    <row r="7" customFormat="false" ht="56.25" hidden="false" customHeight="true" outlineLevel="0" collapsed="false">
      <c r="D7" s="4" t="s">
        <v>2</v>
      </c>
      <c r="E7" s="4"/>
      <c r="F7" s="4"/>
      <c r="H7" s="5"/>
      <c r="J7" s="6" t="s">
        <v>3</v>
      </c>
      <c r="K7" s="6"/>
      <c r="L7" s="6"/>
      <c r="M7" s="6"/>
      <c r="O7" s="6" t="s">
        <v>4</v>
      </c>
      <c r="P7" s="6"/>
      <c r="Q7" s="6"/>
      <c r="R7" s="6"/>
      <c r="T7" s="6" t="s">
        <v>5</v>
      </c>
      <c r="U7" s="6"/>
      <c r="V7" s="6"/>
      <c r="W7" s="6"/>
      <c r="Y7" s="4" t="s">
        <v>6</v>
      </c>
      <c r="Z7" s="4"/>
      <c r="AA7" s="4"/>
    </row>
    <row r="8" customFormat="false" ht="12.75" hidden="false" customHeight="false" outlineLevel="0" collapsed="false">
      <c r="B8" s="7"/>
      <c r="C8" s="8" t="s">
        <v>7</v>
      </c>
      <c r="D8" s="8" t="s">
        <v>7</v>
      </c>
      <c r="E8" s="9" t="s">
        <v>8</v>
      </c>
      <c r="F8" s="10" t="s">
        <v>9</v>
      </c>
      <c r="G8" s="11"/>
      <c r="H8" s="11"/>
      <c r="J8" s="12" t="s">
        <v>10</v>
      </c>
      <c r="K8" s="13" t="s">
        <v>11</v>
      </c>
      <c r="L8" s="13" t="s">
        <v>11</v>
      </c>
      <c r="M8" s="14" t="s">
        <v>12</v>
      </c>
      <c r="N8" s="11"/>
      <c r="O8" s="12" t="s">
        <v>11</v>
      </c>
      <c r="P8" s="13" t="s">
        <v>11</v>
      </c>
      <c r="Q8" s="13" t="s">
        <v>11</v>
      </c>
      <c r="R8" s="14" t="s">
        <v>12</v>
      </c>
      <c r="S8" s="11"/>
      <c r="T8" s="12" t="s">
        <v>9</v>
      </c>
      <c r="U8" s="13" t="s">
        <v>9</v>
      </c>
      <c r="V8" s="13" t="s">
        <v>13</v>
      </c>
      <c r="W8" s="14" t="s">
        <v>12</v>
      </c>
      <c r="Y8" s="15" t="s">
        <v>14</v>
      </c>
      <c r="Z8" s="16" t="s">
        <v>15</v>
      </c>
      <c r="AA8" s="17" t="s">
        <v>9</v>
      </c>
    </row>
    <row r="9" customFormat="false" ht="13.5" hidden="false" customHeight="false" outlineLevel="0" collapsed="false">
      <c r="A9" s="18"/>
      <c r="B9" s="18"/>
      <c r="C9" s="19" t="s">
        <v>16</v>
      </c>
      <c r="D9" s="19" t="s">
        <v>16</v>
      </c>
      <c r="E9" s="20" t="s">
        <v>16</v>
      </c>
      <c r="F9" s="21" t="s">
        <v>16</v>
      </c>
      <c r="G9" s="11"/>
      <c r="H9" s="11"/>
      <c r="I9" s="18"/>
      <c r="J9" s="22" t="s">
        <v>17</v>
      </c>
      <c r="K9" s="23" t="s">
        <v>18</v>
      </c>
      <c r="L9" s="24" t="s">
        <v>19</v>
      </c>
      <c r="M9" s="25" t="s">
        <v>20</v>
      </c>
      <c r="N9" s="11"/>
      <c r="O9" s="22" t="s">
        <v>17</v>
      </c>
      <c r="P9" s="23" t="s">
        <v>18</v>
      </c>
      <c r="Q9" s="24" t="s">
        <v>19</v>
      </c>
      <c r="R9" s="25" t="s">
        <v>20</v>
      </c>
      <c r="S9" s="11"/>
      <c r="T9" s="22" t="s">
        <v>17</v>
      </c>
      <c r="U9" s="23" t="s">
        <v>18</v>
      </c>
      <c r="V9" s="24" t="s">
        <v>19</v>
      </c>
      <c r="W9" s="25" t="s">
        <v>20</v>
      </c>
      <c r="X9" s="18"/>
      <c r="Y9" s="26" t="s">
        <v>21</v>
      </c>
      <c r="Z9" s="27" t="s">
        <v>22</v>
      </c>
      <c r="AA9" s="28" t="s">
        <v>21</v>
      </c>
    </row>
    <row r="10" customFormat="false" ht="12.75" hidden="false" customHeight="false" outlineLevel="0" collapsed="false">
      <c r="A10" s="1"/>
      <c r="B10" s="1"/>
      <c r="C10" s="29"/>
      <c r="D10" s="30"/>
      <c r="E10" s="31"/>
      <c r="F10" s="32"/>
      <c r="G10" s="33"/>
      <c r="H10" s="33"/>
      <c r="I10" s="1"/>
      <c r="J10" s="31"/>
      <c r="K10" s="31"/>
      <c r="L10" s="31"/>
      <c r="M10" s="32"/>
      <c r="N10" s="33"/>
      <c r="O10" s="31"/>
      <c r="P10" s="31"/>
      <c r="Q10" s="31"/>
      <c r="R10" s="32"/>
      <c r="S10" s="33"/>
      <c r="T10" s="31"/>
      <c r="U10" s="31"/>
      <c r="V10" s="31"/>
      <c r="W10" s="32"/>
      <c r="X10" s="1"/>
      <c r="Y10" s="31"/>
      <c r="Z10" s="34"/>
      <c r="AA10" s="32"/>
    </row>
    <row r="11" customFormat="false" ht="14.25" hidden="false" customHeight="true" outlineLevel="0" collapsed="false">
      <c r="A11" s="1"/>
      <c r="B11" s="35" t="s">
        <v>23</v>
      </c>
      <c r="C11" s="36"/>
      <c r="D11" s="37"/>
      <c r="E11" s="37"/>
      <c r="F11" s="38" t="n">
        <f aca="false">D11-E11</f>
        <v>0</v>
      </c>
      <c r="G11" s="39"/>
      <c r="H11" s="40" t="s">
        <v>23</v>
      </c>
      <c r="I11" s="1"/>
      <c r="J11" s="41"/>
      <c r="K11" s="41"/>
      <c r="L11" s="37"/>
      <c r="M11" s="38" t="n">
        <f aca="false">J11-L11</f>
        <v>0</v>
      </c>
      <c r="N11" s="39"/>
      <c r="O11" s="41"/>
      <c r="P11" s="41"/>
      <c r="Q11" s="37"/>
      <c r="R11" s="38" t="n">
        <f aca="false">O11-Q11</f>
        <v>0</v>
      </c>
      <c r="S11" s="39"/>
      <c r="T11" s="41"/>
      <c r="U11" s="41"/>
      <c r="V11" s="37"/>
      <c r="W11" s="38" t="n">
        <f aca="false">T11-V11</f>
        <v>0</v>
      </c>
      <c r="X11" s="1"/>
      <c r="Y11" s="37"/>
      <c r="Z11" s="37"/>
      <c r="AA11" s="42" t="n">
        <f aca="false">Y11-Z11</f>
        <v>0</v>
      </c>
    </row>
    <row r="12" customFormat="false" ht="14.25" hidden="false" customHeight="true" outlineLevel="0" collapsed="false">
      <c r="A12" s="1"/>
      <c r="B12" s="1"/>
      <c r="C12" s="29"/>
      <c r="D12" s="31"/>
      <c r="E12" s="31"/>
      <c r="F12" s="32"/>
      <c r="G12" s="33"/>
      <c r="H12" s="1"/>
      <c r="I12" s="1"/>
      <c r="J12" s="43"/>
      <c r="K12" s="43"/>
      <c r="L12" s="31"/>
      <c r="M12" s="32"/>
      <c r="N12" s="33"/>
      <c r="O12" s="43"/>
      <c r="P12" s="43"/>
      <c r="Q12" s="31"/>
      <c r="R12" s="32"/>
      <c r="S12" s="33"/>
      <c r="T12" s="43"/>
      <c r="U12" s="43"/>
      <c r="V12" s="31"/>
      <c r="W12" s="32"/>
      <c r="X12" s="1"/>
      <c r="Y12" s="31"/>
      <c r="Z12" s="34"/>
      <c r="AA12" s="32"/>
    </row>
    <row r="13" customFormat="false" ht="14.25" hidden="false" customHeight="true" outlineLevel="0" collapsed="false">
      <c r="A13" s="44"/>
      <c r="B13" s="45" t="s">
        <v>24</v>
      </c>
      <c r="C13" s="46"/>
      <c r="D13" s="43" t="n">
        <f aca="false">-'Adaytum Summary'!C11</f>
        <v>-712292.88</v>
      </c>
      <c r="E13" s="43" t="n">
        <f aca="false">-'Adaytum Summary'!D11</f>
        <v>-1302169.21641791</v>
      </c>
      <c r="F13" s="47" t="n">
        <f aca="false">D13-E13</f>
        <v>589876.33641791</v>
      </c>
      <c r="G13" s="48"/>
      <c r="H13" s="45" t="s">
        <v>24</v>
      </c>
      <c r="I13" s="49"/>
      <c r="J13" s="43" t="n">
        <f aca="false">-'Adaytum Summary'!H11</f>
        <v>-393754.8</v>
      </c>
      <c r="K13" s="43" t="n">
        <f aca="false">-'Adaytum Summary'!I11</f>
        <v>-293082.25</v>
      </c>
      <c r="L13" s="43" t="n">
        <f aca="false">-'Adaytum Summary'!J11</f>
        <v>-293082.25</v>
      </c>
      <c r="M13" s="47" t="n">
        <f aca="false">-'Adaytum Summary'!K11</f>
        <v>-979919.3</v>
      </c>
      <c r="N13" s="48"/>
      <c r="O13" s="43" t="n">
        <f aca="false">-'Adaytum Summary'!N11</f>
        <v>-286582.25</v>
      </c>
      <c r="P13" s="43" t="n">
        <f aca="false">-'Adaytum Summary'!O11</f>
        <v>-293082.25</v>
      </c>
      <c r="Q13" s="43" t="n">
        <f aca="false">-'Adaytum Summary'!P11</f>
        <v>-293082.25</v>
      </c>
      <c r="R13" s="47" t="n">
        <f aca="false">-'Adaytum Summary'!Q11</f>
        <v>-872746.75</v>
      </c>
      <c r="S13" s="48"/>
      <c r="T13" s="43" t="n">
        <f aca="false">J13-O13</f>
        <v>-107172.55</v>
      </c>
      <c r="U13" s="43" t="n">
        <f aca="false">K13-P13</f>
        <v>0</v>
      </c>
      <c r="V13" s="43" t="n">
        <f aca="false">L13-Q13</f>
        <v>0</v>
      </c>
      <c r="W13" s="47" t="n">
        <f aca="false">M13-R13</f>
        <v>-107172.55</v>
      </c>
      <c r="X13" s="49"/>
      <c r="Y13" s="43" t="n">
        <f aca="false">-'Adaytum Summary'!AB11</f>
        <v>-3528003.68</v>
      </c>
      <c r="Z13" s="50" t="n">
        <f aca="false">-'Adaytum Summary'!AC11</f>
        <v>-5290890.57835821</v>
      </c>
      <c r="AA13" s="47" t="n">
        <f aca="false">-'Adaytum Summary'!AD11</f>
        <v>-1762886.89835821</v>
      </c>
    </row>
    <row r="14" customFormat="false" ht="14.25" hidden="false" customHeight="true" outlineLevel="0" collapsed="false">
      <c r="A14" s="44"/>
      <c r="B14" s="45"/>
      <c r="C14" s="46"/>
      <c r="D14" s="43"/>
      <c r="E14" s="43"/>
      <c r="F14" s="47"/>
      <c r="G14" s="48"/>
      <c r="H14" s="45"/>
      <c r="I14" s="49"/>
      <c r="J14" s="43"/>
      <c r="K14" s="43"/>
      <c r="L14" s="43"/>
      <c r="M14" s="47"/>
      <c r="N14" s="48"/>
      <c r="O14" s="43"/>
      <c r="P14" s="43"/>
      <c r="Q14" s="43"/>
      <c r="R14" s="47"/>
      <c r="S14" s="48"/>
      <c r="T14" s="43"/>
      <c r="U14" s="43"/>
      <c r="V14" s="43"/>
      <c r="W14" s="47"/>
      <c r="X14" s="49"/>
      <c r="Y14" s="43"/>
      <c r="Z14" s="50"/>
      <c r="AA14" s="47"/>
    </row>
    <row r="15" customFormat="false" ht="14.25" hidden="false" customHeight="true" outlineLevel="0" collapsed="false">
      <c r="A15" s="44"/>
      <c r="B15" s="45" t="s">
        <v>25</v>
      </c>
      <c r="C15" s="46"/>
      <c r="D15" s="43" t="n">
        <f aca="false">-'Adaytum Summary'!C12</f>
        <v>-82702.53</v>
      </c>
      <c r="E15" s="43" t="n">
        <f aca="false">-'Adaytum Summary'!D12</f>
        <v>-498507.462686567</v>
      </c>
      <c r="F15" s="47" t="n">
        <f aca="false">D15-E15</f>
        <v>415804.932686567</v>
      </c>
      <c r="G15" s="48"/>
      <c r="H15" s="45" t="s">
        <v>25</v>
      </c>
      <c r="I15" s="49"/>
      <c r="J15" s="43" t="n">
        <f aca="false">-'Adaytum Summary'!H12</f>
        <v>-43687.84</v>
      </c>
      <c r="K15" s="43" t="n">
        <f aca="false">-'Adaytum Summary'!I12</f>
        <v>-212370</v>
      </c>
      <c r="L15" s="43" t="n">
        <f aca="false">-'Adaytum Summary'!J12</f>
        <v>-212370</v>
      </c>
      <c r="M15" s="47" t="n">
        <f aca="false">-'Adaytum Summary'!K12</f>
        <v>-468427.84</v>
      </c>
      <c r="N15" s="48"/>
      <c r="O15" s="43" t="n">
        <f aca="false">-'Adaytum Summary'!N12</f>
        <v>-212370</v>
      </c>
      <c r="P15" s="43" t="n">
        <f aca="false">-'Adaytum Summary'!O12</f>
        <v>-212370</v>
      </c>
      <c r="Q15" s="43" t="n">
        <f aca="false">-'Adaytum Summary'!P12</f>
        <v>-212370</v>
      </c>
      <c r="R15" s="47" t="n">
        <f aca="false">-'Adaytum Summary'!Q12</f>
        <v>-637110</v>
      </c>
      <c r="S15" s="48"/>
      <c r="T15" s="43" t="n">
        <f aca="false">J15-O15</f>
        <v>168682.16</v>
      </c>
      <c r="U15" s="43" t="n">
        <f aca="false">K15-P15</f>
        <v>0</v>
      </c>
      <c r="V15" s="43" t="n">
        <f aca="false">L15-Q15</f>
        <v>0</v>
      </c>
      <c r="W15" s="47" t="n">
        <f aca="false">M15-R15</f>
        <v>168682.16</v>
      </c>
      <c r="X15" s="49"/>
      <c r="Y15" s="43" t="n">
        <f aca="false">-'Adaytum Summary'!AB12</f>
        <v>-1825350.37</v>
      </c>
      <c r="Z15" s="50" t="n">
        <f aca="false">-'Adaytum Summary'!AC12</f>
        <v>-1994029.85074627</v>
      </c>
      <c r="AA15" s="47" t="n">
        <f aca="false">-'Adaytum Summary'!AD12</f>
        <v>-168679.480746266</v>
      </c>
    </row>
    <row r="16" customFormat="false" ht="14.25" hidden="false" customHeight="true" outlineLevel="0" collapsed="false">
      <c r="A16" s="44"/>
      <c r="B16" s="51" t="s">
        <v>26</v>
      </c>
      <c r="C16" s="52" t="n">
        <v>-148983</v>
      </c>
      <c r="D16" s="53"/>
      <c r="E16" s="43"/>
      <c r="F16" s="47"/>
      <c r="G16" s="48"/>
      <c r="H16" s="54" t="s">
        <v>26</v>
      </c>
      <c r="I16" s="49"/>
      <c r="J16" s="43"/>
      <c r="K16" s="43"/>
      <c r="L16" s="43"/>
      <c r="M16" s="47"/>
      <c r="N16" s="48"/>
      <c r="O16" s="43"/>
      <c r="P16" s="43"/>
      <c r="Q16" s="43"/>
      <c r="R16" s="47"/>
      <c r="S16" s="48"/>
      <c r="T16" s="43"/>
      <c r="U16" s="43"/>
      <c r="V16" s="43"/>
      <c r="W16" s="47"/>
      <c r="X16" s="49"/>
      <c r="Y16" s="43"/>
      <c r="Z16" s="50"/>
      <c r="AA16" s="47"/>
    </row>
    <row r="17" customFormat="false" ht="14.25" hidden="false" customHeight="true" outlineLevel="0" collapsed="false">
      <c r="A17" s="44"/>
      <c r="B17" s="51" t="s">
        <v>27</v>
      </c>
      <c r="C17" s="52" t="n">
        <f aca="false">-9513-21</f>
        <v>-9534</v>
      </c>
      <c r="D17" s="53"/>
      <c r="E17" s="43"/>
      <c r="F17" s="47"/>
      <c r="G17" s="48"/>
      <c r="H17" s="54" t="s">
        <v>27</v>
      </c>
      <c r="I17" s="49"/>
      <c r="J17" s="43"/>
      <c r="K17" s="43"/>
      <c r="L17" s="43"/>
      <c r="M17" s="47"/>
      <c r="N17" s="48"/>
      <c r="O17" s="43"/>
      <c r="P17" s="43"/>
      <c r="Q17" s="43"/>
      <c r="R17" s="47"/>
      <c r="S17" s="48"/>
      <c r="T17" s="43"/>
      <c r="U17" s="43"/>
      <c r="V17" s="43"/>
      <c r="W17" s="47"/>
      <c r="X17" s="49"/>
      <c r="Y17" s="43"/>
      <c r="Z17" s="50"/>
      <c r="AA17" s="47"/>
    </row>
    <row r="18" customFormat="false" ht="14.25" hidden="false" customHeight="true" outlineLevel="0" collapsed="false">
      <c r="A18" s="44"/>
      <c r="B18" s="51" t="s">
        <v>28</v>
      </c>
      <c r="C18" s="52" t="n">
        <v>-6374</v>
      </c>
      <c r="D18" s="53"/>
      <c r="E18" s="43"/>
      <c r="F18" s="47"/>
      <c r="G18" s="48"/>
      <c r="H18" s="54" t="s">
        <v>28</v>
      </c>
      <c r="I18" s="49"/>
      <c r="J18" s="43"/>
      <c r="K18" s="43"/>
      <c r="L18" s="43"/>
      <c r="M18" s="47"/>
      <c r="N18" s="48"/>
      <c r="O18" s="43"/>
      <c r="P18" s="43"/>
      <c r="Q18" s="43"/>
      <c r="R18" s="47"/>
      <c r="S18" s="48"/>
      <c r="T18" s="43"/>
      <c r="U18" s="43"/>
      <c r="V18" s="43"/>
      <c r="W18" s="47"/>
      <c r="X18" s="49"/>
      <c r="Y18" s="43"/>
      <c r="Z18" s="50"/>
      <c r="AA18" s="47"/>
    </row>
    <row r="19" customFormat="false" ht="14.25" hidden="false" customHeight="true" outlineLevel="0" collapsed="false">
      <c r="A19" s="44"/>
      <c r="B19" s="51" t="s">
        <v>29</v>
      </c>
      <c r="C19" s="52"/>
      <c r="D19" s="53"/>
      <c r="E19" s="43"/>
      <c r="F19" s="47"/>
      <c r="G19" s="48"/>
      <c r="H19" s="54" t="s">
        <v>29</v>
      </c>
      <c r="I19" s="49"/>
      <c r="J19" s="43"/>
      <c r="K19" s="43"/>
      <c r="L19" s="43"/>
      <c r="M19" s="47"/>
      <c r="N19" s="48"/>
      <c r="O19" s="43"/>
      <c r="P19" s="43"/>
      <c r="Q19" s="43"/>
      <c r="R19" s="47"/>
      <c r="S19" s="48"/>
      <c r="T19" s="43"/>
      <c r="U19" s="43"/>
      <c r="V19" s="43"/>
      <c r="W19" s="47"/>
      <c r="X19" s="49"/>
      <c r="Y19" s="43"/>
      <c r="Z19" s="50"/>
      <c r="AA19" s="47"/>
    </row>
    <row r="20" customFormat="false" ht="14.25" hidden="false" customHeight="true" outlineLevel="0" collapsed="false">
      <c r="A20" s="44"/>
      <c r="B20" s="51"/>
      <c r="C20" s="46"/>
      <c r="D20" s="55"/>
      <c r="E20" s="43"/>
      <c r="F20" s="47"/>
      <c r="G20" s="48"/>
      <c r="H20" s="54"/>
      <c r="I20" s="49"/>
      <c r="J20" s="43"/>
      <c r="K20" s="43"/>
      <c r="L20" s="43"/>
      <c r="M20" s="47"/>
      <c r="N20" s="48"/>
      <c r="O20" s="43"/>
      <c r="P20" s="43"/>
      <c r="Q20" s="43"/>
      <c r="R20" s="47"/>
      <c r="S20" s="48"/>
      <c r="T20" s="43"/>
      <c r="U20" s="43"/>
      <c r="V20" s="43"/>
      <c r="W20" s="47"/>
      <c r="X20" s="49"/>
      <c r="Y20" s="43"/>
      <c r="Z20" s="50"/>
      <c r="AA20" s="47"/>
    </row>
    <row r="21" customFormat="false" ht="14.25" hidden="false" customHeight="true" outlineLevel="0" collapsed="false">
      <c r="A21" s="44"/>
      <c r="B21" s="45" t="s">
        <v>30</v>
      </c>
      <c r="C21" s="46"/>
      <c r="D21" s="43" t="n">
        <f aca="false">-'Adaytum Summary'!C13</f>
        <v>-17651.33</v>
      </c>
      <c r="E21" s="43" t="n">
        <f aca="false">-'Adaytum Summary'!D13</f>
        <v>-11194.0298507463</v>
      </c>
      <c r="F21" s="47" t="n">
        <f aca="false">D21-E21</f>
        <v>-6457.30014925373</v>
      </c>
      <c r="G21" s="48"/>
      <c r="H21" s="45" t="s">
        <v>30</v>
      </c>
      <c r="I21" s="49"/>
      <c r="J21" s="43" t="n">
        <f aca="false">-'Adaytum Summary'!H13</f>
        <v>-1301.98</v>
      </c>
      <c r="K21" s="43" t="n">
        <f aca="false">-'Adaytum Summary'!I13</f>
        <v>-4014</v>
      </c>
      <c r="L21" s="43" t="n">
        <f aca="false">-'Adaytum Summary'!J13</f>
        <v>-4014</v>
      </c>
      <c r="M21" s="47" t="n">
        <f aca="false">-'Adaytum Summary'!K13</f>
        <v>-9329.98</v>
      </c>
      <c r="N21" s="48"/>
      <c r="O21" s="43" t="n">
        <f aca="false">-'Adaytum Summary'!N13</f>
        <v>-4014</v>
      </c>
      <c r="P21" s="43" t="n">
        <f aca="false">-'Adaytum Summary'!O13</f>
        <v>-4014</v>
      </c>
      <c r="Q21" s="43" t="n">
        <f aca="false">-'Adaytum Summary'!P13</f>
        <v>-4014</v>
      </c>
      <c r="R21" s="47" t="n">
        <f aca="false">-'Adaytum Summary'!Q13</f>
        <v>-12042</v>
      </c>
      <c r="S21" s="48"/>
      <c r="T21" s="43" t="n">
        <f aca="false">J21-O21</f>
        <v>2712.02</v>
      </c>
      <c r="U21" s="43" t="n">
        <f aca="false">K21-P21</f>
        <v>0</v>
      </c>
      <c r="V21" s="43" t="n">
        <f aca="false">L21-Q21</f>
        <v>0</v>
      </c>
      <c r="W21" s="47" t="n">
        <f aca="false">M21-R21</f>
        <v>2712.02</v>
      </c>
      <c r="X21" s="49"/>
      <c r="Y21" s="43" t="n">
        <f aca="false">-'Adaytum Summary'!AB13</f>
        <v>-51065.31</v>
      </c>
      <c r="Z21" s="50" t="n">
        <f aca="false">-'Adaytum Summary'!AC13</f>
        <v>-44776.1194029851</v>
      </c>
      <c r="AA21" s="47" t="n">
        <f aca="false">-'Adaytum Summary'!AD13</f>
        <v>6289.19059701492</v>
      </c>
    </row>
    <row r="22" customFormat="false" ht="14.25" hidden="false" customHeight="true" outlineLevel="0" collapsed="false">
      <c r="A22" s="44"/>
      <c r="B22" s="45"/>
      <c r="C22" s="46"/>
      <c r="D22" s="43"/>
      <c r="E22" s="43"/>
      <c r="F22" s="47"/>
      <c r="G22" s="48"/>
      <c r="H22" s="45"/>
      <c r="I22" s="49"/>
      <c r="J22" s="43"/>
      <c r="K22" s="43"/>
      <c r="L22" s="43"/>
      <c r="M22" s="47"/>
      <c r="N22" s="48"/>
      <c r="O22" s="43"/>
      <c r="P22" s="43"/>
      <c r="Q22" s="43"/>
      <c r="R22" s="47"/>
      <c r="S22" s="48"/>
      <c r="T22" s="43"/>
      <c r="U22" s="43"/>
      <c r="V22" s="43"/>
      <c r="W22" s="47"/>
      <c r="X22" s="49"/>
      <c r="Y22" s="43"/>
      <c r="Z22" s="50"/>
      <c r="AA22" s="47"/>
    </row>
    <row r="23" customFormat="false" ht="14.25" hidden="false" customHeight="true" outlineLevel="0" collapsed="false">
      <c r="A23" s="44"/>
      <c r="B23" s="45" t="s">
        <v>31</v>
      </c>
      <c r="C23" s="46"/>
      <c r="D23" s="43" t="n">
        <f aca="false">-'Adaytum Summary'!C14</f>
        <v>-290346.88</v>
      </c>
      <c r="E23" s="43" t="n">
        <f aca="false">-'Adaytum Summary'!D14</f>
        <v>-318980.597014925</v>
      </c>
      <c r="F23" s="47" t="n">
        <f aca="false">D23-E23</f>
        <v>28633.7170149254</v>
      </c>
      <c r="G23" s="48"/>
      <c r="H23" s="45" t="s">
        <v>31</v>
      </c>
      <c r="I23" s="49"/>
      <c r="J23" s="43" t="n">
        <f aca="false">-'Adaytum Summary'!H14</f>
        <v>-152519.09</v>
      </c>
      <c r="K23" s="43" t="n">
        <f aca="false">-'Adaytum Summary'!I14</f>
        <v>-117508</v>
      </c>
      <c r="L23" s="43" t="n">
        <f aca="false">-'Adaytum Summary'!J14</f>
        <v>-117508</v>
      </c>
      <c r="M23" s="47" t="n">
        <f aca="false">-'Adaytum Summary'!K14</f>
        <v>-387535.09</v>
      </c>
      <c r="N23" s="48"/>
      <c r="O23" s="43" t="n">
        <f aca="false">-'Adaytum Summary'!N14</f>
        <v>-117508.0002</v>
      </c>
      <c r="P23" s="43" t="n">
        <f aca="false">-'Adaytum Summary'!O14</f>
        <v>-117508</v>
      </c>
      <c r="Q23" s="43" t="n">
        <f aca="false">-'Adaytum Summary'!P14</f>
        <v>-117508</v>
      </c>
      <c r="R23" s="47" t="n">
        <f aca="false">-'Adaytum Summary'!Q14</f>
        <v>-352524.0002</v>
      </c>
      <c r="S23" s="48"/>
      <c r="T23" s="43" t="n">
        <f aca="false">J23-O23</f>
        <v>-35011.0898</v>
      </c>
      <c r="U23" s="43" t="n">
        <f aca="false">K23-P23</f>
        <v>0</v>
      </c>
      <c r="V23" s="43" t="n">
        <f aca="false">L23-Q23</f>
        <v>0</v>
      </c>
      <c r="W23" s="47" t="n">
        <f aca="false">M23-R23</f>
        <v>-35011.0898</v>
      </c>
      <c r="X23" s="49"/>
      <c r="Y23" s="43" t="n">
        <f aca="false">-'Adaytum Summary'!AB14</f>
        <v>-1382929.97</v>
      </c>
      <c r="Z23" s="50" t="n">
        <f aca="false">-'Adaytum Summary'!AC14</f>
        <v>-1275922.3880597</v>
      </c>
      <c r="AA23" s="47" t="n">
        <f aca="false">-'Adaytum Summary'!AD14</f>
        <v>107007.581940298</v>
      </c>
    </row>
    <row r="24" customFormat="false" ht="14.25" hidden="false" customHeight="true" outlineLevel="0" collapsed="false">
      <c r="B24" s="51" t="s">
        <v>32</v>
      </c>
      <c r="C24" s="52" t="n">
        <v>-128660</v>
      </c>
      <c r="D24" s="56"/>
      <c r="E24" s="57"/>
      <c r="F24" s="58"/>
      <c r="G24" s="39"/>
      <c r="H24" s="54"/>
      <c r="I24" s="59"/>
      <c r="J24" s="57"/>
      <c r="K24" s="57"/>
      <c r="L24" s="57"/>
      <c r="M24" s="60"/>
      <c r="N24" s="61"/>
      <c r="O24" s="57"/>
      <c r="P24" s="57"/>
      <c r="Q24" s="57"/>
      <c r="R24" s="60"/>
      <c r="S24" s="61"/>
      <c r="T24" s="57"/>
      <c r="U24" s="57"/>
      <c r="V24" s="57"/>
      <c r="W24" s="60"/>
      <c r="X24" s="59"/>
      <c r="Y24" s="57"/>
      <c r="Z24" s="62"/>
      <c r="AA24" s="60"/>
    </row>
    <row r="25" customFormat="false" ht="14.25" hidden="false" customHeight="true" outlineLevel="0" collapsed="false">
      <c r="B25" s="51" t="s">
        <v>33</v>
      </c>
      <c r="C25" s="52" t="n">
        <v>-11068</v>
      </c>
      <c r="D25" s="56"/>
      <c r="E25" s="57"/>
      <c r="F25" s="58"/>
      <c r="G25" s="39"/>
      <c r="H25" s="54"/>
      <c r="I25" s="59"/>
      <c r="J25" s="57"/>
      <c r="K25" s="57"/>
      <c r="L25" s="57"/>
      <c r="M25" s="58"/>
      <c r="N25" s="39"/>
      <c r="O25" s="57"/>
      <c r="P25" s="57"/>
      <c r="Q25" s="57"/>
      <c r="R25" s="58"/>
      <c r="S25" s="39"/>
      <c r="T25" s="57"/>
      <c r="U25" s="57"/>
      <c r="V25" s="57"/>
      <c r="W25" s="58"/>
      <c r="X25" s="59"/>
      <c r="Y25" s="57"/>
      <c r="Z25" s="62"/>
      <c r="AA25" s="58"/>
    </row>
    <row r="26" customFormat="false" ht="14.25" hidden="false" customHeight="true" outlineLevel="0" collapsed="false">
      <c r="B26" s="51" t="s">
        <v>34</v>
      </c>
      <c r="C26" s="52" t="n">
        <v>-6498</v>
      </c>
      <c r="D26" s="56"/>
      <c r="E26" s="57"/>
      <c r="F26" s="58"/>
      <c r="G26" s="39"/>
      <c r="H26" s="54"/>
      <c r="I26" s="59"/>
      <c r="J26" s="57"/>
      <c r="K26" s="57"/>
      <c r="L26" s="57"/>
      <c r="M26" s="58"/>
      <c r="N26" s="39"/>
      <c r="O26" s="57"/>
      <c r="P26" s="57"/>
      <c r="Q26" s="57"/>
      <c r="R26" s="58"/>
      <c r="S26" s="39"/>
      <c r="T26" s="57"/>
      <c r="U26" s="57"/>
      <c r="V26" s="57"/>
      <c r="W26" s="58"/>
      <c r="X26" s="59"/>
      <c r="Y26" s="57"/>
      <c r="Z26" s="62"/>
      <c r="AA26" s="58"/>
    </row>
    <row r="27" customFormat="false" ht="14.25" hidden="false" customHeight="true" outlineLevel="0" collapsed="false">
      <c r="B27" s="51" t="s">
        <v>29</v>
      </c>
      <c r="C27" s="52" t="n">
        <f aca="false">D23-SUM(C24:C26)</f>
        <v>-144120.88</v>
      </c>
      <c r="D27" s="56"/>
      <c r="E27" s="57"/>
      <c r="F27" s="58"/>
      <c r="G27" s="39"/>
      <c r="H27" s="54" t="s">
        <v>29</v>
      </c>
      <c r="I27" s="59"/>
      <c r="J27" s="57"/>
      <c r="K27" s="57"/>
      <c r="L27" s="57"/>
      <c r="M27" s="58"/>
      <c r="N27" s="39"/>
      <c r="O27" s="57"/>
      <c r="P27" s="57"/>
      <c r="Q27" s="57"/>
      <c r="R27" s="58"/>
      <c r="S27" s="39"/>
      <c r="T27" s="57"/>
      <c r="U27" s="57"/>
      <c r="V27" s="57"/>
      <c r="W27" s="58"/>
      <c r="X27" s="59"/>
      <c r="Y27" s="57"/>
      <c r="Z27" s="62"/>
      <c r="AA27" s="58"/>
    </row>
    <row r="28" customFormat="false" ht="14.25" hidden="false" customHeight="true" outlineLevel="0" collapsed="false">
      <c r="B28" s="51"/>
      <c r="C28" s="63"/>
      <c r="D28" s="55"/>
      <c r="E28" s="57"/>
      <c r="F28" s="58"/>
      <c r="G28" s="39"/>
      <c r="H28" s="51"/>
      <c r="I28" s="59"/>
      <c r="J28" s="57"/>
      <c r="K28" s="57"/>
      <c r="L28" s="57"/>
      <c r="M28" s="58"/>
      <c r="N28" s="39"/>
      <c r="O28" s="57"/>
      <c r="P28" s="57"/>
      <c r="Q28" s="57"/>
      <c r="R28" s="58"/>
      <c r="S28" s="39"/>
      <c r="T28" s="57"/>
      <c r="U28" s="57"/>
      <c r="V28" s="57"/>
      <c r="W28" s="58"/>
      <c r="X28" s="59"/>
      <c r="Y28" s="57"/>
      <c r="Z28" s="62"/>
      <c r="AA28" s="58"/>
    </row>
    <row r="29" customFormat="false" ht="14.25" hidden="false" customHeight="true" outlineLevel="0" collapsed="false">
      <c r="A29" s="44"/>
      <c r="B29" s="45" t="s">
        <v>35</v>
      </c>
      <c r="C29" s="46"/>
      <c r="D29" s="43" t="n">
        <f aca="false">-'Adaytum Summary'!C15</f>
        <v>-215079.33</v>
      </c>
      <c r="E29" s="43" t="n">
        <f aca="false">-'Adaytum Summary'!D15</f>
        <v>-1113832.83582089</v>
      </c>
      <c r="F29" s="47" t="n">
        <f aca="false">D29-E29</f>
        <v>898753.505820894</v>
      </c>
      <c r="G29" s="48"/>
      <c r="H29" s="45" t="s">
        <v>35</v>
      </c>
      <c r="I29" s="49"/>
      <c r="J29" s="43" t="n">
        <f aca="false">-'Adaytum Summary'!H15</f>
        <v>-7912.5</v>
      </c>
      <c r="K29" s="43" t="n">
        <f aca="false">-'Adaytum Summary'!I15</f>
        <v>-463139</v>
      </c>
      <c r="L29" s="43" t="n">
        <f aca="false">-'Adaytum Summary'!J15</f>
        <v>-463139</v>
      </c>
      <c r="M29" s="47" t="n">
        <f aca="false">-'Adaytum Summary'!K15</f>
        <v>-934190.5</v>
      </c>
      <c r="N29" s="48"/>
      <c r="O29" s="43" t="n">
        <f aca="false">-'Adaytum Summary'!N15</f>
        <v>-463139</v>
      </c>
      <c r="P29" s="43" t="n">
        <f aca="false">-'Adaytum Summary'!O15</f>
        <v>-463139</v>
      </c>
      <c r="Q29" s="43" t="n">
        <f aca="false">-'Adaytum Summary'!P15</f>
        <v>-463139</v>
      </c>
      <c r="R29" s="47" t="n">
        <f aca="false">-'Adaytum Summary'!Q15</f>
        <v>-1389417</v>
      </c>
      <c r="S29" s="48"/>
      <c r="T29" s="43" t="n">
        <f aca="false">J29-O29</f>
        <v>455226.5</v>
      </c>
      <c r="U29" s="43" t="n">
        <f aca="false">K29-P29</f>
        <v>0</v>
      </c>
      <c r="V29" s="43" t="n">
        <f aca="false">L29-Q29</f>
        <v>0</v>
      </c>
      <c r="W29" s="47" t="n">
        <f aca="false">M29-R29</f>
        <v>455226.5</v>
      </c>
      <c r="X29" s="49"/>
      <c r="Y29" s="43" t="n">
        <f aca="false">-'Adaytum Summary'!AB15</f>
        <v>-3928103.83</v>
      </c>
      <c r="Z29" s="50" t="n">
        <f aca="false">-'Adaytum Summary'!AC15</f>
        <v>-4455331.34328358</v>
      </c>
      <c r="AA29" s="47" t="n">
        <f aca="false">-'Adaytum Summary'!AD15</f>
        <v>-527227.513283576</v>
      </c>
    </row>
    <row r="30" customFormat="false" ht="14.25" hidden="false" customHeight="true" outlineLevel="0" collapsed="false">
      <c r="A30" s="44"/>
      <c r="B30" s="45"/>
      <c r="C30" s="46"/>
      <c r="D30" s="43"/>
      <c r="E30" s="43"/>
      <c r="F30" s="47"/>
      <c r="G30" s="48"/>
      <c r="H30" s="45"/>
      <c r="I30" s="49"/>
      <c r="J30" s="43"/>
      <c r="K30" s="43"/>
      <c r="L30" s="43"/>
      <c r="M30" s="47"/>
      <c r="N30" s="48"/>
      <c r="O30" s="43"/>
      <c r="P30" s="43"/>
      <c r="Q30" s="43"/>
      <c r="R30" s="47"/>
      <c r="S30" s="48"/>
      <c r="T30" s="43"/>
      <c r="U30" s="43"/>
      <c r="V30" s="43"/>
      <c r="W30" s="47"/>
      <c r="X30" s="49"/>
      <c r="Y30" s="43"/>
      <c r="Z30" s="50"/>
      <c r="AA30" s="47"/>
    </row>
    <row r="31" customFormat="false" ht="14.25" hidden="false" customHeight="true" outlineLevel="0" collapsed="false">
      <c r="A31" s="44"/>
      <c r="B31" s="64" t="s">
        <v>36</v>
      </c>
      <c r="C31" s="46"/>
      <c r="D31" s="43" t="n">
        <f aca="false">-'Adaytum Summary'!C16</f>
        <v>-24732.36</v>
      </c>
      <c r="E31" s="43" t="n">
        <f aca="false">-'Adaytum Summary'!D16</f>
        <v>-0</v>
      </c>
      <c r="F31" s="47" t="n">
        <f aca="false">D31-E31</f>
        <v>-24732.36</v>
      </c>
      <c r="G31" s="48"/>
      <c r="H31" s="64" t="s">
        <v>36</v>
      </c>
      <c r="I31" s="49"/>
      <c r="J31" s="43" t="n">
        <f aca="false">-'Adaytum Summary'!H16</f>
        <v>-23128.98</v>
      </c>
      <c r="K31" s="43" t="n">
        <f aca="false">-'Adaytum Summary'!I16</f>
        <v>-5000</v>
      </c>
      <c r="L31" s="43" t="n">
        <f aca="false">-'Adaytum Summary'!J16</f>
        <v>-5000</v>
      </c>
      <c r="M31" s="47" t="n">
        <f aca="false">-'Adaytum Summary'!K16</f>
        <v>-33128.98</v>
      </c>
      <c r="N31" s="48"/>
      <c r="O31" s="43" t="n">
        <f aca="false">-'Adaytum Summary'!N16</f>
        <v>-5000</v>
      </c>
      <c r="P31" s="43" t="n">
        <f aca="false">-'Adaytum Summary'!O16</f>
        <v>-5000</v>
      </c>
      <c r="Q31" s="43" t="n">
        <f aca="false">-'Adaytum Summary'!P16</f>
        <v>-5000</v>
      </c>
      <c r="R31" s="47" t="n">
        <f aca="false">-'Adaytum Summary'!Q16</f>
        <v>-15000</v>
      </c>
      <c r="S31" s="48"/>
      <c r="T31" s="43" t="n">
        <f aca="false">J31-O31</f>
        <v>-18128.98</v>
      </c>
      <c r="U31" s="43" t="n">
        <f aca="false">K31-P31</f>
        <v>0</v>
      </c>
      <c r="V31" s="43" t="n">
        <f aca="false">L31-Q31</f>
        <v>0</v>
      </c>
      <c r="W31" s="47" t="n">
        <f aca="false">M31-R31</f>
        <v>-18128.98</v>
      </c>
      <c r="X31" s="49"/>
      <c r="Y31" s="43" t="n">
        <f aca="false">-'Adaytum Summary'!AB16</f>
        <v>-87861.34</v>
      </c>
      <c r="Z31" s="50" t="n">
        <f aca="false">-'Adaytum Summary'!AC16</f>
        <v>-0</v>
      </c>
      <c r="AA31" s="47" t="n">
        <f aca="false">-'Adaytum Summary'!AD16</f>
        <v>87861.34</v>
      </c>
    </row>
    <row r="32" customFormat="false" ht="14.25" hidden="false" customHeight="true" outlineLevel="0" collapsed="false">
      <c r="B32" s="51" t="s">
        <v>37</v>
      </c>
      <c r="C32" s="52"/>
      <c r="D32" s="56"/>
      <c r="E32" s="65"/>
      <c r="F32" s="66" t="n">
        <f aca="false">C32-E32</f>
        <v>0</v>
      </c>
      <c r="G32" s="67"/>
      <c r="H32" s="51"/>
      <c r="I32" s="59"/>
      <c r="J32" s="57"/>
      <c r="K32" s="57"/>
      <c r="L32" s="57"/>
      <c r="M32" s="58"/>
      <c r="N32" s="39"/>
      <c r="O32" s="57"/>
      <c r="P32" s="57"/>
      <c r="Q32" s="57"/>
      <c r="R32" s="58"/>
      <c r="S32" s="39"/>
      <c r="T32" s="57"/>
      <c r="U32" s="57"/>
      <c r="V32" s="57"/>
      <c r="W32" s="58"/>
      <c r="X32" s="59"/>
      <c r="Y32" s="57"/>
      <c r="Z32" s="62"/>
      <c r="AA32" s="60"/>
    </row>
    <row r="33" customFormat="false" ht="14.25" hidden="false" customHeight="true" outlineLevel="0" collapsed="false">
      <c r="B33" s="51" t="s">
        <v>38</v>
      </c>
      <c r="C33" s="52"/>
      <c r="D33" s="56"/>
      <c r="E33" s="65"/>
      <c r="F33" s="66" t="n">
        <f aca="false">C33-E33</f>
        <v>0</v>
      </c>
      <c r="G33" s="67"/>
      <c r="H33" s="51"/>
      <c r="I33" s="59"/>
      <c r="J33" s="57"/>
      <c r="K33" s="57"/>
      <c r="L33" s="57"/>
      <c r="M33" s="58"/>
      <c r="N33" s="39"/>
      <c r="O33" s="57"/>
      <c r="P33" s="57"/>
      <c r="Q33" s="57"/>
      <c r="R33" s="58"/>
      <c r="S33" s="39"/>
      <c r="T33" s="57"/>
      <c r="U33" s="57"/>
      <c r="V33" s="57"/>
      <c r="W33" s="58"/>
      <c r="X33" s="59"/>
      <c r="Y33" s="57"/>
      <c r="Z33" s="62"/>
      <c r="AA33" s="60"/>
    </row>
    <row r="34" customFormat="false" ht="14.25" hidden="false" customHeight="true" outlineLevel="0" collapsed="false">
      <c r="B34" s="51" t="s">
        <v>39</v>
      </c>
      <c r="C34" s="52"/>
      <c r="D34" s="56"/>
      <c r="E34" s="65"/>
      <c r="F34" s="66" t="n">
        <f aca="false">C34-E34</f>
        <v>0</v>
      </c>
      <c r="G34" s="67"/>
      <c r="H34" s="51"/>
      <c r="I34" s="59"/>
      <c r="J34" s="57"/>
      <c r="K34" s="57"/>
      <c r="L34" s="57"/>
      <c r="M34" s="58"/>
      <c r="N34" s="39"/>
      <c r="O34" s="57"/>
      <c r="P34" s="57"/>
      <c r="Q34" s="57"/>
      <c r="R34" s="58"/>
      <c r="S34" s="39"/>
      <c r="T34" s="57"/>
      <c r="U34" s="57"/>
      <c r="V34" s="57"/>
      <c r="W34" s="58"/>
      <c r="X34" s="59"/>
      <c r="Y34" s="57"/>
      <c r="Z34" s="62"/>
      <c r="AA34" s="60"/>
    </row>
    <row r="35" customFormat="false" ht="14.25" hidden="false" customHeight="true" outlineLevel="0" collapsed="false">
      <c r="B35" s="68" t="s">
        <v>40</v>
      </c>
      <c r="C35" s="52"/>
      <c r="D35" s="56"/>
      <c r="E35" s="65"/>
      <c r="F35" s="66" t="n">
        <f aca="false">C35-E35</f>
        <v>0</v>
      </c>
      <c r="G35" s="67"/>
      <c r="H35" s="68"/>
      <c r="I35" s="59"/>
      <c r="J35" s="57"/>
      <c r="K35" s="57"/>
      <c r="L35" s="57"/>
      <c r="M35" s="58"/>
      <c r="N35" s="39"/>
      <c r="O35" s="57"/>
      <c r="P35" s="57"/>
      <c r="Q35" s="57"/>
      <c r="R35" s="58"/>
      <c r="S35" s="39"/>
      <c r="T35" s="57"/>
      <c r="U35" s="57"/>
      <c r="V35" s="57"/>
      <c r="W35" s="58"/>
      <c r="X35" s="59"/>
      <c r="Y35" s="57"/>
      <c r="Z35" s="62"/>
      <c r="AA35" s="58"/>
    </row>
    <row r="36" customFormat="false" ht="14.25" hidden="false" customHeight="true" outlineLevel="0" collapsed="false">
      <c r="B36" s="68"/>
      <c r="C36" s="63"/>
      <c r="D36" s="69"/>
      <c r="E36" s="65"/>
      <c r="F36" s="66"/>
      <c r="G36" s="67"/>
      <c r="H36" s="68"/>
      <c r="I36" s="59"/>
      <c r="J36" s="57"/>
      <c r="K36" s="57"/>
      <c r="L36" s="57"/>
      <c r="M36" s="58"/>
      <c r="N36" s="39"/>
      <c r="O36" s="57"/>
      <c r="P36" s="57"/>
      <c r="Q36" s="57"/>
      <c r="R36" s="58"/>
      <c r="S36" s="39"/>
      <c r="T36" s="57"/>
      <c r="U36" s="57"/>
      <c r="V36" s="57"/>
      <c r="W36" s="58"/>
      <c r="X36" s="59"/>
      <c r="Y36" s="57"/>
      <c r="Z36" s="62"/>
      <c r="AA36" s="58"/>
    </row>
    <row r="37" customFormat="false" ht="14.25" hidden="false" customHeight="true" outlineLevel="0" collapsed="false">
      <c r="A37" s="44"/>
      <c r="B37" s="45" t="s">
        <v>41</v>
      </c>
      <c r="C37" s="46"/>
      <c r="D37" s="43" t="n">
        <f aca="false">-'Adaytum Summary'!C17</f>
        <v>-24973.82</v>
      </c>
      <c r="E37" s="43" t="n">
        <f aca="false">-'Adaytum Summary'!D17</f>
        <v>-76492.5373134329</v>
      </c>
      <c r="F37" s="47" t="n">
        <f aca="false">D37-E37</f>
        <v>51518.7173134329</v>
      </c>
      <c r="G37" s="48"/>
      <c r="H37" s="45" t="s">
        <v>41</v>
      </c>
      <c r="I37" s="49"/>
      <c r="J37" s="43" t="n">
        <f aca="false">-'Adaytum Summary'!H17</f>
        <v>-84356.66</v>
      </c>
      <c r="K37" s="43" t="n">
        <f aca="false">-'Adaytum Summary'!I17</f>
        <v>-23476</v>
      </c>
      <c r="L37" s="43" t="n">
        <f aca="false">-'Adaytum Summary'!J17</f>
        <v>-23476</v>
      </c>
      <c r="M37" s="47" t="n">
        <f aca="false">-'Adaytum Summary'!K17</f>
        <v>-131308.66</v>
      </c>
      <c r="N37" s="48"/>
      <c r="O37" s="43" t="n">
        <f aca="false">-'Adaytum Summary'!N17</f>
        <v>-23476</v>
      </c>
      <c r="P37" s="43" t="n">
        <f aca="false">-'Adaytum Summary'!O17</f>
        <v>-23476</v>
      </c>
      <c r="Q37" s="43" t="n">
        <f aca="false">-'Adaytum Summary'!P17</f>
        <v>-23476</v>
      </c>
      <c r="R37" s="47" t="n">
        <f aca="false">-'Adaytum Summary'!Q17</f>
        <v>-70428</v>
      </c>
      <c r="S37" s="48"/>
      <c r="T37" s="43" t="n">
        <f aca="false">J37-O37</f>
        <v>-60880.66</v>
      </c>
      <c r="U37" s="43" t="n">
        <f aca="false">K37-P37</f>
        <v>0</v>
      </c>
      <c r="V37" s="43" t="n">
        <f aca="false">L37-Q37</f>
        <v>0</v>
      </c>
      <c r="W37" s="47" t="n">
        <f aca="false">M37-R37</f>
        <v>-60880.66</v>
      </c>
      <c r="X37" s="49"/>
      <c r="Y37" s="43" t="n">
        <f aca="false">-'Adaytum Summary'!AB17</f>
        <v>-297138.48</v>
      </c>
      <c r="Z37" s="50" t="n">
        <f aca="false">-'Adaytum Summary'!AC17</f>
        <v>-305970.149253732</v>
      </c>
      <c r="AA37" s="47" t="n">
        <f aca="false">-'Adaytum Summary'!AD17</f>
        <v>-8831.66925373167</v>
      </c>
    </row>
    <row r="38" customFormat="false" ht="14.25" hidden="false" customHeight="true" outlineLevel="0" collapsed="false">
      <c r="A38" s="44"/>
      <c r="B38" s="51" t="s">
        <v>42</v>
      </c>
      <c r="C38" s="70" t="n">
        <f aca="false">-15030-6624</f>
        <v>-21654</v>
      </c>
      <c r="D38" s="43"/>
      <c r="E38" s="43"/>
      <c r="F38" s="47"/>
      <c r="G38" s="48"/>
      <c r="H38" s="54"/>
      <c r="I38" s="49"/>
      <c r="J38" s="43"/>
      <c r="K38" s="43"/>
      <c r="L38" s="43"/>
      <c r="M38" s="47"/>
      <c r="N38" s="48"/>
      <c r="O38" s="43"/>
      <c r="P38" s="43"/>
      <c r="Q38" s="43"/>
      <c r="R38" s="47"/>
      <c r="S38" s="48"/>
      <c r="T38" s="43"/>
      <c r="U38" s="43"/>
      <c r="V38" s="43"/>
      <c r="W38" s="47"/>
      <c r="X38" s="49"/>
      <c r="Y38" s="43"/>
      <c r="Z38" s="50"/>
      <c r="AA38" s="47"/>
    </row>
    <row r="39" customFormat="false" ht="14.25" hidden="false" customHeight="true" outlineLevel="0" collapsed="false">
      <c r="A39" s="44"/>
      <c r="B39" s="51" t="s">
        <v>43</v>
      </c>
      <c r="C39" s="70" t="n">
        <v>-14529</v>
      </c>
      <c r="D39" s="43"/>
      <c r="E39" s="43"/>
      <c r="F39" s="47"/>
      <c r="G39" s="48"/>
      <c r="H39" s="54"/>
      <c r="I39" s="49"/>
      <c r="J39" s="43"/>
      <c r="K39" s="43"/>
      <c r="L39" s="43"/>
      <c r="M39" s="47"/>
      <c r="N39" s="48"/>
      <c r="O39" s="43"/>
      <c r="P39" s="43"/>
      <c r="Q39" s="43"/>
      <c r="R39" s="47"/>
      <c r="S39" s="48"/>
      <c r="T39" s="43"/>
      <c r="U39" s="43"/>
      <c r="V39" s="43"/>
      <c r="W39" s="47"/>
      <c r="X39" s="49"/>
      <c r="Y39" s="43"/>
      <c r="Z39" s="50"/>
      <c r="AA39" s="47"/>
    </row>
    <row r="40" customFormat="false" ht="14.25" hidden="false" customHeight="true" outlineLevel="0" collapsed="false">
      <c r="A40" s="44"/>
      <c r="B40" s="51" t="s">
        <v>44</v>
      </c>
      <c r="C40" s="70"/>
      <c r="D40" s="43"/>
      <c r="E40" s="43"/>
      <c r="F40" s="47"/>
      <c r="G40" s="48"/>
      <c r="H40" s="54"/>
      <c r="I40" s="49"/>
      <c r="J40" s="43"/>
      <c r="K40" s="43"/>
      <c r="L40" s="43"/>
      <c r="M40" s="47"/>
      <c r="N40" s="48"/>
      <c r="O40" s="43"/>
      <c r="P40" s="43"/>
      <c r="Q40" s="43"/>
      <c r="R40" s="47"/>
      <c r="S40" s="48"/>
      <c r="T40" s="43"/>
      <c r="U40" s="43"/>
      <c r="V40" s="43"/>
      <c r="W40" s="47"/>
      <c r="X40" s="49"/>
      <c r="Y40" s="43"/>
      <c r="Z40" s="50"/>
      <c r="AA40" s="47"/>
    </row>
    <row r="41" customFormat="false" ht="14.25" hidden="false" customHeight="true" outlineLevel="0" collapsed="false">
      <c r="A41" s="44"/>
      <c r="B41" s="51" t="s">
        <v>29</v>
      </c>
      <c r="C41" s="70" t="n">
        <f aca="false">D37-SUM(C38:C40)</f>
        <v>11209.18</v>
      </c>
      <c r="D41" s="43"/>
      <c r="E41" s="43"/>
      <c r="F41" s="47"/>
      <c r="G41" s="48"/>
      <c r="H41" s="54" t="s">
        <v>29</v>
      </c>
      <c r="I41" s="49"/>
      <c r="J41" s="43"/>
      <c r="K41" s="43"/>
      <c r="L41" s="43"/>
      <c r="M41" s="47"/>
      <c r="N41" s="48"/>
      <c r="O41" s="43"/>
      <c r="P41" s="43"/>
      <c r="Q41" s="43"/>
      <c r="R41" s="47"/>
      <c r="S41" s="48"/>
      <c r="T41" s="43"/>
      <c r="U41" s="43"/>
      <c r="V41" s="43"/>
      <c r="W41" s="47"/>
      <c r="X41" s="49"/>
      <c r="Y41" s="43"/>
      <c r="Z41" s="50"/>
      <c r="AA41" s="47"/>
    </row>
    <row r="42" customFormat="false" ht="14.25" hidden="false" customHeight="true" outlineLevel="0" collapsed="false">
      <c r="A42" s="44"/>
      <c r="B42" s="45"/>
      <c r="C42" s="46"/>
      <c r="D42" s="43"/>
      <c r="E42" s="43"/>
      <c r="F42" s="47"/>
      <c r="G42" s="48"/>
      <c r="H42" s="45"/>
      <c r="I42" s="49"/>
      <c r="J42" s="43"/>
      <c r="K42" s="43"/>
      <c r="L42" s="43"/>
      <c r="M42" s="47"/>
      <c r="N42" s="48"/>
      <c r="O42" s="43"/>
      <c r="P42" s="43"/>
      <c r="Q42" s="43"/>
      <c r="R42" s="47"/>
      <c r="S42" s="48"/>
      <c r="T42" s="43"/>
      <c r="U42" s="43"/>
      <c r="V42" s="43"/>
      <c r="W42" s="47"/>
      <c r="X42" s="49"/>
      <c r="Y42" s="43"/>
      <c r="Z42" s="50"/>
      <c r="AA42" s="47"/>
    </row>
    <row r="43" customFormat="false" ht="14.25" hidden="false" customHeight="true" outlineLevel="0" collapsed="false">
      <c r="A43" s="44"/>
      <c r="B43" s="45" t="s">
        <v>45</v>
      </c>
      <c r="C43" s="46"/>
      <c r="D43" s="43" t="n">
        <f aca="false">-'Adaytum Summary'!C18</f>
        <v>-7586.28</v>
      </c>
      <c r="E43" s="43" t="n">
        <f aca="false">-'Adaytum Summary'!D18</f>
        <v>-33582.0895522389</v>
      </c>
      <c r="F43" s="47" t="n">
        <f aca="false">D43-E43</f>
        <v>25995.8095522389</v>
      </c>
      <c r="G43" s="48"/>
      <c r="H43" s="45" t="s">
        <v>45</v>
      </c>
      <c r="I43" s="49"/>
      <c r="J43" s="43" t="n">
        <f aca="false">-'Adaytum Summary'!H18</f>
        <v>-281.1</v>
      </c>
      <c r="K43" s="43" t="n">
        <f aca="false">-'Adaytum Summary'!I18</f>
        <v>-11194</v>
      </c>
      <c r="L43" s="43" t="n">
        <f aca="false">-'Adaytum Summary'!J18</f>
        <v>-11194</v>
      </c>
      <c r="M43" s="47" t="n">
        <f aca="false">-'Adaytum Summary'!K18</f>
        <v>-22669.1</v>
      </c>
      <c r="N43" s="48"/>
      <c r="O43" s="43" t="n">
        <f aca="false">-'Adaytum Summary'!N18</f>
        <v>-11194</v>
      </c>
      <c r="P43" s="43" t="n">
        <f aca="false">-'Adaytum Summary'!O18</f>
        <v>-11194</v>
      </c>
      <c r="Q43" s="43" t="n">
        <f aca="false">-'Adaytum Summary'!P18</f>
        <v>-11194</v>
      </c>
      <c r="R43" s="47" t="n">
        <f aca="false">-'Adaytum Summary'!Q18</f>
        <v>-33582</v>
      </c>
      <c r="S43" s="48"/>
      <c r="T43" s="43" t="n">
        <f aca="false">J43-O43</f>
        <v>10912.9</v>
      </c>
      <c r="U43" s="43" t="n">
        <f aca="false">K43-P43</f>
        <v>0</v>
      </c>
      <c r="V43" s="43" t="n">
        <f aca="false">L43-Q43</f>
        <v>0</v>
      </c>
      <c r="W43" s="47" t="n">
        <f aca="false">M43-R43</f>
        <v>10912.9</v>
      </c>
      <c r="X43" s="49"/>
      <c r="Y43" s="43" t="n">
        <f aca="false">-'Adaytum Summary'!AB18</f>
        <v>-97419.38</v>
      </c>
      <c r="Z43" s="50" t="n">
        <f aca="false">-'Adaytum Summary'!AC18</f>
        <v>-134328.358208956</v>
      </c>
      <c r="AA43" s="47" t="n">
        <f aca="false">-'Adaytum Summary'!AD18</f>
        <v>-36908.9782089556</v>
      </c>
    </row>
    <row r="44" customFormat="false" ht="14.25" hidden="false" customHeight="true" outlineLevel="0" collapsed="false">
      <c r="A44" s="44"/>
      <c r="B44" s="45"/>
      <c r="C44" s="46"/>
      <c r="D44" s="43"/>
      <c r="E44" s="43"/>
      <c r="F44" s="47"/>
      <c r="G44" s="48"/>
      <c r="H44" s="45"/>
      <c r="I44" s="49"/>
      <c r="J44" s="43"/>
      <c r="K44" s="43"/>
      <c r="L44" s="43"/>
      <c r="M44" s="47"/>
      <c r="N44" s="48"/>
      <c r="O44" s="43"/>
      <c r="P44" s="43"/>
      <c r="Q44" s="43"/>
      <c r="R44" s="47"/>
      <c r="S44" s="48"/>
      <c r="T44" s="43"/>
      <c r="U44" s="43"/>
      <c r="V44" s="43"/>
      <c r="W44" s="47"/>
      <c r="X44" s="49"/>
      <c r="Y44" s="43"/>
      <c r="Z44" s="50"/>
      <c r="AA44" s="47"/>
    </row>
    <row r="45" customFormat="false" ht="14.25" hidden="false" customHeight="true" outlineLevel="0" collapsed="false">
      <c r="A45" s="44"/>
      <c r="B45" s="44" t="s">
        <v>46</v>
      </c>
      <c r="C45" s="46"/>
      <c r="D45" s="43" t="n">
        <f aca="false">-'Adaytum Summary'!C19</f>
        <v>-0</v>
      </c>
      <c r="E45" s="43" t="n">
        <f aca="false">-'Adaytum Summary'!D19</f>
        <v>-0</v>
      </c>
      <c r="F45" s="47" t="n">
        <f aca="false">D45-E45</f>
        <v>0</v>
      </c>
      <c r="G45" s="48"/>
      <c r="H45" s="44" t="s">
        <v>46</v>
      </c>
      <c r="I45" s="49"/>
      <c r="J45" s="43" t="n">
        <f aca="false">-'Adaytum Summary'!H19</f>
        <v>-0</v>
      </c>
      <c r="K45" s="43" t="n">
        <f aca="false">-'Adaytum Summary'!I19</f>
        <v>-0</v>
      </c>
      <c r="L45" s="43" t="n">
        <f aca="false">-'Adaytum Summary'!J19</f>
        <v>-0</v>
      </c>
      <c r="M45" s="47" t="n">
        <f aca="false">-'Adaytum Summary'!K19</f>
        <v>-0</v>
      </c>
      <c r="N45" s="48"/>
      <c r="O45" s="43" t="n">
        <f aca="false">-'Adaytum Summary'!N19</f>
        <v>-0</v>
      </c>
      <c r="P45" s="43" t="n">
        <f aca="false">-'Adaytum Summary'!O19</f>
        <v>-0</v>
      </c>
      <c r="Q45" s="43" t="n">
        <f aca="false">-'Adaytum Summary'!P19</f>
        <v>-0</v>
      </c>
      <c r="R45" s="47" t="n">
        <f aca="false">-'Adaytum Summary'!Q19</f>
        <v>-0</v>
      </c>
      <c r="S45" s="48"/>
      <c r="T45" s="43" t="n">
        <f aca="false">J45-O45</f>
        <v>0</v>
      </c>
      <c r="U45" s="43" t="n">
        <f aca="false">K45-P45</f>
        <v>0</v>
      </c>
      <c r="V45" s="43" t="n">
        <f aca="false">L45-Q45</f>
        <v>0</v>
      </c>
      <c r="W45" s="47" t="n">
        <f aca="false">M45-R45</f>
        <v>0</v>
      </c>
      <c r="X45" s="49"/>
      <c r="Y45" s="43" t="n">
        <f aca="false">-'Adaytum Summary'!AB19</f>
        <v>-0</v>
      </c>
      <c r="Z45" s="50" t="n">
        <f aca="false">-'Adaytum Summary'!AC19</f>
        <v>-0</v>
      </c>
      <c r="AA45" s="47" t="n">
        <f aca="false">-'Adaytum Summary'!AD19</f>
        <v>-0</v>
      </c>
    </row>
    <row r="46" customFormat="false" ht="14.25" hidden="false" customHeight="true" outlineLevel="0" collapsed="false">
      <c r="B46" s="71"/>
      <c r="C46" s="72"/>
      <c r="D46" s="37"/>
      <c r="E46" s="37"/>
      <c r="F46" s="38"/>
      <c r="G46" s="39"/>
      <c r="H46" s="71"/>
      <c r="I46" s="59"/>
      <c r="J46" s="37"/>
      <c r="K46" s="37"/>
      <c r="L46" s="37"/>
      <c r="M46" s="38"/>
      <c r="N46" s="39"/>
      <c r="O46" s="37"/>
      <c r="P46" s="37"/>
      <c r="Q46" s="37"/>
      <c r="R46" s="38"/>
      <c r="S46" s="39"/>
      <c r="T46" s="37"/>
      <c r="U46" s="37"/>
      <c r="V46" s="37"/>
      <c r="W46" s="38"/>
      <c r="X46" s="59"/>
      <c r="Y46" s="37"/>
      <c r="Z46" s="37"/>
      <c r="AA46" s="38"/>
    </row>
    <row r="47" customFormat="false" ht="14.25" hidden="false" customHeight="true" outlineLevel="0" collapsed="false">
      <c r="A47" s="73"/>
      <c r="B47" s="45" t="s">
        <v>47</v>
      </c>
      <c r="C47" s="63"/>
      <c r="D47" s="57" t="n">
        <f aca="false">SUM(D13:D46)</f>
        <v>-1375365.41</v>
      </c>
      <c r="E47" s="74" t="n">
        <f aca="false">SUM(E13:E46)-E32-E33-E35</f>
        <v>-3354758.76865671</v>
      </c>
      <c r="F47" s="58" t="n">
        <f aca="false">D47-E47</f>
        <v>1979393.35865671</v>
      </c>
      <c r="G47" s="39"/>
      <c r="H47" s="45" t="s">
        <v>47</v>
      </c>
      <c r="I47" s="75"/>
      <c r="J47" s="57" t="n">
        <f aca="false">SUM(J13:J43)</f>
        <v>-706942.95</v>
      </c>
      <c r="K47" s="57" t="n">
        <f aca="false">SUM(K13:K43)</f>
        <v>-1129783.25</v>
      </c>
      <c r="L47" s="57" t="n">
        <f aca="false">SUM(L13:L46)</f>
        <v>-1129783.25</v>
      </c>
      <c r="M47" s="57" t="n">
        <f aca="false">SUM(M13:M46)</f>
        <v>-2966509.45</v>
      </c>
      <c r="N47" s="62"/>
      <c r="O47" s="57" t="n">
        <f aca="false">SUM(O13:O43)</f>
        <v>-1123283.2502</v>
      </c>
      <c r="P47" s="57" t="n">
        <f aca="false">SUM(P13:P43)</f>
        <v>-1129783.25</v>
      </c>
      <c r="Q47" s="57" t="n">
        <f aca="false">SUM(Q13:Q46)</f>
        <v>-1129783.25</v>
      </c>
      <c r="R47" s="57" t="n">
        <f aca="false">SUM(R13:R46)</f>
        <v>-3382849.7502</v>
      </c>
      <c r="S47" s="62"/>
      <c r="T47" s="57" t="n">
        <f aca="false">SUM(T13:T43)</f>
        <v>416340.3002</v>
      </c>
      <c r="U47" s="57" t="n">
        <f aca="false">SUM(U13:U43)</f>
        <v>0</v>
      </c>
      <c r="V47" s="57" t="n">
        <f aca="false">SUM(V13:V46)</f>
        <v>0</v>
      </c>
      <c r="W47" s="57" t="n">
        <f aca="false">SUM(W13:W46)</f>
        <v>416340.3002</v>
      </c>
      <c r="X47" s="75"/>
      <c r="Y47" s="57" t="n">
        <f aca="false">SUM(Y13:Y46)</f>
        <v>-11197872.36</v>
      </c>
      <c r="Z47" s="57" t="n">
        <f aca="false">SUM(Z13:Z46)</f>
        <v>-13501248.7873134</v>
      </c>
      <c r="AA47" s="57" t="n">
        <f aca="false">SUM(AA13:AA46)</f>
        <v>-2303376.42731342</v>
      </c>
    </row>
    <row r="48" customFormat="false" ht="14.25" hidden="false" customHeight="true" outlineLevel="0" collapsed="false">
      <c r="A48" s="73"/>
      <c r="B48" s="76"/>
      <c r="C48" s="77"/>
      <c r="D48" s="78"/>
      <c r="E48" s="78"/>
      <c r="F48" s="79"/>
      <c r="G48" s="80"/>
      <c r="H48" s="76"/>
      <c r="I48" s="75"/>
      <c r="J48" s="78"/>
      <c r="K48" s="78"/>
      <c r="L48" s="78"/>
      <c r="M48" s="79"/>
      <c r="N48" s="80"/>
      <c r="O48" s="78"/>
      <c r="P48" s="78"/>
      <c r="Q48" s="78"/>
      <c r="R48" s="79"/>
      <c r="S48" s="80"/>
      <c r="T48" s="78"/>
      <c r="U48" s="78"/>
      <c r="V48" s="78"/>
      <c r="W48" s="79"/>
      <c r="X48" s="75"/>
      <c r="Y48" s="78"/>
      <c r="Z48" s="81"/>
      <c r="AA48" s="79"/>
    </row>
    <row r="49" customFormat="false" ht="14.25" hidden="false" customHeight="true" outlineLevel="0" collapsed="false">
      <c r="A49" s="73"/>
      <c r="B49" s="82" t="s">
        <v>48</v>
      </c>
      <c r="C49" s="77"/>
      <c r="D49" s="57" t="n">
        <f aca="false">-'Adaytum Summary'!C21-'Adaytum Summary'!C22</f>
        <v>-0</v>
      </c>
      <c r="E49" s="57" t="n">
        <f aca="false">-'Adaytum Summary'!D21-'Adaytum Summary'!D22</f>
        <v>-0</v>
      </c>
      <c r="F49" s="58" t="n">
        <f aca="false">D49-E49</f>
        <v>0</v>
      </c>
      <c r="G49" s="39"/>
      <c r="H49" s="54" t="s">
        <v>48</v>
      </c>
      <c r="I49" s="75"/>
      <c r="J49" s="57" t="n">
        <f aca="false">-'Adaytum Summary'!H21-'Adaytum Summary'!H22</f>
        <v>-0</v>
      </c>
      <c r="K49" s="57" t="n">
        <f aca="false">-'Adaytum Summary'!I21-'Adaytum Summary'!I22</f>
        <v>-0</v>
      </c>
      <c r="L49" s="83" t="n">
        <f aca="false">-'Adaytum Summary'!J21-'Adaytum Summary'!J22</f>
        <v>-0</v>
      </c>
      <c r="M49" s="58" t="n">
        <f aca="false">-'Adaytum Summary'!K21-'Adaytum Summary'!K22</f>
        <v>-0</v>
      </c>
      <c r="N49" s="39"/>
      <c r="O49" s="57" t="n">
        <f aca="false">-'Adaytum Summary'!N21-'Adaytum Summary'!N22</f>
        <v>-0</v>
      </c>
      <c r="P49" s="57" t="n">
        <f aca="false">-'Adaytum Summary'!O21-'Adaytum Summary'!O22</f>
        <v>-0</v>
      </c>
      <c r="Q49" s="83" t="n">
        <f aca="false">-'Adaytum Summary'!P21-'Adaytum Summary'!P22</f>
        <v>-0</v>
      </c>
      <c r="R49" s="58" t="n">
        <f aca="false">-'Adaytum Summary'!Q21-'Adaytum Summary'!Q22</f>
        <v>-0</v>
      </c>
      <c r="S49" s="39"/>
      <c r="T49" s="57" t="n">
        <f aca="false">J49-O49</f>
        <v>0</v>
      </c>
      <c r="U49" s="57" t="n">
        <f aca="false">K49-P49</f>
        <v>0</v>
      </c>
      <c r="V49" s="83" t="n">
        <f aca="false">L49-Q49</f>
        <v>0</v>
      </c>
      <c r="W49" s="58" t="n">
        <f aca="false">M49-R49</f>
        <v>0</v>
      </c>
      <c r="X49" s="75"/>
      <c r="Y49" s="57" t="n">
        <v>0</v>
      </c>
      <c r="Z49" s="57" t="n">
        <v>0</v>
      </c>
      <c r="AA49" s="60" t="n">
        <f aca="false">Y49-Z49</f>
        <v>0</v>
      </c>
    </row>
    <row r="50" customFormat="false" ht="14.25" hidden="false" customHeight="true" outlineLevel="0" collapsed="false">
      <c r="A50" s="73"/>
      <c r="B50" s="82" t="s">
        <v>49</v>
      </c>
      <c r="C50" s="84"/>
      <c r="D50" s="37" t="n">
        <v>0</v>
      </c>
      <c r="E50" s="37" t="n">
        <v>0</v>
      </c>
      <c r="F50" s="38" t="n">
        <f aca="false">D50-E50</f>
        <v>0</v>
      </c>
      <c r="G50" s="39"/>
      <c r="H50" s="54" t="s">
        <v>49</v>
      </c>
      <c r="I50" s="75"/>
      <c r="J50" s="83" t="n">
        <v>0</v>
      </c>
      <c r="K50" s="83" t="n">
        <v>0</v>
      </c>
      <c r="L50" s="83" t="n">
        <v>0</v>
      </c>
      <c r="M50" s="58" t="n">
        <v>0</v>
      </c>
      <c r="N50" s="39"/>
      <c r="O50" s="83" t="n">
        <v>0</v>
      </c>
      <c r="P50" s="83" t="n">
        <v>0</v>
      </c>
      <c r="Q50" s="83" t="n">
        <v>0</v>
      </c>
      <c r="R50" s="58" t="n">
        <v>0</v>
      </c>
      <c r="S50" s="39"/>
      <c r="T50" s="83" t="n">
        <f aca="false">J50-O50</f>
        <v>0</v>
      </c>
      <c r="U50" s="83" t="n">
        <f aca="false">K50-P50</f>
        <v>0</v>
      </c>
      <c r="V50" s="83" t="n">
        <f aca="false">L50-Q50</f>
        <v>0</v>
      </c>
      <c r="W50" s="58" t="n">
        <f aca="false">M50-R50</f>
        <v>0</v>
      </c>
      <c r="X50" s="75"/>
      <c r="Y50" s="57" t="n">
        <v>0</v>
      </c>
      <c r="Z50" s="57" t="n">
        <v>0</v>
      </c>
      <c r="AA50" s="60" t="n">
        <f aca="false">Y50-Z50</f>
        <v>0</v>
      </c>
    </row>
    <row r="51" customFormat="false" ht="14.25" hidden="false" customHeight="true" outlineLevel="0" collapsed="false">
      <c r="A51" s="73"/>
      <c r="B51" s="76" t="s">
        <v>50</v>
      </c>
      <c r="C51" s="85"/>
      <c r="D51" s="86" t="n">
        <f aca="false">SUM(D47:D50)</f>
        <v>-1375365.41</v>
      </c>
      <c r="E51" s="86" t="n">
        <f aca="false">SUM(E47:E50)</f>
        <v>-3354758.76865671</v>
      </c>
      <c r="F51" s="86" t="n">
        <f aca="false">SUM(F47:F50)</f>
        <v>1979393.35865671</v>
      </c>
      <c r="G51" s="81"/>
      <c r="H51" s="76" t="s">
        <v>50</v>
      </c>
      <c r="I51" s="75"/>
      <c r="J51" s="86" t="n">
        <f aca="false">SUM(J47:J50)</f>
        <v>-706942.95</v>
      </c>
      <c r="K51" s="86" t="n">
        <f aca="false">SUM(K47:K50)</f>
        <v>-1129783.25</v>
      </c>
      <c r="L51" s="86" t="n">
        <f aca="false">SUM(L47:L50)</f>
        <v>-1129783.25</v>
      </c>
      <c r="M51" s="86" t="n">
        <f aca="false">SUM(M47:M50)</f>
        <v>-2966509.45</v>
      </c>
      <c r="N51" s="81"/>
      <c r="O51" s="86" t="n">
        <f aca="false">SUM(O47:O50)</f>
        <v>-1123283.2502</v>
      </c>
      <c r="P51" s="86" t="n">
        <f aca="false">SUM(P47:P50)</f>
        <v>-1129783.25</v>
      </c>
      <c r="Q51" s="86" t="n">
        <f aca="false">SUM(Q47:Q50)</f>
        <v>-1129783.25</v>
      </c>
      <c r="R51" s="86" t="n">
        <f aca="false">SUM(R47:R50)</f>
        <v>-3382849.7502</v>
      </c>
      <c r="S51" s="81"/>
      <c r="T51" s="86" t="n">
        <f aca="false">SUM(T47:T50)</f>
        <v>416340.3002</v>
      </c>
      <c r="U51" s="86" t="n">
        <f aca="false">SUM(U47:U50)</f>
        <v>0</v>
      </c>
      <c r="V51" s="86" t="n">
        <f aca="false">SUM(V47:V50)</f>
        <v>0</v>
      </c>
      <c r="W51" s="86" t="n">
        <f aca="false">SUM(W47:W50)</f>
        <v>416340.3002</v>
      </c>
      <c r="X51" s="75"/>
      <c r="Y51" s="87" t="n">
        <f aca="false">SUM(Y47:Y50)</f>
        <v>-11197872.36</v>
      </c>
      <c r="Z51" s="87" t="n">
        <f aca="false">SUM(Z47:Z50)</f>
        <v>-13501248.7873134</v>
      </c>
      <c r="AA51" s="87" t="n">
        <f aca="false">SUM(AA47:AA50)</f>
        <v>-2303376.42731342</v>
      </c>
    </row>
    <row r="52" customFormat="false" ht="14.25" hidden="true" customHeight="true" outlineLevel="0" collapsed="false">
      <c r="A52" s="73"/>
      <c r="B52" s="76"/>
      <c r="C52" s="77"/>
      <c r="D52" s="88"/>
      <c r="E52" s="78"/>
      <c r="F52" s="79"/>
      <c r="G52" s="80"/>
      <c r="H52" s="76"/>
      <c r="I52" s="75"/>
      <c r="J52" s="78"/>
      <c r="K52" s="78"/>
      <c r="L52" s="78"/>
      <c r="M52" s="79"/>
      <c r="N52" s="80"/>
      <c r="O52" s="78"/>
      <c r="P52" s="78"/>
      <c r="Q52" s="78"/>
      <c r="R52" s="79"/>
      <c r="S52" s="80"/>
      <c r="T52" s="78"/>
      <c r="U52" s="78"/>
      <c r="V52" s="78"/>
      <c r="W52" s="79"/>
      <c r="X52" s="75"/>
      <c r="Y52" s="43"/>
      <c r="Z52" s="50"/>
      <c r="AA52" s="47"/>
    </row>
    <row r="53" customFormat="false" ht="14.25" hidden="true" customHeight="true" outlineLevel="0" collapsed="false">
      <c r="A53" s="73"/>
      <c r="B53" s="76" t="s">
        <v>51</v>
      </c>
      <c r="C53" s="77"/>
      <c r="D53" s="74" t="n">
        <v>-3976702</v>
      </c>
      <c r="E53" s="57" t="n">
        <v>-2927758</v>
      </c>
      <c r="F53" s="79" t="n">
        <f aca="false">D53-E53</f>
        <v>-1048944</v>
      </c>
      <c r="G53" s="80"/>
      <c r="H53" s="76" t="s">
        <v>51</v>
      </c>
      <c r="I53" s="75"/>
      <c r="J53" s="57" t="n">
        <v>0</v>
      </c>
      <c r="K53" s="57" t="n">
        <v>0</v>
      </c>
      <c r="L53" s="57" t="n">
        <v>0</v>
      </c>
      <c r="M53" s="58" t="n">
        <f aca="false">J53-L53</f>
        <v>0</v>
      </c>
      <c r="N53" s="39"/>
      <c r="O53" s="57" t="e">
        <f aca="false">AC53-#REF!</f>
        <v>#REF!</v>
      </c>
      <c r="P53" s="57" t="e">
        <f aca="false">AD53-#REF!</f>
        <v>#REF!</v>
      </c>
      <c r="Q53" s="57" t="n">
        <f aca="false">AD53/4*3</f>
        <v>0</v>
      </c>
      <c r="R53" s="58" t="e">
        <f aca="false">O53-Q53</f>
        <v>#REF!</v>
      </c>
      <c r="S53" s="39"/>
      <c r="T53" s="57" t="e">
        <f aca="false">J53-O53</f>
        <v>#REF!</v>
      </c>
      <c r="U53" s="57" t="e">
        <f aca="false">K53-P53</f>
        <v>#REF!</v>
      </c>
      <c r="V53" s="57" t="n">
        <f aca="false">L53-Q53</f>
        <v>0</v>
      </c>
      <c r="W53" s="58" t="e">
        <f aca="false">M53-R53</f>
        <v>#REF!</v>
      </c>
      <c r="X53" s="75"/>
      <c r="Y53" s="89" t="n">
        <f aca="false">SUM(L53,D53)</f>
        <v>-3976702</v>
      </c>
      <c r="Z53" s="57" t="n">
        <f aca="false">E53*4</f>
        <v>-11711032</v>
      </c>
      <c r="AA53" s="60" t="n">
        <f aca="false">Y53-Z53</f>
        <v>7734330</v>
      </c>
    </row>
    <row r="54" customFormat="false" ht="14.25" hidden="true" customHeight="true" outlineLevel="0" collapsed="false">
      <c r="A54" s="73"/>
      <c r="B54" s="76"/>
      <c r="C54" s="77"/>
      <c r="D54" s="88"/>
      <c r="E54" s="78"/>
      <c r="F54" s="79"/>
      <c r="G54" s="80"/>
      <c r="H54" s="76"/>
      <c r="I54" s="75"/>
      <c r="J54" s="78"/>
      <c r="K54" s="78"/>
      <c r="L54" s="78"/>
      <c r="M54" s="79"/>
      <c r="N54" s="80"/>
      <c r="O54" s="78"/>
      <c r="P54" s="78"/>
      <c r="Q54" s="78"/>
      <c r="R54" s="79"/>
      <c r="S54" s="80"/>
      <c r="T54" s="78"/>
      <c r="U54" s="78"/>
      <c r="V54" s="78"/>
      <c r="W54" s="79"/>
      <c r="X54" s="75"/>
      <c r="Y54" s="43"/>
      <c r="Z54" s="50"/>
      <c r="AA54" s="47"/>
    </row>
    <row r="55" customFormat="false" ht="14.25" hidden="true" customHeight="true" outlineLevel="0" collapsed="false">
      <c r="B55" s="0" t="s">
        <v>52</v>
      </c>
      <c r="C55" s="90"/>
      <c r="D55" s="91" t="n">
        <v>4993</v>
      </c>
      <c r="E55" s="58" t="n">
        <v>0</v>
      </c>
      <c r="F55" s="58" t="n">
        <f aca="false">D55-E55</f>
        <v>4993</v>
      </c>
      <c r="G55" s="39"/>
      <c r="H55" s="0" t="s">
        <v>52</v>
      </c>
      <c r="I55" s="59"/>
      <c r="J55" s="58" t="n">
        <v>0</v>
      </c>
      <c r="K55" s="58" t="n">
        <v>0</v>
      </c>
      <c r="L55" s="58" t="n">
        <v>0</v>
      </c>
      <c r="M55" s="58" t="n">
        <f aca="false">J55-L55</f>
        <v>0</v>
      </c>
      <c r="N55" s="39"/>
      <c r="O55" s="58" t="n">
        <v>0</v>
      </c>
      <c r="P55" s="58" t="n">
        <v>0</v>
      </c>
      <c r="Q55" s="58" t="n">
        <v>0</v>
      </c>
      <c r="R55" s="58" t="n">
        <f aca="false">O55-Q55</f>
        <v>0</v>
      </c>
      <c r="S55" s="39"/>
      <c r="T55" s="58" t="n">
        <f aca="false">J55-O55</f>
        <v>0</v>
      </c>
      <c r="U55" s="58" t="n">
        <f aca="false">K55-P55</f>
        <v>0</v>
      </c>
      <c r="V55" s="58" t="n">
        <f aca="false">L55-Q55</f>
        <v>0</v>
      </c>
      <c r="W55" s="58" t="n">
        <f aca="false">M55-R55</f>
        <v>0</v>
      </c>
      <c r="X55" s="59"/>
      <c r="Y55" s="57" t="n">
        <v>4993</v>
      </c>
      <c r="Z55" s="57" t="n">
        <v>0</v>
      </c>
      <c r="AA55" s="60" t="n">
        <f aca="false">Y55-Z55</f>
        <v>4993</v>
      </c>
    </row>
    <row r="56" customFormat="false" ht="14.25" hidden="true" customHeight="true" outlineLevel="0" collapsed="false">
      <c r="B56" s="0" t="s">
        <v>53</v>
      </c>
      <c r="C56" s="90"/>
      <c r="D56" s="91" t="n">
        <v>0</v>
      </c>
      <c r="E56" s="58" t="n">
        <v>0</v>
      </c>
      <c r="F56" s="58" t="n">
        <f aca="false">D56-E56</f>
        <v>0</v>
      </c>
      <c r="G56" s="39"/>
      <c r="H56" s="0" t="s">
        <v>53</v>
      </c>
      <c r="I56" s="59"/>
      <c r="J56" s="58" t="n">
        <v>0</v>
      </c>
      <c r="K56" s="58" t="n">
        <v>0</v>
      </c>
      <c r="L56" s="58" t="n">
        <v>0</v>
      </c>
      <c r="M56" s="58" t="n">
        <f aca="false">J56-L56</f>
        <v>0</v>
      </c>
      <c r="N56" s="39"/>
      <c r="O56" s="58" t="n">
        <v>0</v>
      </c>
      <c r="P56" s="58" t="n">
        <v>0</v>
      </c>
      <c r="Q56" s="58" t="n">
        <v>0</v>
      </c>
      <c r="R56" s="58" t="n">
        <f aca="false">O56-Q56</f>
        <v>0</v>
      </c>
      <c r="S56" s="39"/>
      <c r="T56" s="58" t="n">
        <f aca="false">J56-O56</f>
        <v>0</v>
      </c>
      <c r="U56" s="58" t="n">
        <f aca="false">K56-P56</f>
        <v>0</v>
      </c>
      <c r="V56" s="58" t="n">
        <f aca="false">L56-Q56</f>
        <v>0</v>
      </c>
      <c r="W56" s="58" t="n">
        <f aca="false">M56-R56</f>
        <v>0</v>
      </c>
      <c r="X56" s="59"/>
      <c r="Y56" s="57" t="n">
        <v>0</v>
      </c>
      <c r="Z56" s="57" t="n">
        <v>0</v>
      </c>
      <c r="AA56" s="60" t="n">
        <f aca="false">Y56-Z56</f>
        <v>0</v>
      </c>
    </row>
    <row r="57" customFormat="false" ht="14.25" hidden="true" customHeight="true" outlineLevel="0" collapsed="false">
      <c r="C57" s="90"/>
      <c r="D57" s="91"/>
      <c r="E57" s="58"/>
      <c r="F57" s="58"/>
      <c r="G57" s="39"/>
      <c r="I57" s="59"/>
      <c r="J57" s="58"/>
      <c r="K57" s="58"/>
      <c r="L57" s="58"/>
      <c r="M57" s="58"/>
      <c r="N57" s="39"/>
      <c r="O57" s="58"/>
      <c r="P57" s="58"/>
      <c r="Q57" s="58"/>
      <c r="R57" s="58"/>
      <c r="S57" s="39"/>
      <c r="T57" s="58"/>
      <c r="U57" s="58"/>
      <c r="V57" s="58"/>
      <c r="W57" s="58"/>
      <c r="X57" s="59"/>
      <c r="Y57" s="60"/>
      <c r="Z57" s="61"/>
      <c r="AA57" s="60"/>
    </row>
    <row r="58" customFormat="false" ht="14.25" hidden="true" customHeight="true" outlineLevel="0" collapsed="false">
      <c r="B58" s="76" t="s">
        <v>54</v>
      </c>
      <c r="C58" s="92"/>
      <c r="D58" s="93" t="n">
        <f aca="false">D53+D55+D56+D51+D11</f>
        <v>-5347074.41</v>
      </c>
      <c r="E58" s="94" t="n">
        <f aca="false">E53+E55+E56+E51+E11</f>
        <v>-6282516.76865671</v>
      </c>
      <c r="F58" s="95" t="n">
        <f aca="false">F53+F55+F56+F51+F11</f>
        <v>935442.358656714</v>
      </c>
      <c r="G58" s="48"/>
      <c r="H58" s="76" t="s">
        <v>54</v>
      </c>
      <c r="I58" s="59"/>
      <c r="J58" s="96" t="n">
        <f aca="false">J53+J55+J56+J51+J11</f>
        <v>-706942.95</v>
      </c>
      <c r="K58" s="96" t="n">
        <f aca="false">K53+K55+K56+K51+K11</f>
        <v>-1129783.25</v>
      </c>
      <c r="L58" s="94" t="n">
        <f aca="false">L53+L55+L56+L51+L11</f>
        <v>-1129783.25</v>
      </c>
      <c r="M58" s="95" t="n">
        <f aca="false">J58-L58</f>
        <v>422840.3</v>
      </c>
      <c r="N58" s="48"/>
      <c r="O58" s="96" t="e">
        <f aca="false">O53+O55+O56+O51+O11</f>
        <v>#REF!</v>
      </c>
      <c r="P58" s="96" t="e">
        <f aca="false">P53+P55+P56+P51+P11</f>
        <v>#REF!</v>
      </c>
      <c r="Q58" s="94" t="n">
        <f aca="false">Q53+Q55+Q56+Q51+Q11</f>
        <v>-1129783.25</v>
      </c>
      <c r="R58" s="95" t="e">
        <f aca="false">O58-Q58</f>
        <v>#REF!</v>
      </c>
      <c r="S58" s="48"/>
      <c r="T58" s="96" t="e">
        <f aca="false">T53+T55+T56+T51+T11</f>
        <v>#REF!</v>
      </c>
      <c r="U58" s="96" t="e">
        <f aca="false">U53+U55+U56+U51+U11</f>
        <v>#REF!</v>
      </c>
      <c r="V58" s="94" t="n">
        <f aca="false">V53+V55+V56+V51+V11</f>
        <v>0</v>
      </c>
      <c r="W58" s="95" t="e">
        <f aca="false">T58-V58</f>
        <v>#REF!</v>
      </c>
      <c r="X58" s="59"/>
      <c r="Y58" s="96" t="n">
        <f aca="false">SUM(Y11+Y51+Y53+Y55)</f>
        <v>-15169581.36</v>
      </c>
      <c r="Z58" s="96" t="n">
        <f aca="false">SUM(Z11+Z51+Z53+Z55)</f>
        <v>-25212280.7873134</v>
      </c>
      <c r="AA58" s="96" t="n">
        <f aca="false">SUM(AA11+AA51+AA53+AA55)</f>
        <v>5435946.57268658</v>
      </c>
    </row>
    <row r="59" customFormat="false" ht="14.25" hidden="false" customHeight="true" outlineLevel="0" collapsed="false">
      <c r="B59" s="44"/>
      <c r="D59" s="59"/>
      <c r="E59" s="59"/>
      <c r="F59" s="59"/>
      <c r="G59" s="59"/>
      <c r="H59" s="44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</row>
    <row r="60" customFormat="false" ht="14.25" hidden="false" customHeight="true" outlineLevel="0" collapsed="false">
      <c r="B60" s="44" t="s">
        <v>55</v>
      </c>
      <c r="D60" s="18" t="n">
        <f aca="false">'Adaytum Summary'!C30</f>
        <v>20</v>
      </c>
      <c r="E60" s="18" t="n">
        <f aca="false">'Adaytum Summary'!D30</f>
        <v>31</v>
      </c>
      <c r="F60" s="97" t="n">
        <f aca="false">D60-E60</f>
        <v>-11</v>
      </c>
      <c r="G60" s="97"/>
      <c r="H60" s="44" t="s">
        <v>55</v>
      </c>
      <c r="J60" s="18" t="n">
        <f aca="false">'Adaytum Summary'!adaytum_data_6</f>
        <v>20</v>
      </c>
      <c r="K60" s="18" t="n">
        <f aca="false">'Adaytum Summary'!P30</f>
        <v>22</v>
      </c>
      <c r="L60" s="18" t="n">
        <f aca="false">'Adaytum Summary'!Q30</f>
        <v>22</v>
      </c>
      <c r="M60" s="97" t="n">
        <f aca="false">L60</f>
        <v>22</v>
      </c>
      <c r="N60" s="97"/>
      <c r="O60" s="18" t="n">
        <f aca="false">'Adaytum Summary'!O30</f>
        <v>21</v>
      </c>
      <c r="P60" s="18" t="n">
        <f aca="false">'Adaytum Summary'!P30</f>
        <v>22</v>
      </c>
      <c r="Q60" s="18" t="n">
        <f aca="false">'Adaytum Summary'!Q30</f>
        <v>22</v>
      </c>
      <c r="R60" s="97" t="n">
        <f aca="false">Q60</f>
        <v>22</v>
      </c>
      <c r="S60" s="97"/>
      <c r="T60" s="62" t="n">
        <f aca="false">J60-O60</f>
        <v>-1</v>
      </c>
      <c r="U60" s="62" t="n">
        <f aca="false">K60-P60</f>
        <v>0</v>
      </c>
      <c r="V60" s="62" t="n">
        <f aca="false">L60-Q60</f>
        <v>0</v>
      </c>
      <c r="W60" s="62" t="n">
        <f aca="false">M60-R60</f>
        <v>0</v>
      </c>
      <c r="X60" s="98"/>
      <c r="Y60" s="18" t="n">
        <v>24</v>
      </c>
      <c r="Z60" s="18" t="n">
        <f aca="false">'Adaytum Summary'!AC30</f>
        <v>26</v>
      </c>
      <c r="AA60" s="97" t="n">
        <f aca="false">Y60-Z60</f>
        <v>-2</v>
      </c>
    </row>
    <row r="61" customFormat="false" ht="12.75" hidden="false" customHeight="false" outlineLevel="0" collapsed="false">
      <c r="B61" s="44"/>
      <c r="F61" s="99"/>
      <c r="G61" s="99"/>
      <c r="H61" s="99"/>
      <c r="AA61" s="59"/>
    </row>
    <row r="62" customFormat="false" ht="12.75" hidden="false" customHeight="false" outlineLevel="0" collapsed="false">
      <c r="B62" s="44"/>
      <c r="D62" s="59"/>
      <c r="F62" s="99"/>
      <c r="G62" s="99"/>
      <c r="H62" s="99"/>
    </row>
  </sheetData>
  <mergeCells count="5">
    <mergeCell ref="D7:F7"/>
    <mergeCell ref="J7:M7"/>
    <mergeCell ref="O7:R7"/>
    <mergeCell ref="T7:W7"/>
    <mergeCell ref="Y7:AA7"/>
  </mergeCells>
  <printOptions headings="false" gridLines="false" gridLinesSet="true" horizontalCentered="false" verticalCentered="false"/>
  <pageMargins left="0.196527777777778" right="0.236111111111111" top="0.590277777777778" bottom="0.827083333333333" header="0.511811023622047" footer="0.511805555555556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   &amp;A&amp;C&amp;"Arial,Bold"&amp;12 1&amp;R&amp;D   &amp;T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AO30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75" zoomScalePageLayoutView="100" workbookViewId="0">
      <selection pane="topLeft" activeCell="A21" activeCellId="0" sqref="A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5.7"/>
    <col collapsed="false" customWidth="true" hidden="false" outlineLevel="0" max="5" min="3" style="0" width="11.99"/>
    <col collapsed="false" customWidth="true" hidden="false" outlineLevel="0" max="6" min="6" style="0" width="4.14"/>
    <col collapsed="false" customWidth="true" hidden="false" outlineLevel="0" max="7" min="7" style="0" width="16.7"/>
    <col collapsed="false" customWidth="true" hidden="false" outlineLevel="0" max="8" min="8" style="0" width="17.14"/>
    <col collapsed="false" customWidth="true" hidden="false" outlineLevel="0" max="11" min="9" style="0" width="11.99"/>
    <col collapsed="false" customWidth="true" hidden="false" outlineLevel="0" max="12" min="12" style="0" width="3.28"/>
    <col collapsed="false" customWidth="true" hidden="true" outlineLevel="0" max="13" min="13" style="0" width="16.7"/>
    <col collapsed="false" customWidth="true" hidden="false" outlineLevel="0" max="14" min="14" style="0" width="16.99"/>
    <col collapsed="false" customWidth="true" hidden="false" outlineLevel="0" max="17" min="15" style="0" width="11.99"/>
    <col collapsed="false" customWidth="true" hidden="false" outlineLevel="0" max="18" min="18" style="0" width="4.28"/>
    <col collapsed="false" customWidth="true" hidden="false" outlineLevel="0" max="19" min="19" style="0" width="3.42"/>
    <col collapsed="false" customWidth="true" hidden="true" outlineLevel="0" max="20" min="20" style="0" width="10.99"/>
    <col collapsed="false" customWidth="true" hidden="false" outlineLevel="0" max="21" min="21" style="0" width="9.28"/>
    <col collapsed="false" customWidth="true" hidden="false" outlineLevel="0" max="22" min="22" style="0" width="10.99"/>
    <col collapsed="false" customWidth="true" hidden="false" outlineLevel="0" max="23" min="23" style="0" width="11.99"/>
    <col collapsed="false" customWidth="true" hidden="false" outlineLevel="0" max="25" min="24" style="0" width="10.99"/>
    <col collapsed="false" customWidth="true" hidden="false" outlineLevel="0" max="26" min="26" style="0" width="11.99"/>
    <col collapsed="false" customWidth="true" hidden="false" outlineLevel="0" max="27" min="27" style="0" width="25.7"/>
    <col collapsed="false" customWidth="true" hidden="false" outlineLevel="0" max="28" min="28" style="0" width="11.56"/>
    <col collapsed="false" customWidth="true" hidden="false" outlineLevel="0" max="38" min="29" style="0" width="10.99"/>
    <col collapsed="false" customWidth="true" hidden="false" outlineLevel="0" max="39" min="39" style="0" width="11.99"/>
    <col collapsed="false" customWidth="true" hidden="false" outlineLevel="0" max="40" min="40" style="0" width="9.28"/>
    <col collapsed="false" customWidth="true" hidden="false" outlineLevel="0" max="41" min="41" style="0" width="11.99"/>
  </cols>
  <sheetData>
    <row r="2" customFormat="false" ht="12.75" hidden="false" customHeight="false" outlineLevel="0" collapsed="false">
      <c r="A2" s="100" t="s">
        <v>56</v>
      </c>
      <c r="B2" s="101" t="s">
        <v>57</v>
      </c>
      <c r="C2" s="102"/>
      <c r="D2" s="102"/>
      <c r="E2" s="102"/>
      <c r="F2" s="102"/>
      <c r="G2" s="102"/>
      <c r="H2" s="102"/>
    </row>
    <row r="4" customFormat="false" ht="12.75" hidden="false" customHeight="false" outlineLevel="0" collapsed="false">
      <c r="A4" s="44"/>
      <c r="B4" s="44"/>
      <c r="C4" s="98" t="s">
        <v>58</v>
      </c>
      <c r="D4" s="98"/>
      <c r="E4" s="98"/>
      <c r="F4" s="44"/>
      <c r="G4" s="44"/>
      <c r="H4" s="98" t="s">
        <v>59</v>
      </c>
      <c r="I4" s="98"/>
      <c r="J4" s="98"/>
      <c r="K4" s="98"/>
      <c r="L4" s="44"/>
      <c r="M4" s="44"/>
      <c r="N4" s="98" t="s">
        <v>60</v>
      </c>
      <c r="O4" s="98"/>
      <c r="P4" s="98"/>
      <c r="Q4" s="98"/>
      <c r="R4" s="44"/>
      <c r="S4" s="44"/>
      <c r="T4" s="44"/>
      <c r="U4" s="98" t="s">
        <v>5</v>
      </c>
      <c r="V4" s="98"/>
      <c r="W4" s="98"/>
      <c r="X4" s="98"/>
      <c r="Y4" s="44"/>
      <c r="Z4" s="44"/>
      <c r="AA4" s="44"/>
      <c r="AB4" s="98" t="s">
        <v>6</v>
      </c>
      <c r="AC4" s="98"/>
      <c r="AD4" s="98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</row>
    <row r="6" customFormat="false" ht="12.75" hidden="false" customHeight="false" outlineLevel="0" collapsed="false">
      <c r="B6" s="2" t="s">
        <v>0</v>
      </c>
    </row>
    <row r="7" customFormat="false" ht="12.75" hidden="false" customHeight="true" outlineLevel="0" collapsed="false">
      <c r="B7" s="103" t="s">
        <v>61</v>
      </c>
      <c r="C7" s="103" t="s">
        <v>62</v>
      </c>
      <c r="G7" s="2" t="s">
        <v>0</v>
      </c>
      <c r="M7" s="2" t="s">
        <v>0</v>
      </c>
      <c r="AA7" s="2" t="s">
        <v>0</v>
      </c>
    </row>
    <row r="8" customFormat="false" ht="12.75" hidden="false" customHeight="true" outlineLevel="0" collapsed="false">
      <c r="G8" s="103" t="s">
        <v>63</v>
      </c>
      <c r="H8" s="103" t="s">
        <v>61</v>
      </c>
      <c r="I8" s="103" t="s">
        <v>62</v>
      </c>
      <c r="M8" s="103" t="s">
        <v>64</v>
      </c>
      <c r="N8" s="103" t="s">
        <v>61</v>
      </c>
      <c r="O8" s="103" t="s">
        <v>62</v>
      </c>
      <c r="AA8" s="103" t="s">
        <v>61</v>
      </c>
      <c r="AB8" s="103" t="s">
        <v>22</v>
      </c>
      <c r="AC8" s="103" t="s">
        <v>62</v>
      </c>
    </row>
    <row r="9" customFormat="false" ht="12.75" hidden="false" customHeight="false" outlineLevel="0" collapsed="false">
      <c r="C9" s="0" t="s">
        <v>7</v>
      </c>
      <c r="D9" s="0" t="s">
        <v>15</v>
      </c>
      <c r="E9" s="0" t="s">
        <v>9</v>
      </c>
      <c r="H9" s="0" t="s">
        <v>7</v>
      </c>
      <c r="I9" s="0" t="s">
        <v>15</v>
      </c>
      <c r="J9" s="0" t="s">
        <v>15</v>
      </c>
      <c r="K9" s="0" t="s">
        <v>65</v>
      </c>
      <c r="N9" s="0" t="s">
        <v>15</v>
      </c>
      <c r="O9" s="0" t="s">
        <v>15</v>
      </c>
      <c r="P9" s="0" t="s">
        <v>15</v>
      </c>
      <c r="Q9" s="0" t="s">
        <v>65</v>
      </c>
      <c r="U9" s="0" t="s">
        <v>9</v>
      </c>
      <c r="V9" s="0" t="s">
        <v>9</v>
      </c>
      <c r="W9" s="0" t="s">
        <v>9</v>
      </c>
      <c r="X9" s="0" t="s">
        <v>9</v>
      </c>
      <c r="AB9" s="0" t="s">
        <v>21</v>
      </c>
      <c r="AC9" s="0" t="s">
        <v>21</v>
      </c>
      <c r="AD9" s="0" t="s">
        <v>21</v>
      </c>
    </row>
    <row r="10" customFormat="false" ht="12.75" hidden="false" customHeight="false" outlineLevel="0" collapsed="false">
      <c r="C10" s="0" t="s">
        <v>16</v>
      </c>
      <c r="D10" s="0" t="s">
        <v>16</v>
      </c>
      <c r="E10" s="0" t="s">
        <v>16</v>
      </c>
      <c r="H10" s="0" t="s">
        <v>66</v>
      </c>
      <c r="I10" s="0" t="s">
        <v>18</v>
      </c>
      <c r="J10" s="0" t="s">
        <v>67</v>
      </c>
      <c r="K10" s="0" t="s">
        <v>20</v>
      </c>
      <c r="N10" s="0" t="s">
        <v>66</v>
      </c>
      <c r="O10" s="0" t="s">
        <v>18</v>
      </c>
      <c r="P10" s="0" t="s">
        <v>67</v>
      </c>
      <c r="Q10" s="0" t="s">
        <v>20</v>
      </c>
      <c r="U10" s="0" t="s">
        <v>66</v>
      </c>
      <c r="V10" s="0" t="s">
        <v>18</v>
      </c>
      <c r="W10" s="0" t="s">
        <v>67</v>
      </c>
      <c r="X10" s="0" t="s">
        <v>20</v>
      </c>
      <c r="AB10" s="0" t="s">
        <v>63</v>
      </c>
      <c r="AC10" s="0" t="s">
        <v>15</v>
      </c>
      <c r="AD10" s="0" t="s">
        <v>9</v>
      </c>
    </row>
    <row r="11" customFormat="false" ht="12.75" hidden="false" customHeight="false" outlineLevel="0" collapsed="false">
      <c r="B11" s="0" t="s">
        <v>24</v>
      </c>
      <c r="C11" s="104" t="n">
        <v>712292.88</v>
      </c>
      <c r="D11" s="104" t="n">
        <v>1302169.21641791</v>
      </c>
      <c r="E11" s="104" t="n">
        <f aca="false">D11-C11</f>
        <v>589876.33641791</v>
      </c>
      <c r="G11" s="0" t="s">
        <v>24</v>
      </c>
      <c r="H11" s="104" t="n">
        <v>393754.8</v>
      </c>
      <c r="I11" s="104" t="n">
        <v>293082.25</v>
      </c>
      <c r="J11" s="104" t="n">
        <v>293082.25</v>
      </c>
      <c r="K11" s="104" t="n">
        <v>979919.3</v>
      </c>
      <c r="M11" s="0" t="s">
        <v>24</v>
      </c>
      <c r="N11" s="104" t="n">
        <v>286582.25</v>
      </c>
      <c r="O11" s="104" t="n">
        <v>293082.25</v>
      </c>
      <c r="P11" s="104" t="n">
        <v>293082.25</v>
      </c>
      <c r="Q11" s="104" t="n">
        <v>872746.75</v>
      </c>
      <c r="U11" s="105" t="n">
        <f aca="false">N11-H11</f>
        <v>-107172.55</v>
      </c>
      <c r="V11" s="105" t="n">
        <f aca="false">O11-I11</f>
        <v>0</v>
      </c>
      <c r="W11" s="105" t="n">
        <f aca="false">P11-J11</f>
        <v>0</v>
      </c>
      <c r="X11" s="105" t="n">
        <f aca="false">Q11-K11</f>
        <v>-107172.55</v>
      </c>
      <c r="AA11" s="0" t="s">
        <v>24</v>
      </c>
      <c r="AB11" s="104" t="n">
        <v>3528003.68</v>
      </c>
      <c r="AC11" s="104" t="n">
        <v>5290890.57835821</v>
      </c>
      <c r="AD11" s="105" t="n">
        <f aca="false">AC11-AB11</f>
        <v>1762886.89835821</v>
      </c>
    </row>
    <row r="12" customFormat="false" ht="12.75" hidden="false" customHeight="false" outlineLevel="0" collapsed="false">
      <c r="B12" s="0" t="s">
        <v>25</v>
      </c>
      <c r="C12" s="104" t="n">
        <v>82702.53</v>
      </c>
      <c r="D12" s="104" t="n">
        <v>498507.462686567</v>
      </c>
      <c r="E12" s="104" t="n">
        <f aca="false">D12-C12</f>
        <v>415804.932686567</v>
      </c>
      <c r="G12" s="0" t="s">
        <v>25</v>
      </c>
      <c r="H12" s="104" t="n">
        <v>43687.84</v>
      </c>
      <c r="I12" s="104" t="n">
        <v>212370</v>
      </c>
      <c r="J12" s="104" t="n">
        <v>212370</v>
      </c>
      <c r="K12" s="104" t="n">
        <v>468427.84</v>
      </c>
      <c r="M12" s="0" t="s">
        <v>25</v>
      </c>
      <c r="N12" s="104" t="n">
        <v>212370</v>
      </c>
      <c r="O12" s="104" t="n">
        <v>212370</v>
      </c>
      <c r="P12" s="104" t="n">
        <v>212370</v>
      </c>
      <c r="Q12" s="104" t="n">
        <v>637110</v>
      </c>
      <c r="U12" s="105" t="n">
        <f aca="false">N12-H12</f>
        <v>168682.16</v>
      </c>
      <c r="V12" s="105" t="n">
        <f aca="false">O12-I12</f>
        <v>0</v>
      </c>
      <c r="W12" s="105" t="n">
        <f aca="false">P12-J12</f>
        <v>0</v>
      </c>
      <c r="X12" s="105" t="n">
        <f aca="false">Q12-K12</f>
        <v>168682.16</v>
      </c>
      <c r="AA12" s="0" t="s">
        <v>25</v>
      </c>
      <c r="AB12" s="104" t="n">
        <v>1825350.37</v>
      </c>
      <c r="AC12" s="104" t="n">
        <v>1994029.85074627</v>
      </c>
      <c r="AD12" s="105" t="n">
        <f aca="false">AC12-AB12</f>
        <v>168679.480746266</v>
      </c>
    </row>
    <row r="13" customFormat="false" ht="12.75" hidden="false" customHeight="false" outlineLevel="0" collapsed="false">
      <c r="B13" s="0" t="s">
        <v>30</v>
      </c>
      <c r="C13" s="104" t="n">
        <v>17651.33</v>
      </c>
      <c r="D13" s="104" t="n">
        <v>11194.0298507463</v>
      </c>
      <c r="E13" s="104" t="n">
        <f aca="false">D13-C13</f>
        <v>-6457.30014925373</v>
      </c>
      <c r="G13" s="0" t="s">
        <v>30</v>
      </c>
      <c r="H13" s="104" t="n">
        <v>1301.98</v>
      </c>
      <c r="I13" s="104" t="n">
        <v>4014</v>
      </c>
      <c r="J13" s="104" t="n">
        <v>4014</v>
      </c>
      <c r="K13" s="104" t="n">
        <v>9329.98</v>
      </c>
      <c r="M13" s="0" t="s">
        <v>30</v>
      </c>
      <c r="N13" s="104" t="n">
        <v>4014</v>
      </c>
      <c r="O13" s="104" t="n">
        <v>4014</v>
      </c>
      <c r="P13" s="104" t="n">
        <v>4014</v>
      </c>
      <c r="Q13" s="104" t="n">
        <v>12042</v>
      </c>
      <c r="U13" s="105" t="n">
        <f aca="false">N13-H13</f>
        <v>2712.02</v>
      </c>
      <c r="V13" s="105" t="n">
        <f aca="false">O13-I13</f>
        <v>0</v>
      </c>
      <c r="W13" s="105" t="n">
        <f aca="false">P13-J13</f>
        <v>0</v>
      </c>
      <c r="X13" s="105" t="n">
        <f aca="false">Q13-K13</f>
        <v>2712.02</v>
      </c>
      <c r="AA13" s="0" t="s">
        <v>30</v>
      </c>
      <c r="AB13" s="104" t="n">
        <v>51065.31</v>
      </c>
      <c r="AC13" s="104" t="n">
        <v>44776.1194029851</v>
      </c>
      <c r="AD13" s="105" t="n">
        <f aca="false">AC13-AB13</f>
        <v>-6289.19059701492</v>
      </c>
    </row>
    <row r="14" customFormat="false" ht="12.75" hidden="false" customHeight="false" outlineLevel="0" collapsed="false">
      <c r="B14" s="0" t="s">
        <v>31</v>
      </c>
      <c r="C14" s="104" t="n">
        <v>290346.88</v>
      </c>
      <c r="D14" s="104" t="n">
        <v>318980.597014925</v>
      </c>
      <c r="E14" s="104" t="n">
        <f aca="false">D14-C14</f>
        <v>28633.7170149254</v>
      </c>
      <c r="G14" s="0" t="s">
        <v>31</v>
      </c>
      <c r="H14" s="104" t="n">
        <v>152519.09</v>
      </c>
      <c r="I14" s="104" t="n">
        <v>117508</v>
      </c>
      <c r="J14" s="104" t="n">
        <v>117508</v>
      </c>
      <c r="K14" s="104" t="n">
        <v>387535.09</v>
      </c>
      <c r="M14" s="0" t="s">
        <v>31</v>
      </c>
      <c r="N14" s="104" t="n">
        <v>117508.0002</v>
      </c>
      <c r="O14" s="104" t="n">
        <v>117508</v>
      </c>
      <c r="P14" s="104" t="n">
        <v>117508</v>
      </c>
      <c r="Q14" s="104" t="n">
        <v>352524.0002</v>
      </c>
      <c r="U14" s="105" t="n">
        <f aca="false">N14-H14</f>
        <v>-35011.0898</v>
      </c>
      <c r="V14" s="105" t="n">
        <f aca="false">O14-I14</f>
        <v>0</v>
      </c>
      <c r="W14" s="105" t="n">
        <f aca="false">P14-J14</f>
        <v>0</v>
      </c>
      <c r="X14" s="105" t="n">
        <f aca="false">Q14-K14</f>
        <v>-35011.0898</v>
      </c>
      <c r="AA14" s="0" t="s">
        <v>31</v>
      </c>
      <c r="AB14" s="104" t="n">
        <v>1382929.97</v>
      </c>
      <c r="AC14" s="104" t="n">
        <v>1275922.3880597</v>
      </c>
      <c r="AD14" s="105" t="n">
        <f aca="false">AC14-AB14</f>
        <v>-107007.581940298</v>
      </c>
    </row>
    <row r="15" customFormat="false" ht="12.75" hidden="false" customHeight="false" outlineLevel="0" collapsed="false">
      <c r="B15" s="0" t="s">
        <v>35</v>
      </c>
      <c r="C15" s="104" t="n">
        <v>215079.33</v>
      </c>
      <c r="D15" s="104" t="n">
        <v>1113832.83582089</v>
      </c>
      <c r="E15" s="104" t="n">
        <f aca="false">D15-C15</f>
        <v>898753.505820894</v>
      </c>
      <c r="G15" s="0" t="s">
        <v>35</v>
      </c>
      <c r="H15" s="104" t="n">
        <v>7912.5</v>
      </c>
      <c r="I15" s="104" t="n">
        <v>463139</v>
      </c>
      <c r="J15" s="104" t="n">
        <v>463139</v>
      </c>
      <c r="K15" s="104" t="n">
        <v>934190.5</v>
      </c>
      <c r="M15" s="0" t="s">
        <v>35</v>
      </c>
      <c r="N15" s="104" t="n">
        <v>463139</v>
      </c>
      <c r="O15" s="104" t="n">
        <v>463139</v>
      </c>
      <c r="P15" s="104" t="n">
        <v>463139</v>
      </c>
      <c r="Q15" s="104" t="n">
        <v>1389417</v>
      </c>
      <c r="U15" s="105" t="n">
        <f aca="false">N15-H15</f>
        <v>455226.5</v>
      </c>
      <c r="V15" s="105" t="n">
        <f aca="false">O15-I15</f>
        <v>0</v>
      </c>
      <c r="W15" s="105" t="n">
        <f aca="false">P15-J15</f>
        <v>0</v>
      </c>
      <c r="X15" s="105" t="n">
        <f aca="false">Q15-K15</f>
        <v>455226.5</v>
      </c>
      <c r="AA15" s="0" t="s">
        <v>35</v>
      </c>
      <c r="AB15" s="104" t="n">
        <v>3928103.83</v>
      </c>
      <c r="AC15" s="104" t="n">
        <v>4455331.34328358</v>
      </c>
      <c r="AD15" s="105" t="n">
        <f aca="false">AC15-AB15</f>
        <v>527227.513283576</v>
      </c>
    </row>
    <row r="16" customFormat="false" ht="12.75" hidden="false" customHeight="false" outlineLevel="0" collapsed="false">
      <c r="B16" s="0" t="s">
        <v>36</v>
      </c>
      <c r="C16" s="104" t="n">
        <v>24732.36</v>
      </c>
      <c r="D16" s="104" t="n">
        <v>0</v>
      </c>
      <c r="E16" s="104" t="n">
        <f aca="false">D16-C16</f>
        <v>-24732.36</v>
      </c>
      <c r="G16" s="0" t="s">
        <v>36</v>
      </c>
      <c r="H16" s="104" t="n">
        <v>23128.98</v>
      </c>
      <c r="I16" s="104" t="n">
        <v>5000</v>
      </c>
      <c r="J16" s="104" t="n">
        <v>5000</v>
      </c>
      <c r="K16" s="104" t="n">
        <v>33128.98</v>
      </c>
      <c r="M16" s="0" t="s">
        <v>36</v>
      </c>
      <c r="N16" s="104" t="n">
        <v>5000</v>
      </c>
      <c r="O16" s="104" t="n">
        <v>5000</v>
      </c>
      <c r="P16" s="104" t="n">
        <v>5000</v>
      </c>
      <c r="Q16" s="104" t="n">
        <v>15000</v>
      </c>
      <c r="U16" s="105" t="n">
        <f aca="false">N16-H16</f>
        <v>-18128.98</v>
      </c>
      <c r="V16" s="105" t="n">
        <f aca="false">O16-I16</f>
        <v>0</v>
      </c>
      <c r="W16" s="105" t="n">
        <f aca="false">P16-J16</f>
        <v>0</v>
      </c>
      <c r="X16" s="105" t="n">
        <f aca="false">Q16-K16</f>
        <v>-18128.98</v>
      </c>
      <c r="AA16" s="0" t="s">
        <v>36</v>
      </c>
      <c r="AB16" s="104" t="n">
        <v>87861.34</v>
      </c>
      <c r="AC16" s="104" t="n">
        <v>0</v>
      </c>
      <c r="AD16" s="105" t="n">
        <f aca="false">AC16-AB16</f>
        <v>-87861.34</v>
      </c>
    </row>
    <row r="17" customFormat="false" ht="12.75" hidden="false" customHeight="false" outlineLevel="0" collapsed="false">
      <c r="B17" s="0" t="s">
        <v>41</v>
      </c>
      <c r="C17" s="104" t="n">
        <v>24973.82</v>
      </c>
      <c r="D17" s="104" t="n">
        <v>76492.5373134329</v>
      </c>
      <c r="E17" s="104" t="n">
        <f aca="false">D17-C17</f>
        <v>51518.7173134329</v>
      </c>
      <c r="G17" s="0" t="s">
        <v>41</v>
      </c>
      <c r="H17" s="104" t="n">
        <v>84356.66</v>
      </c>
      <c r="I17" s="104" t="n">
        <v>23476</v>
      </c>
      <c r="J17" s="104" t="n">
        <v>23476</v>
      </c>
      <c r="K17" s="104" t="n">
        <v>131308.66</v>
      </c>
      <c r="M17" s="0" t="s">
        <v>41</v>
      </c>
      <c r="N17" s="104" t="n">
        <v>23476</v>
      </c>
      <c r="O17" s="104" t="n">
        <v>23476</v>
      </c>
      <c r="P17" s="104" t="n">
        <v>23476</v>
      </c>
      <c r="Q17" s="104" t="n">
        <v>70428</v>
      </c>
      <c r="U17" s="105" t="n">
        <f aca="false">N17-H17</f>
        <v>-60880.66</v>
      </c>
      <c r="V17" s="105" t="n">
        <f aca="false">O17-I17</f>
        <v>0</v>
      </c>
      <c r="W17" s="105" t="n">
        <f aca="false">P17-J17</f>
        <v>0</v>
      </c>
      <c r="X17" s="105" t="n">
        <f aca="false">Q17-K17</f>
        <v>-60880.66</v>
      </c>
      <c r="AA17" s="0" t="s">
        <v>41</v>
      </c>
      <c r="AB17" s="104" t="n">
        <v>297138.48</v>
      </c>
      <c r="AC17" s="104" t="n">
        <v>305970.149253732</v>
      </c>
      <c r="AD17" s="105" t="n">
        <f aca="false">AC17-AB17</f>
        <v>8831.66925373167</v>
      </c>
    </row>
    <row r="18" customFormat="false" ht="12.75" hidden="false" customHeight="false" outlineLevel="0" collapsed="false">
      <c r="B18" s="0" t="s">
        <v>68</v>
      </c>
      <c r="C18" s="104" t="n">
        <v>7586.28</v>
      </c>
      <c r="D18" s="104" t="n">
        <v>33582.0895522389</v>
      </c>
      <c r="E18" s="104" t="n">
        <f aca="false">D18-C18</f>
        <v>25995.8095522389</v>
      </c>
      <c r="G18" s="0" t="s">
        <v>68</v>
      </c>
      <c r="H18" s="104" t="n">
        <v>281.1</v>
      </c>
      <c r="I18" s="104" t="n">
        <v>11194</v>
      </c>
      <c r="J18" s="104" t="n">
        <v>11194</v>
      </c>
      <c r="K18" s="104" t="n">
        <v>22669.1</v>
      </c>
      <c r="M18" s="0" t="s">
        <v>68</v>
      </c>
      <c r="N18" s="104" t="n">
        <v>11194</v>
      </c>
      <c r="O18" s="104" t="n">
        <v>11194</v>
      </c>
      <c r="P18" s="104" t="n">
        <v>11194</v>
      </c>
      <c r="Q18" s="104" t="n">
        <v>33582</v>
      </c>
      <c r="U18" s="105" t="n">
        <f aca="false">N18-H18</f>
        <v>10912.9</v>
      </c>
      <c r="V18" s="105" t="n">
        <f aca="false">O18-I18</f>
        <v>0</v>
      </c>
      <c r="W18" s="105" t="n">
        <f aca="false">P18-J18</f>
        <v>0</v>
      </c>
      <c r="X18" s="105" t="n">
        <f aca="false">Q18-K18</f>
        <v>10912.9</v>
      </c>
      <c r="AA18" s="0" t="s">
        <v>68</v>
      </c>
      <c r="AB18" s="104" t="n">
        <v>97419.38</v>
      </c>
      <c r="AC18" s="104" t="n">
        <v>134328.358208956</v>
      </c>
      <c r="AD18" s="105" t="n">
        <f aca="false">AC18-AB18</f>
        <v>36908.9782089556</v>
      </c>
    </row>
    <row r="19" customFormat="false" ht="12.75" hidden="false" customHeight="false" outlineLevel="0" collapsed="false">
      <c r="B19" s="0" t="s">
        <v>69</v>
      </c>
      <c r="C19" s="104" t="n">
        <v>0</v>
      </c>
      <c r="D19" s="104" t="n">
        <v>0</v>
      </c>
      <c r="E19" s="104" t="n">
        <f aca="false">D19-C19</f>
        <v>0</v>
      </c>
      <c r="G19" s="0" t="s">
        <v>69</v>
      </c>
      <c r="H19" s="104" t="n">
        <v>0</v>
      </c>
      <c r="I19" s="104" t="n">
        <v>0</v>
      </c>
      <c r="J19" s="104" t="n">
        <v>0</v>
      </c>
      <c r="K19" s="104" t="n">
        <v>0</v>
      </c>
      <c r="M19" s="0" t="s">
        <v>69</v>
      </c>
      <c r="N19" s="106" t="n">
        <v>0</v>
      </c>
      <c r="O19" s="106" t="n">
        <v>0</v>
      </c>
      <c r="P19" s="106" t="n">
        <v>0</v>
      </c>
      <c r="Q19" s="104" t="n">
        <v>0</v>
      </c>
      <c r="U19" s="105" t="n">
        <f aca="false">N19-H19</f>
        <v>0</v>
      </c>
      <c r="V19" s="105" t="n">
        <f aca="false">O19-I19</f>
        <v>0</v>
      </c>
      <c r="W19" s="105" t="n">
        <f aca="false">P19-J19</f>
        <v>0</v>
      </c>
      <c r="X19" s="105" t="n">
        <f aca="false">Q19-K19</f>
        <v>0</v>
      </c>
      <c r="AA19" s="0" t="s">
        <v>69</v>
      </c>
      <c r="AB19" s="104" t="n">
        <v>0</v>
      </c>
      <c r="AC19" s="104" t="n">
        <v>0</v>
      </c>
      <c r="AD19" s="105" t="n">
        <f aca="false">AC19-AB19</f>
        <v>0</v>
      </c>
    </row>
    <row r="20" customFormat="false" ht="12.75" hidden="false" customHeight="false" outlineLevel="0" collapsed="false">
      <c r="B20" s="0" t="s">
        <v>47</v>
      </c>
      <c r="C20" s="104" t="n">
        <v>1375365.41</v>
      </c>
      <c r="D20" s="104" t="n">
        <v>3354758.76865671</v>
      </c>
      <c r="E20" s="104" t="n">
        <f aca="false">D20-C20</f>
        <v>1979393.35865671</v>
      </c>
      <c r="G20" s="0" t="s">
        <v>47</v>
      </c>
      <c r="H20" s="104" t="n">
        <v>706942.95</v>
      </c>
      <c r="I20" s="104" t="n">
        <v>1129783.25</v>
      </c>
      <c r="J20" s="104" t="n">
        <v>1129783.25</v>
      </c>
      <c r="K20" s="104" t="n">
        <v>2966509.45</v>
      </c>
      <c r="M20" s="0" t="s">
        <v>47</v>
      </c>
      <c r="N20" s="104" t="n">
        <v>1123283.2502</v>
      </c>
      <c r="O20" s="104" t="n">
        <v>1129783.25</v>
      </c>
      <c r="P20" s="104" t="n">
        <v>1129783.25</v>
      </c>
      <c r="Q20" s="104" t="n">
        <v>3382849.7502</v>
      </c>
      <c r="U20" s="105" t="n">
        <f aca="false">N20-H20</f>
        <v>416340.3002</v>
      </c>
      <c r="V20" s="105" t="n">
        <f aca="false">O20-I20</f>
        <v>0</v>
      </c>
      <c r="W20" s="105" t="n">
        <f aca="false">P20-J20</f>
        <v>0</v>
      </c>
      <c r="X20" s="105" t="n">
        <f aca="false">Q20-K20</f>
        <v>416340.3002</v>
      </c>
      <c r="AA20" s="0" t="s">
        <v>47</v>
      </c>
      <c r="AB20" s="104" t="n">
        <v>11197872.36</v>
      </c>
      <c r="AC20" s="104" t="n">
        <v>13501248.7873134</v>
      </c>
      <c r="AD20" s="105" t="n">
        <f aca="false">AC20-AB20</f>
        <v>2303376.42731342</v>
      </c>
    </row>
    <row r="21" customFormat="false" ht="12.75" hidden="false" customHeight="false" outlineLevel="0" collapsed="false">
      <c r="B21" s="0" t="s">
        <v>70</v>
      </c>
      <c r="C21" s="104" t="n">
        <v>0</v>
      </c>
      <c r="D21" s="104" t="n">
        <v>0</v>
      </c>
      <c r="E21" s="104" t="n">
        <f aca="false">D21-C21</f>
        <v>0</v>
      </c>
      <c r="G21" s="0" t="s">
        <v>70</v>
      </c>
      <c r="H21" s="104" t="n">
        <v>0</v>
      </c>
      <c r="I21" s="104" t="n">
        <v>0</v>
      </c>
      <c r="J21" s="104" t="n">
        <v>0</v>
      </c>
      <c r="K21" s="104" t="n">
        <v>0</v>
      </c>
      <c r="M21" s="0" t="s">
        <v>70</v>
      </c>
      <c r="N21" s="106" t="n">
        <v>0</v>
      </c>
      <c r="O21" s="106" t="n">
        <v>0</v>
      </c>
      <c r="P21" s="106" t="n">
        <v>0</v>
      </c>
      <c r="Q21" s="104" t="n">
        <v>0</v>
      </c>
      <c r="U21" s="105" t="n">
        <f aca="false">N21-H21</f>
        <v>0</v>
      </c>
      <c r="V21" s="105" t="n">
        <f aca="false">O21-I21</f>
        <v>0</v>
      </c>
      <c r="W21" s="105" t="n">
        <f aca="false">P21-J21</f>
        <v>0</v>
      </c>
      <c r="X21" s="105" t="n">
        <f aca="false">Q21-K21</f>
        <v>0</v>
      </c>
      <c r="AA21" s="0" t="s">
        <v>70</v>
      </c>
      <c r="AB21" s="104" t="n">
        <v>0</v>
      </c>
      <c r="AC21" s="104" t="n">
        <v>0</v>
      </c>
      <c r="AD21" s="105" t="n">
        <f aca="false">AC21-AB21</f>
        <v>0</v>
      </c>
    </row>
    <row r="22" customFormat="false" ht="12.75" hidden="false" customHeight="false" outlineLevel="0" collapsed="false">
      <c r="B22" s="0" t="s">
        <v>71</v>
      </c>
      <c r="C22" s="104" t="n">
        <v>0</v>
      </c>
      <c r="D22" s="104" t="n">
        <v>0</v>
      </c>
      <c r="E22" s="104" t="n">
        <f aca="false">D22-C22</f>
        <v>0</v>
      </c>
      <c r="G22" s="0" t="s">
        <v>71</v>
      </c>
      <c r="H22" s="104" t="n">
        <v>0</v>
      </c>
      <c r="I22" s="104" t="n">
        <v>0</v>
      </c>
      <c r="J22" s="104" t="n">
        <v>0</v>
      </c>
      <c r="K22" s="104" t="n">
        <v>0</v>
      </c>
      <c r="M22" s="0" t="s">
        <v>71</v>
      </c>
      <c r="N22" s="106" t="n">
        <v>0</v>
      </c>
      <c r="O22" s="106" t="n">
        <v>0</v>
      </c>
      <c r="P22" s="106" t="n">
        <v>0</v>
      </c>
      <c r="Q22" s="104" t="n">
        <v>0</v>
      </c>
      <c r="U22" s="105" t="n">
        <f aca="false">N22-H22</f>
        <v>0</v>
      </c>
      <c r="V22" s="105" t="n">
        <f aca="false">O22-I22</f>
        <v>0</v>
      </c>
      <c r="W22" s="105" t="n">
        <f aca="false">P22-J22</f>
        <v>0</v>
      </c>
      <c r="X22" s="105" t="n">
        <f aca="false">Q22-K22</f>
        <v>0</v>
      </c>
      <c r="AA22" s="0" t="s">
        <v>71</v>
      </c>
      <c r="AB22" s="104" t="n">
        <v>0</v>
      </c>
      <c r="AC22" s="104" t="n">
        <v>0</v>
      </c>
      <c r="AD22" s="105" t="n">
        <f aca="false">AC22-AB22</f>
        <v>0</v>
      </c>
    </row>
    <row r="23" customFormat="false" ht="12.75" hidden="false" customHeight="false" outlineLevel="0" collapsed="false">
      <c r="B23" s="0" t="s">
        <v>72</v>
      </c>
      <c r="C23" s="104" t="n">
        <v>-1262739.38</v>
      </c>
      <c r="D23" s="104" t="n">
        <v>0</v>
      </c>
      <c r="E23" s="104" t="n">
        <f aca="false">D23-C23</f>
        <v>1262739.38</v>
      </c>
      <c r="G23" s="0" t="s">
        <v>72</v>
      </c>
      <c r="H23" s="104" t="n">
        <v>0</v>
      </c>
      <c r="I23" s="104" t="n">
        <v>0</v>
      </c>
      <c r="J23" s="104" t="n">
        <v>0</v>
      </c>
      <c r="K23" s="104" t="n">
        <v>0</v>
      </c>
      <c r="M23" s="0" t="s">
        <v>72</v>
      </c>
      <c r="N23" s="106" t="n">
        <v>0</v>
      </c>
      <c r="O23" s="106" t="n">
        <v>0</v>
      </c>
      <c r="P23" s="106" t="n">
        <v>0</v>
      </c>
      <c r="Q23" s="104" t="n">
        <v>0</v>
      </c>
      <c r="U23" s="105"/>
      <c r="V23" s="105"/>
      <c r="W23" s="105"/>
      <c r="X23" s="105"/>
      <c r="AA23" s="0" t="s">
        <v>72</v>
      </c>
      <c r="AB23" s="104" t="n">
        <v>-1262739.38</v>
      </c>
      <c r="AC23" s="104" t="n">
        <v>0</v>
      </c>
      <c r="AD23" s="105" t="n">
        <f aca="false">AC23-AB23</f>
        <v>1262739.38</v>
      </c>
    </row>
    <row r="24" customFormat="false" ht="12.75" hidden="false" customHeight="false" outlineLevel="0" collapsed="false">
      <c r="C24" s="105"/>
      <c r="D24" s="105"/>
      <c r="E24" s="105"/>
      <c r="N24" s="104"/>
      <c r="O24" s="104"/>
      <c r="P24" s="104"/>
      <c r="Q24" s="104"/>
      <c r="U24" s="105"/>
      <c r="V24" s="105"/>
      <c r="W24" s="105"/>
      <c r="X24" s="105"/>
    </row>
    <row r="26" customFormat="false" ht="12.75" hidden="false" customHeight="false" outlineLevel="0" collapsed="false">
      <c r="B26" s="2" t="s">
        <v>0</v>
      </c>
      <c r="G26" s="2" t="s">
        <v>0</v>
      </c>
      <c r="N26" s="2" t="s">
        <v>0</v>
      </c>
      <c r="AA26" s="2" t="s">
        <v>0</v>
      </c>
    </row>
    <row r="27" customFormat="false" ht="12.75" hidden="false" customHeight="true" outlineLevel="0" collapsed="false">
      <c r="B27" s="103" t="s">
        <v>73</v>
      </c>
      <c r="G27" s="103" t="s">
        <v>74</v>
      </c>
      <c r="N27" s="103" t="s">
        <v>11</v>
      </c>
      <c r="AA27" s="103" t="s">
        <v>75</v>
      </c>
    </row>
    <row r="29" customFormat="false" ht="12.75" hidden="false" customHeight="false" outlineLevel="0" collapsed="false">
      <c r="C29" s="0" t="s">
        <v>74</v>
      </c>
      <c r="D29" s="0" t="s">
        <v>76</v>
      </c>
      <c r="H29" s="0" t="s">
        <v>66</v>
      </c>
      <c r="O29" s="0" t="s">
        <v>66</v>
      </c>
      <c r="P29" s="0" t="s">
        <v>18</v>
      </c>
      <c r="Q29" s="0" t="s">
        <v>67</v>
      </c>
      <c r="R29" s="0" t="s">
        <v>20</v>
      </c>
      <c r="AB29" s="0" t="s">
        <v>11</v>
      </c>
      <c r="AC29" s="0" t="s">
        <v>76</v>
      </c>
    </row>
    <row r="30" customFormat="false" ht="12.75" hidden="false" customHeight="false" outlineLevel="0" collapsed="false">
      <c r="B30" s="0" t="s">
        <v>61</v>
      </c>
      <c r="C30" s="107" t="n">
        <v>20</v>
      </c>
      <c r="D30" s="107" t="n">
        <v>31</v>
      </c>
      <c r="G30" s="0" t="s">
        <v>61</v>
      </c>
      <c r="H30" s="107" t="n">
        <v>20</v>
      </c>
      <c r="N30" s="0" t="s">
        <v>61</v>
      </c>
      <c r="O30" s="107" t="n">
        <v>21</v>
      </c>
      <c r="P30" s="107" t="n">
        <v>22</v>
      </c>
      <c r="Q30" s="107" t="n">
        <v>22</v>
      </c>
      <c r="R30" s="51" t="n">
        <v>65</v>
      </c>
      <c r="AA30" s="0" t="s">
        <v>77</v>
      </c>
      <c r="AB30" s="51" t="n">
        <v>38</v>
      </c>
      <c r="AC30" s="51" t="n">
        <v>26</v>
      </c>
    </row>
  </sheetData>
  <mergeCells count="5">
    <mergeCell ref="C4:E4"/>
    <mergeCell ref="H4:K4"/>
    <mergeCell ref="N4:Q4"/>
    <mergeCell ref="U4:X4"/>
    <mergeCell ref="AB4:A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6:M71"/>
  <sheetViews>
    <sheetView showFormulas="false" showGridLines="true" showRowColHeaders="true" showZeros="true" rightToLeft="false" tabSelected="true" showOutlineSymbols="true" defaultGridColor="true" view="normal" topLeftCell="A4" colorId="64" zoomScale="100" zoomScaleNormal="100" zoomScalePageLayoutView="100" workbookViewId="0">
      <selection pane="topLeft" activeCell="M19" activeCellId="0" sqref="M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28"/>
    <col collapsed="false" customWidth="true" hidden="false" outlineLevel="0" max="2" min="2" style="0" width="22.7"/>
    <col collapsed="false" customWidth="true" hidden="false" outlineLevel="0" max="3" min="3" style="0" width="21.28"/>
    <col collapsed="false" customWidth="true" hidden="false" outlineLevel="0" max="12" min="4" style="0" width="15.85"/>
  </cols>
  <sheetData>
    <row r="6" customFormat="false" ht="12.75" hidden="false" customHeight="false" outlineLevel="0" collapsed="false">
      <c r="A6" s="2" t="s">
        <v>0</v>
      </c>
    </row>
    <row r="7" customFormat="false" ht="12.75" hidden="false" customHeight="true" outlineLevel="0" collapsed="false">
      <c r="A7" s="108" t="s">
        <v>66</v>
      </c>
      <c r="B7" s="108" t="s">
        <v>62</v>
      </c>
    </row>
    <row r="9" customFormat="false" ht="25.5" hidden="false" customHeight="false" outlineLevel="0" collapsed="false">
      <c r="A9" s="109"/>
      <c r="B9" s="109"/>
      <c r="C9" s="110" t="s">
        <v>61</v>
      </c>
      <c r="D9" s="109"/>
      <c r="E9" s="109"/>
      <c r="F9" s="111"/>
      <c r="G9" s="111"/>
      <c r="H9" s="111"/>
      <c r="I9" s="111"/>
      <c r="J9" s="111"/>
      <c r="K9" s="111"/>
      <c r="L9" s="111"/>
      <c r="M9" s="111"/>
    </row>
    <row r="10" customFormat="false" ht="12.75" hidden="false" customHeight="false" outlineLevel="0" collapsed="false">
      <c r="A10" s="109"/>
      <c r="B10" s="109"/>
      <c r="C10" s="109"/>
      <c r="D10" s="109"/>
      <c r="E10" s="109"/>
      <c r="F10" s="111"/>
      <c r="G10" s="111"/>
      <c r="H10" s="111"/>
      <c r="I10" s="111"/>
      <c r="J10" s="111"/>
      <c r="K10" s="111"/>
      <c r="L10" s="111"/>
      <c r="M10" s="111"/>
    </row>
    <row r="11" customFormat="false" ht="12.75" hidden="false" customHeight="true" outlineLevel="0" collapsed="false">
      <c r="A11" s="112" t="s">
        <v>7</v>
      </c>
      <c r="B11" s="113" t="s">
        <v>24</v>
      </c>
      <c r="C11" s="114" t="n">
        <v>393754.8</v>
      </c>
      <c r="D11" s="5"/>
      <c r="E11" s="5"/>
      <c r="F11" s="5"/>
      <c r="G11" s="5"/>
      <c r="H11" s="5"/>
      <c r="I11" s="5"/>
      <c r="J11" s="5"/>
      <c r="K11" s="5"/>
      <c r="L11" s="5"/>
    </row>
    <row r="12" customFormat="false" ht="12.75" hidden="false" customHeight="false" outlineLevel="0" collapsed="false">
      <c r="A12" s="112"/>
      <c r="B12" s="113" t="s">
        <v>25</v>
      </c>
      <c r="C12" s="114" t="n">
        <v>43687.84</v>
      </c>
      <c r="D12" s="5"/>
      <c r="E12" s="5"/>
      <c r="F12" s="5"/>
      <c r="G12" s="5"/>
      <c r="H12" s="5"/>
      <c r="I12" s="5"/>
      <c r="J12" s="5"/>
      <c r="K12" s="5"/>
      <c r="L12" s="5"/>
    </row>
    <row r="13" customFormat="false" ht="12.75" hidden="false" customHeight="false" outlineLevel="0" collapsed="false">
      <c r="A13" s="112"/>
      <c r="B13" s="113" t="s">
        <v>30</v>
      </c>
      <c r="C13" s="114" t="n">
        <v>1301.98</v>
      </c>
      <c r="D13" s="5"/>
      <c r="E13" s="5"/>
      <c r="F13" s="5"/>
      <c r="G13" s="5"/>
      <c r="H13" s="5"/>
      <c r="I13" s="5"/>
      <c r="J13" s="5"/>
      <c r="K13" s="5"/>
      <c r="L13" s="5"/>
    </row>
    <row r="14" customFormat="false" ht="12.75" hidden="false" customHeight="false" outlineLevel="0" collapsed="false">
      <c r="A14" s="112"/>
      <c r="B14" s="113" t="s">
        <v>31</v>
      </c>
      <c r="C14" s="114" t="n">
        <v>152519.09</v>
      </c>
      <c r="D14" s="5"/>
      <c r="E14" s="5"/>
      <c r="F14" s="5"/>
      <c r="G14" s="5"/>
      <c r="H14" s="5"/>
      <c r="I14" s="5"/>
      <c r="J14" s="5"/>
      <c r="K14" s="5"/>
      <c r="L14" s="5"/>
    </row>
    <row r="15" customFormat="false" ht="12.75" hidden="false" customHeight="false" outlineLevel="0" collapsed="false">
      <c r="A15" s="112"/>
      <c r="B15" s="113" t="s">
        <v>35</v>
      </c>
      <c r="C15" s="114" t="n">
        <v>7912.5</v>
      </c>
      <c r="D15" s="5"/>
      <c r="E15" s="5"/>
      <c r="F15" s="5"/>
      <c r="G15" s="5"/>
      <c r="H15" s="5"/>
      <c r="I15" s="5"/>
      <c r="J15" s="5"/>
      <c r="K15" s="5"/>
      <c r="L15" s="5"/>
    </row>
    <row r="16" customFormat="false" ht="12.75" hidden="false" customHeight="false" outlineLevel="0" collapsed="false">
      <c r="A16" s="112"/>
      <c r="B16" s="113" t="s">
        <v>36</v>
      </c>
      <c r="C16" s="114" t="n">
        <v>23128.98</v>
      </c>
      <c r="D16" s="5"/>
      <c r="E16" s="5"/>
      <c r="F16" s="5"/>
      <c r="G16" s="5"/>
      <c r="H16" s="5"/>
      <c r="I16" s="5"/>
      <c r="J16" s="5"/>
      <c r="K16" s="5"/>
      <c r="L16" s="5"/>
    </row>
    <row r="17" customFormat="false" ht="12.75" hidden="false" customHeight="false" outlineLevel="0" collapsed="false">
      <c r="A17" s="112"/>
      <c r="B17" s="113" t="s">
        <v>41</v>
      </c>
      <c r="C17" s="114" t="n">
        <v>84356.66</v>
      </c>
      <c r="D17" s="5"/>
      <c r="E17" s="5"/>
      <c r="F17" s="5"/>
      <c r="G17" s="5"/>
      <c r="H17" s="5"/>
      <c r="I17" s="5"/>
      <c r="J17" s="5"/>
      <c r="K17" s="5"/>
      <c r="L17" s="5"/>
    </row>
    <row r="18" customFormat="false" ht="12.75" hidden="false" customHeight="false" outlineLevel="0" collapsed="false">
      <c r="A18" s="112"/>
      <c r="B18" s="113" t="s">
        <v>68</v>
      </c>
      <c r="C18" s="114" t="n">
        <v>281.1</v>
      </c>
      <c r="D18" s="5"/>
      <c r="E18" s="5"/>
      <c r="F18" s="5"/>
      <c r="G18" s="5"/>
      <c r="H18" s="5"/>
      <c r="I18" s="5"/>
      <c r="J18" s="5"/>
      <c r="K18" s="5"/>
      <c r="L18" s="5"/>
    </row>
    <row r="19" customFormat="false" ht="12.75" hidden="false" customHeight="false" outlineLevel="0" collapsed="false">
      <c r="A19" s="112"/>
      <c r="B19" s="115" t="s">
        <v>69</v>
      </c>
      <c r="C19" s="116" t="n">
        <v>0</v>
      </c>
      <c r="D19" s="5"/>
      <c r="E19" s="5"/>
      <c r="F19" s="5"/>
      <c r="G19" s="5"/>
      <c r="H19" s="5"/>
      <c r="I19" s="5"/>
      <c r="J19" s="5"/>
      <c r="K19" s="5"/>
      <c r="L19" s="5"/>
    </row>
    <row r="20" customFormat="false" ht="12.75" hidden="false" customHeight="false" outlineLevel="0" collapsed="false">
      <c r="A20" s="112"/>
      <c r="B20" s="117"/>
      <c r="C20" s="118"/>
      <c r="D20" s="5"/>
      <c r="E20" s="5"/>
      <c r="F20" s="5"/>
      <c r="G20" s="5"/>
      <c r="H20" s="5"/>
      <c r="I20" s="5"/>
      <c r="J20" s="5"/>
      <c r="K20" s="5"/>
      <c r="L20" s="5"/>
    </row>
    <row r="21" customFormat="false" ht="13.5" hidden="false" customHeight="false" outlineLevel="0" collapsed="false">
      <c r="A21" s="112"/>
      <c r="B21" s="119" t="s">
        <v>47</v>
      </c>
      <c r="C21" s="120" t="n">
        <v>706942.95</v>
      </c>
      <c r="D21" s="121"/>
      <c r="E21" s="121"/>
      <c r="F21" s="121"/>
      <c r="G21" s="121"/>
      <c r="H21" s="121"/>
      <c r="I21" s="121"/>
      <c r="J21" s="121"/>
      <c r="K21" s="121"/>
      <c r="L21" s="121"/>
    </row>
    <row r="22" customFormat="false" ht="13.5" hidden="false" customHeight="false" outlineLevel="0" collapsed="false">
      <c r="A22" s="112"/>
      <c r="B22" s="122"/>
      <c r="C22" s="123"/>
      <c r="D22" s="121"/>
      <c r="E22" s="121"/>
      <c r="F22" s="121"/>
      <c r="G22" s="121"/>
      <c r="H22" s="121"/>
      <c r="I22" s="121"/>
      <c r="J22" s="121"/>
      <c r="K22" s="121"/>
      <c r="L22" s="121"/>
    </row>
    <row r="23" customFormat="false" ht="12.75" hidden="true" customHeight="true" outlineLevel="0" collapsed="false">
      <c r="A23" s="112"/>
      <c r="B23" s="71"/>
      <c r="C23" s="123"/>
      <c r="D23" s="121"/>
      <c r="E23" s="121"/>
      <c r="F23" s="121"/>
      <c r="G23" s="121"/>
      <c r="H23" s="121"/>
      <c r="I23" s="121"/>
      <c r="J23" s="121"/>
      <c r="K23" s="121"/>
      <c r="L23" s="121"/>
    </row>
    <row r="24" customFormat="false" ht="12.75" hidden="true" customHeight="true" outlineLevel="0" collapsed="false">
      <c r="A24" s="112"/>
      <c r="B24" s="2" t="s">
        <v>0</v>
      </c>
      <c r="C24" s="123"/>
      <c r="D24" s="121"/>
      <c r="E24" s="121"/>
      <c r="F24" s="121"/>
      <c r="G24" s="121"/>
      <c r="H24" s="121"/>
      <c r="I24" s="121"/>
      <c r="J24" s="121"/>
      <c r="K24" s="121"/>
      <c r="L24" s="121"/>
    </row>
    <row r="25" customFormat="false" ht="12.75" hidden="true" customHeight="true" outlineLevel="0" collapsed="false">
      <c r="A25" s="112"/>
      <c r="B25" s="124" t="s">
        <v>66</v>
      </c>
      <c r="C25" s="123"/>
      <c r="D25" s="121"/>
      <c r="E25" s="121"/>
      <c r="F25" s="121"/>
      <c r="G25" s="121"/>
      <c r="H25" s="121"/>
      <c r="I25" s="121"/>
      <c r="J25" s="121"/>
      <c r="K25" s="121"/>
      <c r="L25" s="121"/>
    </row>
    <row r="26" customFormat="false" ht="12.75" hidden="true" customHeight="true" outlineLevel="0" collapsed="false">
      <c r="A26" s="112"/>
      <c r="B26" s="71"/>
      <c r="C26" s="123"/>
      <c r="D26" s="121"/>
      <c r="E26" s="121"/>
      <c r="F26" s="121"/>
      <c r="G26" s="121"/>
      <c r="H26" s="121"/>
      <c r="I26" s="121"/>
      <c r="J26" s="121"/>
      <c r="K26" s="121"/>
      <c r="L26" s="121"/>
    </row>
    <row r="27" customFormat="false" ht="12.75" hidden="true" customHeight="true" outlineLevel="0" collapsed="false">
      <c r="A27" s="112"/>
      <c r="B27" s="71"/>
      <c r="C27" s="123" t="s">
        <v>77</v>
      </c>
      <c r="D27" s="121"/>
      <c r="E27" s="121"/>
      <c r="F27" s="121"/>
      <c r="G27" s="121"/>
      <c r="H27" s="121"/>
      <c r="I27" s="121"/>
      <c r="J27" s="121"/>
      <c r="K27" s="121"/>
      <c r="L27" s="121"/>
    </row>
    <row r="28" customFormat="false" ht="22.5" hidden="false" customHeight="true" outlineLevel="0" collapsed="false">
      <c r="A28" s="112"/>
      <c r="B28" s="71" t="s">
        <v>74</v>
      </c>
      <c r="C28" s="123" t="n">
        <v>20</v>
      </c>
      <c r="D28" s="121"/>
      <c r="E28" s="121"/>
      <c r="F28" s="121"/>
      <c r="G28" s="121"/>
      <c r="H28" s="121"/>
      <c r="I28" s="121"/>
      <c r="J28" s="121"/>
      <c r="K28" s="121"/>
      <c r="L28" s="121"/>
    </row>
    <row r="29" customFormat="false" ht="12.75" hidden="false" customHeight="true" outlineLevel="0" collapsed="false">
      <c r="A29" s="112"/>
      <c r="B29" s="122"/>
      <c r="C29" s="123"/>
      <c r="D29" s="121"/>
      <c r="E29" s="121"/>
      <c r="F29" s="121"/>
      <c r="G29" s="121"/>
      <c r="H29" s="121"/>
      <c r="I29" s="121"/>
      <c r="J29" s="121"/>
      <c r="K29" s="121"/>
      <c r="L29" s="121"/>
    </row>
    <row r="30" customFormat="false" ht="12.75" hidden="false" customHeight="false" outlineLevel="0" collapsed="false">
      <c r="A30" s="112"/>
      <c r="B30" s="71"/>
      <c r="C30" s="125"/>
      <c r="D30" s="123"/>
      <c r="E30" s="123"/>
      <c r="F30" s="123"/>
      <c r="G30" s="121"/>
      <c r="H30" s="121"/>
      <c r="I30" s="121"/>
      <c r="J30" s="121"/>
      <c r="K30" s="121"/>
      <c r="L30" s="121"/>
    </row>
    <row r="31" customFormat="false" ht="12.75" hidden="false" customHeight="false" outlineLevel="0" collapsed="false">
      <c r="A31" s="112"/>
      <c r="B31" s="71"/>
      <c r="C31" s="118"/>
    </row>
    <row r="32" customFormat="false" ht="12.75" hidden="false" customHeight="false" outlineLevel="0" collapsed="false">
      <c r="A32" s="112"/>
      <c r="B32" s="71"/>
      <c r="C32" s="125"/>
    </row>
    <row r="33" customFormat="false" ht="12.75" hidden="false" customHeight="false" outlineLevel="0" collapsed="false">
      <c r="A33" s="112"/>
      <c r="B33" s="71"/>
      <c r="C33" s="125"/>
    </row>
    <row r="34" customFormat="false" ht="12.75" hidden="false" customHeight="true" outlineLevel="0" collapsed="false">
      <c r="A34" s="112" t="s">
        <v>64</v>
      </c>
      <c r="B34" s="113" t="s">
        <v>24</v>
      </c>
      <c r="C34" s="126" t="n">
        <v>286582.25</v>
      </c>
      <c r="D34" s="5"/>
      <c r="E34" s="5"/>
      <c r="F34" s="5"/>
      <c r="G34" s="5"/>
      <c r="H34" s="5"/>
      <c r="I34" s="5"/>
      <c r="J34" s="5"/>
      <c r="K34" s="5"/>
      <c r="L34" s="5"/>
    </row>
    <row r="35" customFormat="false" ht="12.75" hidden="false" customHeight="false" outlineLevel="0" collapsed="false">
      <c r="A35" s="112"/>
      <c r="B35" s="113" t="s">
        <v>25</v>
      </c>
      <c r="C35" s="126" t="n">
        <v>212370</v>
      </c>
      <c r="D35" s="5"/>
      <c r="E35" s="5"/>
      <c r="F35" s="5"/>
      <c r="G35" s="5"/>
      <c r="H35" s="5"/>
      <c r="I35" s="5"/>
      <c r="J35" s="5"/>
      <c r="K35" s="5"/>
      <c r="L35" s="5"/>
    </row>
    <row r="36" customFormat="false" ht="12.75" hidden="false" customHeight="false" outlineLevel="0" collapsed="false">
      <c r="A36" s="112"/>
      <c r="B36" s="113" t="s">
        <v>30</v>
      </c>
      <c r="C36" s="126" t="n">
        <v>4014</v>
      </c>
      <c r="D36" s="5"/>
      <c r="E36" s="5"/>
      <c r="F36" s="5"/>
      <c r="G36" s="5"/>
      <c r="H36" s="5"/>
      <c r="I36" s="5"/>
      <c r="J36" s="5"/>
      <c r="K36" s="5"/>
      <c r="L36" s="5"/>
    </row>
    <row r="37" customFormat="false" ht="12.75" hidden="false" customHeight="false" outlineLevel="0" collapsed="false">
      <c r="A37" s="112"/>
      <c r="B37" s="113" t="s">
        <v>31</v>
      </c>
      <c r="C37" s="126" t="n">
        <v>117508.0002</v>
      </c>
      <c r="D37" s="5"/>
      <c r="E37" s="5"/>
      <c r="F37" s="5"/>
      <c r="G37" s="5"/>
      <c r="H37" s="5"/>
      <c r="I37" s="5"/>
      <c r="J37" s="5"/>
      <c r="K37" s="5"/>
      <c r="L37" s="5"/>
    </row>
    <row r="38" customFormat="false" ht="12.75" hidden="false" customHeight="false" outlineLevel="0" collapsed="false">
      <c r="A38" s="112"/>
      <c r="B38" s="113" t="s">
        <v>35</v>
      </c>
      <c r="C38" s="126" t="n">
        <v>463139</v>
      </c>
      <c r="D38" s="5"/>
      <c r="E38" s="5"/>
      <c r="F38" s="5"/>
      <c r="G38" s="5"/>
      <c r="H38" s="5"/>
      <c r="I38" s="5"/>
      <c r="J38" s="5"/>
      <c r="K38" s="5"/>
      <c r="L38" s="5"/>
    </row>
    <row r="39" customFormat="false" ht="12.75" hidden="false" customHeight="false" outlineLevel="0" collapsed="false">
      <c r="A39" s="112"/>
      <c r="B39" s="113" t="s">
        <v>36</v>
      </c>
      <c r="C39" s="126" t="n">
        <v>5000</v>
      </c>
      <c r="D39" s="5"/>
      <c r="E39" s="5"/>
      <c r="F39" s="5"/>
      <c r="G39" s="5"/>
      <c r="H39" s="5"/>
      <c r="I39" s="5"/>
      <c r="J39" s="5"/>
      <c r="K39" s="5"/>
      <c r="L39" s="5"/>
    </row>
    <row r="40" customFormat="false" ht="12.75" hidden="false" customHeight="false" outlineLevel="0" collapsed="false">
      <c r="A40" s="112"/>
      <c r="B40" s="113" t="s">
        <v>41</v>
      </c>
      <c r="C40" s="126" t="n">
        <v>23476</v>
      </c>
      <c r="D40" s="5"/>
      <c r="E40" s="5"/>
      <c r="F40" s="5"/>
      <c r="G40" s="5"/>
      <c r="H40" s="5"/>
      <c r="I40" s="5"/>
      <c r="J40" s="5"/>
      <c r="K40" s="5"/>
      <c r="L40" s="5"/>
    </row>
    <row r="41" customFormat="false" ht="12.75" hidden="false" customHeight="false" outlineLevel="0" collapsed="false">
      <c r="A41" s="112"/>
      <c r="B41" s="113" t="s">
        <v>68</v>
      </c>
      <c r="C41" s="126" t="n">
        <v>11194</v>
      </c>
      <c r="D41" s="5"/>
      <c r="E41" s="5"/>
      <c r="F41" s="5"/>
      <c r="G41" s="5"/>
      <c r="H41" s="5"/>
      <c r="I41" s="5"/>
      <c r="J41" s="5"/>
      <c r="K41" s="5"/>
      <c r="L41" s="5"/>
    </row>
    <row r="42" customFormat="false" ht="12.75" hidden="false" customHeight="false" outlineLevel="0" collapsed="false">
      <c r="A42" s="112"/>
      <c r="B42" s="115" t="s">
        <v>69</v>
      </c>
      <c r="C42" s="127" t="n">
        <v>0</v>
      </c>
      <c r="D42" s="5"/>
      <c r="E42" s="5"/>
      <c r="F42" s="5"/>
      <c r="G42" s="5"/>
      <c r="H42" s="5"/>
      <c r="I42" s="5"/>
      <c r="J42" s="5"/>
      <c r="K42" s="5"/>
      <c r="L42" s="5"/>
    </row>
    <row r="43" customFormat="false" ht="12.75" hidden="false" customHeight="false" outlineLevel="0" collapsed="false">
      <c r="A43" s="112"/>
      <c r="B43" s="117"/>
      <c r="C43" s="118"/>
      <c r="D43" s="5"/>
      <c r="E43" s="5"/>
      <c r="F43" s="5"/>
      <c r="G43" s="5"/>
      <c r="H43" s="5"/>
      <c r="I43" s="5"/>
      <c r="J43" s="5"/>
      <c r="K43" s="5"/>
      <c r="L43" s="5"/>
    </row>
    <row r="44" customFormat="false" ht="13.5" hidden="false" customHeight="false" outlineLevel="0" collapsed="false">
      <c r="A44" s="112"/>
      <c r="B44" s="119" t="s">
        <v>47</v>
      </c>
      <c r="C44" s="128" t="n">
        <v>1123283.2502</v>
      </c>
      <c r="D44" s="121"/>
      <c r="E44" s="121"/>
      <c r="F44" s="121"/>
      <c r="G44" s="121"/>
      <c r="H44" s="121"/>
      <c r="I44" s="121"/>
      <c r="J44" s="121"/>
      <c r="K44" s="121"/>
      <c r="L44" s="121"/>
    </row>
    <row r="45" customFormat="false" ht="13.5" hidden="false" customHeight="false" outlineLevel="0" collapsed="false">
      <c r="A45" s="129"/>
      <c r="B45" s="119"/>
      <c r="C45" s="123"/>
      <c r="D45" s="123"/>
      <c r="E45" s="123"/>
      <c r="F45" s="123"/>
      <c r="G45" s="123"/>
      <c r="H45" s="123"/>
      <c r="I45" s="123"/>
      <c r="J45" s="121"/>
      <c r="K45" s="121"/>
      <c r="L45" s="121"/>
    </row>
    <row r="46" customFormat="false" ht="12.75" hidden="true" customHeight="false" outlineLevel="0" collapsed="false">
      <c r="A46" s="129"/>
      <c r="B46" s="119"/>
      <c r="C46" s="123"/>
      <c r="D46" s="123"/>
      <c r="E46" s="123"/>
      <c r="F46" s="123"/>
      <c r="G46" s="123"/>
      <c r="H46" s="123"/>
      <c r="I46" s="123"/>
      <c r="J46" s="121"/>
      <c r="K46" s="121"/>
      <c r="L46" s="121"/>
    </row>
    <row r="47" customFormat="false" ht="12.75" hidden="true" customHeight="false" outlineLevel="0" collapsed="false">
      <c r="A47" s="129"/>
      <c r="B47" s="130" t="s">
        <v>0</v>
      </c>
      <c r="C47" s="123"/>
      <c r="D47" s="123"/>
      <c r="E47" s="123"/>
      <c r="F47" s="123"/>
      <c r="G47" s="123"/>
      <c r="H47" s="123"/>
      <c r="I47" s="123"/>
      <c r="J47" s="121"/>
      <c r="K47" s="121"/>
      <c r="L47" s="121"/>
    </row>
    <row r="48" customFormat="false" ht="12.75" hidden="true" customHeight="true" outlineLevel="0" collapsed="false">
      <c r="A48" s="129"/>
      <c r="B48" s="131" t="s">
        <v>66</v>
      </c>
      <c r="C48" s="123"/>
      <c r="D48" s="123"/>
      <c r="E48" s="123"/>
      <c r="F48" s="123"/>
      <c r="G48" s="123"/>
      <c r="H48" s="123"/>
      <c r="I48" s="123"/>
      <c r="J48" s="121"/>
      <c r="K48" s="121"/>
      <c r="L48" s="121"/>
    </row>
    <row r="49" customFormat="false" ht="12.75" hidden="true" customHeight="false" outlineLevel="0" collapsed="false">
      <c r="A49" s="129"/>
      <c r="B49" s="119"/>
      <c r="C49" s="123"/>
      <c r="D49" s="123"/>
      <c r="E49" s="123"/>
      <c r="F49" s="123"/>
      <c r="G49" s="123"/>
      <c r="H49" s="123"/>
      <c r="I49" s="123"/>
      <c r="J49" s="121"/>
      <c r="K49" s="121"/>
      <c r="L49" s="121"/>
    </row>
    <row r="50" customFormat="false" ht="12.75" hidden="true" customHeight="false" outlineLevel="0" collapsed="false">
      <c r="A50" s="129"/>
      <c r="B50" s="119"/>
      <c r="C50" s="123" t="s">
        <v>77</v>
      </c>
      <c r="D50" s="123"/>
      <c r="E50" s="123"/>
      <c r="F50" s="123"/>
      <c r="G50" s="123"/>
      <c r="H50" s="123"/>
      <c r="I50" s="123"/>
      <c r="J50" s="121"/>
      <c r="K50" s="121"/>
      <c r="L50" s="121"/>
    </row>
    <row r="51" customFormat="false" ht="12.75" hidden="false" customHeight="false" outlineLevel="0" collapsed="false">
      <c r="A51" s="129"/>
      <c r="B51" s="119" t="s">
        <v>11</v>
      </c>
      <c r="C51" s="123" t="n">
        <v>21</v>
      </c>
      <c r="D51" s="123"/>
      <c r="E51" s="123"/>
      <c r="F51" s="123"/>
      <c r="G51" s="123"/>
      <c r="H51" s="123"/>
      <c r="I51" s="123"/>
      <c r="J51" s="121"/>
      <c r="K51" s="121"/>
      <c r="L51" s="121"/>
    </row>
    <row r="52" customFormat="false" ht="12.75" hidden="false" customHeight="false" outlineLevel="0" collapsed="false">
      <c r="A52" s="129"/>
      <c r="B52" s="119"/>
      <c r="C52" s="123"/>
      <c r="D52" s="123"/>
      <c r="E52" s="123"/>
      <c r="F52" s="123"/>
      <c r="G52" s="123"/>
      <c r="H52" s="123"/>
      <c r="I52" s="123"/>
      <c r="J52" s="121"/>
      <c r="K52" s="121"/>
      <c r="L52" s="121"/>
    </row>
    <row r="53" customFormat="false" ht="12.75" hidden="false" customHeight="false" outlineLevel="0" collapsed="false">
      <c r="A53" s="129"/>
      <c r="B53" s="119"/>
      <c r="C53" s="123"/>
      <c r="D53" s="123"/>
      <c r="E53" s="123"/>
      <c r="F53" s="123"/>
      <c r="G53" s="123"/>
      <c r="H53" s="123"/>
      <c r="I53" s="123"/>
      <c r="J53" s="121"/>
      <c r="K53" s="121"/>
      <c r="L53" s="121"/>
    </row>
    <row r="54" customFormat="false" ht="12.75" hidden="false" customHeight="false" outlineLevel="0" collapsed="false">
      <c r="A54" s="5"/>
    </row>
    <row r="56" customFormat="false" ht="12.75" hidden="false" customHeight="true" outlineLevel="0" collapsed="false">
      <c r="A56" s="112" t="s">
        <v>9</v>
      </c>
      <c r="B56" s="0" t="str">
        <f aca="false">B34</f>
        <v> Salaries &amp; Wages</v>
      </c>
      <c r="C56" s="105" t="n">
        <f aca="false">C34-C11</f>
        <v>-107172.55</v>
      </c>
      <c r="D56" s="105"/>
      <c r="E56" s="105"/>
      <c r="F56" s="105"/>
      <c r="G56" s="105"/>
      <c r="H56" s="105"/>
      <c r="I56" s="105"/>
      <c r="J56" s="105"/>
      <c r="K56" s="105"/>
      <c r="L56" s="105"/>
    </row>
    <row r="57" customFormat="false" ht="12.75" hidden="false" customHeight="false" outlineLevel="0" collapsed="false">
      <c r="A57" s="112"/>
      <c r="B57" s="0" t="str">
        <f aca="false">B35</f>
        <v> Travel &amp; Entertainment</v>
      </c>
      <c r="C57" s="105" t="n">
        <f aca="false">C35-C12</f>
        <v>168682.16</v>
      </c>
      <c r="D57" s="105"/>
      <c r="E57" s="105"/>
      <c r="F57" s="105"/>
      <c r="G57" s="105"/>
      <c r="H57" s="105"/>
      <c r="I57" s="105"/>
      <c r="J57" s="105"/>
      <c r="K57" s="105"/>
      <c r="L57" s="105"/>
    </row>
    <row r="58" customFormat="false" ht="12.75" hidden="false" customHeight="false" outlineLevel="0" collapsed="false">
      <c r="A58" s="112"/>
      <c r="B58" s="0" t="str">
        <f aca="false">B36</f>
        <v> Office Expenses</v>
      </c>
      <c r="C58" s="105" t="n">
        <f aca="false">C36-C13</f>
        <v>2712.02</v>
      </c>
      <c r="D58" s="105"/>
      <c r="E58" s="105"/>
      <c r="F58" s="105"/>
      <c r="G58" s="105"/>
      <c r="H58" s="105"/>
      <c r="I58" s="105"/>
      <c r="J58" s="105"/>
      <c r="K58" s="105"/>
      <c r="L58" s="105"/>
    </row>
    <row r="59" customFormat="false" ht="12.75" hidden="false" customHeight="false" outlineLevel="0" collapsed="false">
      <c r="A59" s="112"/>
      <c r="B59" s="0" t="str">
        <f aca="false">B37</f>
        <v> Consultancy</v>
      </c>
      <c r="C59" s="105" t="n">
        <f aca="false">C37-C14</f>
        <v>-35011.0898</v>
      </c>
      <c r="D59" s="105"/>
      <c r="E59" s="105"/>
      <c r="F59" s="105"/>
      <c r="G59" s="105"/>
      <c r="H59" s="105"/>
      <c r="I59" s="105"/>
      <c r="J59" s="105"/>
      <c r="K59" s="105"/>
      <c r="L59" s="105"/>
    </row>
    <row r="60" customFormat="false" ht="12.75" hidden="false" customHeight="false" outlineLevel="0" collapsed="false">
      <c r="A60" s="112"/>
      <c r="B60" s="0" t="str">
        <f aca="false">B38</f>
        <v> Audit &amp; Legal</v>
      </c>
      <c r="C60" s="105" t="n">
        <f aca="false">C38-C15</f>
        <v>455226.5</v>
      </c>
      <c r="D60" s="105"/>
      <c r="E60" s="105"/>
      <c r="F60" s="105"/>
      <c r="G60" s="105"/>
      <c r="H60" s="105"/>
      <c r="I60" s="105"/>
      <c r="J60" s="105"/>
      <c r="K60" s="105"/>
      <c r="L60" s="105"/>
    </row>
    <row r="61" customFormat="false" ht="12.75" hidden="false" customHeight="false" outlineLevel="0" collapsed="false">
      <c r="A61" s="112"/>
      <c r="B61" s="0" t="str">
        <f aca="false">B39</f>
        <v> Occupancy Costs</v>
      </c>
      <c r="C61" s="105" t="n">
        <f aca="false">C39-C16</f>
        <v>-18128.98</v>
      </c>
      <c r="D61" s="105"/>
      <c r="E61" s="105"/>
      <c r="F61" s="105"/>
      <c r="G61" s="105"/>
      <c r="H61" s="105"/>
      <c r="I61" s="105"/>
      <c r="J61" s="105"/>
      <c r="K61" s="105"/>
      <c r="L61" s="105"/>
    </row>
    <row r="62" customFormat="false" ht="12.75" hidden="false" customHeight="false" outlineLevel="0" collapsed="false">
      <c r="A62" s="112"/>
      <c r="B62" s="0" t="str">
        <f aca="false">B40</f>
        <v> General &amp; Admin</v>
      </c>
      <c r="C62" s="105" t="n">
        <f aca="false">C40-C17</f>
        <v>-60880.66</v>
      </c>
      <c r="D62" s="105"/>
      <c r="E62" s="105"/>
      <c r="F62" s="105"/>
      <c r="G62" s="105"/>
      <c r="H62" s="105"/>
      <c r="I62" s="105"/>
      <c r="J62" s="105"/>
      <c r="K62" s="105"/>
      <c r="L62" s="105"/>
    </row>
    <row r="63" customFormat="false" ht="12.75" hidden="false" customHeight="false" outlineLevel="0" collapsed="false">
      <c r="A63" s="112"/>
      <c r="B63" s="0" t="str">
        <f aca="false">B41</f>
        <v> Communications</v>
      </c>
      <c r="C63" s="105" t="n">
        <f aca="false">C41-C18</f>
        <v>10912.9</v>
      </c>
      <c r="D63" s="105"/>
      <c r="E63" s="105"/>
      <c r="F63" s="105"/>
      <c r="G63" s="105"/>
      <c r="H63" s="105"/>
      <c r="I63" s="105"/>
      <c r="J63" s="105"/>
      <c r="K63" s="105"/>
      <c r="L63" s="105"/>
    </row>
    <row r="64" customFormat="false" ht="12.75" hidden="false" customHeight="false" outlineLevel="0" collapsed="false">
      <c r="A64" s="112"/>
      <c r="B64" s="0" t="str">
        <f aca="false">B42</f>
        <v>Taxes Other Than Income</v>
      </c>
      <c r="C64" s="105" t="n">
        <f aca="false">C42-C19</f>
        <v>0</v>
      </c>
      <c r="D64" s="105"/>
      <c r="E64" s="105"/>
      <c r="F64" s="105"/>
      <c r="G64" s="105"/>
      <c r="H64" s="105"/>
      <c r="I64" s="105"/>
      <c r="J64" s="105"/>
      <c r="K64" s="105"/>
      <c r="L64" s="105"/>
    </row>
    <row r="65" customFormat="false" ht="12.75" hidden="false" customHeight="false" outlineLevel="0" collapsed="false">
      <c r="A65" s="112"/>
      <c r="C65" s="105"/>
      <c r="D65" s="105"/>
      <c r="E65" s="105"/>
      <c r="F65" s="105"/>
      <c r="G65" s="105"/>
      <c r="H65" s="105"/>
      <c r="I65" s="105"/>
      <c r="J65" s="105"/>
      <c r="K65" s="105"/>
      <c r="L65" s="105"/>
    </row>
    <row r="66" customFormat="false" ht="14.25" hidden="false" customHeight="true" outlineLevel="0" collapsed="false">
      <c r="A66" s="112"/>
      <c r="B66" s="44" t="str">
        <f aca="false">B44</f>
        <v>TOTAL G&amp;A</v>
      </c>
      <c r="C66" s="132" t="n">
        <f aca="false">C21-C44</f>
        <v>-416340.3002</v>
      </c>
      <c r="D66" s="133"/>
      <c r="E66" s="133"/>
      <c r="F66" s="133"/>
      <c r="G66" s="133"/>
      <c r="H66" s="133"/>
      <c r="I66" s="133"/>
      <c r="J66" s="133"/>
      <c r="K66" s="133"/>
      <c r="L66" s="133"/>
    </row>
    <row r="67" customFormat="false" ht="13.5" hidden="true" customHeight="false" outlineLevel="0" collapsed="false">
      <c r="A67" s="112"/>
      <c r="C67" s="105"/>
      <c r="D67" s="105"/>
      <c r="E67" s="105"/>
      <c r="F67" s="105"/>
      <c r="G67" s="105"/>
      <c r="H67" s="105"/>
      <c r="I67" s="105"/>
      <c r="J67" s="105"/>
      <c r="K67" s="105"/>
      <c r="L67" s="105"/>
    </row>
    <row r="68" customFormat="false" ht="12.75" hidden="true" customHeight="true" outlineLevel="0" collapsed="false">
      <c r="A68" s="112"/>
      <c r="C68" s="105"/>
      <c r="D68" s="105"/>
      <c r="E68" s="105"/>
      <c r="F68" s="105"/>
      <c r="G68" s="105"/>
      <c r="H68" s="105"/>
      <c r="I68" s="105"/>
      <c r="J68" s="105"/>
      <c r="K68" s="105"/>
      <c r="L68" s="105"/>
    </row>
    <row r="69" customFormat="false" ht="12.75" hidden="true" customHeight="true" outlineLevel="0" collapsed="false">
      <c r="A69" s="112"/>
      <c r="B69" s="44"/>
      <c r="C69" s="133" t="e">
        <f aca="false">#REF!</f>
        <v>#REF!</v>
      </c>
      <c r="D69" s="133"/>
      <c r="E69" s="133"/>
      <c r="F69" s="133"/>
      <c r="G69" s="133"/>
      <c r="H69" s="133"/>
      <c r="I69" s="133"/>
      <c r="J69" s="133"/>
      <c r="K69" s="133"/>
      <c r="L69" s="133"/>
    </row>
    <row r="70" customFormat="false" ht="13.5" hidden="false" customHeight="false" outlineLevel="0" collapsed="false">
      <c r="A70" s="112"/>
      <c r="B70" s="44"/>
      <c r="C70" s="133"/>
      <c r="D70" s="133"/>
      <c r="E70" s="133"/>
      <c r="F70" s="133"/>
      <c r="G70" s="133"/>
      <c r="H70" s="133"/>
      <c r="I70" s="133"/>
      <c r="J70" s="133"/>
      <c r="K70" s="133"/>
      <c r="L70" s="133"/>
    </row>
    <row r="71" customFormat="false" ht="12.75" hidden="false" customHeight="false" outlineLevel="0" collapsed="false">
      <c r="A71" s="112"/>
      <c r="B71" s="44" t="s">
        <v>78</v>
      </c>
      <c r="C71" s="133" t="n">
        <f aca="false">adaytum_data_4-adaytum_data_2</f>
        <v>1</v>
      </c>
      <c r="D71" s="133"/>
      <c r="E71" s="133"/>
      <c r="F71" s="133"/>
      <c r="G71" s="133"/>
      <c r="H71" s="133"/>
      <c r="I71" s="133"/>
      <c r="J71" s="133"/>
      <c r="K71" s="133"/>
      <c r="L71" s="133"/>
    </row>
  </sheetData>
  <mergeCells count="4">
    <mergeCell ref="A11:A33"/>
    <mergeCell ref="A34:A44"/>
    <mergeCell ref="A56:A66"/>
    <mergeCell ref="A67:A7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    &amp;A&amp;C&amp;P&amp;R&amp;T  &amp;D</oddFooter>
  </headerFooter>
  <colBreaks count="1" manualBreakCount="1">
    <brk id="13" man="true" max="65535" min="0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P459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M19" activeCellId="0" sqref="M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4.14"/>
    <col collapsed="false" customWidth="true" hidden="false" outlineLevel="0" max="3" min="3" style="0" width="22.7"/>
    <col collapsed="false" customWidth="true" hidden="false" outlineLevel="0" max="4" min="4" style="0" width="12.99"/>
    <col collapsed="false" customWidth="true" hidden="false" outlineLevel="0" max="5" min="5" style="0" width="11.56"/>
    <col collapsed="false" customWidth="true" hidden="false" outlineLevel="0" max="6" min="6" style="0" width="13.28"/>
    <col collapsed="false" customWidth="true" hidden="false" outlineLevel="0" max="8" min="8" style="0" width="16.84"/>
    <col collapsed="false" customWidth="true" hidden="false" outlineLevel="0" max="9" min="9" style="0" width="8.28"/>
    <col collapsed="false" customWidth="true" hidden="false" outlineLevel="0" max="11" min="10" style="0" width="14.99"/>
    <col collapsed="false" customWidth="true" hidden="false" outlineLevel="0" max="12" min="12" style="0" width="4.41"/>
    <col collapsed="false" customWidth="true" hidden="false" outlineLevel="0" max="13" min="13" style="0" width="14.85"/>
    <col collapsed="false" customWidth="true" hidden="false" outlineLevel="0" max="14" min="14" style="0" width="13.99"/>
    <col collapsed="false" customWidth="true" hidden="false" outlineLevel="0" max="18" min="16" style="0" width="10.28"/>
    <col collapsed="false" customWidth="true" hidden="false" outlineLevel="0" max="19" min="19" style="134" width="10.28"/>
    <col collapsed="false" customWidth="true" hidden="false" outlineLevel="0" max="22" min="20" style="0" width="10.28"/>
    <col collapsed="false" customWidth="true" hidden="false" outlineLevel="0" max="41" min="41" style="0" width="10.13"/>
  </cols>
  <sheetData>
    <row r="1" customFormat="false" ht="12" hidden="false" customHeight="true" outlineLevel="0" collapsed="false"/>
    <row r="6" customFormat="false" ht="12.75" hidden="false" customHeight="true" outlineLevel="0" collapsed="false">
      <c r="C6" s="2" t="s">
        <v>0</v>
      </c>
    </row>
    <row r="7" customFormat="false" ht="12.75" hidden="false" customHeight="true" outlineLevel="0" collapsed="false">
      <c r="C7" s="108" t="s">
        <v>61</v>
      </c>
      <c r="D7" s="108" t="s">
        <v>62</v>
      </c>
    </row>
    <row r="8" customFormat="false" ht="12" hidden="false" customHeight="true" outlineLevel="0" collapsed="false">
      <c r="A8" s="135" t="s">
        <v>79</v>
      </c>
      <c r="B8" s="135"/>
      <c r="C8" s="136"/>
      <c r="D8" s="137"/>
      <c r="E8" s="137"/>
      <c r="F8" s="137"/>
      <c r="G8" s="137"/>
      <c r="H8" s="137"/>
      <c r="I8" s="137"/>
      <c r="J8" s="137"/>
      <c r="K8" s="137"/>
      <c r="L8" s="137"/>
      <c r="M8" s="138"/>
      <c r="N8" s="138"/>
      <c r="O8" s="139"/>
      <c r="P8" s="139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  <c r="AN8" s="140"/>
      <c r="AO8" s="140"/>
      <c r="AP8" s="140"/>
      <c r="AQ8" s="140"/>
      <c r="AR8" s="140"/>
      <c r="AS8" s="140"/>
      <c r="AT8" s="140"/>
      <c r="AU8" s="140"/>
      <c r="AV8" s="140"/>
      <c r="AW8" s="140"/>
      <c r="AX8" s="140"/>
      <c r="AY8" s="140"/>
      <c r="AZ8" s="140"/>
      <c r="BA8" s="140"/>
      <c r="BB8" s="140"/>
      <c r="BC8" s="140"/>
      <c r="BD8" s="140"/>
      <c r="BE8" s="140"/>
      <c r="BF8" s="140"/>
      <c r="BG8" s="140"/>
      <c r="BH8" s="140"/>
      <c r="BI8" s="140"/>
      <c r="BJ8" s="140"/>
      <c r="BK8" s="140"/>
      <c r="BL8" s="140"/>
      <c r="BM8" s="140"/>
      <c r="BN8" s="140"/>
      <c r="BO8" s="140"/>
      <c r="BP8" s="140"/>
    </row>
    <row r="9" customFormat="false" ht="15.75" hidden="false" customHeight="false" outlineLevel="0" collapsed="false">
      <c r="A9" s="135"/>
      <c r="B9" s="135"/>
      <c r="C9" s="136"/>
      <c r="D9" s="141" t="s">
        <v>7</v>
      </c>
      <c r="E9" s="141"/>
      <c r="F9" s="141" t="s">
        <v>15</v>
      </c>
      <c r="G9" s="141"/>
      <c r="H9" s="141" t="s">
        <v>64</v>
      </c>
      <c r="I9" s="136"/>
      <c r="J9" s="142" t="s">
        <v>15</v>
      </c>
      <c r="K9" s="142"/>
      <c r="L9" s="136"/>
      <c r="M9" s="142" t="s">
        <v>80</v>
      </c>
      <c r="N9" s="142"/>
      <c r="O9" s="143"/>
      <c r="P9" s="143"/>
      <c r="Q9" s="144"/>
      <c r="R9" s="145"/>
      <c r="S9" s="145"/>
      <c r="T9" s="145"/>
      <c r="U9" s="145"/>
      <c r="V9" s="145"/>
      <c r="W9" s="145"/>
      <c r="X9" s="145"/>
      <c r="Y9" s="145"/>
      <c r="Z9" s="145"/>
      <c r="AA9" s="145"/>
      <c r="AB9" s="145"/>
      <c r="AC9" s="145"/>
      <c r="AD9" s="145"/>
      <c r="AE9" s="145"/>
      <c r="AF9" s="145"/>
      <c r="AG9" s="145"/>
      <c r="AH9" s="145"/>
      <c r="AI9" s="145"/>
      <c r="AJ9" s="145"/>
      <c r="AK9" s="145"/>
      <c r="AL9" s="145"/>
      <c r="AM9" s="145"/>
      <c r="AN9" s="145"/>
      <c r="AO9" s="145"/>
    </row>
    <row r="10" customFormat="false" ht="15.75" hidden="false" customHeight="false" outlineLevel="0" collapsed="false">
      <c r="A10" s="135"/>
      <c r="B10" s="135"/>
      <c r="C10" s="136"/>
      <c r="D10" s="146" t="s">
        <v>81</v>
      </c>
      <c r="E10" s="147"/>
      <c r="F10" s="146" t="s">
        <v>81</v>
      </c>
      <c r="G10" s="147"/>
      <c r="H10" s="146" t="s">
        <v>81</v>
      </c>
      <c r="I10" s="136"/>
      <c r="J10" s="136" t="s">
        <v>9</v>
      </c>
      <c r="K10" s="136" t="s">
        <v>82</v>
      </c>
      <c r="L10" s="136"/>
      <c r="M10" s="136" t="s">
        <v>9</v>
      </c>
      <c r="N10" s="148" t="s">
        <v>82</v>
      </c>
      <c r="O10" s="144"/>
      <c r="P10" s="144"/>
      <c r="Q10" s="144"/>
      <c r="R10" s="145"/>
      <c r="S10" s="145"/>
      <c r="T10" s="145"/>
      <c r="U10" s="145"/>
      <c r="V10" s="145"/>
      <c r="W10" s="145"/>
      <c r="X10" s="145"/>
      <c r="Y10" s="145"/>
      <c r="Z10" s="145"/>
      <c r="AA10" s="145"/>
      <c r="AB10" s="145"/>
      <c r="AC10" s="145"/>
      <c r="AD10" s="145"/>
      <c r="AE10" s="145"/>
      <c r="AF10" s="145"/>
      <c r="AG10" s="145"/>
      <c r="AH10" s="145"/>
      <c r="AI10" s="145"/>
      <c r="AJ10" s="145"/>
      <c r="AK10" s="145"/>
      <c r="AL10" s="145"/>
      <c r="AM10" s="145"/>
      <c r="AN10" s="145"/>
      <c r="AO10" s="145"/>
    </row>
    <row r="11" customFormat="false" ht="15.75" hidden="false" customHeight="false" outlineLevel="0" collapsed="false">
      <c r="A11" s="135"/>
      <c r="B11" s="135"/>
      <c r="C11" s="149"/>
      <c r="D11" s="150"/>
      <c r="E11" s="151"/>
      <c r="F11" s="151"/>
      <c r="G11" s="151"/>
      <c r="H11" s="150"/>
      <c r="I11" s="150"/>
      <c r="J11" s="150"/>
      <c r="K11" s="150"/>
      <c r="L11" s="150"/>
      <c r="M11" s="140"/>
      <c r="N11" s="139"/>
      <c r="O11" s="139"/>
      <c r="P11" s="152"/>
      <c r="Q11" s="139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  <c r="AN11" s="140"/>
      <c r="AO11" s="140"/>
    </row>
    <row r="12" customFormat="false" ht="12.75" hidden="false" customHeight="false" outlineLevel="0" collapsed="false">
      <c r="A12" s="135"/>
      <c r="B12" s="135"/>
      <c r="C12" s="153" t="s">
        <v>24</v>
      </c>
      <c r="D12" s="154" t="n">
        <v>1106047.68</v>
      </c>
      <c r="E12" s="154"/>
      <c r="F12" s="154" t="n">
        <v>1737959.98134328</v>
      </c>
      <c r="G12" s="154"/>
      <c r="H12" s="154" t="n">
        <v>998875.13</v>
      </c>
      <c r="I12" s="154"/>
      <c r="J12" s="154" t="n">
        <f aca="false">F12-D12</f>
        <v>631912.301343283</v>
      </c>
      <c r="K12" s="154" t="n">
        <f aca="false">J12/F12*100</f>
        <v>36.3594276120716</v>
      </c>
      <c r="L12" s="154"/>
      <c r="M12" s="155" t="n">
        <f aca="false">H12-D12</f>
        <v>-107172.55</v>
      </c>
      <c r="N12" s="156" t="n">
        <f aca="false">M12/H12*100</f>
        <v>-10.7293240947945</v>
      </c>
      <c r="O12" s="156"/>
      <c r="P12" s="156"/>
      <c r="Q12" s="156"/>
      <c r="R12" s="157"/>
      <c r="S12" s="158"/>
      <c r="T12" s="158"/>
      <c r="U12" s="158"/>
      <c r="V12" s="158"/>
      <c r="W12" s="158"/>
      <c r="X12" s="158"/>
      <c r="Y12" s="158"/>
      <c r="Z12" s="158"/>
      <c r="AA12" s="158"/>
      <c r="AB12" s="158"/>
      <c r="AC12" s="158"/>
      <c r="AD12" s="158"/>
      <c r="AE12" s="158"/>
      <c r="AF12" s="158"/>
      <c r="AG12" s="158"/>
      <c r="AH12" s="158"/>
      <c r="AI12" s="158"/>
      <c r="AJ12" s="158"/>
      <c r="AK12" s="158"/>
      <c r="AL12" s="158"/>
      <c r="AM12" s="158"/>
      <c r="AN12" s="158"/>
      <c r="AO12" s="158"/>
    </row>
    <row r="13" customFormat="false" ht="12.75" hidden="false" customHeight="true" outlineLevel="0" collapsed="false">
      <c r="A13" s="135"/>
      <c r="B13" s="135"/>
      <c r="C13" s="51" t="s">
        <v>25</v>
      </c>
      <c r="D13" s="154" t="n">
        <v>126390.37</v>
      </c>
      <c r="E13" s="118"/>
      <c r="F13" s="118" t="n">
        <v>664677.611940297</v>
      </c>
      <c r="G13" s="118"/>
      <c r="H13" s="118" t="n">
        <v>295072.53</v>
      </c>
      <c r="I13" s="118"/>
      <c r="J13" s="154" t="n">
        <f aca="false">F13-D13</f>
        <v>538287.241940297</v>
      </c>
      <c r="K13" s="154" t="n">
        <f aca="false">J13/F13*100</f>
        <v>80.9847108237862</v>
      </c>
      <c r="L13" s="118"/>
      <c r="M13" s="155" t="n">
        <f aca="false">H13-D13</f>
        <v>168682.16</v>
      </c>
      <c r="N13" s="156" t="n">
        <f aca="false">M13/H13*100</f>
        <v>57.1663380525459</v>
      </c>
      <c r="O13" s="156"/>
      <c r="P13" s="156"/>
      <c r="Q13" s="156"/>
      <c r="R13" s="134"/>
      <c r="S13" s="0"/>
    </row>
    <row r="14" customFormat="false" ht="12.75" hidden="false" customHeight="false" outlineLevel="0" collapsed="false">
      <c r="A14" s="135"/>
      <c r="B14" s="135"/>
      <c r="C14" s="51" t="s">
        <v>30</v>
      </c>
      <c r="D14" s="154" t="n">
        <v>18953.31</v>
      </c>
      <c r="E14" s="118"/>
      <c r="F14" s="118" t="n">
        <v>14925.3731343284</v>
      </c>
      <c r="G14" s="118"/>
      <c r="H14" s="118" t="n">
        <v>21665.33</v>
      </c>
      <c r="I14" s="118"/>
      <c r="J14" s="154" t="n">
        <f aca="false">F14-D14</f>
        <v>-4027.93686567164</v>
      </c>
      <c r="K14" s="154" t="n">
        <v>100</v>
      </c>
      <c r="L14" s="118"/>
      <c r="M14" s="155" t="n">
        <f aca="false">H14-D14</f>
        <v>2712.02</v>
      </c>
      <c r="N14" s="156" t="n">
        <f aca="false">M14/H14*100</f>
        <v>12.5177876358218</v>
      </c>
      <c r="O14" s="156"/>
      <c r="P14" s="156"/>
      <c r="Q14" s="156"/>
      <c r="R14" s="134"/>
      <c r="S14" s="0"/>
    </row>
    <row r="15" customFormat="false" ht="12.75" hidden="false" customHeight="false" outlineLevel="0" collapsed="false">
      <c r="A15" s="135"/>
      <c r="B15" s="135"/>
      <c r="C15" s="51" t="s">
        <v>31</v>
      </c>
      <c r="D15" s="154" t="n">
        <v>442865.97</v>
      </c>
      <c r="E15" s="118"/>
      <c r="F15" s="118" t="n">
        <v>425307.462686567</v>
      </c>
      <c r="G15" s="118"/>
      <c r="H15" s="118" t="n">
        <v>407854.8802</v>
      </c>
      <c r="I15" s="118"/>
      <c r="J15" s="154" t="n">
        <f aca="false">F15-D15</f>
        <v>-17558.5073134328</v>
      </c>
      <c r="K15" s="154" t="n">
        <f aca="false">J15/F15*100</f>
        <v>-4.12842680975307</v>
      </c>
      <c r="L15" s="118"/>
      <c r="M15" s="155" t="n">
        <f aca="false">H15-D15</f>
        <v>-35011.0898</v>
      </c>
      <c r="N15" s="156" t="n">
        <f aca="false">M15/H15*100</f>
        <v>-8.58420273966847</v>
      </c>
      <c r="O15" s="156"/>
      <c r="P15" s="156"/>
      <c r="Q15" s="156"/>
      <c r="R15" s="134"/>
      <c r="S15" s="0"/>
    </row>
    <row r="16" customFormat="false" ht="12.75" hidden="false" customHeight="false" outlineLevel="0" collapsed="false">
      <c r="A16" s="135"/>
      <c r="B16" s="135"/>
      <c r="C16" s="51" t="s">
        <v>35</v>
      </c>
      <c r="D16" s="154" t="n">
        <v>222991.83</v>
      </c>
      <c r="E16" s="118"/>
      <c r="F16" s="118" t="n">
        <v>1485110.44776119</v>
      </c>
      <c r="G16" s="118"/>
      <c r="H16" s="118" t="n">
        <v>678218.33</v>
      </c>
      <c r="I16" s="118"/>
      <c r="J16" s="154" t="n">
        <f aca="false">F16-D16</f>
        <v>1262118.61776119</v>
      </c>
      <c r="K16" s="154" t="n">
        <v>0</v>
      </c>
      <c r="L16" s="118"/>
      <c r="M16" s="155" t="n">
        <f aca="false">H16-D16</f>
        <v>455226.5</v>
      </c>
      <c r="N16" s="156" t="n">
        <f aca="false">M16/H16*100</f>
        <v>67.120937294632</v>
      </c>
      <c r="O16" s="156"/>
      <c r="P16" s="156"/>
      <c r="Q16" s="156"/>
      <c r="R16" s="134"/>
      <c r="S16" s="0"/>
    </row>
    <row r="17" customFormat="false" ht="12.75" hidden="false" customHeight="false" outlineLevel="0" collapsed="false">
      <c r="A17" s="135"/>
      <c r="B17" s="135"/>
      <c r="C17" s="51" t="s">
        <v>36</v>
      </c>
      <c r="D17" s="154" t="n">
        <v>47861.34</v>
      </c>
      <c r="E17" s="118"/>
      <c r="F17" s="118" t="n">
        <v>0</v>
      </c>
      <c r="G17" s="118"/>
      <c r="H17" s="118" t="n">
        <v>29732.36</v>
      </c>
      <c r="I17" s="118"/>
      <c r="J17" s="154" t="n">
        <f aca="false">F17-D17</f>
        <v>-47861.34</v>
      </c>
      <c r="K17" s="154" t="n">
        <v>0</v>
      </c>
      <c r="L17" s="118"/>
      <c r="M17" s="155" t="n">
        <f aca="false">H17-D17</f>
        <v>-18128.98</v>
      </c>
      <c r="N17" s="156" t="n">
        <v>0</v>
      </c>
      <c r="O17" s="156"/>
      <c r="P17" s="156"/>
      <c r="Q17" s="156"/>
      <c r="R17" s="134"/>
      <c r="S17" s="0"/>
    </row>
    <row r="18" customFormat="false" ht="12.75" hidden="false" customHeight="false" outlineLevel="0" collapsed="false">
      <c r="A18" s="135"/>
      <c r="B18" s="135"/>
      <c r="C18" s="51" t="s">
        <v>41</v>
      </c>
      <c r="D18" s="154" t="n">
        <v>109330.48</v>
      </c>
      <c r="E18" s="118"/>
      <c r="F18" s="118" t="n">
        <v>101991.04477612</v>
      </c>
      <c r="G18" s="118"/>
      <c r="H18" s="118" t="n">
        <v>48449.82</v>
      </c>
      <c r="I18" s="118"/>
      <c r="J18" s="154" t="n">
        <f aca="false">F18-D18</f>
        <v>-7339.43522388044</v>
      </c>
      <c r="K18" s="154" t="n">
        <f aca="false">J18/F18*100</f>
        <v>-7.19615652530203</v>
      </c>
      <c r="L18" s="118"/>
      <c r="M18" s="155" t="n">
        <f aca="false">H18-D18</f>
        <v>-60880.66</v>
      </c>
      <c r="N18" s="156" t="n">
        <f aca="false">M18/H18*100</f>
        <v>-125.65714382427</v>
      </c>
      <c r="O18" s="156"/>
      <c r="P18" s="156"/>
      <c r="Q18" s="156"/>
      <c r="R18" s="134"/>
      <c r="S18" s="0"/>
    </row>
    <row r="19" customFormat="false" ht="12.75" hidden="false" customHeight="false" outlineLevel="0" collapsed="false">
      <c r="A19" s="135"/>
      <c r="B19" s="135"/>
      <c r="C19" s="51" t="s">
        <v>68</v>
      </c>
      <c r="D19" s="154" t="n">
        <v>7867.38</v>
      </c>
      <c r="E19" s="118"/>
      <c r="F19" s="118" t="n">
        <v>44776.1194029852</v>
      </c>
      <c r="G19" s="118"/>
      <c r="H19" s="118" t="n">
        <v>18780.28</v>
      </c>
      <c r="I19" s="118"/>
      <c r="J19" s="154" t="n">
        <f aca="false">F19-D19</f>
        <v>36908.7394029852</v>
      </c>
      <c r="K19" s="154" t="n">
        <f aca="false">J19/F19*100</f>
        <v>82.4295180000001</v>
      </c>
      <c r="L19" s="118"/>
      <c r="M19" s="155" t="n">
        <f aca="false">H19-D19</f>
        <v>10912.9</v>
      </c>
      <c r="N19" s="156" t="n">
        <f aca="false">M19/H19*100</f>
        <v>58.1082923151305</v>
      </c>
      <c r="O19" s="156"/>
      <c r="P19" s="156"/>
      <c r="Q19" s="156"/>
      <c r="R19" s="134"/>
      <c r="S19" s="0"/>
    </row>
    <row r="20" customFormat="false" ht="12.75" hidden="false" customHeight="false" outlineLevel="0" collapsed="false">
      <c r="A20" s="135"/>
      <c r="B20" s="135"/>
      <c r="C20" s="107" t="s">
        <v>69</v>
      </c>
      <c r="D20" s="154" t="n">
        <v>0</v>
      </c>
      <c r="E20" s="118"/>
      <c r="F20" s="118" t="n">
        <v>0</v>
      </c>
      <c r="G20" s="118"/>
      <c r="H20" s="118" t="n">
        <v>0</v>
      </c>
      <c r="I20" s="118"/>
      <c r="J20" s="154" t="n">
        <f aca="false">F20-D20</f>
        <v>0</v>
      </c>
      <c r="K20" s="154" t="n">
        <v>0</v>
      </c>
      <c r="L20" s="118"/>
      <c r="M20" s="155" t="n">
        <f aca="false">H20-D20</f>
        <v>0</v>
      </c>
      <c r="N20" s="156" t="n">
        <v>0</v>
      </c>
      <c r="O20" s="156"/>
      <c r="P20" s="156"/>
      <c r="Q20" s="156"/>
      <c r="R20" s="134"/>
      <c r="S20" s="0"/>
    </row>
    <row r="21" customFormat="false" ht="12.75" hidden="false" customHeight="false" outlineLevel="0" collapsed="false">
      <c r="A21" s="135"/>
      <c r="B21" s="135"/>
      <c r="C21" s="159"/>
      <c r="D21" s="160"/>
      <c r="E21" s="118"/>
      <c r="F21" s="161"/>
      <c r="G21" s="118"/>
      <c r="H21" s="161"/>
      <c r="I21" s="162"/>
      <c r="J21" s="161"/>
      <c r="K21" s="161"/>
      <c r="L21" s="162"/>
      <c r="M21" s="163"/>
      <c r="N21" s="164"/>
      <c r="O21" s="165"/>
      <c r="P21" s="165"/>
      <c r="Q21" s="152"/>
      <c r="R21" s="134"/>
      <c r="S21" s="0"/>
    </row>
    <row r="22" customFormat="false" ht="12" hidden="false" customHeight="true" outlineLevel="0" collapsed="false">
      <c r="A22" s="135"/>
      <c r="B22" s="135"/>
      <c r="C22" s="45" t="s">
        <v>47</v>
      </c>
      <c r="D22" s="166" t="n">
        <v>2082308.36</v>
      </c>
      <c r="E22" s="123"/>
      <c r="F22" s="123" t="n">
        <v>4474748.04104477</v>
      </c>
      <c r="G22" s="123"/>
      <c r="H22" s="167" t="n">
        <v>2498648.6602</v>
      </c>
      <c r="I22" s="167"/>
      <c r="J22" s="166" t="n">
        <f aca="false">F22-D22</f>
        <v>2392439.68104477</v>
      </c>
      <c r="K22" s="166" t="n">
        <f aca="false">J22/F22*100</f>
        <v>53.4653495370028</v>
      </c>
      <c r="L22" s="167"/>
      <c r="M22" s="168" t="n">
        <f aca="false">H22-D22</f>
        <v>416340.300199999</v>
      </c>
      <c r="N22" s="169" t="n">
        <f aca="false">M22/H22*100</f>
        <v>16.6626187519567</v>
      </c>
      <c r="O22" s="156"/>
      <c r="P22" s="156"/>
      <c r="Q22" s="156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</row>
    <row r="23" customFormat="false" ht="12.75" hidden="false" customHeight="false" outlineLevel="0" collapsed="false">
      <c r="A23" s="135"/>
      <c r="B23" s="135"/>
      <c r="C23" s="71"/>
      <c r="D23" s="154"/>
      <c r="E23" s="118"/>
      <c r="F23" s="118"/>
      <c r="G23" s="118"/>
      <c r="H23" s="162"/>
      <c r="I23" s="162"/>
      <c r="J23" s="162"/>
      <c r="K23" s="162"/>
      <c r="L23" s="162"/>
      <c r="M23" s="155"/>
      <c r="N23" s="165"/>
      <c r="O23" s="165"/>
      <c r="P23" s="165"/>
      <c r="Q23" s="152"/>
      <c r="R23" s="134"/>
      <c r="S23" s="0"/>
    </row>
    <row r="24" customFormat="false" ht="12.75" hidden="false" customHeight="false" outlineLevel="0" collapsed="false">
      <c r="A24" s="135"/>
      <c r="B24" s="135"/>
      <c r="C24" s="107" t="s">
        <v>70</v>
      </c>
      <c r="D24" s="154" t="n">
        <v>0</v>
      </c>
      <c r="E24" s="118"/>
      <c r="F24" s="118" t="n">
        <v>0</v>
      </c>
      <c r="G24" s="118"/>
      <c r="H24" s="118" t="n">
        <v>0</v>
      </c>
      <c r="I24" s="118"/>
      <c r="J24" s="154" t="n">
        <f aca="false">F24-D24</f>
        <v>0</v>
      </c>
      <c r="K24" s="154" t="n">
        <v>0</v>
      </c>
      <c r="L24" s="118"/>
      <c r="M24" s="155" t="n">
        <f aca="false">H24-D24</f>
        <v>0</v>
      </c>
      <c r="N24" s="156" t="n">
        <v>0</v>
      </c>
      <c r="O24" s="156"/>
      <c r="P24" s="156"/>
      <c r="Q24" s="156"/>
      <c r="R24" s="134"/>
      <c r="S24" s="0"/>
    </row>
    <row r="25" customFormat="false" ht="12.75" hidden="false" customHeight="false" outlineLevel="0" collapsed="false">
      <c r="A25" s="135"/>
      <c r="B25" s="135"/>
      <c r="C25" s="107" t="s">
        <v>71</v>
      </c>
      <c r="D25" s="154" t="n">
        <v>0</v>
      </c>
      <c r="E25" s="118"/>
      <c r="F25" s="118" t="n">
        <v>0</v>
      </c>
      <c r="G25" s="118"/>
      <c r="H25" s="118" t="n">
        <v>0</v>
      </c>
      <c r="I25" s="118"/>
      <c r="J25" s="154" t="n">
        <f aca="false">F25-D25</f>
        <v>0</v>
      </c>
      <c r="K25" s="154" t="n">
        <v>0</v>
      </c>
      <c r="L25" s="118"/>
      <c r="M25" s="155" t="n">
        <f aca="false">H25-D25</f>
        <v>0</v>
      </c>
      <c r="N25" s="156" t="n">
        <v>0</v>
      </c>
      <c r="O25" s="156"/>
      <c r="P25" s="156"/>
      <c r="Q25" s="156"/>
      <c r="R25" s="134"/>
      <c r="T25" s="134"/>
      <c r="U25" s="134"/>
      <c r="V25" s="134"/>
      <c r="W25" s="134"/>
      <c r="X25" s="134"/>
      <c r="Y25" s="134"/>
      <c r="Z25" s="134"/>
      <c r="AA25" s="134"/>
      <c r="AB25" s="134"/>
      <c r="AC25" s="134"/>
      <c r="AD25" s="134"/>
      <c r="AE25" s="134"/>
      <c r="AF25" s="134"/>
      <c r="AG25" s="134"/>
      <c r="AH25" s="134"/>
      <c r="AI25" s="134"/>
      <c r="AJ25" s="134"/>
      <c r="AK25" s="134"/>
      <c r="AL25" s="134"/>
      <c r="AM25" s="134"/>
      <c r="AN25" s="134"/>
      <c r="AO25" s="134"/>
    </row>
    <row r="26" customFormat="false" ht="13.5" hidden="false" customHeight="false" outlineLevel="0" collapsed="false">
      <c r="A26" s="135"/>
      <c r="B26" s="135"/>
      <c r="C26" s="170"/>
      <c r="D26" s="171"/>
      <c r="E26" s="118"/>
      <c r="F26" s="172"/>
      <c r="G26" s="118"/>
      <c r="H26" s="172"/>
      <c r="I26" s="162"/>
      <c r="J26" s="172"/>
      <c r="K26" s="172"/>
      <c r="L26" s="162"/>
      <c r="M26" s="173"/>
      <c r="N26" s="174"/>
      <c r="O26" s="156"/>
      <c r="P26" s="156"/>
      <c r="Q26" s="152"/>
      <c r="R26" s="134"/>
      <c r="T26" s="134"/>
      <c r="U26" s="134"/>
      <c r="V26" s="134"/>
      <c r="W26" s="134"/>
      <c r="X26" s="134"/>
      <c r="Y26" s="134"/>
      <c r="Z26" s="134"/>
      <c r="AA26" s="134"/>
      <c r="AB26" s="134"/>
      <c r="AC26" s="134"/>
      <c r="AD26" s="134"/>
      <c r="AE26" s="134"/>
      <c r="AF26" s="134"/>
      <c r="AG26" s="134"/>
      <c r="AH26" s="134"/>
      <c r="AI26" s="134"/>
      <c r="AJ26" s="134"/>
      <c r="AK26" s="134"/>
      <c r="AL26" s="134"/>
      <c r="AM26" s="134"/>
      <c r="AN26" s="134"/>
      <c r="AO26" s="134"/>
    </row>
    <row r="27" customFormat="false" ht="12.75" hidden="false" customHeight="false" outlineLevel="0" collapsed="false">
      <c r="A27" s="135"/>
      <c r="B27" s="135"/>
      <c r="C27" s="100" t="s">
        <v>83</v>
      </c>
      <c r="D27" s="175" t="n">
        <f aca="false">D22+D24+D25</f>
        <v>2082308.36</v>
      </c>
      <c r="E27" s="176"/>
      <c r="F27" s="175" t="n">
        <f aca="false">F22+F24+F25</f>
        <v>4474748.04104477</v>
      </c>
      <c r="G27" s="176"/>
      <c r="H27" s="175" t="n">
        <f aca="false">H22+H24+H25</f>
        <v>2498648.6602</v>
      </c>
      <c r="I27" s="175"/>
      <c r="J27" s="166" t="n">
        <f aca="false">F27-D27</f>
        <v>2392439.68104477</v>
      </c>
      <c r="K27" s="166" t="n">
        <f aca="false">J27/F27*100</f>
        <v>53.4653495370028</v>
      </c>
      <c r="L27" s="175"/>
      <c r="M27" s="168" t="n">
        <f aca="false">H27-D27</f>
        <v>416340.300199999</v>
      </c>
      <c r="N27" s="169" t="n">
        <f aca="false">M27/H27*100</f>
        <v>16.6626187519567</v>
      </c>
      <c r="O27" s="169"/>
      <c r="P27" s="169"/>
      <c r="Q27" s="169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</row>
    <row r="28" customFormat="false" ht="12.75" hidden="false" customHeight="false" outlineLevel="0" collapsed="false">
      <c r="A28" s="135"/>
      <c r="B28" s="135"/>
      <c r="C28" s="71"/>
      <c r="D28" s="154"/>
      <c r="E28" s="118"/>
      <c r="F28" s="118"/>
      <c r="G28" s="118"/>
      <c r="H28" s="118"/>
      <c r="I28" s="118"/>
      <c r="J28" s="118"/>
      <c r="K28" s="118"/>
      <c r="L28" s="118"/>
      <c r="M28" s="155"/>
      <c r="N28" s="156"/>
      <c r="O28" s="156"/>
      <c r="P28" s="156"/>
      <c r="Q28" s="152"/>
      <c r="R28" s="134"/>
      <c r="T28" s="134"/>
      <c r="U28" s="134"/>
      <c r="V28" s="134"/>
      <c r="W28" s="134"/>
      <c r="X28" s="134"/>
      <c r="Y28" s="134"/>
      <c r="Z28" s="134"/>
      <c r="AA28" s="134"/>
      <c r="AB28" s="134"/>
      <c r="AC28" s="134"/>
      <c r="AD28" s="134"/>
      <c r="AE28" s="134"/>
      <c r="AF28" s="134"/>
      <c r="AG28" s="134"/>
      <c r="AH28" s="134"/>
      <c r="AI28" s="134"/>
      <c r="AJ28" s="134"/>
      <c r="AK28" s="134"/>
      <c r="AL28" s="134"/>
      <c r="AM28" s="134"/>
      <c r="AN28" s="134"/>
      <c r="AO28" s="134"/>
    </row>
    <row r="29" customFormat="false" ht="12.75" hidden="false" customHeight="false" outlineLevel="0" collapsed="false">
      <c r="A29" s="135"/>
      <c r="B29" s="135"/>
      <c r="C29" s="107" t="s">
        <v>72</v>
      </c>
      <c r="D29" s="154" t="n">
        <v>-1262739.38</v>
      </c>
      <c r="E29" s="118"/>
      <c r="F29" s="118" t="n">
        <v>0</v>
      </c>
      <c r="G29" s="118"/>
      <c r="H29" s="118" t="n">
        <v>-725345.12</v>
      </c>
      <c r="I29" s="118"/>
      <c r="J29" s="154" t="n">
        <f aca="false">F29-D29</f>
        <v>1262739.38</v>
      </c>
      <c r="K29" s="154" t="n">
        <v>0</v>
      </c>
      <c r="L29" s="118"/>
      <c r="M29" s="155" t="n">
        <f aca="false">H29-D29</f>
        <v>537394.26</v>
      </c>
      <c r="N29" s="156" t="n">
        <v>0</v>
      </c>
      <c r="O29" s="156"/>
      <c r="P29" s="156"/>
      <c r="Q29" s="156"/>
      <c r="R29" s="134"/>
      <c r="S29" s="0"/>
    </row>
    <row r="30" customFormat="false" ht="12.75" hidden="false" customHeight="false" outlineLevel="0" collapsed="false">
      <c r="A30" s="135"/>
      <c r="B30" s="135"/>
      <c r="C30" s="107" t="s">
        <v>84</v>
      </c>
      <c r="D30" s="154" t="n">
        <v>0</v>
      </c>
      <c r="E30" s="118"/>
      <c r="F30" s="118" t="n">
        <v>0</v>
      </c>
      <c r="G30" s="118"/>
      <c r="H30" s="118" t="n">
        <v>0</v>
      </c>
      <c r="I30" s="118"/>
      <c r="J30" s="154" t="n">
        <f aca="false">F30-D30</f>
        <v>0</v>
      </c>
      <c r="K30" s="154" t="n">
        <v>0</v>
      </c>
      <c r="L30" s="118"/>
      <c r="M30" s="155" t="n">
        <f aca="false">H30-D30</f>
        <v>0</v>
      </c>
      <c r="N30" s="156" t="n">
        <v>0</v>
      </c>
      <c r="O30" s="156"/>
      <c r="P30" s="156"/>
      <c r="Q30" s="156"/>
      <c r="R30" s="134"/>
      <c r="S30" s="0"/>
    </row>
    <row r="31" customFormat="false" ht="12.75" hidden="false" customHeight="false" outlineLevel="0" collapsed="false">
      <c r="A31" s="135"/>
      <c r="B31" s="135"/>
      <c r="C31" s="107" t="s">
        <v>85</v>
      </c>
      <c r="D31" s="154" t="n">
        <v>0</v>
      </c>
      <c r="E31" s="118"/>
      <c r="F31" s="118" t="n">
        <v>0</v>
      </c>
      <c r="G31" s="118"/>
      <c r="H31" s="118" t="n">
        <v>0</v>
      </c>
      <c r="I31" s="118"/>
      <c r="J31" s="154" t="n">
        <f aca="false">F31-D31</f>
        <v>0</v>
      </c>
      <c r="K31" s="154" t="n">
        <v>0</v>
      </c>
      <c r="L31" s="118"/>
      <c r="M31" s="155" t="n">
        <f aca="false">H31-D31</f>
        <v>0</v>
      </c>
      <c r="N31" s="156" t="n">
        <v>0</v>
      </c>
      <c r="O31" s="156"/>
      <c r="P31" s="156"/>
      <c r="Q31" s="156"/>
      <c r="R31" s="134"/>
      <c r="S31" s="0"/>
    </row>
    <row r="32" customFormat="false" ht="12.75" hidden="false" customHeight="false" outlineLevel="0" collapsed="false">
      <c r="A32" s="135"/>
      <c r="B32" s="135"/>
      <c r="C32" s="107" t="s">
        <v>86</v>
      </c>
      <c r="D32" s="154" t="n">
        <v>0</v>
      </c>
      <c r="E32" s="118"/>
      <c r="F32" s="118" t="n">
        <v>0</v>
      </c>
      <c r="G32" s="118"/>
      <c r="H32" s="118" t="n">
        <v>0</v>
      </c>
      <c r="I32" s="118"/>
      <c r="J32" s="154" t="n">
        <f aca="false">F32-D32</f>
        <v>0</v>
      </c>
      <c r="K32" s="154" t="n">
        <v>0</v>
      </c>
      <c r="L32" s="118"/>
      <c r="M32" s="155" t="n">
        <f aca="false">H32-D32</f>
        <v>0</v>
      </c>
      <c r="N32" s="156" t="n">
        <v>0</v>
      </c>
      <c r="O32" s="156"/>
      <c r="P32" s="156"/>
      <c r="Q32" s="156"/>
      <c r="R32" s="134"/>
      <c r="S32" s="0"/>
    </row>
    <row r="33" customFormat="false" ht="13.5" hidden="false" customHeight="false" outlineLevel="0" collapsed="false">
      <c r="A33" s="135"/>
      <c r="B33" s="135"/>
      <c r="C33" s="177"/>
      <c r="D33" s="171"/>
      <c r="E33" s="178"/>
      <c r="F33" s="171"/>
      <c r="G33" s="178"/>
      <c r="H33" s="177"/>
      <c r="I33" s="179"/>
      <c r="J33" s="177"/>
      <c r="K33" s="171" t="n">
        <v>0</v>
      </c>
      <c r="L33" s="179"/>
      <c r="M33" s="180"/>
      <c r="N33" s="180"/>
      <c r="O33" s="181"/>
      <c r="P33" s="181"/>
      <c r="Q33" s="182"/>
      <c r="R33" s="182"/>
      <c r="S33" s="182"/>
      <c r="T33" s="182"/>
      <c r="U33" s="182"/>
      <c r="V33" s="182"/>
      <c r="W33" s="182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</row>
    <row r="34" customFormat="false" ht="12.75" hidden="false" customHeight="false" outlineLevel="0" collapsed="false">
      <c r="A34" s="135"/>
      <c r="B34" s="135"/>
      <c r="C34" s="44" t="s">
        <v>87</v>
      </c>
      <c r="D34" s="166" t="n">
        <f aca="false">SUM(D29:D32)</f>
        <v>-1262739.38</v>
      </c>
      <c r="E34" s="183"/>
      <c r="F34" s="166" t="n">
        <f aca="false">SUM(F29:F32)</f>
        <v>0</v>
      </c>
      <c r="G34" s="166"/>
      <c r="H34" s="166" t="n">
        <f aca="false">SUM(H29:H32)</f>
        <v>-725345.12</v>
      </c>
      <c r="I34" s="184"/>
      <c r="J34" s="154" t="n">
        <f aca="false">F34-D34</f>
        <v>1262739.38</v>
      </c>
      <c r="K34" s="154" t="n">
        <v>0</v>
      </c>
      <c r="L34" s="184"/>
      <c r="M34" s="155" t="n">
        <f aca="false">H34-D34</f>
        <v>537394.26</v>
      </c>
      <c r="N34" s="156" t="n">
        <v>0</v>
      </c>
      <c r="O34" s="185"/>
      <c r="P34" s="185"/>
      <c r="Q34" s="184"/>
      <c r="R34" s="186"/>
      <c r="S34" s="186"/>
      <c r="T34" s="186"/>
      <c r="U34" s="186"/>
      <c r="V34" s="186"/>
      <c r="W34" s="182"/>
      <c r="X34" s="182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</row>
    <row r="35" customFormat="false" ht="12.75" hidden="false" customHeight="false" outlineLevel="0" collapsed="false">
      <c r="A35" s="135"/>
      <c r="B35" s="135"/>
      <c r="C35" s="44"/>
      <c r="D35" s="166"/>
      <c r="E35" s="183"/>
      <c r="F35" s="166"/>
      <c r="G35" s="166"/>
      <c r="H35" s="182"/>
      <c r="I35" s="182"/>
      <c r="J35" s="182"/>
      <c r="K35" s="182"/>
      <c r="L35" s="182"/>
      <c r="M35" s="181"/>
      <c r="N35" s="181"/>
      <c r="O35" s="181"/>
      <c r="P35" s="181"/>
      <c r="Q35" s="182"/>
      <c r="R35" s="182"/>
      <c r="S35" s="182"/>
      <c r="T35" s="182"/>
      <c r="U35" s="182"/>
      <c r="V35" s="182"/>
      <c r="W35" s="182"/>
      <c r="X35" s="182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</row>
    <row r="36" customFormat="false" ht="13.5" hidden="false" customHeight="false" outlineLevel="0" collapsed="false">
      <c r="A36" s="135"/>
      <c r="B36" s="135"/>
      <c r="C36" s="187" t="s">
        <v>88</v>
      </c>
      <c r="D36" s="188" t="n">
        <f aca="false">D34+D27</f>
        <v>819568.98</v>
      </c>
      <c r="E36" s="183"/>
      <c r="F36" s="188" t="n">
        <f aca="false">F34+F27</f>
        <v>4474748.04104477</v>
      </c>
      <c r="G36" s="183"/>
      <c r="H36" s="188" t="n">
        <f aca="false">H34+H27</f>
        <v>1773303.5402</v>
      </c>
      <c r="I36" s="184"/>
      <c r="J36" s="188" t="n">
        <f aca="false">F36-D36</f>
        <v>3655179.06104477</v>
      </c>
      <c r="K36" s="188" t="n">
        <f aca="false">J36/F36*100</f>
        <v>81.6845781598768</v>
      </c>
      <c r="L36" s="184"/>
      <c r="M36" s="189" t="n">
        <f aca="false">H36-D36</f>
        <v>953734.560199999</v>
      </c>
      <c r="N36" s="190" t="n">
        <f aca="false">M36/H36*100</f>
        <v>53.7829276589858</v>
      </c>
      <c r="O36" s="185"/>
      <c r="P36" s="185"/>
      <c r="Q36" s="184"/>
      <c r="R36" s="191"/>
      <c r="S36" s="191"/>
      <c r="T36" s="191"/>
      <c r="U36" s="191"/>
      <c r="V36" s="191"/>
      <c r="W36" s="182"/>
      <c r="X36" s="182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</row>
    <row r="37" customFormat="false" ht="13.5" hidden="false" customHeight="false" outlineLevel="0" collapsed="false">
      <c r="D37" s="5"/>
      <c r="E37" s="5"/>
      <c r="P37" s="134"/>
      <c r="Q37" s="134"/>
      <c r="R37" s="192"/>
      <c r="S37" s="192"/>
      <c r="T37" s="192"/>
      <c r="U37" s="192"/>
      <c r="V37" s="179"/>
      <c r="W37" s="179"/>
    </row>
    <row r="38" customFormat="false" ht="12.75" hidden="false" customHeight="false" outlineLevel="0" collapsed="false">
      <c r="A38" s="44"/>
      <c r="B38" s="44"/>
      <c r="C38" s="44"/>
      <c r="D38" s="121"/>
      <c r="E38" s="121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</row>
    <row r="39" customFormat="false" ht="12.75" hidden="true" customHeight="false" outlineLevel="0" collapsed="false">
      <c r="A39" s="44"/>
      <c r="B39" s="44"/>
      <c r="C39" s="44"/>
      <c r="D39" s="121"/>
      <c r="E39" s="121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</row>
    <row r="40" customFormat="false" ht="12.75" hidden="true" customHeight="false" outlineLevel="0" collapsed="false">
      <c r="C40" s="2" t="s">
        <v>0</v>
      </c>
      <c r="Q40" s="134"/>
      <c r="R40" s="134"/>
      <c r="T40" s="134"/>
      <c r="U40" s="134"/>
    </row>
    <row r="41" customFormat="false" ht="12.75" hidden="true" customHeight="true" outlineLevel="0" collapsed="false">
      <c r="C41" s="108" t="s">
        <v>61</v>
      </c>
      <c r="Q41" s="134"/>
      <c r="R41" s="134"/>
      <c r="T41" s="134"/>
      <c r="U41" s="134"/>
    </row>
    <row r="42" customFormat="false" ht="12.75" hidden="false" customHeight="true" outlineLevel="0" collapsed="false">
      <c r="C42" s="44" t="s">
        <v>78</v>
      </c>
      <c r="Q42" s="134"/>
      <c r="R42" s="134"/>
      <c r="T42" s="134"/>
      <c r="U42" s="134"/>
    </row>
    <row r="43" customFormat="false" ht="25.5" hidden="false" customHeight="false" outlineLevel="0" collapsed="false">
      <c r="A43" s="109"/>
      <c r="B43" s="109"/>
      <c r="C43" s="109"/>
      <c r="D43" s="110" t="s">
        <v>74</v>
      </c>
      <c r="E43" s="193"/>
      <c r="F43" s="110" t="s">
        <v>76</v>
      </c>
      <c r="G43" s="193"/>
      <c r="H43" s="193" t="s">
        <v>89</v>
      </c>
      <c r="I43" s="194"/>
      <c r="J43" s="195" t="s">
        <v>90</v>
      </c>
      <c r="K43" s="196" t="s">
        <v>82</v>
      </c>
      <c r="M43" s="195" t="s">
        <v>90</v>
      </c>
      <c r="N43" s="196" t="s">
        <v>82</v>
      </c>
      <c r="S43" s="0"/>
      <c r="U43" s="134"/>
      <c r="V43" s="134"/>
      <c r="W43" s="134"/>
      <c r="X43" s="134"/>
      <c r="Y43" s="134"/>
    </row>
    <row r="44" customFormat="false" ht="12.75" hidden="false" customHeight="false" outlineLevel="0" collapsed="false">
      <c r="A44" s="109"/>
      <c r="B44" s="109"/>
      <c r="C44" s="197" t="s">
        <v>66</v>
      </c>
      <c r="D44" s="198" t="n">
        <v>20</v>
      </c>
      <c r="E44" s="119"/>
      <c r="F44" s="198" t="n">
        <v>31</v>
      </c>
      <c r="G44" s="119"/>
      <c r="H44" s="119" t="n">
        <v>21</v>
      </c>
      <c r="I44" s="119"/>
      <c r="J44" s="154" t="n">
        <v>-11</v>
      </c>
      <c r="K44" s="199" t="n">
        <f aca="false">+J44/F44</f>
        <v>-0.354838709677419</v>
      </c>
      <c r="L44" s="44"/>
      <c r="M44" s="44" t="n">
        <v>-1</v>
      </c>
      <c r="N44" s="200" t="n">
        <f aca="false">+M44/H44</f>
        <v>-0.0476190476190476</v>
      </c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</row>
    <row r="45" customFormat="false" ht="12.75" hidden="false" customHeight="false" outlineLevel="0" collapsed="false">
      <c r="Q45" s="134"/>
      <c r="R45" s="134"/>
      <c r="T45" s="134"/>
      <c r="U45" s="134"/>
      <c r="V45" s="134"/>
    </row>
    <row r="49" customFormat="false" ht="12.75" hidden="false" customHeight="false" outlineLevel="0" collapsed="false">
      <c r="D49" s="5"/>
      <c r="E49" s="5"/>
    </row>
    <row r="50" customFormat="false" ht="12.75" hidden="false" customHeight="false" outlineLevel="0" collapsed="false">
      <c r="D50" s="5"/>
      <c r="E50" s="5"/>
    </row>
    <row r="51" customFormat="false" ht="12.75" hidden="false" customHeight="false" outlineLevel="0" collapsed="false">
      <c r="D51" s="5"/>
      <c r="E51" s="5"/>
    </row>
    <row r="52" customFormat="false" ht="12.75" hidden="false" customHeight="false" outlineLevel="0" collapsed="false">
      <c r="D52" s="5"/>
    </row>
    <row r="53" customFormat="false" ht="12.75" hidden="false" customHeight="false" outlineLevel="0" collapsed="false">
      <c r="D53" s="5"/>
    </row>
    <row r="54" customFormat="false" ht="12.75" hidden="false" customHeight="false" outlineLevel="0" collapsed="false">
      <c r="D54" s="5"/>
    </row>
    <row r="55" customFormat="false" ht="12.75" hidden="false" customHeight="false" outlineLevel="0" collapsed="false">
      <c r="D55" s="5"/>
    </row>
    <row r="56" customFormat="false" ht="12.75" hidden="false" customHeight="false" outlineLevel="0" collapsed="false">
      <c r="D56" s="5"/>
    </row>
    <row r="57" customFormat="false" ht="12.75" hidden="false" customHeight="false" outlineLevel="0" collapsed="false">
      <c r="D57" s="5"/>
    </row>
    <row r="58" customFormat="false" ht="12.75" hidden="false" customHeight="false" outlineLevel="0" collapsed="false">
      <c r="D58" s="5"/>
    </row>
    <row r="59" customFormat="false" ht="12.75" hidden="false" customHeight="false" outlineLevel="0" collapsed="false">
      <c r="D59" s="5"/>
    </row>
    <row r="60" customFormat="false" ht="12.75" hidden="false" customHeight="false" outlineLevel="0" collapsed="false">
      <c r="D60" s="5"/>
    </row>
    <row r="61" customFormat="false" ht="12.75" hidden="false" customHeight="false" outlineLevel="0" collapsed="false">
      <c r="D61" s="5"/>
    </row>
    <row r="62" customFormat="false" ht="12.75" hidden="false" customHeight="false" outlineLevel="0" collapsed="false">
      <c r="D62" s="5"/>
    </row>
    <row r="63" customFormat="false" ht="12.75" hidden="false" customHeight="false" outlineLevel="0" collapsed="false">
      <c r="D63" s="5"/>
    </row>
    <row r="64" customFormat="false" ht="12.75" hidden="false" customHeight="false" outlineLevel="0" collapsed="false">
      <c r="D64" s="5"/>
    </row>
    <row r="65" customFormat="false" ht="12.75" hidden="false" customHeight="false" outlineLevel="0" collapsed="false">
      <c r="D65" s="5"/>
    </row>
    <row r="66" customFormat="false" ht="12.75" hidden="false" customHeight="false" outlineLevel="0" collapsed="false">
      <c r="D66" s="5"/>
    </row>
    <row r="67" customFormat="false" ht="12.75" hidden="false" customHeight="false" outlineLevel="0" collapsed="false">
      <c r="D67" s="5"/>
    </row>
    <row r="68" customFormat="false" ht="12.75" hidden="false" customHeight="false" outlineLevel="0" collapsed="false">
      <c r="D68" s="5"/>
    </row>
    <row r="69" customFormat="false" ht="12.75" hidden="false" customHeight="false" outlineLevel="0" collapsed="false">
      <c r="D69" s="5"/>
    </row>
    <row r="70" customFormat="false" ht="12.75" hidden="false" customHeight="false" outlineLevel="0" collapsed="false">
      <c r="D70" s="5"/>
    </row>
    <row r="71" customFormat="false" ht="12.75" hidden="false" customHeight="false" outlineLevel="0" collapsed="false">
      <c r="D71" s="5"/>
    </row>
    <row r="72" customFormat="false" ht="12.75" hidden="false" customHeight="false" outlineLevel="0" collapsed="false">
      <c r="D72" s="5"/>
    </row>
    <row r="73" customFormat="false" ht="12.75" hidden="false" customHeight="false" outlineLevel="0" collapsed="false">
      <c r="D73" s="5"/>
    </row>
    <row r="74" customFormat="false" ht="12.75" hidden="false" customHeight="false" outlineLevel="0" collapsed="false">
      <c r="D74" s="5"/>
    </row>
    <row r="75" customFormat="false" ht="12.75" hidden="false" customHeight="false" outlineLevel="0" collapsed="false">
      <c r="D75" s="5"/>
    </row>
    <row r="76" customFormat="false" ht="12.75" hidden="false" customHeight="false" outlineLevel="0" collapsed="false">
      <c r="D76" s="5"/>
    </row>
    <row r="77" customFormat="false" ht="12.75" hidden="false" customHeight="false" outlineLevel="0" collapsed="false">
      <c r="D77" s="5"/>
    </row>
    <row r="78" customFormat="false" ht="12.75" hidden="false" customHeight="false" outlineLevel="0" collapsed="false">
      <c r="D78" s="5"/>
    </row>
    <row r="79" customFormat="false" ht="12.75" hidden="false" customHeight="false" outlineLevel="0" collapsed="false">
      <c r="D79" s="5"/>
    </row>
    <row r="80" customFormat="false" ht="12.75" hidden="false" customHeight="false" outlineLevel="0" collapsed="false">
      <c r="D80" s="5"/>
    </row>
    <row r="81" customFormat="false" ht="12.75" hidden="false" customHeight="false" outlineLevel="0" collapsed="false">
      <c r="D81" s="5"/>
    </row>
    <row r="82" customFormat="false" ht="12.75" hidden="false" customHeight="false" outlineLevel="0" collapsed="false">
      <c r="D82" s="5"/>
    </row>
    <row r="83" customFormat="false" ht="12.75" hidden="false" customHeight="false" outlineLevel="0" collapsed="false">
      <c r="D83" s="5"/>
    </row>
    <row r="84" customFormat="false" ht="12.75" hidden="false" customHeight="false" outlineLevel="0" collapsed="false">
      <c r="D84" s="5"/>
    </row>
    <row r="85" customFormat="false" ht="12.75" hidden="false" customHeight="false" outlineLevel="0" collapsed="false">
      <c r="D85" s="5"/>
    </row>
    <row r="86" customFormat="false" ht="12.75" hidden="false" customHeight="false" outlineLevel="0" collapsed="false">
      <c r="D86" s="5"/>
    </row>
    <row r="87" customFormat="false" ht="12.75" hidden="false" customHeight="false" outlineLevel="0" collapsed="false">
      <c r="D87" s="5"/>
    </row>
    <row r="88" customFormat="false" ht="12.75" hidden="false" customHeight="false" outlineLevel="0" collapsed="false">
      <c r="D88" s="5"/>
    </row>
    <row r="89" customFormat="false" ht="12.75" hidden="false" customHeight="false" outlineLevel="0" collapsed="false">
      <c r="D89" s="5"/>
    </row>
    <row r="90" customFormat="false" ht="12.75" hidden="false" customHeight="false" outlineLevel="0" collapsed="false">
      <c r="D90" s="5"/>
    </row>
    <row r="91" customFormat="false" ht="12.75" hidden="false" customHeight="false" outlineLevel="0" collapsed="false">
      <c r="D91" s="5"/>
    </row>
    <row r="92" customFormat="false" ht="12.75" hidden="false" customHeight="false" outlineLevel="0" collapsed="false">
      <c r="D92" s="5"/>
    </row>
    <row r="93" customFormat="false" ht="12.75" hidden="false" customHeight="false" outlineLevel="0" collapsed="false">
      <c r="D93" s="5"/>
    </row>
    <row r="94" customFormat="false" ht="12.75" hidden="false" customHeight="false" outlineLevel="0" collapsed="false">
      <c r="D94" s="5"/>
    </row>
    <row r="95" customFormat="false" ht="12.75" hidden="false" customHeight="false" outlineLevel="0" collapsed="false">
      <c r="D95" s="5"/>
    </row>
    <row r="96" customFormat="false" ht="12.75" hidden="false" customHeight="false" outlineLevel="0" collapsed="false">
      <c r="D96" s="5"/>
    </row>
    <row r="97" customFormat="false" ht="12.75" hidden="false" customHeight="false" outlineLevel="0" collapsed="false">
      <c r="D97" s="5"/>
    </row>
    <row r="98" customFormat="false" ht="12.75" hidden="false" customHeight="false" outlineLevel="0" collapsed="false">
      <c r="D98" s="5"/>
    </row>
    <row r="99" customFormat="false" ht="12.75" hidden="false" customHeight="false" outlineLevel="0" collapsed="false">
      <c r="D99" s="5"/>
    </row>
    <row r="100" customFormat="false" ht="12.75" hidden="false" customHeight="false" outlineLevel="0" collapsed="false">
      <c r="D100" s="5"/>
    </row>
    <row r="101" customFormat="false" ht="12.75" hidden="false" customHeight="false" outlineLevel="0" collapsed="false">
      <c r="D101" s="5"/>
    </row>
    <row r="102" customFormat="false" ht="12.75" hidden="false" customHeight="false" outlineLevel="0" collapsed="false">
      <c r="D102" s="5"/>
    </row>
    <row r="103" customFormat="false" ht="12.75" hidden="false" customHeight="false" outlineLevel="0" collapsed="false">
      <c r="D103" s="5"/>
    </row>
    <row r="104" customFormat="false" ht="12.75" hidden="false" customHeight="false" outlineLevel="0" collapsed="false">
      <c r="D104" s="5"/>
    </row>
    <row r="105" customFormat="false" ht="12.75" hidden="false" customHeight="false" outlineLevel="0" collapsed="false">
      <c r="D105" s="5"/>
    </row>
    <row r="106" customFormat="false" ht="12.75" hidden="false" customHeight="false" outlineLevel="0" collapsed="false">
      <c r="D106" s="5"/>
    </row>
    <row r="107" customFormat="false" ht="12.75" hidden="false" customHeight="false" outlineLevel="0" collapsed="false">
      <c r="D107" s="5"/>
    </row>
    <row r="108" customFormat="false" ht="12.75" hidden="false" customHeight="false" outlineLevel="0" collapsed="false">
      <c r="D108" s="5"/>
    </row>
    <row r="109" customFormat="false" ht="12.75" hidden="false" customHeight="false" outlineLevel="0" collapsed="false">
      <c r="D109" s="5"/>
    </row>
    <row r="110" customFormat="false" ht="12.75" hidden="false" customHeight="false" outlineLevel="0" collapsed="false">
      <c r="D110" s="5"/>
    </row>
    <row r="111" customFormat="false" ht="12.75" hidden="false" customHeight="false" outlineLevel="0" collapsed="false">
      <c r="D111" s="5"/>
    </row>
    <row r="112" customFormat="false" ht="12.75" hidden="false" customHeight="false" outlineLevel="0" collapsed="false">
      <c r="D112" s="5"/>
    </row>
    <row r="113" customFormat="false" ht="12.75" hidden="false" customHeight="false" outlineLevel="0" collapsed="false">
      <c r="D113" s="5"/>
    </row>
    <row r="114" customFormat="false" ht="12.75" hidden="false" customHeight="false" outlineLevel="0" collapsed="false">
      <c r="D114" s="5"/>
    </row>
    <row r="115" customFormat="false" ht="12.75" hidden="false" customHeight="false" outlineLevel="0" collapsed="false">
      <c r="D115" s="5"/>
    </row>
    <row r="116" customFormat="false" ht="12.75" hidden="false" customHeight="false" outlineLevel="0" collapsed="false">
      <c r="D116" s="5"/>
    </row>
    <row r="117" customFormat="false" ht="12.75" hidden="false" customHeight="false" outlineLevel="0" collapsed="false">
      <c r="D117" s="5"/>
    </row>
    <row r="118" customFormat="false" ht="12.75" hidden="false" customHeight="false" outlineLevel="0" collapsed="false">
      <c r="D118" s="5"/>
    </row>
    <row r="119" customFormat="false" ht="12.75" hidden="false" customHeight="false" outlineLevel="0" collapsed="false">
      <c r="D119" s="5"/>
    </row>
    <row r="120" customFormat="false" ht="12.75" hidden="false" customHeight="false" outlineLevel="0" collapsed="false">
      <c r="D120" s="5"/>
    </row>
    <row r="121" customFormat="false" ht="12.75" hidden="false" customHeight="false" outlineLevel="0" collapsed="false">
      <c r="D121" s="5"/>
    </row>
    <row r="122" customFormat="false" ht="12.75" hidden="false" customHeight="false" outlineLevel="0" collapsed="false">
      <c r="D122" s="5"/>
    </row>
    <row r="123" customFormat="false" ht="12.75" hidden="false" customHeight="false" outlineLevel="0" collapsed="false">
      <c r="D123" s="5"/>
    </row>
    <row r="124" customFormat="false" ht="12.75" hidden="false" customHeight="false" outlineLevel="0" collapsed="false">
      <c r="D124" s="5"/>
    </row>
    <row r="125" customFormat="false" ht="12.75" hidden="false" customHeight="false" outlineLevel="0" collapsed="false">
      <c r="D125" s="5"/>
    </row>
    <row r="126" customFormat="false" ht="12.75" hidden="false" customHeight="false" outlineLevel="0" collapsed="false">
      <c r="D126" s="5"/>
    </row>
    <row r="127" customFormat="false" ht="12.75" hidden="false" customHeight="false" outlineLevel="0" collapsed="false">
      <c r="D127" s="5"/>
    </row>
    <row r="128" customFormat="false" ht="12.75" hidden="false" customHeight="false" outlineLevel="0" collapsed="false">
      <c r="D128" s="5"/>
    </row>
    <row r="129" customFormat="false" ht="12.75" hidden="false" customHeight="false" outlineLevel="0" collapsed="false">
      <c r="D129" s="5"/>
    </row>
    <row r="130" customFormat="false" ht="12.75" hidden="false" customHeight="false" outlineLevel="0" collapsed="false">
      <c r="D130" s="5"/>
    </row>
    <row r="131" customFormat="false" ht="12.75" hidden="false" customHeight="false" outlineLevel="0" collapsed="false">
      <c r="D131" s="5"/>
    </row>
    <row r="132" customFormat="false" ht="12.75" hidden="false" customHeight="false" outlineLevel="0" collapsed="false">
      <c r="D132" s="5"/>
    </row>
    <row r="133" customFormat="false" ht="12.75" hidden="false" customHeight="false" outlineLevel="0" collapsed="false">
      <c r="D133" s="5"/>
    </row>
    <row r="134" customFormat="false" ht="12.75" hidden="false" customHeight="false" outlineLevel="0" collapsed="false">
      <c r="D134" s="5"/>
    </row>
    <row r="135" customFormat="false" ht="12.75" hidden="false" customHeight="false" outlineLevel="0" collapsed="false">
      <c r="D135" s="5"/>
    </row>
    <row r="136" customFormat="false" ht="12.75" hidden="false" customHeight="false" outlineLevel="0" collapsed="false">
      <c r="D136" s="5"/>
    </row>
    <row r="137" customFormat="false" ht="12.75" hidden="false" customHeight="false" outlineLevel="0" collapsed="false">
      <c r="D137" s="5"/>
    </row>
    <row r="138" customFormat="false" ht="12.75" hidden="false" customHeight="false" outlineLevel="0" collapsed="false">
      <c r="D138" s="5"/>
    </row>
    <row r="139" customFormat="false" ht="12.75" hidden="false" customHeight="false" outlineLevel="0" collapsed="false">
      <c r="D139" s="5"/>
    </row>
    <row r="140" customFormat="false" ht="12.75" hidden="false" customHeight="false" outlineLevel="0" collapsed="false">
      <c r="D140" s="5"/>
    </row>
    <row r="141" customFormat="false" ht="12.75" hidden="false" customHeight="false" outlineLevel="0" collapsed="false">
      <c r="D141" s="5"/>
    </row>
    <row r="142" customFormat="false" ht="12.75" hidden="false" customHeight="false" outlineLevel="0" collapsed="false">
      <c r="D142" s="5"/>
    </row>
    <row r="143" customFormat="false" ht="12.75" hidden="false" customHeight="false" outlineLevel="0" collapsed="false">
      <c r="D143" s="5"/>
    </row>
    <row r="144" customFormat="false" ht="12.75" hidden="false" customHeight="false" outlineLevel="0" collapsed="false">
      <c r="D144" s="5"/>
    </row>
    <row r="145" customFormat="false" ht="12.75" hidden="false" customHeight="false" outlineLevel="0" collapsed="false">
      <c r="D145" s="5"/>
    </row>
    <row r="146" customFormat="false" ht="12.75" hidden="false" customHeight="false" outlineLevel="0" collapsed="false">
      <c r="D146" s="5"/>
    </row>
    <row r="147" customFormat="false" ht="12.75" hidden="false" customHeight="false" outlineLevel="0" collapsed="false">
      <c r="D147" s="5"/>
    </row>
    <row r="148" customFormat="false" ht="12.75" hidden="false" customHeight="false" outlineLevel="0" collapsed="false">
      <c r="D148" s="5"/>
    </row>
    <row r="149" customFormat="false" ht="12.75" hidden="false" customHeight="false" outlineLevel="0" collapsed="false">
      <c r="D149" s="5"/>
    </row>
    <row r="150" customFormat="false" ht="12.75" hidden="false" customHeight="false" outlineLevel="0" collapsed="false">
      <c r="D150" s="5"/>
    </row>
    <row r="151" customFormat="false" ht="12.75" hidden="false" customHeight="false" outlineLevel="0" collapsed="false">
      <c r="D151" s="5"/>
    </row>
    <row r="152" customFormat="false" ht="12.75" hidden="false" customHeight="false" outlineLevel="0" collapsed="false">
      <c r="D152" s="5"/>
    </row>
    <row r="153" customFormat="false" ht="12.75" hidden="false" customHeight="false" outlineLevel="0" collapsed="false">
      <c r="D153" s="5"/>
    </row>
    <row r="154" customFormat="false" ht="12.75" hidden="false" customHeight="false" outlineLevel="0" collapsed="false">
      <c r="D154" s="5"/>
    </row>
    <row r="155" customFormat="false" ht="12.75" hidden="false" customHeight="false" outlineLevel="0" collapsed="false">
      <c r="D155" s="5"/>
    </row>
    <row r="156" customFormat="false" ht="12.75" hidden="false" customHeight="false" outlineLevel="0" collapsed="false">
      <c r="D156" s="5"/>
    </row>
    <row r="157" customFormat="false" ht="12.75" hidden="false" customHeight="false" outlineLevel="0" collapsed="false">
      <c r="D157" s="5"/>
    </row>
    <row r="158" customFormat="false" ht="12.75" hidden="false" customHeight="false" outlineLevel="0" collapsed="false">
      <c r="D158" s="5"/>
    </row>
    <row r="159" customFormat="false" ht="12.75" hidden="false" customHeight="false" outlineLevel="0" collapsed="false">
      <c r="D159" s="5"/>
    </row>
    <row r="160" customFormat="false" ht="12.75" hidden="false" customHeight="false" outlineLevel="0" collapsed="false">
      <c r="D160" s="5"/>
    </row>
    <row r="161" customFormat="false" ht="12.75" hidden="false" customHeight="false" outlineLevel="0" collapsed="false">
      <c r="D161" s="5"/>
    </row>
    <row r="162" customFormat="false" ht="12.75" hidden="false" customHeight="false" outlineLevel="0" collapsed="false">
      <c r="D162" s="5"/>
    </row>
    <row r="163" customFormat="false" ht="12.75" hidden="false" customHeight="false" outlineLevel="0" collapsed="false">
      <c r="D163" s="5"/>
    </row>
    <row r="164" customFormat="false" ht="12.75" hidden="false" customHeight="false" outlineLevel="0" collapsed="false">
      <c r="D164" s="5"/>
    </row>
    <row r="165" customFormat="false" ht="12.75" hidden="false" customHeight="false" outlineLevel="0" collapsed="false">
      <c r="D165" s="5"/>
    </row>
    <row r="166" customFormat="false" ht="12.75" hidden="false" customHeight="false" outlineLevel="0" collapsed="false">
      <c r="D166" s="5"/>
    </row>
    <row r="167" customFormat="false" ht="12.75" hidden="false" customHeight="false" outlineLevel="0" collapsed="false">
      <c r="D167" s="5"/>
    </row>
    <row r="168" customFormat="false" ht="12.75" hidden="false" customHeight="false" outlineLevel="0" collapsed="false">
      <c r="D168" s="5"/>
    </row>
    <row r="169" customFormat="false" ht="12.75" hidden="false" customHeight="false" outlineLevel="0" collapsed="false">
      <c r="D169" s="5"/>
    </row>
    <row r="170" customFormat="false" ht="12.75" hidden="false" customHeight="false" outlineLevel="0" collapsed="false">
      <c r="D170" s="5"/>
    </row>
    <row r="171" customFormat="false" ht="12.75" hidden="false" customHeight="false" outlineLevel="0" collapsed="false">
      <c r="D171" s="5"/>
    </row>
    <row r="172" customFormat="false" ht="12.75" hidden="false" customHeight="false" outlineLevel="0" collapsed="false">
      <c r="D172" s="5"/>
    </row>
    <row r="173" customFormat="false" ht="12.75" hidden="false" customHeight="false" outlineLevel="0" collapsed="false">
      <c r="D173" s="5"/>
    </row>
    <row r="174" customFormat="false" ht="12.75" hidden="false" customHeight="false" outlineLevel="0" collapsed="false">
      <c r="D174" s="5"/>
    </row>
    <row r="175" customFormat="false" ht="12.75" hidden="false" customHeight="false" outlineLevel="0" collapsed="false">
      <c r="D175" s="5"/>
    </row>
    <row r="176" customFormat="false" ht="12.75" hidden="false" customHeight="false" outlineLevel="0" collapsed="false">
      <c r="D176" s="5"/>
    </row>
    <row r="177" customFormat="false" ht="12.75" hidden="false" customHeight="false" outlineLevel="0" collapsed="false">
      <c r="D177" s="5"/>
    </row>
    <row r="178" customFormat="false" ht="12.75" hidden="false" customHeight="false" outlineLevel="0" collapsed="false">
      <c r="D178" s="5"/>
    </row>
    <row r="179" customFormat="false" ht="12.75" hidden="false" customHeight="false" outlineLevel="0" collapsed="false">
      <c r="D179" s="5"/>
    </row>
    <row r="180" customFormat="false" ht="12.75" hidden="false" customHeight="false" outlineLevel="0" collapsed="false">
      <c r="D180" s="5"/>
    </row>
    <row r="181" customFormat="false" ht="12.75" hidden="false" customHeight="false" outlineLevel="0" collapsed="false">
      <c r="D181" s="5"/>
    </row>
    <row r="182" customFormat="false" ht="12.75" hidden="false" customHeight="false" outlineLevel="0" collapsed="false">
      <c r="D182" s="5"/>
    </row>
    <row r="183" customFormat="false" ht="12.75" hidden="false" customHeight="false" outlineLevel="0" collapsed="false">
      <c r="D183" s="5"/>
    </row>
    <row r="184" customFormat="false" ht="12.75" hidden="false" customHeight="false" outlineLevel="0" collapsed="false">
      <c r="D184" s="5"/>
    </row>
    <row r="185" customFormat="false" ht="12.75" hidden="false" customHeight="false" outlineLevel="0" collapsed="false">
      <c r="D185" s="5"/>
    </row>
    <row r="186" customFormat="false" ht="12.75" hidden="false" customHeight="false" outlineLevel="0" collapsed="false">
      <c r="D186" s="5"/>
    </row>
    <row r="187" customFormat="false" ht="12.75" hidden="false" customHeight="false" outlineLevel="0" collapsed="false">
      <c r="D187" s="5"/>
    </row>
    <row r="188" customFormat="false" ht="12.75" hidden="false" customHeight="false" outlineLevel="0" collapsed="false">
      <c r="D188" s="5"/>
    </row>
    <row r="189" customFormat="false" ht="12.75" hidden="false" customHeight="false" outlineLevel="0" collapsed="false">
      <c r="D189" s="5"/>
    </row>
    <row r="190" customFormat="false" ht="12.75" hidden="false" customHeight="false" outlineLevel="0" collapsed="false">
      <c r="D190" s="5"/>
    </row>
    <row r="191" customFormat="false" ht="12.75" hidden="false" customHeight="false" outlineLevel="0" collapsed="false">
      <c r="D191" s="5"/>
    </row>
    <row r="192" customFormat="false" ht="12.75" hidden="false" customHeight="false" outlineLevel="0" collapsed="false">
      <c r="D192" s="5"/>
    </row>
    <row r="193" customFormat="false" ht="12.75" hidden="false" customHeight="false" outlineLevel="0" collapsed="false">
      <c r="D193" s="5"/>
    </row>
    <row r="194" customFormat="false" ht="12.75" hidden="false" customHeight="false" outlineLevel="0" collapsed="false">
      <c r="D194" s="5"/>
    </row>
    <row r="195" customFormat="false" ht="12.75" hidden="false" customHeight="false" outlineLevel="0" collapsed="false">
      <c r="D195" s="5"/>
    </row>
    <row r="196" customFormat="false" ht="12.75" hidden="false" customHeight="false" outlineLevel="0" collapsed="false">
      <c r="D196" s="5"/>
    </row>
    <row r="197" customFormat="false" ht="12.75" hidden="false" customHeight="false" outlineLevel="0" collapsed="false">
      <c r="D197" s="5"/>
    </row>
    <row r="198" customFormat="false" ht="12.75" hidden="false" customHeight="false" outlineLevel="0" collapsed="false">
      <c r="D198" s="5"/>
    </row>
    <row r="199" customFormat="false" ht="12.75" hidden="false" customHeight="false" outlineLevel="0" collapsed="false">
      <c r="D199" s="5"/>
    </row>
    <row r="200" customFormat="false" ht="12.75" hidden="false" customHeight="false" outlineLevel="0" collapsed="false">
      <c r="D200" s="5"/>
    </row>
    <row r="201" customFormat="false" ht="12.75" hidden="false" customHeight="false" outlineLevel="0" collapsed="false">
      <c r="D201" s="5"/>
    </row>
    <row r="202" customFormat="false" ht="12.75" hidden="false" customHeight="false" outlineLevel="0" collapsed="false">
      <c r="D202" s="5"/>
    </row>
    <row r="203" customFormat="false" ht="12.75" hidden="false" customHeight="false" outlineLevel="0" collapsed="false">
      <c r="D203" s="5"/>
    </row>
    <row r="204" customFormat="false" ht="12.75" hidden="false" customHeight="false" outlineLevel="0" collapsed="false">
      <c r="D204" s="5"/>
    </row>
    <row r="205" customFormat="false" ht="12.75" hidden="false" customHeight="false" outlineLevel="0" collapsed="false">
      <c r="D205" s="5"/>
    </row>
    <row r="206" customFormat="false" ht="12.75" hidden="false" customHeight="false" outlineLevel="0" collapsed="false">
      <c r="D206" s="5"/>
    </row>
    <row r="207" customFormat="false" ht="12.75" hidden="false" customHeight="false" outlineLevel="0" collapsed="false">
      <c r="D207" s="5"/>
    </row>
    <row r="208" customFormat="false" ht="12.75" hidden="false" customHeight="false" outlineLevel="0" collapsed="false">
      <c r="D208" s="5"/>
    </row>
    <row r="209" customFormat="false" ht="12.75" hidden="false" customHeight="false" outlineLevel="0" collapsed="false">
      <c r="D209" s="5"/>
    </row>
    <row r="210" customFormat="false" ht="12.75" hidden="false" customHeight="false" outlineLevel="0" collapsed="false">
      <c r="D210" s="5"/>
    </row>
    <row r="211" customFormat="false" ht="12.75" hidden="false" customHeight="false" outlineLevel="0" collapsed="false">
      <c r="D211" s="5"/>
    </row>
    <row r="212" customFormat="false" ht="12.75" hidden="false" customHeight="false" outlineLevel="0" collapsed="false">
      <c r="D212" s="5"/>
    </row>
    <row r="213" customFormat="false" ht="12.75" hidden="false" customHeight="false" outlineLevel="0" collapsed="false">
      <c r="D213" s="5"/>
    </row>
    <row r="214" customFormat="false" ht="12.75" hidden="false" customHeight="false" outlineLevel="0" collapsed="false">
      <c r="D214" s="5"/>
    </row>
    <row r="215" customFormat="false" ht="12.75" hidden="false" customHeight="false" outlineLevel="0" collapsed="false">
      <c r="D215" s="5"/>
    </row>
    <row r="216" customFormat="false" ht="12.75" hidden="false" customHeight="false" outlineLevel="0" collapsed="false">
      <c r="D216" s="5"/>
    </row>
    <row r="217" customFormat="false" ht="12.75" hidden="false" customHeight="false" outlineLevel="0" collapsed="false">
      <c r="D217" s="5"/>
    </row>
    <row r="218" customFormat="false" ht="12.75" hidden="false" customHeight="false" outlineLevel="0" collapsed="false">
      <c r="D218" s="5"/>
    </row>
    <row r="219" customFormat="false" ht="12.75" hidden="false" customHeight="false" outlineLevel="0" collapsed="false">
      <c r="D219" s="5"/>
    </row>
    <row r="220" customFormat="false" ht="12.75" hidden="false" customHeight="false" outlineLevel="0" collapsed="false">
      <c r="D220" s="5"/>
    </row>
    <row r="221" customFormat="false" ht="12.75" hidden="false" customHeight="false" outlineLevel="0" collapsed="false">
      <c r="D221" s="5"/>
    </row>
    <row r="222" customFormat="false" ht="12.75" hidden="false" customHeight="false" outlineLevel="0" collapsed="false">
      <c r="D222" s="5"/>
    </row>
    <row r="223" customFormat="false" ht="12.75" hidden="false" customHeight="false" outlineLevel="0" collapsed="false">
      <c r="D223" s="5"/>
    </row>
    <row r="224" customFormat="false" ht="12.75" hidden="false" customHeight="false" outlineLevel="0" collapsed="false">
      <c r="D224" s="5"/>
    </row>
    <row r="225" customFormat="false" ht="12.75" hidden="false" customHeight="false" outlineLevel="0" collapsed="false">
      <c r="D225" s="5"/>
    </row>
    <row r="226" customFormat="false" ht="12.75" hidden="false" customHeight="false" outlineLevel="0" collapsed="false">
      <c r="D226" s="5"/>
    </row>
    <row r="227" customFormat="false" ht="12.75" hidden="false" customHeight="false" outlineLevel="0" collapsed="false">
      <c r="D227" s="5"/>
    </row>
    <row r="228" customFormat="false" ht="12.75" hidden="false" customHeight="false" outlineLevel="0" collapsed="false">
      <c r="D228" s="5"/>
    </row>
    <row r="229" customFormat="false" ht="12.75" hidden="false" customHeight="false" outlineLevel="0" collapsed="false">
      <c r="D229" s="5"/>
    </row>
    <row r="230" customFormat="false" ht="12.75" hidden="false" customHeight="false" outlineLevel="0" collapsed="false">
      <c r="D230" s="5"/>
    </row>
    <row r="231" customFormat="false" ht="12.75" hidden="false" customHeight="false" outlineLevel="0" collapsed="false">
      <c r="D231" s="5"/>
    </row>
    <row r="232" customFormat="false" ht="12.75" hidden="false" customHeight="false" outlineLevel="0" collapsed="false">
      <c r="D232" s="5"/>
    </row>
    <row r="233" customFormat="false" ht="12.75" hidden="false" customHeight="false" outlineLevel="0" collapsed="false">
      <c r="D233" s="5"/>
    </row>
    <row r="234" customFormat="false" ht="12.75" hidden="false" customHeight="false" outlineLevel="0" collapsed="false">
      <c r="D234" s="5"/>
    </row>
    <row r="235" customFormat="false" ht="12.75" hidden="false" customHeight="false" outlineLevel="0" collapsed="false">
      <c r="D235" s="5"/>
    </row>
    <row r="236" customFormat="false" ht="12.75" hidden="false" customHeight="false" outlineLevel="0" collapsed="false">
      <c r="D236" s="5"/>
    </row>
    <row r="237" customFormat="false" ht="12.75" hidden="false" customHeight="false" outlineLevel="0" collapsed="false">
      <c r="D237" s="5"/>
    </row>
    <row r="238" customFormat="false" ht="12.75" hidden="false" customHeight="false" outlineLevel="0" collapsed="false">
      <c r="D238" s="5"/>
    </row>
    <row r="239" customFormat="false" ht="12.75" hidden="false" customHeight="false" outlineLevel="0" collapsed="false">
      <c r="D239" s="5"/>
    </row>
    <row r="240" customFormat="false" ht="12.75" hidden="false" customHeight="false" outlineLevel="0" collapsed="false">
      <c r="D240" s="5"/>
    </row>
    <row r="241" customFormat="false" ht="12.75" hidden="false" customHeight="false" outlineLevel="0" collapsed="false">
      <c r="D241" s="5"/>
    </row>
    <row r="242" customFormat="false" ht="12.75" hidden="false" customHeight="false" outlineLevel="0" collapsed="false">
      <c r="D242" s="5"/>
    </row>
    <row r="243" customFormat="false" ht="12.75" hidden="false" customHeight="false" outlineLevel="0" collapsed="false">
      <c r="D243" s="5"/>
    </row>
    <row r="244" customFormat="false" ht="12.75" hidden="false" customHeight="false" outlineLevel="0" collapsed="false">
      <c r="D244" s="5"/>
    </row>
    <row r="245" customFormat="false" ht="12.75" hidden="false" customHeight="false" outlineLevel="0" collapsed="false">
      <c r="D245" s="5"/>
    </row>
    <row r="246" customFormat="false" ht="12.75" hidden="false" customHeight="false" outlineLevel="0" collapsed="false">
      <c r="D246" s="5"/>
    </row>
    <row r="247" customFormat="false" ht="12.75" hidden="false" customHeight="false" outlineLevel="0" collapsed="false">
      <c r="D247" s="5"/>
    </row>
    <row r="248" customFormat="false" ht="12.75" hidden="false" customHeight="false" outlineLevel="0" collapsed="false">
      <c r="D248" s="5"/>
    </row>
    <row r="249" customFormat="false" ht="12.75" hidden="false" customHeight="false" outlineLevel="0" collapsed="false">
      <c r="D249" s="5"/>
    </row>
    <row r="250" customFormat="false" ht="12.75" hidden="false" customHeight="false" outlineLevel="0" collapsed="false">
      <c r="D250" s="5"/>
    </row>
    <row r="251" customFormat="false" ht="12.75" hidden="false" customHeight="false" outlineLevel="0" collapsed="false">
      <c r="D251" s="5"/>
    </row>
    <row r="252" customFormat="false" ht="12.75" hidden="false" customHeight="false" outlineLevel="0" collapsed="false">
      <c r="D252" s="5"/>
    </row>
    <row r="253" customFormat="false" ht="12.75" hidden="false" customHeight="false" outlineLevel="0" collapsed="false">
      <c r="D253" s="5"/>
    </row>
    <row r="254" customFormat="false" ht="12.75" hidden="false" customHeight="false" outlineLevel="0" collapsed="false">
      <c r="D254" s="5"/>
    </row>
    <row r="255" customFormat="false" ht="12.75" hidden="false" customHeight="false" outlineLevel="0" collapsed="false">
      <c r="D255" s="5"/>
    </row>
    <row r="256" customFormat="false" ht="12.75" hidden="false" customHeight="false" outlineLevel="0" collapsed="false">
      <c r="D256" s="5"/>
    </row>
    <row r="257" customFormat="false" ht="12.75" hidden="false" customHeight="false" outlineLevel="0" collapsed="false">
      <c r="D257" s="5"/>
    </row>
    <row r="258" customFormat="false" ht="12.75" hidden="false" customHeight="false" outlineLevel="0" collapsed="false">
      <c r="D258" s="5"/>
    </row>
    <row r="259" customFormat="false" ht="12.75" hidden="false" customHeight="false" outlineLevel="0" collapsed="false">
      <c r="D259" s="5"/>
    </row>
    <row r="260" customFormat="false" ht="12.75" hidden="false" customHeight="false" outlineLevel="0" collapsed="false">
      <c r="D260" s="5"/>
    </row>
    <row r="261" customFormat="false" ht="12.75" hidden="false" customHeight="false" outlineLevel="0" collapsed="false">
      <c r="D261" s="5"/>
    </row>
    <row r="262" customFormat="false" ht="12.75" hidden="false" customHeight="false" outlineLevel="0" collapsed="false">
      <c r="D262" s="5"/>
    </row>
    <row r="263" customFormat="false" ht="12.75" hidden="false" customHeight="false" outlineLevel="0" collapsed="false">
      <c r="D263" s="5"/>
    </row>
    <row r="264" customFormat="false" ht="12.75" hidden="false" customHeight="false" outlineLevel="0" collapsed="false">
      <c r="D264" s="5"/>
    </row>
    <row r="265" customFormat="false" ht="12.75" hidden="false" customHeight="false" outlineLevel="0" collapsed="false">
      <c r="D265" s="5"/>
    </row>
    <row r="266" customFormat="false" ht="12.75" hidden="false" customHeight="false" outlineLevel="0" collapsed="false">
      <c r="D266" s="5"/>
    </row>
    <row r="267" customFormat="false" ht="12.75" hidden="false" customHeight="false" outlineLevel="0" collapsed="false">
      <c r="D267" s="5"/>
    </row>
    <row r="268" customFormat="false" ht="12.75" hidden="false" customHeight="false" outlineLevel="0" collapsed="false">
      <c r="D268" s="5"/>
    </row>
    <row r="269" customFormat="false" ht="12.75" hidden="false" customHeight="false" outlineLevel="0" collapsed="false">
      <c r="D269" s="5"/>
    </row>
    <row r="270" customFormat="false" ht="12.75" hidden="false" customHeight="false" outlineLevel="0" collapsed="false">
      <c r="D270" s="5"/>
    </row>
    <row r="271" customFormat="false" ht="12.75" hidden="false" customHeight="false" outlineLevel="0" collapsed="false">
      <c r="D271" s="5"/>
    </row>
    <row r="272" customFormat="false" ht="12.75" hidden="false" customHeight="false" outlineLevel="0" collapsed="false">
      <c r="D272" s="5"/>
    </row>
    <row r="273" customFormat="false" ht="12.75" hidden="false" customHeight="false" outlineLevel="0" collapsed="false">
      <c r="D273" s="5"/>
    </row>
    <row r="274" customFormat="false" ht="12.75" hidden="false" customHeight="false" outlineLevel="0" collapsed="false">
      <c r="D274" s="5"/>
    </row>
    <row r="275" customFormat="false" ht="12.75" hidden="false" customHeight="false" outlineLevel="0" collapsed="false">
      <c r="D275" s="5"/>
    </row>
    <row r="276" customFormat="false" ht="12.75" hidden="false" customHeight="false" outlineLevel="0" collapsed="false">
      <c r="D276" s="5"/>
    </row>
    <row r="277" customFormat="false" ht="12.75" hidden="false" customHeight="false" outlineLevel="0" collapsed="false">
      <c r="D277" s="5"/>
    </row>
    <row r="278" customFormat="false" ht="12.75" hidden="false" customHeight="false" outlineLevel="0" collapsed="false">
      <c r="D278" s="5"/>
    </row>
    <row r="279" customFormat="false" ht="12.75" hidden="false" customHeight="false" outlineLevel="0" collapsed="false">
      <c r="D279" s="5"/>
    </row>
    <row r="280" customFormat="false" ht="12.75" hidden="false" customHeight="false" outlineLevel="0" collapsed="false">
      <c r="D280" s="5"/>
    </row>
    <row r="281" customFormat="false" ht="12.75" hidden="false" customHeight="false" outlineLevel="0" collapsed="false">
      <c r="D281" s="5"/>
    </row>
    <row r="282" customFormat="false" ht="12.75" hidden="false" customHeight="false" outlineLevel="0" collapsed="false">
      <c r="D282" s="5"/>
    </row>
    <row r="283" customFormat="false" ht="12.75" hidden="false" customHeight="false" outlineLevel="0" collapsed="false">
      <c r="D283" s="5"/>
    </row>
    <row r="284" customFormat="false" ht="12.75" hidden="false" customHeight="false" outlineLevel="0" collapsed="false">
      <c r="D284" s="5"/>
    </row>
    <row r="285" customFormat="false" ht="12.75" hidden="false" customHeight="false" outlineLevel="0" collapsed="false">
      <c r="D285" s="5"/>
    </row>
    <row r="286" customFormat="false" ht="12.75" hidden="false" customHeight="false" outlineLevel="0" collapsed="false">
      <c r="D286" s="5"/>
    </row>
    <row r="287" customFormat="false" ht="12.75" hidden="false" customHeight="false" outlineLevel="0" collapsed="false">
      <c r="D287" s="5"/>
    </row>
    <row r="288" customFormat="false" ht="12.75" hidden="false" customHeight="false" outlineLevel="0" collapsed="false">
      <c r="D288" s="5"/>
    </row>
    <row r="289" customFormat="false" ht="12.75" hidden="false" customHeight="false" outlineLevel="0" collapsed="false">
      <c r="D289" s="5"/>
    </row>
    <row r="290" customFormat="false" ht="12.75" hidden="false" customHeight="false" outlineLevel="0" collapsed="false">
      <c r="D290" s="5"/>
    </row>
    <row r="291" customFormat="false" ht="12.75" hidden="false" customHeight="false" outlineLevel="0" collapsed="false">
      <c r="D291" s="5"/>
    </row>
    <row r="292" customFormat="false" ht="12.75" hidden="false" customHeight="false" outlineLevel="0" collapsed="false">
      <c r="D292" s="5"/>
    </row>
    <row r="293" customFormat="false" ht="12.75" hidden="false" customHeight="false" outlineLevel="0" collapsed="false">
      <c r="D293" s="5"/>
    </row>
    <row r="294" customFormat="false" ht="12.75" hidden="false" customHeight="false" outlineLevel="0" collapsed="false">
      <c r="D294" s="5"/>
    </row>
    <row r="295" customFormat="false" ht="12.75" hidden="false" customHeight="false" outlineLevel="0" collapsed="false">
      <c r="D295" s="5"/>
    </row>
    <row r="296" customFormat="false" ht="12.75" hidden="false" customHeight="false" outlineLevel="0" collapsed="false">
      <c r="D296" s="5"/>
    </row>
    <row r="297" customFormat="false" ht="12.75" hidden="false" customHeight="false" outlineLevel="0" collapsed="false">
      <c r="D297" s="5"/>
    </row>
    <row r="298" customFormat="false" ht="12.75" hidden="false" customHeight="false" outlineLevel="0" collapsed="false">
      <c r="D298" s="5"/>
    </row>
    <row r="299" customFormat="false" ht="12.75" hidden="false" customHeight="false" outlineLevel="0" collapsed="false">
      <c r="D299" s="5"/>
    </row>
    <row r="300" customFormat="false" ht="12.75" hidden="false" customHeight="false" outlineLevel="0" collapsed="false">
      <c r="D300" s="5"/>
    </row>
    <row r="301" customFormat="false" ht="12.75" hidden="false" customHeight="false" outlineLevel="0" collapsed="false">
      <c r="D301" s="5"/>
    </row>
    <row r="302" customFormat="false" ht="12.75" hidden="false" customHeight="false" outlineLevel="0" collapsed="false">
      <c r="D302" s="5"/>
    </row>
    <row r="303" customFormat="false" ht="12.75" hidden="false" customHeight="false" outlineLevel="0" collapsed="false">
      <c r="D303" s="5"/>
    </row>
    <row r="304" customFormat="false" ht="12.75" hidden="false" customHeight="false" outlineLevel="0" collapsed="false">
      <c r="D304" s="5"/>
    </row>
    <row r="305" customFormat="false" ht="12.75" hidden="false" customHeight="false" outlineLevel="0" collapsed="false">
      <c r="D305" s="5"/>
    </row>
    <row r="306" customFormat="false" ht="12.75" hidden="false" customHeight="false" outlineLevel="0" collapsed="false">
      <c r="D306" s="5"/>
    </row>
    <row r="307" customFormat="false" ht="12.75" hidden="false" customHeight="false" outlineLevel="0" collapsed="false">
      <c r="D307" s="5"/>
    </row>
    <row r="308" customFormat="false" ht="12.75" hidden="false" customHeight="false" outlineLevel="0" collapsed="false">
      <c r="D308" s="5"/>
    </row>
    <row r="309" customFormat="false" ht="12.75" hidden="false" customHeight="false" outlineLevel="0" collapsed="false">
      <c r="D309" s="5"/>
    </row>
    <row r="310" customFormat="false" ht="12.75" hidden="false" customHeight="false" outlineLevel="0" collapsed="false">
      <c r="D310" s="5"/>
    </row>
    <row r="311" customFormat="false" ht="12.75" hidden="false" customHeight="false" outlineLevel="0" collapsed="false">
      <c r="D311" s="5"/>
    </row>
    <row r="312" customFormat="false" ht="12.75" hidden="false" customHeight="false" outlineLevel="0" collapsed="false">
      <c r="D312" s="5"/>
    </row>
    <row r="313" customFormat="false" ht="12.75" hidden="false" customHeight="false" outlineLevel="0" collapsed="false">
      <c r="D313" s="5"/>
    </row>
    <row r="314" customFormat="false" ht="12.75" hidden="false" customHeight="false" outlineLevel="0" collapsed="false">
      <c r="D314" s="5"/>
    </row>
    <row r="315" customFormat="false" ht="12.75" hidden="false" customHeight="false" outlineLevel="0" collapsed="false">
      <c r="D315" s="5"/>
    </row>
    <row r="316" customFormat="false" ht="12.75" hidden="false" customHeight="false" outlineLevel="0" collapsed="false">
      <c r="D316" s="5"/>
    </row>
    <row r="317" customFormat="false" ht="12.75" hidden="false" customHeight="false" outlineLevel="0" collapsed="false">
      <c r="D317" s="5"/>
    </row>
    <row r="318" customFormat="false" ht="12.75" hidden="false" customHeight="false" outlineLevel="0" collapsed="false">
      <c r="D318" s="5"/>
    </row>
    <row r="319" customFormat="false" ht="12.75" hidden="false" customHeight="false" outlineLevel="0" collapsed="false">
      <c r="D319" s="5"/>
    </row>
    <row r="320" customFormat="false" ht="12.75" hidden="false" customHeight="false" outlineLevel="0" collapsed="false">
      <c r="D320" s="5"/>
    </row>
    <row r="321" customFormat="false" ht="12.75" hidden="false" customHeight="false" outlineLevel="0" collapsed="false">
      <c r="D321" s="5"/>
    </row>
    <row r="322" customFormat="false" ht="12.75" hidden="false" customHeight="false" outlineLevel="0" collapsed="false">
      <c r="D322" s="5"/>
    </row>
    <row r="323" customFormat="false" ht="12.75" hidden="false" customHeight="false" outlineLevel="0" collapsed="false">
      <c r="D323" s="5"/>
    </row>
    <row r="324" customFormat="false" ht="12.75" hidden="false" customHeight="false" outlineLevel="0" collapsed="false">
      <c r="D324" s="5"/>
    </row>
    <row r="325" customFormat="false" ht="12.75" hidden="false" customHeight="false" outlineLevel="0" collapsed="false">
      <c r="D325" s="5"/>
    </row>
    <row r="326" customFormat="false" ht="12.75" hidden="false" customHeight="false" outlineLevel="0" collapsed="false">
      <c r="D326" s="5"/>
    </row>
    <row r="327" customFormat="false" ht="12.75" hidden="false" customHeight="false" outlineLevel="0" collapsed="false">
      <c r="D327" s="5"/>
    </row>
    <row r="328" customFormat="false" ht="12.75" hidden="false" customHeight="false" outlineLevel="0" collapsed="false">
      <c r="D328" s="5"/>
    </row>
    <row r="329" customFormat="false" ht="12.75" hidden="false" customHeight="false" outlineLevel="0" collapsed="false">
      <c r="D329" s="5"/>
    </row>
    <row r="330" customFormat="false" ht="12.75" hidden="false" customHeight="false" outlineLevel="0" collapsed="false">
      <c r="D330" s="5"/>
    </row>
    <row r="331" customFormat="false" ht="12.75" hidden="false" customHeight="false" outlineLevel="0" collapsed="false">
      <c r="D331" s="5"/>
    </row>
    <row r="332" customFormat="false" ht="12.75" hidden="false" customHeight="false" outlineLevel="0" collapsed="false">
      <c r="D332" s="5"/>
    </row>
    <row r="333" customFormat="false" ht="12.75" hidden="false" customHeight="false" outlineLevel="0" collapsed="false">
      <c r="D333" s="5"/>
    </row>
    <row r="334" customFormat="false" ht="12.75" hidden="false" customHeight="false" outlineLevel="0" collapsed="false">
      <c r="D334" s="5"/>
    </row>
    <row r="335" customFormat="false" ht="12.75" hidden="false" customHeight="false" outlineLevel="0" collapsed="false">
      <c r="D335" s="5"/>
    </row>
    <row r="336" customFormat="false" ht="12.75" hidden="false" customHeight="false" outlineLevel="0" collapsed="false">
      <c r="D336" s="5"/>
    </row>
    <row r="337" customFormat="false" ht="12.75" hidden="false" customHeight="false" outlineLevel="0" collapsed="false">
      <c r="D337" s="5"/>
    </row>
    <row r="338" customFormat="false" ht="12.75" hidden="false" customHeight="false" outlineLevel="0" collapsed="false">
      <c r="D338" s="5"/>
    </row>
    <row r="339" customFormat="false" ht="12.75" hidden="false" customHeight="false" outlineLevel="0" collapsed="false">
      <c r="D339" s="5"/>
    </row>
    <row r="340" customFormat="false" ht="12.75" hidden="false" customHeight="false" outlineLevel="0" collapsed="false">
      <c r="D340" s="5"/>
    </row>
    <row r="341" customFormat="false" ht="12.75" hidden="false" customHeight="false" outlineLevel="0" collapsed="false">
      <c r="D341" s="5"/>
    </row>
    <row r="342" customFormat="false" ht="12.75" hidden="false" customHeight="false" outlineLevel="0" collapsed="false">
      <c r="D342" s="5"/>
    </row>
    <row r="343" customFormat="false" ht="12.75" hidden="false" customHeight="false" outlineLevel="0" collapsed="false">
      <c r="D343" s="5"/>
    </row>
    <row r="344" customFormat="false" ht="12.75" hidden="false" customHeight="false" outlineLevel="0" collapsed="false">
      <c r="D344" s="5"/>
    </row>
    <row r="345" customFormat="false" ht="12.75" hidden="false" customHeight="false" outlineLevel="0" collapsed="false">
      <c r="D345" s="5"/>
    </row>
    <row r="346" customFormat="false" ht="12.75" hidden="false" customHeight="false" outlineLevel="0" collapsed="false">
      <c r="D346" s="5"/>
    </row>
    <row r="347" customFormat="false" ht="12.75" hidden="false" customHeight="false" outlineLevel="0" collapsed="false">
      <c r="D347" s="5"/>
    </row>
    <row r="348" customFormat="false" ht="12.75" hidden="false" customHeight="false" outlineLevel="0" collapsed="false">
      <c r="D348" s="5"/>
    </row>
    <row r="349" customFormat="false" ht="12.75" hidden="false" customHeight="false" outlineLevel="0" collapsed="false">
      <c r="D349" s="5"/>
    </row>
    <row r="350" customFormat="false" ht="12.75" hidden="false" customHeight="false" outlineLevel="0" collapsed="false">
      <c r="D350" s="5"/>
    </row>
    <row r="351" customFormat="false" ht="12.75" hidden="false" customHeight="false" outlineLevel="0" collapsed="false">
      <c r="D351" s="5"/>
    </row>
    <row r="352" customFormat="false" ht="12.75" hidden="false" customHeight="false" outlineLevel="0" collapsed="false">
      <c r="D352" s="5"/>
    </row>
    <row r="353" customFormat="false" ht="12.75" hidden="false" customHeight="false" outlineLevel="0" collapsed="false">
      <c r="D353" s="5"/>
    </row>
    <row r="354" customFormat="false" ht="12.75" hidden="false" customHeight="false" outlineLevel="0" collapsed="false">
      <c r="D354" s="5"/>
    </row>
    <row r="355" customFormat="false" ht="12.75" hidden="false" customHeight="false" outlineLevel="0" collapsed="false">
      <c r="D355" s="5"/>
    </row>
    <row r="356" customFormat="false" ht="12.75" hidden="false" customHeight="false" outlineLevel="0" collapsed="false">
      <c r="D356" s="5"/>
    </row>
    <row r="357" customFormat="false" ht="12.75" hidden="false" customHeight="false" outlineLevel="0" collapsed="false">
      <c r="D357" s="5"/>
    </row>
    <row r="358" customFormat="false" ht="12.75" hidden="false" customHeight="false" outlineLevel="0" collapsed="false">
      <c r="D358" s="5"/>
    </row>
    <row r="359" customFormat="false" ht="12.75" hidden="false" customHeight="false" outlineLevel="0" collapsed="false">
      <c r="D359" s="5"/>
    </row>
    <row r="360" customFormat="false" ht="12.75" hidden="false" customHeight="false" outlineLevel="0" collapsed="false">
      <c r="D360" s="5"/>
    </row>
    <row r="361" customFormat="false" ht="12.75" hidden="false" customHeight="false" outlineLevel="0" collapsed="false">
      <c r="D361" s="5"/>
    </row>
    <row r="362" customFormat="false" ht="12.75" hidden="false" customHeight="false" outlineLevel="0" collapsed="false">
      <c r="D362" s="5"/>
    </row>
    <row r="363" customFormat="false" ht="12.75" hidden="false" customHeight="false" outlineLevel="0" collapsed="false">
      <c r="D363" s="5"/>
    </row>
    <row r="364" customFormat="false" ht="12.75" hidden="false" customHeight="false" outlineLevel="0" collapsed="false">
      <c r="D364" s="5"/>
    </row>
    <row r="365" customFormat="false" ht="12.75" hidden="false" customHeight="false" outlineLevel="0" collapsed="false">
      <c r="D365" s="5"/>
    </row>
    <row r="366" customFormat="false" ht="12.75" hidden="false" customHeight="false" outlineLevel="0" collapsed="false">
      <c r="D366" s="5"/>
    </row>
    <row r="367" customFormat="false" ht="12.75" hidden="false" customHeight="false" outlineLevel="0" collapsed="false">
      <c r="D367" s="5"/>
    </row>
    <row r="368" customFormat="false" ht="12.75" hidden="false" customHeight="false" outlineLevel="0" collapsed="false">
      <c r="D368" s="5"/>
    </row>
    <row r="369" customFormat="false" ht="12.75" hidden="false" customHeight="false" outlineLevel="0" collapsed="false">
      <c r="D369" s="5"/>
    </row>
    <row r="370" customFormat="false" ht="12.75" hidden="false" customHeight="false" outlineLevel="0" collapsed="false">
      <c r="D370" s="5"/>
    </row>
    <row r="371" customFormat="false" ht="12.75" hidden="false" customHeight="false" outlineLevel="0" collapsed="false">
      <c r="D371" s="5"/>
    </row>
    <row r="372" customFormat="false" ht="12.75" hidden="false" customHeight="false" outlineLevel="0" collapsed="false">
      <c r="D372" s="5"/>
    </row>
    <row r="373" customFormat="false" ht="12.75" hidden="false" customHeight="false" outlineLevel="0" collapsed="false">
      <c r="D373" s="5"/>
    </row>
    <row r="374" customFormat="false" ht="12.75" hidden="false" customHeight="false" outlineLevel="0" collapsed="false">
      <c r="D374" s="5"/>
    </row>
    <row r="375" customFormat="false" ht="12.75" hidden="false" customHeight="false" outlineLevel="0" collapsed="false">
      <c r="D375" s="5"/>
    </row>
    <row r="376" customFormat="false" ht="12.75" hidden="false" customHeight="false" outlineLevel="0" collapsed="false">
      <c r="D376" s="5"/>
    </row>
    <row r="377" customFormat="false" ht="12.75" hidden="false" customHeight="false" outlineLevel="0" collapsed="false">
      <c r="D377" s="5"/>
    </row>
    <row r="378" customFormat="false" ht="12.75" hidden="false" customHeight="false" outlineLevel="0" collapsed="false">
      <c r="D378" s="5"/>
    </row>
    <row r="379" customFormat="false" ht="12.75" hidden="false" customHeight="false" outlineLevel="0" collapsed="false">
      <c r="D379" s="5"/>
    </row>
    <row r="380" customFormat="false" ht="12.75" hidden="false" customHeight="false" outlineLevel="0" collapsed="false">
      <c r="D380" s="5"/>
    </row>
    <row r="381" customFormat="false" ht="12.75" hidden="false" customHeight="false" outlineLevel="0" collapsed="false">
      <c r="D381" s="5"/>
    </row>
    <row r="382" customFormat="false" ht="12.75" hidden="false" customHeight="false" outlineLevel="0" collapsed="false">
      <c r="D382" s="5"/>
    </row>
    <row r="383" customFormat="false" ht="12.75" hidden="false" customHeight="false" outlineLevel="0" collapsed="false">
      <c r="D383" s="5"/>
    </row>
    <row r="384" customFormat="false" ht="12.75" hidden="false" customHeight="false" outlineLevel="0" collapsed="false">
      <c r="D384" s="5"/>
    </row>
    <row r="385" customFormat="false" ht="12.75" hidden="false" customHeight="false" outlineLevel="0" collapsed="false">
      <c r="D385" s="5"/>
    </row>
    <row r="386" customFormat="false" ht="12.75" hidden="false" customHeight="false" outlineLevel="0" collapsed="false">
      <c r="D386" s="5"/>
    </row>
    <row r="387" customFormat="false" ht="12.75" hidden="false" customHeight="false" outlineLevel="0" collapsed="false">
      <c r="D387" s="5"/>
    </row>
    <row r="388" customFormat="false" ht="12.75" hidden="false" customHeight="false" outlineLevel="0" collapsed="false">
      <c r="D388" s="5"/>
    </row>
    <row r="389" customFormat="false" ht="12.75" hidden="false" customHeight="false" outlineLevel="0" collapsed="false">
      <c r="D389" s="5"/>
    </row>
    <row r="390" customFormat="false" ht="12.75" hidden="false" customHeight="false" outlineLevel="0" collapsed="false">
      <c r="D390" s="5"/>
    </row>
    <row r="391" customFormat="false" ht="12.75" hidden="false" customHeight="false" outlineLevel="0" collapsed="false">
      <c r="D391" s="5"/>
    </row>
    <row r="392" customFormat="false" ht="12.75" hidden="false" customHeight="false" outlineLevel="0" collapsed="false">
      <c r="D392" s="5"/>
    </row>
    <row r="393" customFormat="false" ht="12.75" hidden="false" customHeight="false" outlineLevel="0" collapsed="false">
      <c r="D393" s="5"/>
    </row>
    <row r="394" customFormat="false" ht="12.75" hidden="false" customHeight="false" outlineLevel="0" collapsed="false">
      <c r="D394" s="5"/>
    </row>
    <row r="395" customFormat="false" ht="12.75" hidden="false" customHeight="false" outlineLevel="0" collapsed="false">
      <c r="D395" s="5"/>
    </row>
    <row r="396" customFormat="false" ht="12.75" hidden="false" customHeight="false" outlineLevel="0" collapsed="false">
      <c r="D396" s="5"/>
    </row>
    <row r="397" customFormat="false" ht="12.75" hidden="false" customHeight="false" outlineLevel="0" collapsed="false">
      <c r="D397" s="5"/>
    </row>
    <row r="398" customFormat="false" ht="12.75" hidden="false" customHeight="false" outlineLevel="0" collapsed="false">
      <c r="D398" s="5"/>
    </row>
    <row r="399" customFormat="false" ht="12.75" hidden="false" customHeight="false" outlineLevel="0" collapsed="false">
      <c r="D399" s="5"/>
    </row>
    <row r="400" customFormat="false" ht="12.75" hidden="false" customHeight="false" outlineLevel="0" collapsed="false">
      <c r="D400" s="5"/>
    </row>
    <row r="401" customFormat="false" ht="12.75" hidden="false" customHeight="false" outlineLevel="0" collapsed="false">
      <c r="D401" s="5"/>
    </row>
    <row r="402" customFormat="false" ht="12.75" hidden="false" customHeight="false" outlineLevel="0" collapsed="false">
      <c r="D402" s="5"/>
    </row>
    <row r="403" customFormat="false" ht="12.75" hidden="false" customHeight="false" outlineLevel="0" collapsed="false">
      <c r="D403" s="5"/>
    </row>
    <row r="404" customFormat="false" ht="12.75" hidden="false" customHeight="false" outlineLevel="0" collapsed="false">
      <c r="D404" s="5"/>
    </row>
    <row r="405" customFormat="false" ht="12.75" hidden="false" customHeight="false" outlineLevel="0" collapsed="false">
      <c r="D405" s="5"/>
    </row>
    <row r="406" customFormat="false" ht="12.75" hidden="false" customHeight="false" outlineLevel="0" collapsed="false">
      <c r="D406" s="5"/>
    </row>
    <row r="407" customFormat="false" ht="12.75" hidden="false" customHeight="false" outlineLevel="0" collapsed="false">
      <c r="D407" s="5"/>
    </row>
    <row r="408" customFormat="false" ht="12.75" hidden="false" customHeight="false" outlineLevel="0" collapsed="false">
      <c r="D408" s="5"/>
    </row>
    <row r="409" customFormat="false" ht="12.75" hidden="false" customHeight="false" outlineLevel="0" collapsed="false">
      <c r="D409" s="5"/>
    </row>
    <row r="410" customFormat="false" ht="12.75" hidden="false" customHeight="false" outlineLevel="0" collapsed="false">
      <c r="D410" s="5"/>
    </row>
    <row r="411" customFormat="false" ht="12.75" hidden="false" customHeight="false" outlineLevel="0" collapsed="false">
      <c r="D411" s="5"/>
    </row>
    <row r="412" customFormat="false" ht="12.75" hidden="false" customHeight="false" outlineLevel="0" collapsed="false">
      <c r="D412" s="5"/>
    </row>
    <row r="413" customFormat="false" ht="12.75" hidden="false" customHeight="false" outlineLevel="0" collapsed="false">
      <c r="D413" s="5"/>
    </row>
    <row r="414" customFormat="false" ht="12.75" hidden="false" customHeight="false" outlineLevel="0" collapsed="false">
      <c r="D414" s="5"/>
    </row>
    <row r="415" customFormat="false" ht="12.75" hidden="false" customHeight="false" outlineLevel="0" collapsed="false">
      <c r="D415" s="5"/>
    </row>
    <row r="416" customFormat="false" ht="12.75" hidden="false" customHeight="false" outlineLevel="0" collapsed="false">
      <c r="D416" s="5"/>
    </row>
    <row r="417" customFormat="false" ht="12.75" hidden="false" customHeight="false" outlineLevel="0" collapsed="false">
      <c r="D417" s="5"/>
    </row>
    <row r="418" customFormat="false" ht="12.75" hidden="false" customHeight="false" outlineLevel="0" collapsed="false">
      <c r="D418" s="5"/>
    </row>
    <row r="419" customFormat="false" ht="12.75" hidden="false" customHeight="false" outlineLevel="0" collapsed="false">
      <c r="D419" s="5"/>
    </row>
    <row r="420" customFormat="false" ht="12.75" hidden="false" customHeight="false" outlineLevel="0" collapsed="false">
      <c r="D420" s="5"/>
    </row>
    <row r="421" customFormat="false" ht="12.75" hidden="false" customHeight="false" outlineLevel="0" collapsed="false">
      <c r="D421" s="5"/>
    </row>
    <row r="422" customFormat="false" ht="12.75" hidden="false" customHeight="false" outlineLevel="0" collapsed="false">
      <c r="D422" s="5"/>
    </row>
    <row r="423" customFormat="false" ht="12.75" hidden="false" customHeight="false" outlineLevel="0" collapsed="false">
      <c r="D423" s="5"/>
    </row>
    <row r="424" customFormat="false" ht="12.75" hidden="false" customHeight="false" outlineLevel="0" collapsed="false">
      <c r="D424" s="5"/>
    </row>
    <row r="425" customFormat="false" ht="12.75" hidden="false" customHeight="false" outlineLevel="0" collapsed="false">
      <c r="D425" s="5"/>
    </row>
    <row r="426" customFormat="false" ht="12.75" hidden="false" customHeight="false" outlineLevel="0" collapsed="false">
      <c r="D426" s="5"/>
    </row>
    <row r="427" customFormat="false" ht="12.75" hidden="false" customHeight="false" outlineLevel="0" collapsed="false">
      <c r="D427" s="5"/>
    </row>
    <row r="428" customFormat="false" ht="12.75" hidden="false" customHeight="false" outlineLevel="0" collapsed="false">
      <c r="D428" s="5"/>
    </row>
    <row r="429" customFormat="false" ht="12.75" hidden="false" customHeight="false" outlineLevel="0" collapsed="false">
      <c r="D429" s="5"/>
    </row>
    <row r="430" customFormat="false" ht="12.75" hidden="false" customHeight="false" outlineLevel="0" collapsed="false">
      <c r="D430" s="5"/>
    </row>
    <row r="431" customFormat="false" ht="12.75" hidden="false" customHeight="false" outlineLevel="0" collapsed="false">
      <c r="D431" s="5"/>
    </row>
    <row r="432" customFormat="false" ht="12.75" hidden="false" customHeight="false" outlineLevel="0" collapsed="false">
      <c r="D432" s="5"/>
    </row>
    <row r="433" customFormat="false" ht="12.75" hidden="false" customHeight="false" outlineLevel="0" collapsed="false">
      <c r="D433" s="5"/>
    </row>
    <row r="434" customFormat="false" ht="12.75" hidden="false" customHeight="false" outlineLevel="0" collapsed="false">
      <c r="D434" s="5"/>
    </row>
    <row r="435" customFormat="false" ht="12.75" hidden="false" customHeight="false" outlineLevel="0" collapsed="false">
      <c r="D435" s="5"/>
    </row>
    <row r="436" customFormat="false" ht="12.75" hidden="false" customHeight="false" outlineLevel="0" collapsed="false">
      <c r="D436" s="5"/>
    </row>
    <row r="437" customFormat="false" ht="12.75" hidden="false" customHeight="false" outlineLevel="0" collapsed="false">
      <c r="D437" s="5"/>
    </row>
    <row r="438" customFormat="false" ht="12.75" hidden="false" customHeight="false" outlineLevel="0" collapsed="false">
      <c r="D438" s="5"/>
    </row>
    <row r="439" customFormat="false" ht="12.75" hidden="false" customHeight="false" outlineLevel="0" collapsed="false">
      <c r="D439" s="5"/>
    </row>
    <row r="440" customFormat="false" ht="12.75" hidden="false" customHeight="false" outlineLevel="0" collapsed="false">
      <c r="D440" s="5"/>
    </row>
    <row r="441" customFormat="false" ht="12.75" hidden="false" customHeight="false" outlineLevel="0" collapsed="false">
      <c r="D441" s="5"/>
    </row>
    <row r="442" customFormat="false" ht="12.75" hidden="false" customHeight="false" outlineLevel="0" collapsed="false">
      <c r="D442" s="5"/>
    </row>
    <row r="443" customFormat="false" ht="12.75" hidden="false" customHeight="false" outlineLevel="0" collapsed="false">
      <c r="D443" s="5"/>
    </row>
    <row r="444" customFormat="false" ht="12.75" hidden="false" customHeight="false" outlineLevel="0" collapsed="false">
      <c r="D444" s="5"/>
    </row>
    <row r="445" customFormat="false" ht="12.75" hidden="false" customHeight="false" outlineLevel="0" collapsed="false">
      <c r="D445" s="5"/>
    </row>
    <row r="446" customFormat="false" ht="12.75" hidden="false" customHeight="false" outlineLevel="0" collapsed="false">
      <c r="D446" s="5"/>
    </row>
    <row r="447" customFormat="false" ht="12.75" hidden="false" customHeight="false" outlineLevel="0" collapsed="false">
      <c r="D447" s="5"/>
    </row>
    <row r="448" customFormat="false" ht="12.75" hidden="false" customHeight="false" outlineLevel="0" collapsed="false">
      <c r="D448" s="5"/>
    </row>
    <row r="449" customFormat="false" ht="12.75" hidden="false" customHeight="false" outlineLevel="0" collapsed="false">
      <c r="D449" s="5"/>
    </row>
    <row r="450" customFormat="false" ht="12.75" hidden="false" customHeight="false" outlineLevel="0" collapsed="false">
      <c r="D450" s="5"/>
    </row>
    <row r="451" customFormat="false" ht="12.75" hidden="false" customHeight="false" outlineLevel="0" collapsed="false">
      <c r="D451" s="5"/>
    </row>
    <row r="452" customFormat="false" ht="12.75" hidden="false" customHeight="false" outlineLevel="0" collapsed="false">
      <c r="D452" s="5"/>
    </row>
    <row r="453" customFormat="false" ht="12.75" hidden="false" customHeight="false" outlineLevel="0" collapsed="false">
      <c r="D453" s="5"/>
    </row>
    <row r="454" customFormat="false" ht="12.75" hidden="false" customHeight="false" outlineLevel="0" collapsed="false">
      <c r="D454" s="5"/>
    </row>
    <row r="455" customFormat="false" ht="12.75" hidden="false" customHeight="false" outlineLevel="0" collapsed="false">
      <c r="D455" s="5"/>
    </row>
    <row r="456" customFormat="false" ht="12.75" hidden="false" customHeight="false" outlineLevel="0" collapsed="false">
      <c r="D456" s="5"/>
    </row>
    <row r="457" customFormat="false" ht="12.75" hidden="false" customHeight="false" outlineLevel="0" collapsed="false">
      <c r="D457" s="5"/>
    </row>
    <row r="458" customFormat="false" ht="12.75" hidden="false" customHeight="false" outlineLevel="0" collapsed="false">
      <c r="D458" s="5"/>
    </row>
    <row r="459" customFormat="false" ht="12.75" hidden="false" customHeight="false" outlineLevel="0" collapsed="false">
      <c r="D459" s="5"/>
    </row>
  </sheetData>
  <mergeCells count="3">
    <mergeCell ref="A8:B36"/>
    <mergeCell ref="J9:K9"/>
    <mergeCell ref="M9:N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&amp;L&amp;F&amp;C&amp;P&amp;R&amp;T  &amp;D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7:AY112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I37" activeCellId="0" sqref="I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22.7"/>
    <col collapsed="false" customWidth="true" hidden="false" outlineLevel="0" max="4" min="4" style="0" width="12.7"/>
    <col collapsed="false" customWidth="true" hidden="false" outlineLevel="0" max="5" min="5" style="0" width="13.28"/>
    <col collapsed="false" customWidth="true" hidden="false" outlineLevel="0" max="6" min="6" style="0" width="12.7"/>
    <col collapsed="false" customWidth="true" hidden="false" outlineLevel="0" max="7" min="7" style="0" width="12.28"/>
    <col collapsed="false" customWidth="true" hidden="false" outlineLevel="0" max="8" min="8" style="0" width="12.56"/>
    <col collapsed="false" customWidth="true" hidden="false" outlineLevel="0" max="9" min="9" style="0" width="12.99"/>
    <col collapsed="false" customWidth="true" hidden="false" outlineLevel="0" max="10" min="10" style="0" width="12.14"/>
    <col collapsed="false" customWidth="true" hidden="false" outlineLevel="0" max="11" min="11" style="0" width="12.7"/>
    <col collapsed="false" customWidth="true" hidden="false" outlineLevel="0" max="12" min="12" style="0" width="12.99"/>
    <col collapsed="false" customWidth="true" hidden="false" outlineLevel="0" max="13" min="13" style="0" width="12.56"/>
    <col collapsed="false" customWidth="true" hidden="false" outlineLevel="0" max="14" min="14" style="0" width="12.7"/>
    <col collapsed="false" customWidth="true" hidden="false" outlineLevel="0" max="15" min="15" style="0" width="12.28"/>
    <col collapsed="false" customWidth="true" hidden="false" outlineLevel="0" max="16" min="16" style="0" width="14.14"/>
    <col collapsed="false" customWidth="true" hidden="false" outlineLevel="0" max="17" min="17" style="0" width="12.14"/>
  </cols>
  <sheetData>
    <row r="7" customFormat="false" ht="12.75" hidden="false" customHeight="false" outlineLevel="0" collapsed="false">
      <c r="C7" s="2" t="s">
        <v>0</v>
      </c>
    </row>
    <row r="8" customFormat="false" ht="12.75" hidden="false" customHeight="true" outlineLevel="0" collapsed="false">
      <c r="C8" s="3" t="s">
        <v>63</v>
      </c>
      <c r="D8" s="3" t="s">
        <v>77</v>
      </c>
      <c r="E8" s="108" t="s">
        <v>62</v>
      </c>
    </row>
    <row r="9" customFormat="false" ht="15.75" hidden="false" customHeight="true" outlineLevel="0" collapsed="false">
      <c r="A9" s="137"/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</row>
    <row r="10" customFormat="false" ht="12" hidden="false" customHeight="true" outlineLevel="0" collapsed="false">
      <c r="A10" s="136"/>
      <c r="B10" s="136"/>
      <c r="C10" s="136"/>
      <c r="D10" s="141" t="s">
        <v>91</v>
      </c>
      <c r="E10" s="141" t="s">
        <v>92</v>
      </c>
      <c r="F10" s="141" t="s">
        <v>73</v>
      </c>
      <c r="G10" s="141" t="s">
        <v>66</v>
      </c>
      <c r="H10" s="141" t="s">
        <v>18</v>
      </c>
      <c r="I10" s="141" t="s">
        <v>67</v>
      </c>
      <c r="J10" s="141" t="s">
        <v>93</v>
      </c>
      <c r="K10" s="141" t="s">
        <v>94</v>
      </c>
      <c r="L10" s="141" t="s">
        <v>95</v>
      </c>
      <c r="M10" s="141" t="s">
        <v>96</v>
      </c>
      <c r="N10" s="141" t="s">
        <v>97</v>
      </c>
      <c r="O10" s="141" t="s">
        <v>75</v>
      </c>
      <c r="P10" s="146" t="s">
        <v>22</v>
      </c>
      <c r="Q10" s="141" t="s">
        <v>98</v>
      </c>
    </row>
    <row r="11" customFormat="false" ht="12.75" hidden="false" customHeight="true" outlineLevel="0" collapsed="false">
      <c r="A11" s="137"/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</row>
    <row r="12" customFormat="false" ht="12.75" hidden="false" customHeight="true" outlineLevel="0" collapsed="false">
      <c r="A12" s="201"/>
      <c r="B12" s="201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51"/>
      <c r="Q12" s="107"/>
    </row>
    <row r="13" customFormat="false" ht="12.75" hidden="false" customHeight="false" outlineLevel="0" collapsed="false">
      <c r="A13" s="135" t="s">
        <v>99</v>
      </c>
      <c r="B13" s="135"/>
      <c r="C13" s="51" t="s">
        <v>24</v>
      </c>
      <c r="D13" s="114" t="n">
        <v>228479.32</v>
      </c>
      <c r="E13" s="114" t="n">
        <v>235291.88</v>
      </c>
      <c r="F13" s="114" t="n">
        <v>411985.69</v>
      </c>
      <c r="G13" s="114" t="n">
        <v>321243.1</v>
      </c>
      <c r="H13" s="114" t="n">
        <v>243981.654228856</v>
      </c>
      <c r="I13" s="114" t="n">
        <v>249345.460199005</v>
      </c>
      <c r="J13" s="114" t="n">
        <v>249345.460199005</v>
      </c>
      <c r="K13" s="114" t="n">
        <v>254709.266169154</v>
      </c>
      <c r="L13" s="114" t="n">
        <v>254709.266169154</v>
      </c>
      <c r="M13" s="114" t="n">
        <v>260073.072139304</v>
      </c>
      <c r="N13" s="114" t="n">
        <v>260073.072139304</v>
      </c>
      <c r="O13" s="114" t="n">
        <v>260073.072139304</v>
      </c>
      <c r="P13" s="114" t="n">
        <v>3229310.31338308</v>
      </c>
      <c r="Q13" s="114" t="n">
        <v>0</v>
      </c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</row>
    <row r="14" customFormat="false" ht="12.75" hidden="false" customHeight="false" outlineLevel="0" collapsed="false">
      <c r="A14" s="135"/>
      <c r="B14" s="135"/>
      <c r="C14" s="51" t="s">
        <v>25</v>
      </c>
      <c r="D14" s="114" t="n">
        <v>30350.29</v>
      </c>
      <c r="E14" s="114" t="n">
        <v>50494.68</v>
      </c>
      <c r="F14" s="114" t="n">
        <v>84046.23</v>
      </c>
      <c r="G14" s="114" t="n">
        <v>41050.41</v>
      </c>
      <c r="H14" s="114" t="n">
        <v>49462.6865671642</v>
      </c>
      <c r="I14" s="114" t="n">
        <v>49462.6865671642</v>
      </c>
      <c r="J14" s="114" t="n">
        <v>49462.6865671642</v>
      </c>
      <c r="K14" s="114" t="n">
        <v>49462.6865671642</v>
      </c>
      <c r="L14" s="114" t="n">
        <v>49462.6865671642</v>
      </c>
      <c r="M14" s="114" t="n">
        <v>49462.6865671642</v>
      </c>
      <c r="N14" s="114" t="n">
        <v>49462.6865671642</v>
      </c>
      <c r="O14" s="114" t="n">
        <v>49462.6865671642</v>
      </c>
      <c r="P14" s="114" t="n">
        <v>601643.102537314</v>
      </c>
      <c r="Q14" s="114" t="n">
        <v>0</v>
      </c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</row>
    <row r="15" customFormat="false" ht="12.75" hidden="false" customHeight="true" outlineLevel="0" collapsed="false">
      <c r="A15" s="135"/>
      <c r="B15" s="135"/>
      <c r="C15" s="51" t="s">
        <v>30</v>
      </c>
      <c r="D15" s="114" t="n">
        <v>3102.83</v>
      </c>
      <c r="E15" s="114" t="n">
        <v>445.99</v>
      </c>
      <c r="F15" s="114" t="n">
        <v>1043.65</v>
      </c>
      <c r="G15" s="114" t="n">
        <v>5166.47</v>
      </c>
      <c r="H15" s="114" t="n">
        <v>6000</v>
      </c>
      <c r="I15" s="114" t="n">
        <v>6000</v>
      </c>
      <c r="J15" s="114" t="n">
        <v>6000</v>
      </c>
      <c r="K15" s="114" t="n">
        <v>6000</v>
      </c>
      <c r="L15" s="114" t="n">
        <v>6000</v>
      </c>
      <c r="M15" s="114" t="n">
        <v>6000</v>
      </c>
      <c r="N15" s="114" t="n">
        <v>6000</v>
      </c>
      <c r="O15" s="114" t="n">
        <v>6000</v>
      </c>
      <c r="P15" s="114" t="n">
        <v>57758.94</v>
      </c>
      <c r="Q15" s="114" t="n">
        <v>0</v>
      </c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</row>
    <row r="16" customFormat="false" ht="12.75" hidden="false" customHeight="false" outlineLevel="0" collapsed="false">
      <c r="A16" s="135"/>
      <c r="B16" s="135"/>
      <c r="C16" s="51" t="s">
        <v>31</v>
      </c>
      <c r="D16" s="114" t="n">
        <v>2291.36</v>
      </c>
      <c r="E16" s="114" t="n">
        <v>19938.83</v>
      </c>
      <c r="F16" s="114" t="n">
        <v>130263.72</v>
      </c>
      <c r="G16" s="114" t="n">
        <v>496.63</v>
      </c>
      <c r="H16" s="114" t="n">
        <v>746.268656716418</v>
      </c>
      <c r="I16" s="114" t="n">
        <v>746.268656716418</v>
      </c>
      <c r="J16" s="114" t="n">
        <v>746.268656716418</v>
      </c>
      <c r="K16" s="114" t="n">
        <v>746.268656716418</v>
      </c>
      <c r="L16" s="114" t="n">
        <v>746.268656716418</v>
      </c>
      <c r="M16" s="114" t="n">
        <v>746.268656716418</v>
      </c>
      <c r="N16" s="114" t="n">
        <v>746.268656716418</v>
      </c>
      <c r="O16" s="114" t="n">
        <v>746.268656716418</v>
      </c>
      <c r="P16" s="114" t="n">
        <v>158960.689253731</v>
      </c>
      <c r="Q16" s="114" t="n">
        <v>0</v>
      </c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</row>
    <row r="17" customFormat="false" ht="12.75" hidden="false" customHeight="false" outlineLevel="0" collapsed="false">
      <c r="A17" s="135"/>
      <c r="B17" s="135"/>
      <c r="C17" s="51" t="s">
        <v>35</v>
      </c>
      <c r="D17" s="114" t="n">
        <v>0</v>
      </c>
      <c r="E17" s="114" t="n">
        <v>0</v>
      </c>
      <c r="F17" s="114" t="n">
        <v>802.74</v>
      </c>
      <c r="G17" s="114" t="n">
        <v>0</v>
      </c>
      <c r="H17" s="114" t="n">
        <v>0</v>
      </c>
      <c r="I17" s="114" t="n">
        <v>0</v>
      </c>
      <c r="J17" s="114" t="n">
        <v>0</v>
      </c>
      <c r="K17" s="114" t="n">
        <v>0</v>
      </c>
      <c r="L17" s="114" t="n">
        <v>0</v>
      </c>
      <c r="M17" s="114" t="n">
        <v>0</v>
      </c>
      <c r="N17" s="114" t="n">
        <v>0</v>
      </c>
      <c r="O17" s="114" t="n">
        <v>0</v>
      </c>
      <c r="P17" s="114" t="n">
        <v>802.74</v>
      </c>
      <c r="Q17" s="114" t="n">
        <v>0</v>
      </c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</row>
    <row r="18" customFormat="false" ht="12.75" hidden="false" customHeight="false" outlineLevel="0" collapsed="false">
      <c r="A18" s="135"/>
      <c r="B18" s="135"/>
      <c r="C18" s="51" t="s">
        <v>36</v>
      </c>
      <c r="D18" s="114" t="n">
        <v>2642.94</v>
      </c>
      <c r="E18" s="114" t="n">
        <v>2295.61</v>
      </c>
      <c r="F18" s="114" t="n">
        <v>0</v>
      </c>
      <c r="G18" s="114" t="n">
        <v>0</v>
      </c>
      <c r="H18" s="114" t="n">
        <v>0</v>
      </c>
      <c r="I18" s="114" t="n">
        <v>0</v>
      </c>
      <c r="J18" s="114" t="n">
        <v>0</v>
      </c>
      <c r="K18" s="114" t="n">
        <v>0</v>
      </c>
      <c r="L18" s="114" t="n">
        <v>0</v>
      </c>
      <c r="M18" s="114" t="n">
        <v>0</v>
      </c>
      <c r="N18" s="114" t="n">
        <v>0</v>
      </c>
      <c r="O18" s="114" t="n">
        <v>0</v>
      </c>
      <c r="P18" s="114" t="n">
        <v>4938.55</v>
      </c>
      <c r="Q18" s="114" t="n">
        <v>0</v>
      </c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</row>
    <row r="19" customFormat="false" ht="12.75" hidden="false" customHeight="false" outlineLevel="0" collapsed="false">
      <c r="A19" s="135"/>
      <c r="B19" s="135"/>
      <c r="C19" s="51" t="s">
        <v>41</v>
      </c>
      <c r="D19" s="114" t="n">
        <v>16373.19</v>
      </c>
      <c r="E19" s="114" t="n">
        <v>20524.04</v>
      </c>
      <c r="F19" s="114" t="n">
        <v>3242.59</v>
      </c>
      <c r="G19" s="114" t="n">
        <v>10549.41</v>
      </c>
      <c r="H19" s="114" t="n">
        <v>1865.67164179105</v>
      </c>
      <c r="I19" s="114" t="n">
        <v>1865.67164179105</v>
      </c>
      <c r="J19" s="114" t="n">
        <v>1865.67164179105</v>
      </c>
      <c r="K19" s="114" t="n">
        <v>1865.67164179105</v>
      </c>
      <c r="L19" s="114" t="n">
        <v>1865.67164179105</v>
      </c>
      <c r="M19" s="114" t="n">
        <v>1865.67164179105</v>
      </c>
      <c r="N19" s="114" t="n">
        <v>1865.67164179105</v>
      </c>
      <c r="O19" s="114" t="n">
        <v>1865.67164179105</v>
      </c>
      <c r="P19" s="114" t="n">
        <v>65614.6031343284</v>
      </c>
      <c r="Q19" s="114" t="n">
        <v>0</v>
      </c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</row>
    <row r="20" customFormat="false" ht="12.75" hidden="false" customHeight="false" outlineLevel="0" collapsed="false">
      <c r="A20" s="135"/>
      <c r="B20" s="135"/>
      <c r="C20" s="51" t="s">
        <v>68</v>
      </c>
      <c r="D20" s="114" t="n">
        <v>5624.29</v>
      </c>
      <c r="E20" s="114" t="n">
        <v>3532.56</v>
      </c>
      <c r="F20" s="114" t="n">
        <v>6002.01</v>
      </c>
      <c r="G20" s="114" t="n">
        <v>1003.5</v>
      </c>
      <c r="H20" s="114" t="n">
        <v>4000</v>
      </c>
      <c r="I20" s="114" t="n">
        <v>4000</v>
      </c>
      <c r="J20" s="114" t="n">
        <v>4000</v>
      </c>
      <c r="K20" s="114" t="n">
        <v>4000</v>
      </c>
      <c r="L20" s="114" t="n">
        <v>4000</v>
      </c>
      <c r="M20" s="114" t="n">
        <v>4000</v>
      </c>
      <c r="N20" s="114" t="n">
        <v>4000</v>
      </c>
      <c r="O20" s="114" t="n">
        <v>4000</v>
      </c>
      <c r="P20" s="114" t="n">
        <v>48162.36</v>
      </c>
      <c r="Q20" s="114" t="n">
        <v>0</v>
      </c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</row>
    <row r="21" customFormat="false" ht="12.75" hidden="false" customHeight="false" outlineLevel="0" collapsed="false">
      <c r="A21" s="135"/>
      <c r="B21" s="135"/>
      <c r="C21" s="107" t="s">
        <v>69</v>
      </c>
      <c r="D21" s="114" t="n">
        <v>0</v>
      </c>
      <c r="E21" s="114" t="n">
        <v>0</v>
      </c>
      <c r="F21" s="114" t="n">
        <v>0</v>
      </c>
      <c r="G21" s="114" t="n">
        <v>0</v>
      </c>
      <c r="H21" s="114" t="n">
        <v>0</v>
      </c>
      <c r="I21" s="114" t="n">
        <v>0</v>
      </c>
      <c r="J21" s="114" t="n">
        <v>0</v>
      </c>
      <c r="K21" s="114" t="n">
        <v>0</v>
      </c>
      <c r="L21" s="114" t="n">
        <v>0</v>
      </c>
      <c r="M21" s="114" t="n">
        <v>0</v>
      </c>
      <c r="N21" s="114" t="n">
        <v>0</v>
      </c>
      <c r="O21" s="114" t="n">
        <v>0</v>
      </c>
      <c r="P21" s="114" t="n">
        <v>0</v>
      </c>
      <c r="Q21" s="114" t="n">
        <v>0</v>
      </c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</row>
    <row r="22" customFormat="false" ht="12.75" hidden="false" customHeight="false" outlineLevel="0" collapsed="false">
      <c r="A22" s="135"/>
      <c r="B22" s="135"/>
      <c r="C22" s="159"/>
      <c r="D22" s="202"/>
      <c r="E22" s="202"/>
      <c r="F22" s="202"/>
      <c r="G22" s="202"/>
      <c r="H22" s="202"/>
      <c r="I22" s="202"/>
      <c r="J22" s="202"/>
      <c r="K22" s="202"/>
      <c r="L22" s="202"/>
      <c r="M22" s="202"/>
      <c r="N22" s="202"/>
      <c r="O22" s="202"/>
      <c r="P22" s="202"/>
      <c r="Q22" s="202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</row>
    <row r="23" customFormat="false" ht="12.75" hidden="false" customHeight="false" outlineLevel="0" collapsed="false">
      <c r="A23" s="135"/>
      <c r="B23" s="135"/>
      <c r="C23" s="45" t="s">
        <v>47</v>
      </c>
      <c r="D23" s="203" t="n">
        <v>288864.22</v>
      </c>
      <c r="E23" s="203" t="n">
        <v>332523.59</v>
      </c>
      <c r="F23" s="203" t="n">
        <v>637386.63</v>
      </c>
      <c r="G23" s="203" t="n">
        <v>379509.52</v>
      </c>
      <c r="H23" s="203" t="n">
        <v>306056.281094527</v>
      </c>
      <c r="I23" s="203" t="n">
        <v>311420.087064677</v>
      </c>
      <c r="J23" s="203" t="n">
        <v>311420.087064677</v>
      </c>
      <c r="K23" s="203" t="n">
        <v>316783.893034826</v>
      </c>
      <c r="L23" s="203" t="n">
        <v>316783.893034826</v>
      </c>
      <c r="M23" s="203" t="n">
        <v>322147.699004975</v>
      </c>
      <c r="N23" s="203" t="n">
        <v>322147.699004975</v>
      </c>
      <c r="O23" s="203" t="n">
        <v>322147.699004975</v>
      </c>
      <c r="P23" s="203" t="n">
        <v>4167191.29830846</v>
      </c>
      <c r="Q23" s="203" t="n">
        <v>0</v>
      </c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1"/>
      <c r="AH23" s="121"/>
      <c r="AI23" s="121"/>
      <c r="AJ23" s="121"/>
      <c r="AK23" s="121"/>
      <c r="AL23" s="121"/>
      <c r="AM23" s="121"/>
      <c r="AN23" s="121"/>
      <c r="AO23" s="121"/>
      <c r="AP23" s="121"/>
      <c r="AQ23" s="121"/>
      <c r="AR23" s="121"/>
      <c r="AS23" s="121"/>
      <c r="AT23" s="121"/>
      <c r="AU23" s="121"/>
      <c r="AV23" s="121"/>
      <c r="AW23" s="121"/>
      <c r="AX23" s="121"/>
      <c r="AY23" s="121"/>
    </row>
    <row r="24" customFormat="false" ht="12.75" hidden="false" customHeight="false" outlineLevel="0" collapsed="false">
      <c r="A24" s="135"/>
      <c r="B24" s="135"/>
      <c r="C24" s="71"/>
      <c r="D24" s="204"/>
      <c r="E24" s="204"/>
      <c r="F24" s="204"/>
      <c r="G24" s="204"/>
      <c r="H24" s="204"/>
      <c r="I24" s="204"/>
      <c r="J24" s="204"/>
      <c r="K24" s="204"/>
      <c r="L24" s="204"/>
      <c r="M24" s="204"/>
      <c r="N24" s="204"/>
      <c r="O24" s="204"/>
      <c r="P24" s="204"/>
      <c r="Q24" s="204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</row>
    <row r="25" customFormat="false" ht="12.75" hidden="false" customHeight="false" outlineLevel="0" collapsed="false">
      <c r="A25" s="135"/>
      <c r="B25" s="135"/>
      <c r="C25" s="107" t="s">
        <v>70</v>
      </c>
      <c r="D25" s="114" t="n">
        <v>0</v>
      </c>
      <c r="E25" s="114" t="n">
        <v>0</v>
      </c>
      <c r="F25" s="114" t="n">
        <v>0</v>
      </c>
      <c r="G25" s="114" t="n">
        <v>0</v>
      </c>
      <c r="H25" s="114" t="n">
        <v>0</v>
      </c>
      <c r="I25" s="114" t="n">
        <v>0</v>
      </c>
      <c r="J25" s="114" t="n">
        <v>0</v>
      </c>
      <c r="K25" s="114" t="n">
        <v>0</v>
      </c>
      <c r="L25" s="114" t="n">
        <v>0</v>
      </c>
      <c r="M25" s="114" t="n">
        <v>0</v>
      </c>
      <c r="N25" s="114" t="n">
        <v>0</v>
      </c>
      <c r="O25" s="114" t="n">
        <v>0</v>
      </c>
      <c r="P25" s="114" t="n">
        <v>0</v>
      </c>
      <c r="Q25" s="114" t="n">
        <v>0</v>
      </c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</row>
    <row r="26" customFormat="false" ht="12.75" hidden="false" customHeight="false" outlineLevel="0" collapsed="false">
      <c r="A26" s="135"/>
      <c r="B26" s="135"/>
      <c r="C26" s="107" t="s">
        <v>71</v>
      </c>
      <c r="D26" s="114" t="n">
        <v>0</v>
      </c>
      <c r="E26" s="114" t="n">
        <v>0</v>
      </c>
      <c r="F26" s="114" t="n">
        <v>0</v>
      </c>
      <c r="G26" s="114" t="n">
        <v>0</v>
      </c>
      <c r="H26" s="114" t="n">
        <v>0</v>
      </c>
      <c r="I26" s="114" t="n">
        <v>0</v>
      </c>
      <c r="J26" s="114" t="n">
        <v>0</v>
      </c>
      <c r="K26" s="114" t="n">
        <v>0</v>
      </c>
      <c r="L26" s="114" t="n">
        <v>0</v>
      </c>
      <c r="M26" s="114" t="n">
        <v>0</v>
      </c>
      <c r="N26" s="114" t="n">
        <v>0</v>
      </c>
      <c r="O26" s="114" t="n">
        <v>0</v>
      </c>
      <c r="P26" s="114" t="n">
        <v>0</v>
      </c>
      <c r="Q26" s="114" t="n">
        <v>0</v>
      </c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</row>
    <row r="27" customFormat="false" ht="13.5" hidden="false" customHeight="false" outlineLevel="0" collapsed="false">
      <c r="A27" s="135"/>
      <c r="B27" s="135"/>
      <c r="C27" s="170"/>
      <c r="D27" s="172"/>
      <c r="E27" s="172"/>
      <c r="F27" s="172"/>
      <c r="G27" s="172"/>
      <c r="H27" s="172"/>
      <c r="I27" s="172"/>
      <c r="J27" s="172"/>
      <c r="K27" s="172"/>
      <c r="L27" s="172"/>
      <c r="M27" s="172"/>
      <c r="N27" s="172"/>
      <c r="O27" s="172"/>
      <c r="P27" s="172"/>
      <c r="Q27" s="172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</row>
    <row r="28" customFormat="false" ht="12.75" hidden="false" customHeight="false" outlineLevel="0" collapsed="false">
      <c r="A28" s="135"/>
      <c r="B28" s="135"/>
      <c r="C28" s="100" t="s">
        <v>83</v>
      </c>
      <c r="D28" s="176" t="n">
        <f aca="false">D26+D25+D23</f>
        <v>288864.22</v>
      </c>
      <c r="E28" s="176" t="n">
        <f aca="false">E26+E25+E23</f>
        <v>332523.59</v>
      </c>
      <c r="F28" s="176" t="n">
        <f aca="false">F26+F25+F23</f>
        <v>637386.63</v>
      </c>
      <c r="G28" s="176" t="n">
        <f aca="false">G26+G25+G23</f>
        <v>379509.52</v>
      </c>
      <c r="H28" s="176" t="n">
        <f aca="false">H26+H25+H23</f>
        <v>306056.281094527</v>
      </c>
      <c r="I28" s="176" t="n">
        <f aca="false">I26+I25+I23</f>
        <v>311420.087064677</v>
      </c>
      <c r="J28" s="176" t="n">
        <f aca="false">J26+J25+J23</f>
        <v>311420.087064677</v>
      </c>
      <c r="K28" s="176" t="n">
        <f aca="false">K26+K25+K23</f>
        <v>316783.893034826</v>
      </c>
      <c r="L28" s="176" t="n">
        <f aca="false">L26+L25+L23</f>
        <v>316783.893034826</v>
      </c>
      <c r="M28" s="176" t="n">
        <f aca="false">M26+M25+M23</f>
        <v>322147.699004975</v>
      </c>
      <c r="N28" s="176" t="n">
        <f aca="false">N26+N25+N23</f>
        <v>322147.699004975</v>
      </c>
      <c r="O28" s="176" t="n">
        <f aca="false">O26+O25+O23</f>
        <v>322147.699004975</v>
      </c>
      <c r="P28" s="176" t="n">
        <f aca="false">P26+P25+P23</f>
        <v>4167191.29830846</v>
      </c>
      <c r="Q28" s="176" t="n">
        <f aca="false">Q26+Q25+Q23</f>
        <v>0</v>
      </c>
      <c r="R28" s="121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1"/>
      <c r="AP28" s="121"/>
      <c r="AQ28" s="121"/>
      <c r="AR28" s="121"/>
      <c r="AS28" s="121"/>
      <c r="AT28" s="121"/>
      <c r="AU28" s="121"/>
      <c r="AV28" s="121"/>
      <c r="AW28" s="121"/>
      <c r="AX28" s="121"/>
      <c r="AY28" s="121"/>
    </row>
    <row r="29" customFormat="false" ht="12.75" hidden="false" customHeight="false" outlineLevel="0" collapsed="false">
      <c r="A29" s="135"/>
      <c r="B29" s="135"/>
      <c r="C29" s="71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</row>
    <row r="30" customFormat="false" ht="12.75" hidden="false" customHeight="false" outlineLevel="0" collapsed="false">
      <c r="A30" s="135"/>
      <c r="B30" s="135"/>
      <c r="C30" s="107" t="s">
        <v>72</v>
      </c>
      <c r="D30" s="114" t="n">
        <v>216460.0664</v>
      </c>
      <c r="E30" s="114" t="n">
        <v>213464.009</v>
      </c>
      <c r="F30" s="114" t="n">
        <v>149442.7205</v>
      </c>
      <c r="G30" s="114" t="n">
        <v>0</v>
      </c>
      <c r="H30" s="114" t="n">
        <v>0</v>
      </c>
      <c r="I30" s="114" t="n">
        <v>0</v>
      </c>
      <c r="J30" s="114" t="n">
        <v>0</v>
      </c>
      <c r="K30" s="114" t="n">
        <v>0</v>
      </c>
      <c r="L30" s="114" t="n">
        <v>0</v>
      </c>
      <c r="M30" s="114" t="n">
        <v>0</v>
      </c>
      <c r="N30" s="114" t="n">
        <v>0</v>
      </c>
      <c r="O30" s="114" t="n">
        <v>0</v>
      </c>
      <c r="P30" s="114" t="n">
        <v>579366.7959</v>
      </c>
      <c r="Q30" s="114" t="n">
        <v>0</v>
      </c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</row>
    <row r="31" customFormat="false" ht="12.75" hidden="false" customHeight="false" outlineLevel="0" collapsed="false">
      <c r="A31" s="135"/>
      <c r="B31" s="135"/>
      <c r="C31" s="107" t="s">
        <v>84</v>
      </c>
      <c r="D31" s="114" t="n">
        <v>0</v>
      </c>
      <c r="E31" s="114" t="n">
        <v>0</v>
      </c>
      <c r="F31" s="114" t="n">
        <v>0</v>
      </c>
      <c r="G31" s="114" t="n">
        <v>0</v>
      </c>
      <c r="H31" s="114" t="n">
        <v>0</v>
      </c>
      <c r="I31" s="114" t="n">
        <v>0</v>
      </c>
      <c r="J31" s="114" t="n">
        <v>0</v>
      </c>
      <c r="K31" s="114" t="n">
        <v>0</v>
      </c>
      <c r="L31" s="114" t="n">
        <v>0</v>
      </c>
      <c r="M31" s="114" t="n">
        <v>0</v>
      </c>
      <c r="N31" s="114" t="n">
        <v>0</v>
      </c>
      <c r="O31" s="114" t="n">
        <v>0</v>
      </c>
      <c r="P31" s="114" t="n">
        <v>0</v>
      </c>
      <c r="Q31" s="114" t="n">
        <v>0</v>
      </c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</row>
    <row r="32" customFormat="false" ht="12.75" hidden="false" customHeight="false" outlineLevel="0" collapsed="false">
      <c r="A32" s="135"/>
      <c r="B32" s="135"/>
      <c r="C32" s="107" t="s">
        <v>85</v>
      </c>
      <c r="D32" s="114" t="n">
        <v>0</v>
      </c>
      <c r="E32" s="114" t="n">
        <v>0</v>
      </c>
      <c r="F32" s="114" t="n">
        <v>0</v>
      </c>
      <c r="G32" s="114" t="n">
        <v>0</v>
      </c>
      <c r="H32" s="114" t="n">
        <v>0</v>
      </c>
      <c r="I32" s="114" t="n">
        <v>0</v>
      </c>
      <c r="J32" s="114" t="n">
        <v>0</v>
      </c>
      <c r="K32" s="114" t="n">
        <v>0</v>
      </c>
      <c r="L32" s="114" t="n">
        <v>0</v>
      </c>
      <c r="M32" s="114" t="n">
        <v>0</v>
      </c>
      <c r="N32" s="114" t="n">
        <v>0</v>
      </c>
      <c r="O32" s="114" t="n">
        <v>0</v>
      </c>
      <c r="P32" s="114" t="n">
        <v>0</v>
      </c>
      <c r="Q32" s="114" t="n">
        <v>0</v>
      </c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</row>
    <row r="33" customFormat="false" ht="12.75" hidden="false" customHeight="false" outlineLevel="0" collapsed="false">
      <c r="A33" s="135"/>
      <c r="B33" s="135"/>
      <c r="C33" s="107" t="s">
        <v>86</v>
      </c>
      <c r="D33" s="114" t="n">
        <v>0</v>
      </c>
      <c r="E33" s="114" t="n">
        <v>0</v>
      </c>
      <c r="F33" s="114" t="n">
        <v>0</v>
      </c>
      <c r="G33" s="114" t="n">
        <v>0</v>
      </c>
      <c r="H33" s="114" t="n">
        <v>0</v>
      </c>
      <c r="I33" s="114" t="n">
        <v>0</v>
      </c>
      <c r="J33" s="114" t="n">
        <v>0</v>
      </c>
      <c r="K33" s="114" t="n">
        <v>0</v>
      </c>
      <c r="L33" s="114" t="n">
        <v>0</v>
      </c>
      <c r="M33" s="114" t="n">
        <v>0</v>
      </c>
      <c r="N33" s="114" t="n">
        <v>0</v>
      </c>
      <c r="O33" s="114" t="n">
        <v>0</v>
      </c>
      <c r="P33" s="114" t="n">
        <v>0</v>
      </c>
      <c r="Q33" s="114" t="n">
        <v>0</v>
      </c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</row>
    <row r="34" customFormat="false" ht="13.5" hidden="false" customHeight="false" outlineLevel="0" collapsed="false">
      <c r="A34" s="135"/>
      <c r="B34" s="135"/>
      <c r="C34" s="177"/>
      <c r="D34" s="205"/>
      <c r="E34" s="205"/>
      <c r="F34" s="205"/>
      <c r="G34" s="205"/>
      <c r="H34" s="205"/>
      <c r="I34" s="205"/>
      <c r="J34" s="205"/>
      <c r="K34" s="205"/>
      <c r="L34" s="205"/>
      <c r="M34" s="205"/>
      <c r="N34" s="205"/>
      <c r="O34" s="205"/>
      <c r="P34" s="205"/>
      <c r="Q34" s="20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</row>
    <row r="35" customFormat="false" ht="12.75" hidden="false" customHeight="false" outlineLevel="0" collapsed="false">
      <c r="A35" s="135"/>
      <c r="B35" s="135"/>
      <c r="C35" s="44" t="s">
        <v>87</v>
      </c>
      <c r="D35" s="176" t="n">
        <f aca="false">SUM(D30:D33)</f>
        <v>216460.0664</v>
      </c>
      <c r="E35" s="176" t="n">
        <f aca="false">SUM(E30:E33)</f>
        <v>213464.009</v>
      </c>
      <c r="F35" s="176" t="n">
        <f aca="false">SUM(F30:F33)</f>
        <v>149442.7205</v>
      </c>
      <c r="G35" s="176" t="n">
        <f aca="false">SUM(G30:G33)</f>
        <v>0</v>
      </c>
      <c r="H35" s="176" t="n">
        <f aca="false">SUM(H30:H33)</f>
        <v>0</v>
      </c>
      <c r="I35" s="176" t="n">
        <f aca="false">SUM(I30:I33)</f>
        <v>0</v>
      </c>
      <c r="J35" s="176" t="n">
        <f aca="false">SUM(J30:J33)</f>
        <v>0</v>
      </c>
      <c r="K35" s="176" t="n">
        <f aca="false">SUM(K30:K33)</f>
        <v>0</v>
      </c>
      <c r="L35" s="176" t="n">
        <f aca="false">SUM(L30:L33)</f>
        <v>0</v>
      </c>
      <c r="M35" s="176" t="n">
        <f aca="false">SUM(M30:M33)</f>
        <v>0</v>
      </c>
      <c r="N35" s="176" t="n">
        <f aca="false">SUM(N30:N33)</f>
        <v>0</v>
      </c>
      <c r="O35" s="176" t="n">
        <f aca="false">SUM(O30:O33)</f>
        <v>0</v>
      </c>
      <c r="P35" s="176" t="n">
        <f aca="false">SUM(P30:P33)</f>
        <v>579366.7959</v>
      </c>
      <c r="Q35" s="176" t="n">
        <f aca="false">SUM(Q30:Q33)</f>
        <v>0</v>
      </c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1"/>
      <c r="AP35" s="121"/>
      <c r="AQ35" s="121"/>
      <c r="AR35" s="121"/>
      <c r="AS35" s="121"/>
      <c r="AT35" s="121"/>
      <c r="AU35" s="121"/>
      <c r="AV35" s="121"/>
      <c r="AW35" s="121"/>
      <c r="AX35" s="121"/>
      <c r="AY35" s="121"/>
    </row>
    <row r="36" customFormat="false" ht="12.75" hidden="false" customHeight="false" outlineLevel="0" collapsed="false">
      <c r="A36" s="135"/>
      <c r="B36" s="135"/>
      <c r="C36" s="44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121"/>
      <c r="AA36" s="121"/>
      <c r="AB36" s="121"/>
      <c r="AC36" s="121"/>
      <c r="AD36" s="121"/>
      <c r="AE36" s="121"/>
      <c r="AF36" s="121"/>
      <c r="AG36" s="121"/>
      <c r="AH36" s="121"/>
      <c r="AI36" s="121"/>
      <c r="AJ36" s="121"/>
      <c r="AK36" s="121"/>
      <c r="AL36" s="121"/>
      <c r="AM36" s="121"/>
      <c r="AN36" s="121"/>
      <c r="AO36" s="121"/>
      <c r="AP36" s="121"/>
      <c r="AQ36" s="121"/>
      <c r="AR36" s="121"/>
      <c r="AS36" s="121"/>
      <c r="AT36" s="121"/>
      <c r="AU36" s="121"/>
      <c r="AV36" s="121"/>
      <c r="AW36" s="121"/>
      <c r="AX36" s="121"/>
      <c r="AY36" s="121"/>
    </row>
    <row r="37" customFormat="false" ht="13.5" hidden="false" customHeight="false" outlineLevel="0" collapsed="false">
      <c r="A37" s="135"/>
      <c r="B37" s="135"/>
      <c r="C37" s="187" t="s">
        <v>88</v>
      </c>
      <c r="D37" s="206" t="n">
        <f aca="false">D35+D28</f>
        <v>505324.2864</v>
      </c>
      <c r="E37" s="206" t="n">
        <f aca="false">E35+E28</f>
        <v>545987.599</v>
      </c>
      <c r="F37" s="206" t="n">
        <f aca="false">F35+F28</f>
        <v>786829.3505</v>
      </c>
      <c r="G37" s="206" t="n">
        <f aca="false">G35+G28</f>
        <v>379509.52</v>
      </c>
      <c r="H37" s="206" t="n">
        <f aca="false">H35+H28</f>
        <v>306056.281094527</v>
      </c>
      <c r="I37" s="206" t="n">
        <f aca="false">I35+I28</f>
        <v>311420.087064677</v>
      </c>
      <c r="J37" s="206" t="n">
        <f aca="false">J35+J28</f>
        <v>311420.087064677</v>
      </c>
      <c r="K37" s="206" t="n">
        <f aca="false">K35+K28</f>
        <v>316783.893034826</v>
      </c>
      <c r="L37" s="206" t="n">
        <f aca="false">L35+L28</f>
        <v>316783.893034826</v>
      </c>
      <c r="M37" s="206" t="n">
        <f aca="false">M35+M28</f>
        <v>322147.699004975</v>
      </c>
      <c r="N37" s="206" t="n">
        <f aca="false">N35+N28</f>
        <v>322147.699004975</v>
      </c>
      <c r="O37" s="206" t="n">
        <f aca="false">O35+O28</f>
        <v>322147.699004975</v>
      </c>
      <c r="P37" s="206" t="n">
        <f aca="false">P35+P28</f>
        <v>4746558.09420846</v>
      </c>
      <c r="Q37" s="206" t="n">
        <f aca="false">Q35+Q28</f>
        <v>0</v>
      </c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  <c r="AK37" s="121"/>
      <c r="AL37" s="121"/>
      <c r="AM37" s="121"/>
      <c r="AN37" s="121"/>
      <c r="AO37" s="121"/>
      <c r="AP37" s="121"/>
      <c r="AQ37" s="121"/>
      <c r="AR37" s="121"/>
      <c r="AS37" s="121"/>
      <c r="AT37" s="121"/>
      <c r="AU37" s="121"/>
      <c r="AV37" s="121"/>
      <c r="AW37" s="121"/>
      <c r="AX37" s="121"/>
      <c r="AY37" s="121"/>
    </row>
    <row r="38" customFormat="false" ht="13.5" hidden="false" customHeight="false" outlineLevel="0" collapsed="false"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</row>
    <row r="39" customFormat="false" ht="12.75" hidden="false" customHeight="false" outlineLevel="0" collapsed="false">
      <c r="C39" s="0" t="s">
        <v>78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</row>
    <row r="40" customFormat="false" ht="12.75" hidden="false" customHeight="false" outlineLevel="0" collapsed="false"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</row>
    <row r="41" customFormat="false" ht="12.75" hidden="false" customHeight="false" outlineLevel="0" collapsed="false"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</row>
    <row r="42" customFormat="false" ht="12.75" hidden="false" customHeight="false" outlineLevel="0" collapsed="false"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</row>
    <row r="43" customFormat="false" ht="12.75" hidden="false" customHeight="false" outlineLevel="0" collapsed="false"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</row>
    <row r="44" customFormat="false" ht="12.75" hidden="false" customHeight="false" outlineLevel="0" collapsed="false"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</row>
    <row r="45" customFormat="false" ht="12.75" hidden="false" customHeight="false" outlineLevel="0" collapsed="false"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</row>
    <row r="46" customFormat="false" ht="12.75" hidden="false" customHeight="false" outlineLevel="0" collapsed="false"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</row>
    <row r="47" customFormat="false" ht="12.75" hidden="false" customHeight="false" outlineLevel="0" collapsed="false"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</row>
    <row r="48" customFormat="false" ht="12.75" hidden="false" customHeight="false" outlineLevel="0" collapsed="false"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</row>
    <row r="49" customFormat="false" ht="12.75" hidden="false" customHeight="false" outlineLevel="0" collapsed="false"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</row>
    <row r="50" customFormat="false" ht="12.75" hidden="false" customHeight="false" outlineLevel="0" collapsed="false"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</row>
    <row r="51" customFormat="false" ht="12.75" hidden="false" customHeight="false" outlineLevel="0" collapsed="false"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</row>
    <row r="52" customFormat="false" ht="12.75" hidden="false" customHeight="false" outlineLevel="0" collapsed="false"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</row>
    <row r="53" customFormat="false" ht="12.75" hidden="false" customHeight="false" outlineLevel="0" collapsed="false"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</row>
    <row r="54" customFormat="false" ht="12.75" hidden="false" customHeight="false" outlineLevel="0" collapsed="false"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</row>
    <row r="55" customFormat="false" ht="12.75" hidden="false" customHeight="false" outlineLevel="0" collapsed="false"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</row>
    <row r="56" customFormat="false" ht="12.75" hidden="false" customHeight="false" outlineLevel="0" collapsed="false"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</row>
    <row r="57" customFormat="false" ht="12.75" hidden="false" customHeight="false" outlineLevel="0" collapsed="false"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</row>
    <row r="58" customFormat="false" ht="12.75" hidden="false" customHeight="false" outlineLevel="0" collapsed="false"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</row>
    <row r="59" customFormat="false" ht="12.75" hidden="false" customHeight="false" outlineLevel="0" collapsed="false"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</row>
    <row r="60" customFormat="false" ht="12.75" hidden="false" customHeight="false" outlineLevel="0" collapsed="false"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</row>
    <row r="61" customFormat="false" ht="12.75" hidden="false" customHeight="false" outlineLevel="0" collapsed="false"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</row>
    <row r="62" customFormat="false" ht="12.75" hidden="false" customHeight="false" outlineLevel="0" collapsed="false"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</row>
    <row r="63" customFormat="false" ht="12.75" hidden="false" customHeight="false" outlineLevel="0" collapsed="false"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</row>
    <row r="64" customFormat="false" ht="12.75" hidden="false" customHeight="false" outlineLevel="0" collapsed="false"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</row>
    <row r="65" customFormat="false" ht="12.75" hidden="false" customHeight="false" outlineLevel="0" collapsed="false"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</row>
    <row r="66" customFormat="false" ht="12.75" hidden="false" customHeight="false" outlineLevel="0" collapsed="false"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</row>
    <row r="67" customFormat="false" ht="12.75" hidden="false" customHeight="false" outlineLevel="0" collapsed="false"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</row>
    <row r="68" customFormat="false" ht="12.75" hidden="false" customHeight="false" outlineLevel="0" collapsed="false"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</row>
    <row r="69" customFormat="false" ht="12.75" hidden="false" customHeight="false" outlineLevel="0" collapsed="false"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</row>
    <row r="70" customFormat="false" ht="12.75" hidden="false" customHeight="false" outlineLevel="0" collapsed="false"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</row>
    <row r="71" customFormat="false" ht="12.75" hidden="false" customHeight="false" outlineLevel="0" collapsed="false"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</row>
    <row r="72" customFormat="false" ht="12.75" hidden="false" customHeight="false" outlineLevel="0" collapsed="false"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</row>
    <row r="73" customFormat="false" ht="12.75" hidden="false" customHeight="false" outlineLevel="0" collapsed="false"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</row>
    <row r="74" customFormat="false" ht="12.75" hidden="false" customHeight="false" outlineLevel="0" collapsed="false"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</row>
    <row r="75" customFormat="false" ht="12.75" hidden="false" customHeight="false" outlineLevel="0" collapsed="false"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</row>
    <row r="76" customFormat="false" ht="12.75" hidden="false" customHeight="false" outlineLevel="0" collapsed="false"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</row>
    <row r="77" customFormat="false" ht="12.75" hidden="false" customHeight="false" outlineLevel="0" collapsed="false"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</row>
    <row r="78" customFormat="false" ht="12.75" hidden="false" customHeight="false" outlineLevel="0" collapsed="false"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</row>
    <row r="79" customFormat="false" ht="12.75" hidden="false" customHeight="false" outlineLevel="0" collapsed="false"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</row>
    <row r="80" customFormat="false" ht="12.75" hidden="false" customHeight="false" outlineLevel="0" collapsed="false"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</row>
    <row r="81" customFormat="false" ht="12.75" hidden="false" customHeight="false" outlineLevel="0" collapsed="false"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</row>
    <row r="82" customFormat="false" ht="12.75" hidden="false" customHeight="false" outlineLevel="0" collapsed="false"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</row>
    <row r="83" customFormat="false" ht="12.75" hidden="false" customHeight="false" outlineLevel="0" collapsed="false"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</row>
    <row r="84" customFormat="false" ht="12.75" hidden="false" customHeight="false" outlineLevel="0" collapsed="false"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</row>
    <row r="85" customFormat="false" ht="12.75" hidden="false" customHeight="false" outlineLevel="0" collapsed="false"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</row>
    <row r="86" customFormat="false" ht="12.75" hidden="false" customHeight="false" outlineLevel="0" collapsed="false"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</row>
    <row r="87" customFormat="false" ht="12.75" hidden="false" customHeight="false" outlineLevel="0" collapsed="false"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</row>
    <row r="88" customFormat="false" ht="12.75" hidden="false" customHeight="false" outlineLevel="0" collapsed="false"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</row>
    <row r="89" customFormat="false" ht="12.75" hidden="false" customHeight="false" outlineLevel="0" collapsed="false"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</row>
    <row r="90" customFormat="false" ht="12.75" hidden="false" customHeight="false" outlineLevel="0" collapsed="false"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</row>
    <row r="91" customFormat="false" ht="12.75" hidden="false" customHeight="false" outlineLevel="0" collapsed="false"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</row>
    <row r="92" customFormat="false" ht="12.75" hidden="false" customHeight="false" outlineLevel="0" collapsed="false"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</row>
    <row r="93" customFormat="false" ht="12.75" hidden="false" customHeight="false" outlineLevel="0" collapsed="false"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</row>
    <row r="94" customFormat="false" ht="12.75" hidden="false" customHeight="false" outlineLevel="0" collapsed="false"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</row>
    <row r="95" customFormat="false" ht="12.75" hidden="false" customHeight="false" outlineLevel="0" collapsed="false"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</row>
    <row r="96" customFormat="false" ht="12.75" hidden="false" customHeight="false" outlineLevel="0" collapsed="false"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</row>
    <row r="97" customFormat="false" ht="12.75" hidden="false" customHeight="false" outlineLevel="0" collapsed="false"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</row>
    <row r="98" customFormat="false" ht="12.75" hidden="false" customHeight="false" outlineLevel="0" collapsed="false"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</row>
    <row r="99" customFormat="false" ht="12.75" hidden="false" customHeight="false" outlineLevel="0" collapsed="false"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</row>
    <row r="100" customFormat="false" ht="12.75" hidden="false" customHeight="false" outlineLevel="0" collapsed="false"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</row>
    <row r="101" customFormat="false" ht="12.75" hidden="false" customHeight="false" outlineLevel="0" collapsed="false"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</row>
    <row r="102" customFormat="false" ht="12.75" hidden="false" customHeight="false" outlineLevel="0" collapsed="false"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</row>
    <row r="103" customFormat="false" ht="12.75" hidden="false" customHeight="false" outlineLevel="0" collapsed="false"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</row>
    <row r="104" customFormat="false" ht="12.75" hidden="false" customHeight="false" outlineLevel="0" collapsed="false"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</row>
    <row r="105" customFormat="false" ht="12.75" hidden="false" customHeight="false" outlineLevel="0" collapsed="false"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</row>
    <row r="106" customFormat="false" ht="12.75" hidden="false" customHeight="false" outlineLevel="0" collapsed="false"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</row>
    <row r="107" customFormat="false" ht="12.75" hidden="false" customHeight="false" outlineLevel="0" collapsed="false"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</row>
    <row r="108" customFormat="false" ht="12.75" hidden="false" customHeight="false" outlineLevel="0" collapsed="false"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</row>
    <row r="109" customFormat="false" ht="12.75" hidden="false" customHeight="false" outlineLevel="0" collapsed="false"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</row>
    <row r="110" customFormat="false" ht="12.75" hidden="false" customHeight="false" outlineLevel="0" collapsed="false"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</row>
    <row r="111" customFormat="false" ht="12.75" hidden="false" customHeight="false" outlineLevel="0" collapsed="false"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</row>
    <row r="112" customFormat="false" ht="12.75" hidden="false" customHeight="false" outlineLevel="0" collapsed="false"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</row>
  </sheetData>
  <mergeCells count="1">
    <mergeCell ref="A13:B3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43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D17" activeCellId="0" sqref="D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28"/>
    <col collapsed="false" customWidth="true" hidden="false" outlineLevel="0" max="2" min="2" style="0" width="22.7"/>
    <col collapsed="false" customWidth="true" hidden="false" outlineLevel="0" max="3" min="3" style="0" width="12.14"/>
    <col collapsed="false" customWidth="true" hidden="false" outlineLevel="0" max="4" min="4" style="0" width="5.71"/>
    <col collapsed="false" customWidth="true" hidden="false" outlineLevel="0" max="5" min="5" style="0" width="13.28"/>
    <col collapsed="false" customWidth="true" hidden="false" outlineLevel="0" max="6" min="6" style="0" width="7.28"/>
    <col collapsed="false" customWidth="true" hidden="false" outlineLevel="0" max="7" min="7" style="0" width="15.13"/>
    <col collapsed="false" customWidth="true" hidden="false" outlineLevel="0" max="8" min="8" style="0" width="10.85"/>
    <col collapsed="false" customWidth="true" hidden="false" outlineLevel="0" max="9" min="9" style="0" width="14.14"/>
    <col collapsed="false" customWidth="true" hidden="false" outlineLevel="0" max="10" min="10" style="0" width="13.99"/>
    <col collapsed="false" customWidth="true" hidden="false" outlineLevel="0" max="12" min="12" style="0" width="18.99"/>
    <col collapsed="false" customWidth="true" hidden="false" outlineLevel="0" max="13" min="13" style="0" width="15.13"/>
  </cols>
  <sheetData>
    <row r="1" customFormat="false" ht="12" hidden="false" customHeight="true" outlineLevel="0" collapsed="false"/>
    <row r="6" customFormat="false" ht="12.75" hidden="false" customHeight="false" outlineLevel="0" collapsed="false">
      <c r="B6" s="2" t="s">
        <v>0</v>
      </c>
    </row>
    <row r="7" customFormat="false" ht="12.75" hidden="false" customHeight="true" outlineLevel="0" collapsed="false">
      <c r="B7" s="108" t="s">
        <v>61</v>
      </c>
      <c r="C7" s="108" t="s">
        <v>66</v>
      </c>
      <c r="D7" s="108" t="s">
        <v>62</v>
      </c>
      <c r="E7" s="108" t="s">
        <v>62</v>
      </c>
      <c r="F7" s="108"/>
    </row>
    <row r="8" customFormat="false" ht="15.75" hidden="false" customHeight="false" outlineLevel="0" collapsed="false">
      <c r="A8" s="136"/>
      <c r="B8" s="136"/>
      <c r="C8" s="142" t="s">
        <v>100</v>
      </c>
      <c r="D8" s="142"/>
      <c r="E8" s="142"/>
      <c r="F8" s="142"/>
      <c r="G8" s="142"/>
      <c r="H8" s="142"/>
      <c r="I8" s="142" t="s">
        <v>15</v>
      </c>
      <c r="J8" s="142"/>
      <c r="K8" s="137"/>
      <c r="L8" s="142" t="s">
        <v>101</v>
      </c>
      <c r="M8" s="142"/>
      <c r="N8" s="137"/>
    </row>
    <row r="9" customFormat="false" ht="15.75" hidden="false" customHeight="false" outlineLevel="0" collapsed="false">
      <c r="A9" s="136"/>
      <c r="B9" s="136"/>
      <c r="C9" s="141" t="s">
        <v>7</v>
      </c>
      <c r="D9" s="147"/>
      <c r="E9" s="141" t="s">
        <v>15</v>
      </c>
      <c r="F9" s="147"/>
      <c r="G9" s="141" t="s">
        <v>64</v>
      </c>
      <c r="H9" s="136"/>
      <c r="I9" s="136" t="s">
        <v>9</v>
      </c>
      <c r="J9" s="136" t="s">
        <v>82</v>
      </c>
      <c r="K9" s="137"/>
      <c r="L9" s="207" t="s">
        <v>9</v>
      </c>
      <c r="M9" s="207" t="s">
        <v>82</v>
      </c>
      <c r="N9" s="137"/>
    </row>
    <row r="10" customFormat="false" ht="15.75" hidden="false" customHeight="false" outlineLevel="0" collapsed="false">
      <c r="A10" s="136"/>
      <c r="B10" s="136"/>
      <c r="C10" s="136"/>
      <c r="D10" s="136"/>
      <c r="E10" s="136"/>
      <c r="F10" s="136"/>
      <c r="G10" s="136"/>
      <c r="H10" s="136"/>
      <c r="I10" s="136"/>
      <c r="J10" s="136"/>
      <c r="K10" s="137"/>
      <c r="L10" s="137"/>
      <c r="M10" s="137"/>
      <c r="N10" s="137"/>
    </row>
    <row r="11" customFormat="false" ht="15.75" hidden="false" customHeight="false" outlineLevel="0" collapsed="false">
      <c r="A11" s="136"/>
      <c r="B11" s="149"/>
      <c r="C11" s="149"/>
      <c r="D11" s="149"/>
      <c r="E11" s="149"/>
      <c r="F11" s="149"/>
      <c r="G11" s="149"/>
      <c r="H11" s="149"/>
      <c r="I11" s="149"/>
      <c r="J11" s="149"/>
      <c r="K11" s="208"/>
      <c r="L11" s="208"/>
      <c r="M11" s="208"/>
    </row>
    <row r="12" customFormat="false" ht="12.75" hidden="false" customHeight="false" outlineLevel="0" collapsed="false">
      <c r="A12" s="135" t="s">
        <v>102</v>
      </c>
      <c r="B12" s="51" t="s">
        <v>24</v>
      </c>
      <c r="C12" s="114" t="n">
        <v>393754.8</v>
      </c>
      <c r="D12" s="113"/>
      <c r="E12" s="118" t="n">
        <v>435790.764925373</v>
      </c>
      <c r="F12" s="118"/>
      <c r="G12" s="126" t="n">
        <v>286582.25</v>
      </c>
      <c r="I12" s="105" t="n">
        <f aca="false">C12-E12</f>
        <v>-42035.9649253731</v>
      </c>
      <c r="J12" s="105" t="n">
        <v>54.2211009363218</v>
      </c>
      <c r="L12" s="105" t="n">
        <f aca="false">G12-C12</f>
        <v>-107172.55</v>
      </c>
      <c r="M12" s="105" t="n">
        <f aca="false">L12/G12*100</f>
        <v>-37.3967857395216</v>
      </c>
    </row>
    <row r="13" customFormat="false" ht="12.75" hidden="false" customHeight="false" outlineLevel="0" collapsed="false">
      <c r="A13" s="135"/>
      <c r="B13" s="51" t="s">
        <v>25</v>
      </c>
      <c r="C13" s="114" t="n">
        <v>43687.84</v>
      </c>
      <c r="D13" s="113"/>
      <c r="E13" s="118" t="n">
        <v>166170.149253731</v>
      </c>
      <c r="F13" s="118"/>
      <c r="G13" s="126" t="n">
        <v>212370</v>
      </c>
      <c r="I13" s="105" t="n">
        <f aca="false">C13-E13</f>
        <v>-122482.309253731</v>
      </c>
      <c r="J13" s="105" t="n">
        <v>-93.9676292307692</v>
      </c>
      <c r="L13" s="105" t="n">
        <f aca="false">G13-C13</f>
        <v>168682.16</v>
      </c>
      <c r="M13" s="105" t="n">
        <f aca="false">L13/G13*100</f>
        <v>79.4284315110421</v>
      </c>
    </row>
    <row r="14" customFormat="false" ht="12.75" hidden="false" customHeight="false" outlineLevel="0" collapsed="false">
      <c r="A14" s="135"/>
      <c r="B14" s="51" t="s">
        <v>30</v>
      </c>
      <c r="C14" s="114" t="n">
        <v>1301.98</v>
      </c>
      <c r="D14" s="113"/>
      <c r="E14" s="118" t="n">
        <v>3731.34328358209</v>
      </c>
      <c r="F14" s="118"/>
      <c r="G14" s="126" t="n">
        <v>4014</v>
      </c>
      <c r="I14" s="105" t="n">
        <f aca="false">C14-E14</f>
        <v>-2429.36328358209</v>
      </c>
      <c r="J14" s="105" t="n">
        <v>-6.81952666666667</v>
      </c>
      <c r="L14" s="105" t="n">
        <f aca="false">G14-C14</f>
        <v>2712.02</v>
      </c>
      <c r="M14" s="105" t="n">
        <f aca="false">L14/G14*100</f>
        <v>67.5640259093174</v>
      </c>
    </row>
    <row r="15" customFormat="false" ht="12.75" hidden="false" customHeight="false" outlineLevel="0" collapsed="false">
      <c r="A15" s="135"/>
      <c r="B15" s="51" t="s">
        <v>31</v>
      </c>
      <c r="C15" s="114" t="n">
        <v>152519.09</v>
      </c>
      <c r="D15" s="113"/>
      <c r="E15" s="118" t="n">
        <v>106326.865671642</v>
      </c>
      <c r="F15" s="118"/>
      <c r="G15" s="126" t="n">
        <v>117508.0002</v>
      </c>
      <c r="I15" s="105" t="n">
        <f aca="false">C15-E15</f>
        <v>46192.2243283582</v>
      </c>
      <c r="J15" s="105" t="n">
        <v>-93.3732364251234</v>
      </c>
      <c r="L15" s="105" t="n">
        <f aca="false">G15-C15</f>
        <v>-35011.0898</v>
      </c>
      <c r="M15" s="105" t="n">
        <f aca="false">L15/G15*100</f>
        <v>-29.7946435480229</v>
      </c>
    </row>
    <row r="16" customFormat="false" ht="12.75" hidden="false" customHeight="false" outlineLevel="0" collapsed="false">
      <c r="A16" s="135"/>
      <c r="B16" s="51" t="s">
        <v>35</v>
      </c>
      <c r="C16" s="114" t="n">
        <v>7912.5</v>
      </c>
      <c r="D16" s="113"/>
      <c r="E16" s="118" t="n">
        <v>371277.611940298</v>
      </c>
      <c r="F16" s="118"/>
      <c r="G16" s="126" t="n">
        <v>463139</v>
      </c>
      <c r="I16" s="105" t="n">
        <f aca="false">C16-E16</f>
        <v>-363365.111940298</v>
      </c>
      <c r="J16" s="105" t="n">
        <v>0</v>
      </c>
      <c r="L16" s="105" t="n">
        <f aca="false">G16-C16</f>
        <v>455226.5</v>
      </c>
      <c r="M16" s="105" t="n">
        <v>0</v>
      </c>
    </row>
    <row r="17" customFormat="false" ht="12.75" hidden="false" customHeight="false" outlineLevel="0" collapsed="false">
      <c r="A17" s="135"/>
      <c r="B17" s="51" t="s">
        <v>36</v>
      </c>
      <c r="C17" s="114" t="n">
        <v>23128.98</v>
      </c>
      <c r="D17" s="113"/>
      <c r="E17" s="118" t="n">
        <v>0</v>
      </c>
      <c r="F17" s="118"/>
      <c r="G17" s="126" t="n">
        <v>5000</v>
      </c>
      <c r="I17" s="105" t="n">
        <f aca="false">C17-E17</f>
        <v>23128.98</v>
      </c>
      <c r="J17" s="105" t="n">
        <v>0</v>
      </c>
      <c r="L17" s="105" t="n">
        <f aca="false">G17-C17</f>
        <v>-18128.98</v>
      </c>
      <c r="M17" s="105" t="n">
        <v>0</v>
      </c>
    </row>
    <row r="18" customFormat="false" ht="12.75" hidden="false" customHeight="false" outlineLevel="0" collapsed="false">
      <c r="A18" s="135"/>
      <c r="B18" s="51" t="s">
        <v>41</v>
      </c>
      <c r="C18" s="114" t="n">
        <v>84356.66</v>
      </c>
      <c r="D18" s="113"/>
      <c r="E18" s="118" t="n">
        <v>25498.5074626866</v>
      </c>
      <c r="F18" s="118"/>
      <c r="G18" s="126" t="n">
        <v>23476</v>
      </c>
      <c r="I18" s="105" t="n">
        <f aca="false">C18-E18</f>
        <v>58858.1525373134</v>
      </c>
      <c r="J18" s="105" t="n">
        <v>-100.091895789474</v>
      </c>
      <c r="L18" s="105" t="n">
        <f aca="false">G18-C18</f>
        <v>-60880.66</v>
      </c>
      <c r="M18" s="105" t="n">
        <f aca="false">L18/G18*100</f>
        <v>-259.331487476572</v>
      </c>
    </row>
    <row r="19" customFormat="false" ht="12.75" hidden="false" customHeight="false" outlineLevel="0" collapsed="false">
      <c r="A19" s="135"/>
      <c r="B19" s="51" t="s">
        <v>68</v>
      </c>
      <c r="C19" s="114" t="n">
        <v>281.1</v>
      </c>
      <c r="D19" s="113"/>
      <c r="E19" s="118" t="n">
        <v>11194.0298507463</v>
      </c>
      <c r="F19" s="118"/>
      <c r="G19" s="126" t="n">
        <v>11194</v>
      </c>
      <c r="I19" s="105" t="n">
        <f aca="false">C19-E19</f>
        <v>-10912.9298507463</v>
      </c>
      <c r="J19" s="105" t="n">
        <v>-54.6859857142857</v>
      </c>
      <c r="L19" s="105" t="n">
        <f aca="false">G19-C19</f>
        <v>10912.9</v>
      </c>
      <c r="M19" s="105" t="n">
        <f aca="false">L19/G19*100</f>
        <v>97.4888333035555</v>
      </c>
    </row>
    <row r="20" customFormat="false" ht="12.75" hidden="false" customHeight="false" outlineLevel="0" collapsed="false">
      <c r="A20" s="135"/>
      <c r="B20" s="107" t="s">
        <v>69</v>
      </c>
      <c r="C20" s="116" t="n">
        <v>0</v>
      </c>
      <c r="D20" s="113"/>
      <c r="E20" s="209" t="n">
        <v>0</v>
      </c>
      <c r="F20" s="118"/>
      <c r="G20" s="127" t="n">
        <v>0</v>
      </c>
      <c r="I20" s="105" t="n">
        <f aca="false">C20-E20</f>
        <v>0</v>
      </c>
      <c r="J20" s="105" t="n">
        <v>0</v>
      </c>
      <c r="L20" s="105" t="n">
        <f aca="false">G20-C20</f>
        <v>0</v>
      </c>
      <c r="M20" s="105" t="n">
        <v>0</v>
      </c>
    </row>
    <row r="21" customFormat="false" ht="12.75" hidden="false" customHeight="false" outlineLevel="0" collapsed="false">
      <c r="A21" s="135"/>
      <c r="B21" s="159"/>
      <c r="C21" s="161"/>
      <c r="D21" s="210"/>
      <c r="E21" s="161"/>
      <c r="F21" s="161"/>
      <c r="G21" s="161"/>
      <c r="H21" s="211"/>
      <c r="I21" s="212"/>
      <c r="J21" s="212"/>
      <c r="K21" s="211"/>
      <c r="L21" s="211"/>
      <c r="M21" s="212"/>
    </row>
    <row r="22" customFormat="false" ht="12.75" hidden="false" customHeight="false" outlineLevel="0" collapsed="false">
      <c r="A22" s="135"/>
      <c r="B22" s="45" t="s">
        <v>47</v>
      </c>
      <c r="C22" s="203" t="n">
        <v>706942.95</v>
      </c>
      <c r="D22" s="119"/>
      <c r="E22" s="123" t="n">
        <v>1119989.27238806</v>
      </c>
      <c r="F22" s="123"/>
      <c r="G22" s="213" t="n">
        <v>1123283.2502</v>
      </c>
      <c r="H22" s="44"/>
      <c r="I22" s="133" t="n">
        <f aca="false">C22-E22</f>
        <v>-413046.322388059</v>
      </c>
      <c r="J22" s="133" t="n">
        <v>-5.11274997396063</v>
      </c>
      <c r="K22" s="44"/>
      <c r="L22" s="133" t="n">
        <f aca="false">G22-C22</f>
        <v>416340.3002</v>
      </c>
      <c r="M22" s="133" t="n">
        <f aca="false">L22/G22*100</f>
        <v>37.0645872379804</v>
      </c>
    </row>
    <row r="23" customFormat="false" ht="12.75" hidden="false" customHeight="false" outlineLevel="0" collapsed="false">
      <c r="A23" s="135"/>
      <c r="B23" s="71"/>
      <c r="C23" s="118"/>
      <c r="D23" s="117"/>
      <c r="E23" s="118"/>
      <c r="F23" s="118"/>
      <c r="G23" s="118"/>
      <c r="I23" s="105"/>
      <c r="J23" s="105"/>
      <c r="M23" s="105"/>
    </row>
    <row r="24" customFormat="false" ht="12.75" hidden="false" customHeight="false" outlineLevel="0" collapsed="false">
      <c r="A24" s="135"/>
      <c r="B24" s="107" t="s">
        <v>70</v>
      </c>
      <c r="C24" s="116" t="n">
        <v>0</v>
      </c>
      <c r="D24" s="113"/>
      <c r="E24" s="209" t="n">
        <v>0</v>
      </c>
      <c r="F24" s="118"/>
      <c r="G24" s="127" t="n">
        <v>0</v>
      </c>
      <c r="I24" s="105" t="n">
        <f aca="false">C24-E24</f>
        <v>0</v>
      </c>
      <c r="J24" s="105" t="n">
        <v>0</v>
      </c>
      <c r="L24" s="105" t="n">
        <f aca="false">G24-C24</f>
        <v>0</v>
      </c>
      <c r="M24" s="105" t="n">
        <v>0</v>
      </c>
    </row>
    <row r="25" customFormat="false" ht="12.75" hidden="false" customHeight="false" outlineLevel="0" collapsed="false">
      <c r="A25" s="135"/>
      <c r="B25" s="107" t="s">
        <v>71</v>
      </c>
      <c r="C25" s="116" t="n">
        <v>0</v>
      </c>
      <c r="D25" s="113"/>
      <c r="E25" s="209" t="n">
        <v>0</v>
      </c>
      <c r="F25" s="118"/>
      <c r="G25" s="127" t="n">
        <v>0</v>
      </c>
      <c r="I25" s="105" t="n">
        <f aca="false">C25-E25</f>
        <v>0</v>
      </c>
      <c r="J25" s="105" t="n">
        <v>0</v>
      </c>
      <c r="L25" s="105" t="n">
        <f aca="false">G25-C25</f>
        <v>0</v>
      </c>
      <c r="M25" s="105" t="n">
        <v>0</v>
      </c>
    </row>
    <row r="26" customFormat="false" ht="13.5" hidden="false" customHeight="false" outlineLevel="0" collapsed="false">
      <c r="A26" s="135"/>
      <c r="B26" s="170"/>
      <c r="C26" s="172"/>
      <c r="D26" s="214"/>
      <c r="E26" s="172"/>
      <c r="F26" s="172"/>
      <c r="G26" s="172"/>
      <c r="H26" s="177"/>
      <c r="I26" s="215"/>
      <c r="J26" s="215"/>
      <c r="K26" s="177"/>
      <c r="L26" s="177"/>
      <c r="M26" s="215"/>
    </row>
    <row r="27" customFormat="false" ht="12.75" hidden="false" customHeight="false" outlineLevel="0" collapsed="false">
      <c r="A27" s="135"/>
      <c r="B27" s="100" t="s">
        <v>83</v>
      </c>
      <c r="C27" s="123" t="n">
        <f aca="false">C25+C24+C22</f>
        <v>706942.95</v>
      </c>
      <c r="D27" s="176"/>
      <c r="E27" s="176" t="n">
        <f aca="false">E25+E24+E22</f>
        <v>1119989.27238806</v>
      </c>
      <c r="F27" s="176"/>
      <c r="G27" s="176" t="n">
        <f aca="false">G25+G24+G22</f>
        <v>1123283.2502</v>
      </c>
      <c r="H27" s="44"/>
      <c r="I27" s="133" t="n">
        <f aca="false">C27-E27</f>
        <v>-413046.322388059</v>
      </c>
      <c r="J27" s="133" t="n">
        <v>-5.11274997396063</v>
      </c>
      <c r="K27" s="44"/>
      <c r="L27" s="133" t="n">
        <f aca="false">G27-C27</f>
        <v>416340.3002</v>
      </c>
      <c r="M27" s="133" t="n">
        <f aca="false">L27/G27*100</f>
        <v>37.0645872379804</v>
      </c>
    </row>
    <row r="28" customFormat="false" ht="12.75" hidden="false" customHeight="false" outlineLevel="0" collapsed="false">
      <c r="A28" s="135"/>
      <c r="B28" s="71"/>
      <c r="C28" s="118"/>
      <c r="D28" s="117"/>
      <c r="E28" s="118"/>
      <c r="F28" s="118"/>
      <c r="G28" s="118"/>
      <c r="I28" s="105"/>
      <c r="J28" s="105"/>
      <c r="M28" s="105"/>
    </row>
    <row r="29" customFormat="false" ht="12.75" hidden="false" customHeight="false" outlineLevel="0" collapsed="false">
      <c r="A29" s="135"/>
      <c r="B29" s="107" t="s">
        <v>72</v>
      </c>
      <c r="C29" s="116" t="n">
        <v>0</v>
      </c>
      <c r="D29" s="113"/>
      <c r="E29" s="209" t="n">
        <v>0</v>
      </c>
      <c r="F29" s="118"/>
      <c r="G29" s="127" t="n">
        <v>0</v>
      </c>
      <c r="I29" s="105" t="n">
        <f aca="false">C29-E29</f>
        <v>0</v>
      </c>
      <c r="J29" s="105" t="n">
        <v>0</v>
      </c>
      <c r="L29" s="105" t="n">
        <f aca="false">G29-C29</f>
        <v>0</v>
      </c>
      <c r="M29" s="105" t="n">
        <v>0</v>
      </c>
    </row>
    <row r="30" customFormat="false" ht="12.75" hidden="false" customHeight="false" outlineLevel="0" collapsed="false">
      <c r="A30" s="135"/>
      <c r="B30" s="107" t="s">
        <v>84</v>
      </c>
      <c r="C30" s="116" t="n">
        <v>0</v>
      </c>
      <c r="D30" s="113"/>
      <c r="E30" s="209" t="n">
        <v>0</v>
      </c>
      <c r="F30" s="118"/>
      <c r="G30" s="127" t="n">
        <v>0</v>
      </c>
      <c r="I30" s="105" t="n">
        <f aca="false">C30-E30</f>
        <v>0</v>
      </c>
      <c r="J30" s="105" t="n">
        <v>0</v>
      </c>
      <c r="L30" s="105" t="n">
        <f aca="false">G30-C30</f>
        <v>0</v>
      </c>
      <c r="M30" s="105" t="n">
        <v>0</v>
      </c>
    </row>
    <row r="31" customFormat="false" ht="12.75" hidden="false" customHeight="false" outlineLevel="0" collapsed="false">
      <c r="A31" s="135"/>
      <c r="B31" s="107" t="s">
        <v>85</v>
      </c>
      <c r="C31" s="116" t="n">
        <v>0</v>
      </c>
      <c r="D31" s="113"/>
      <c r="E31" s="209" t="n">
        <v>0</v>
      </c>
      <c r="F31" s="118"/>
      <c r="G31" s="127" t="n">
        <v>0</v>
      </c>
      <c r="I31" s="105" t="n">
        <f aca="false">C31-E31</f>
        <v>0</v>
      </c>
      <c r="J31" s="105" t="n">
        <v>0</v>
      </c>
      <c r="L31" s="105" t="n">
        <f aca="false">G31-C31</f>
        <v>0</v>
      </c>
      <c r="M31" s="105" t="n">
        <v>0</v>
      </c>
    </row>
    <row r="32" customFormat="false" ht="12.75" hidden="false" customHeight="false" outlineLevel="0" collapsed="false">
      <c r="A32" s="135"/>
      <c r="B32" s="107" t="s">
        <v>86</v>
      </c>
      <c r="C32" s="116" t="n">
        <v>0</v>
      </c>
      <c r="D32" s="113"/>
      <c r="E32" s="209" t="n">
        <v>0</v>
      </c>
      <c r="F32" s="118"/>
      <c r="G32" s="127" t="n">
        <v>0</v>
      </c>
      <c r="I32" s="105" t="n">
        <f aca="false">C32-E32</f>
        <v>0</v>
      </c>
      <c r="J32" s="105" t="n">
        <v>0</v>
      </c>
      <c r="L32" s="105" t="n">
        <f aca="false">G32-C32</f>
        <v>0</v>
      </c>
      <c r="M32" s="105" t="n">
        <v>0</v>
      </c>
    </row>
    <row r="33" customFormat="false" ht="13.5" hidden="false" customHeight="false" outlineLevel="0" collapsed="false">
      <c r="A33" s="135"/>
      <c r="B33" s="205"/>
      <c r="C33" s="172"/>
      <c r="D33" s="205"/>
      <c r="E33" s="205"/>
      <c r="F33" s="205"/>
      <c r="G33" s="205"/>
      <c r="H33" s="205"/>
      <c r="I33" s="205"/>
      <c r="J33" s="177"/>
      <c r="K33" s="177"/>
      <c r="L33" s="177"/>
      <c r="M33" s="215"/>
    </row>
    <row r="34" customFormat="false" ht="12.75" hidden="false" customHeight="false" outlineLevel="0" collapsed="false">
      <c r="A34" s="135"/>
      <c r="B34" s="44" t="s">
        <v>87</v>
      </c>
      <c r="C34" s="123" t="n">
        <f aca="false">SUM(C29:C32)</f>
        <v>0</v>
      </c>
      <c r="D34" s="176"/>
      <c r="E34" s="123" t="n">
        <f aca="false">SUM(E29:E32)</f>
        <v>0</v>
      </c>
      <c r="F34" s="133"/>
      <c r="G34" s="123" t="n">
        <f aca="false">SUM(G29:G32)</f>
        <v>0</v>
      </c>
      <c r="H34" s="133"/>
      <c r="I34" s="123" t="n">
        <f aca="false">SUM(I29:I32)</f>
        <v>0</v>
      </c>
      <c r="J34" s="123" t="n">
        <f aca="false">SUM(J29:J32)</f>
        <v>0</v>
      </c>
      <c r="K34" s="44"/>
      <c r="L34" s="133" t="n">
        <f aca="false">G34-C34</f>
        <v>0</v>
      </c>
      <c r="M34" s="105" t="n">
        <v>0</v>
      </c>
    </row>
    <row r="35" customFormat="false" ht="12.75" hidden="false" customHeight="false" outlineLevel="0" collapsed="false">
      <c r="A35" s="135"/>
      <c r="C35" s="118"/>
      <c r="M35" s="105"/>
    </row>
    <row r="36" customFormat="false" ht="13.5" hidden="false" customHeight="false" outlineLevel="0" collapsed="false">
      <c r="A36" s="135"/>
      <c r="B36" s="187" t="s">
        <v>88</v>
      </c>
      <c r="C36" s="216" t="n">
        <f aca="false">C27+C34</f>
        <v>706942.95</v>
      </c>
      <c r="D36" s="132"/>
      <c r="E36" s="132" t="n">
        <f aca="false">E27+E34</f>
        <v>1119989.27238806</v>
      </c>
      <c r="F36" s="132"/>
      <c r="G36" s="132" t="n">
        <f aca="false">G27+G34</f>
        <v>1123283.2502</v>
      </c>
      <c r="H36" s="132"/>
      <c r="I36" s="132" t="n">
        <f aca="false">I27+I34</f>
        <v>-413046.322388059</v>
      </c>
      <c r="J36" s="132" t="n">
        <f aca="false">J27+J34</f>
        <v>-5.11274997396063</v>
      </c>
      <c r="K36" s="187"/>
      <c r="L36" s="132" t="n">
        <f aca="false">G36-C36</f>
        <v>416340.3002</v>
      </c>
      <c r="M36" s="132" t="n">
        <f aca="false">L36/G36*100</f>
        <v>37.0645872379804</v>
      </c>
    </row>
    <row r="37" customFormat="false" ht="13.5" hidden="false" customHeight="false" outlineLevel="0" collapsed="false">
      <c r="A37" s="44"/>
      <c r="C37" s="118"/>
    </row>
    <row r="38" customFormat="false" ht="12.75" hidden="false" customHeight="false" outlineLevel="0" collapsed="false">
      <c r="A38" s="134"/>
      <c r="B38" s="134"/>
      <c r="C38" s="118"/>
      <c r="D38" s="134"/>
      <c r="E38" s="134"/>
      <c r="F38" s="134"/>
      <c r="G38" s="134"/>
      <c r="H38" s="134"/>
      <c r="I38" s="134"/>
      <c r="J38" s="134"/>
      <c r="K38" s="134"/>
      <c r="L38" s="134"/>
      <c r="M38" s="134"/>
    </row>
    <row r="39" customFormat="false" ht="12.75" hidden="true" customHeight="false" outlineLevel="0" collapsed="false">
      <c r="B39" s="2" t="s">
        <v>0</v>
      </c>
    </row>
    <row r="40" customFormat="false" ht="12.75" hidden="true" customHeight="true" outlineLevel="0" collapsed="false">
      <c r="B40" s="108" t="s">
        <v>61</v>
      </c>
    </row>
    <row r="41" customFormat="false" ht="12.75" hidden="false" customHeight="false" outlineLevel="0" collapsed="false">
      <c r="B41" s="44" t="s">
        <v>78</v>
      </c>
    </row>
    <row r="42" customFormat="false" ht="25.5" hidden="false" customHeight="false" outlineLevel="0" collapsed="false">
      <c r="A42" s="109"/>
      <c r="B42" s="109"/>
      <c r="C42" s="110" t="s">
        <v>74</v>
      </c>
      <c r="D42" s="193"/>
      <c r="E42" s="110" t="s">
        <v>76</v>
      </c>
      <c r="F42" s="194"/>
      <c r="G42" s="193" t="s">
        <v>89</v>
      </c>
      <c r="H42" s="194"/>
      <c r="I42" s="195" t="s">
        <v>90</v>
      </c>
      <c r="J42" s="196" t="s">
        <v>82</v>
      </c>
      <c r="K42" s="217"/>
      <c r="L42" s="195" t="s">
        <v>90</v>
      </c>
      <c r="M42" s="196" t="s">
        <v>82</v>
      </c>
    </row>
    <row r="43" customFormat="false" ht="12.75" hidden="false" customHeight="false" outlineLevel="0" collapsed="false">
      <c r="A43" s="109"/>
      <c r="B43" s="197" t="s">
        <v>66</v>
      </c>
      <c r="C43" s="115" t="n">
        <v>18</v>
      </c>
      <c r="D43" s="113"/>
      <c r="E43" s="115" t="n">
        <v>31</v>
      </c>
      <c r="F43" s="113"/>
      <c r="G43" s="113" t="n">
        <v>24</v>
      </c>
      <c r="H43" s="113"/>
      <c r="I43" s="118" t="n">
        <v>-13</v>
      </c>
      <c r="J43" s="118" t="n">
        <v>-41.9354838709677</v>
      </c>
      <c r="L43" s="44" t="n">
        <f aca="false">G43-C43</f>
        <v>6</v>
      </c>
      <c r="M43" s="218" t="n">
        <f aca="false">L43/C43*100</f>
        <v>33.3333333333333</v>
      </c>
    </row>
  </sheetData>
  <mergeCells count="4">
    <mergeCell ref="C8:H8"/>
    <mergeCell ref="I8:J8"/>
    <mergeCell ref="L8:M8"/>
    <mergeCell ref="A12:A3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6:N103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D17" activeCellId="0" sqref="D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22.7"/>
    <col collapsed="false" customWidth="true" hidden="false" outlineLevel="0" max="4" min="4" style="0" width="16.7"/>
    <col collapsed="false" customWidth="true" hidden="false" outlineLevel="0" max="5" min="5" style="0" width="4.99"/>
    <col collapsed="false" customWidth="true" hidden="false" outlineLevel="0" max="6" min="6" style="0" width="14.41"/>
    <col collapsed="false" customWidth="true" hidden="false" outlineLevel="0" max="7" min="7" style="0" width="5.99"/>
    <col collapsed="false" customWidth="true" hidden="false" outlineLevel="0" max="8" min="8" style="0" width="14.41"/>
    <col collapsed="false" customWidth="true" hidden="false" outlineLevel="0" max="9" min="9" style="0" width="10.85"/>
    <col collapsed="false" customWidth="true" hidden="false" outlineLevel="0" max="10" min="10" style="105" width="13.99"/>
    <col collapsed="false" customWidth="true" hidden="false" outlineLevel="0" max="11" min="11" style="0" width="13.99"/>
    <col collapsed="false" customWidth="true" hidden="false" outlineLevel="0" max="12" min="12" style="0" width="3.56"/>
    <col collapsed="false" customWidth="true" hidden="false" outlineLevel="0" max="13" min="13" style="0" width="17.28"/>
    <col collapsed="false" customWidth="true" hidden="false" outlineLevel="0" max="14" min="14" style="0" width="15.13"/>
  </cols>
  <sheetData>
    <row r="6" customFormat="false" ht="12.75" hidden="false" customHeight="false" outlineLevel="0" collapsed="false">
      <c r="C6" s="2" t="s">
        <v>0</v>
      </c>
    </row>
    <row r="7" customFormat="false" ht="12.75" hidden="false" customHeight="true" outlineLevel="0" collapsed="false">
      <c r="C7" s="108" t="s">
        <v>61</v>
      </c>
      <c r="D7" s="3" t="s">
        <v>22</v>
      </c>
      <c r="E7" s="108" t="s">
        <v>62</v>
      </c>
      <c r="F7" s="108" t="s">
        <v>62</v>
      </c>
      <c r="G7" s="108"/>
    </row>
    <row r="8" customFormat="false" ht="12.75" hidden="false" customHeight="true" outlineLevel="0" collapsed="false">
      <c r="C8" s="3"/>
      <c r="D8" s="3"/>
      <c r="E8" s="3"/>
      <c r="F8" s="108"/>
      <c r="G8" s="108"/>
    </row>
    <row r="9" customFormat="false" ht="12.75" hidden="false" customHeight="true" outlineLevel="0" collapsed="false">
      <c r="A9" s="201"/>
      <c r="B9" s="201"/>
      <c r="C9" s="219"/>
      <c r="D9" s="219"/>
      <c r="E9" s="219"/>
      <c r="F9" s="219"/>
      <c r="G9" s="219"/>
      <c r="H9" s="137"/>
      <c r="I9" s="137"/>
      <c r="J9" s="220"/>
      <c r="K9" s="201"/>
      <c r="L9" s="201"/>
      <c r="M9" s="201"/>
      <c r="N9" s="201"/>
    </row>
    <row r="10" customFormat="false" ht="15.75" hidden="false" customHeight="false" outlineLevel="0" collapsed="false">
      <c r="A10" s="207"/>
      <c r="B10" s="207"/>
      <c r="C10" s="207"/>
      <c r="D10" s="207"/>
      <c r="E10" s="207"/>
      <c r="F10" s="207"/>
      <c r="G10" s="207"/>
      <c r="H10" s="207" t="s">
        <v>21</v>
      </c>
      <c r="I10" s="207"/>
      <c r="J10" s="221" t="s">
        <v>15</v>
      </c>
      <c r="K10" s="221"/>
      <c r="L10" s="207"/>
      <c r="M10" s="142" t="s">
        <v>80</v>
      </c>
      <c r="N10" s="142"/>
    </row>
    <row r="11" customFormat="false" ht="15.75" hidden="false" customHeight="false" outlineLevel="0" collapsed="false">
      <c r="A11" s="135" t="s">
        <v>103</v>
      </c>
      <c r="B11" s="135"/>
      <c r="C11" s="207"/>
      <c r="D11" s="222" t="s">
        <v>7</v>
      </c>
      <c r="E11" s="223"/>
      <c r="F11" s="222" t="s">
        <v>15</v>
      </c>
      <c r="G11" s="223"/>
      <c r="H11" s="222" t="s">
        <v>64</v>
      </c>
      <c r="I11" s="207"/>
      <c r="J11" s="207" t="s">
        <v>9</v>
      </c>
      <c r="K11" s="224" t="s">
        <v>82</v>
      </c>
      <c r="L11" s="207"/>
      <c r="M11" s="207" t="s">
        <v>9</v>
      </c>
      <c r="N11" s="207" t="s">
        <v>82</v>
      </c>
    </row>
    <row r="12" customFormat="false" ht="12.75" hidden="false" customHeight="false" outlineLevel="0" collapsed="false">
      <c r="A12" s="135"/>
      <c r="B12" s="135"/>
      <c r="C12" s="137"/>
      <c r="D12" s="137"/>
      <c r="E12" s="137"/>
      <c r="F12" s="137"/>
      <c r="G12" s="137"/>
      <c r="H12" s="137"/>
      <c r="I12" s="137"/>
      <c r="J12" s="137"/>
      <c r="K12" s="220"/>
      <c r="L12" s="201"/>
      <c r="M12" s="201"/>
      <c r="N12" s="201"/>
    </row>
    <row r="13" customFormat="false" ht="12.75" hidden="false" customHeight="false" outlineLevel="0" collapsed="false">
      <c r="A13" s="135"/>
      <c r="B13" s="135"/>
      <c r="D13" s="51"/>
      <c r="E13" s="51"/>
      <c r="F13" s="107"/>
      <c r="G13" s="107"/>
      <c r="H13" s="107"/>
      <c r="J13" s="0"/>
      <c r="K13" s="105"/>
    </row>
    <row r="14" customFormat="false" ht="12.75" hidden="false" customHeight="false" outlineLevel="0" collapsed="false">
      <c r="A14" s="135"/>
      <c r="B14" s="135"/>
      <c r="C14" s="51" t="s">
        <v>24</v>
      </c>
      <c r="D14" s="114" t="n">
        <v>1106047.68</v>
      </c>
      <c r="E14" s="118"/>
      <c r="F14" s="118" t="n">
        <v>5290890.57835821</v>
      </c>
      <c r="G14" s="118"/>
      <c r="H14" s="118" t="n">
        <v>3420831.13</v>
      </c>
      <c r="J14" s="105" t="n">
        <f aca="false">F14-D14</f>
        <v>4184842.89835821</v>
      </c>
      <c r="K14" s="105" t="n">
        <f aca="false">J14/F14*100</f>
        <v>79.0952456184945</v>
      </c>
      <c r="M14" s="105" t="n">
        <f aca="false">H14-D14</f>
        <v>2314783.45</v>
      </c>
      <c r="N14" s="105" t="n">
        <f aca="false">M14/H14*100</f>
        <v>67.6672820736404</v>
      </c>
    </row>
    <row r="15" customFormat="false" ht="12.75" hidden="false" customHeight="false" outlineLevel="0" collapsed="false">
      <c r="A15" s="135"/>
      <c r="B15" s="135"/>
      <c r="C15" s="51" t="s">
        <v>25</v>
      </c>
      <c r="D15" s="114" t="n">
        <v>126390.37</v>
      </c>
      <c r="E15" s="118"/>
      <c r="F15" s="118" t="n">
        <v>1994029.85074627</v>
      </c>
      <c r="G15" s="118"/>
      <c r="H15" s="118" t="n">
        <v>1994032.53</v>
      </c>
      <c r="J15" s="105" t="n">
        <f aca="false">F15-D15</f>
        <v>1867639.48074627</v>
      </c>
      <c r="K15" s="105" t="n">
        <f aca="false">J15/F15*100</f>
        <v>93.6615607859281</v>
      </c>
      <c r="M15" s="105" t="n">
        <f aca="false">H15-D15</f>
        <v>1867642.16</v>
      </c>
      <c r="N15" s="105" t="n">
        <f aca="false">M15/H15*100</f>
        <v>93.6615693024828</v>
      </c>
    </row>
    <row r="16" customFormat="false" ht="12.75" hidden="false" customHeight="false" outlineLevel="0" collapsed="false">
      <c r="A16" s="135"/>
      <c r="B16" s="135"/>
      <c r="C16" s="51" t="s">
        <v>30</v>
      </c>
      <c r="D16" s="114" t="n">
        <v>18953.31</v>
      </c>
      <c r="E16" s="118"/>
      <c r="F16" s="118" t="n">
        <v>44776.1194029851</v>
      </c>
      <c r="G16" s="118"/>
      <c r="H16" s="118" t="n">
        <v>53777.33</v>
      </c>
      <c r="J16" s="105" t="n">
        <f aca="false">F16-D16</f>
        <v>25822.8094029851</v>
      </c>
      <c r="K16" s="105" t="n">
        <v>100</v>
      </c>
      <c r="M16" s="105" t="n">
        <f aca="false">H16-D16</f>
        <v>34824.02</v>
      </c>
      <c r="N16" s="105" t="n">
        <f aca="false">M16/H16*100</f>
        <v>64.7559482778338</v>
      </c>
    </row>
    <row r="17" customFormat="false" ht="12.75" hidden="false" customHeight="false" outlineLevel="0" collapsed="false">
      <c r="A17" s="135"/>
      <c r="B17" s="135"/>
      <c r="C17" s="51" t="s">
        <v>31</v>
      </c>
      <c r="D17" s="114" t="n">
        <v>442865.97</v>
      </c>
      <c r="E17" s="118"/>
      <c r="F17" s="118" t="n">
        <v>1275922.3880597</v>
      </c>
      <c r="G17" s="118"/>
      <c r="H17" s="118" t="n">
        <v>1347918.8802</v>
      </c>
      <c r="J17" s="105" t="n">
        <f aca="false">F17-D17</f>
        <v>833056.418059702</v>
      </c>
      <c r="K17" s="105" t="n">
        <f aca="false">J17/F17*100</f>
        <v>65.290524396749</v>
      </c>
      <c r="M17" s="105" t="n">
        <f aca="false">H17-D17</f>
        <v>905052.9102</v>
      </c>
      <c r="N17" s="105" t="n">
        <f aca="false">M17/H17*100</f>
        <v>67.1444642177362</v>
      </c>
    </row>
    <row r="18" customFormat="false" ht="12.75" hidden="false" customHeight="false" outlineLevel="0" collapsed="false">
      <c r="A18" s="135"/>
      <c r="B18" s="135"/>
      <c r="C18" s="51" t="s">
        <v>35</v>
      </c>
      <c r="D18" s="114" t="n">
        <v>222991.83</v>
      </c>
      <c r="E18" s="118"/>
      <c r="F18" s="118" t="n">
        <v>4455331.34328358</v>
      </c>
      <c r="G18" s="118"/>
      <c r="H18" s="118" t="n">
        <v>4383330.33</v>
      </c>
      <c r="J18" s="105" t="n">
        <f aca="false">F18-D18</f>
        <v>4232339.51328358</v>
      </c>
      <c r="K18" s="105" t="n">
        <v>0</v>
      </c>
      <c r="M18" s="105" t="n">
        <f aca="false">H18-D18</f>
        <v>4160338.5</v>
      </c>
      <c r="N18" s="105" t="n">
        <f aca="false">M18/H18*100</f>
        <v>94.9127304306997</v>
      </c>
    </row>
    <row r="19" customFormat="false" ht="12.75" hidden="false" customHeight="false" outlineLevel="0" collapsed="false">
      <c r="A19" s="135"/>
      <c r="B19" s="135"/>
      <c r="C19" s="51" t="s">
        <v>36</v>
      </c>
      <c r="D19" s="114" t="n">
        <v>47861.34</v>
      </c>
      <c r="E19" s="118"/>
      <c r="F19" s="118" t="n">
        <v>0</v>
      </c>
      <c r="G19" s="118"/>
      <c r="H19" s="118" t="n">
        <v>69732.36</v>
      </c>
      <c r="J19" s="105" t="n">
        <f aca="false">F19-D19</f>
        <v>-47861.34</v>
      </c>
      <c r="K19" s="105" t="n">
        <v>0</v>
      </c>
      <c r="M19" s="105" t="n">
        <f aca="false">H19-D19</f>
        <v>21871.02</v>
      </c>
      <c r="N19" s="105" t="n">
        <v>0</v>
      </c>
    </row>
    <row r="20" customFormat="false" ht="12.75" hidden="false" customHeight="false" outlineLevel="0" collapsed="false">
      <c r="A20" s="135"/>
      <c r="B20" s="135"/>
      <c r="C20" s="51" t="s">
        <v>41</v>
      </c>
      <c r="D20" s="114" t="n">
        <v>109330.48</v>
      </c>
      <c r="E20" s="118"/>
      <c r="F20" s="118" t="n">
        <v>305970.149253732</v>
      </c>
      <c r="G20" s="118"/>
      <c r="H20" s="118" t="n">
        <v>236257.82</v>
      </c>
      <c r="J20" s="105" t="n">
        <f aca="false">F20-D20</f>
        <v>196639.669253732</v>
      </c>
      <c r="K20" s="105" t="n">
        <f aca="false">J20/F20*100</f>
        <v>64.2675992195122</v>
      </c>
      <c r="M20" s="105" t="n">
        <f aca="false">H20-D20</f>
        <v>126927.34</v>
      </c>
      <c r="N20" s="105" t="n">
        <f aca="false">M20/H20*100</f>
        <v>53.7240799055879</v>
      </c>
    </row>
    <row r="21" customFormat="false" ht="12.75" hidden="false" customHeight="false" outlineLevel="0" collapsed="false">
      <c r="A21" s="135"/>
      <c r="B21" s="135"/>
      <c r="C21" s="51" t="s">
        <v>68</v>
      </c>
      <c r="D21" s="114" t="n">
        <v>7867.38</v>
      </c>
      <c r="E21" s="118"/>
      <c r="F21" s="118" t="n">
        <v>134328.358208956</v>
      </c>
      <c r="G21" s="118"/>
      <c r="H21" s="118" t="n">
        <v>108332.28</v>
      </c>
      <c r="J21" s="105" t="n">
        <f aca="false">F21-D21</f>
        <v>126460.978208956</v>
      </c>
      <c r="K21" s="105" t="n">
        <f aca="false">J21/F21*100</f>
        <v>94.1431726666667</v>
      </c>
      <c r="M21" s="105" t="n">
        <f aca="false">H21-D21</f>
        <v>100464.9</v>
      </c>
      <c r="N21" s="105" t="n">
        <f aca="false">M21/H21*100</f>
        <v>92.7377324653372</v>
      </c>
    </row>
    <row r="22" customFormat="false" ht="12.75" hidden="false" customHeight="false" outlineLevel="0" collapsed="false">
      <c r="A22" s="135"/>
      <c r="B22" s="135"/>
      <c r="C22" s="107" t="s">
        <v>69</v>
      </c>
      <c r="D22" s="114" t="n">
        <v>0</v>
      </c>
      <c r="E22" s="118"/>
      <c r="F22" s="118" t="n">
        <v>0</v>
      </c>
      <c r="G22" s="118"/>
      <c r="H22" s="118" t="n">
        <v>0</v>
      </c>
      <c r="J22" s="105" t="n">
        <f aca="false">F22-D22</f>
        <v>0</v>
      </c>
      <c r="K22" s="105" t="n">
        <v>0</v>
      </c>
      <c r="M22" s="105" t="n">
        <f aca="false">H22-D22</f>
        <v>0</v>
      </c>
      <c r="N22" s="105" t="n">
        <v>0</v>
      </c>
    </row>
    <row r="23" customFormat="false" ht="12.75" hidden="false" customHeight="false" outlineLevel="0" collapsed="false">
      <c r="A23" s="135"/>
      <c r="B23" s="135"/>
      <c r="C23" s="159"/>
      <c r="D23" s="161"/>
      <c r="E23" s="161"/>
      <c r="F23" s="161"/>
      <c r="G23" s="161"/>
      <c r="H23" s="161"/>
      <c r="I23" s="211"/>
      <c r="J23" s="212"/>
      <c r="K23" s="212"/>
      <c r="L23" s="211"/>
      <c r="M23" s="211"/>
      <c r="N23" s="212"/>
    </row>
    <row r="24" customFormat="false" ht="12.75" hidden="false" customHeight="false" outlineLevel="0" collapsed="false">
      <c r="A24" s="135"/>
      <c r="B24" s="135"/>
      <c r="C24" s="45" t="s">
        <v>47</v>
      </c>
      <c r="D24" s="203" t="n">
        <v>2082308.36</v>
      </c>
      <c r="E24" s="123"/>
      <c r="F24" s="123" t="n">
        <v>13501248.7873134</v>
      </c>
      <c r="G24" s="123"/>
      <c r="H24" s="123" t="n">
        <v>11614212.6602</v>
      </c>
      <c r="I24" s="44"/>
      <c r="J24" s="133" t="n">
        <f aca="false">F24-D24</f>
        <v>11418940.4273134</v>
      </c>
      <c r="K24" s="105" t="n">
        <f aca="false">J24/F24*100</f>
        <v>84.57692030713</v>
      </c>
      <c r="L24" s="44"/>
      <c r="M24" s="133" t="n">
        <f aca="false">H24-D24</f>
        <v>9531904.3002</v>
      </c>
      <c r="N24" s="133" t="n">
        <f aca="false">M24/H24*100</f>
        <v>82.0710329583018</v>
      </c>
    </row>
    <row r="25" customFormat="false" ht="12.75" hidden="false" customHeight="false" outlineLevel="0" collapsed="false">
      <c r="A25" s="135"/>
      <c r="B25" s="135"/>
      <c r="C25" s="71"/>
      <c r="D25" s="118"/>
      <c r="E25" s="118"/>
      <c r="F25" s="118"/>
      <c r="G25" s="118"/>
      <c r="H25" s="118"/>
      <c r="K25" s="105"/>
      <c r="N25" s="105"/>
    </row>
    <row r="26" customFormat="false" ht="12.75" hidden="false" customHeight="false" outlineLevel="0" collapsed="false">
      <c r="A26" s="135"/>
      <c r="B26" s="135"/>
      <c r="C26" s="107" t="s">
        <v>70</v>
      </c>
      <c r="D26" s="114" t="n">
        <v>0</v>
      </c>
      <c r="E26" s="118"/>
      <c r="F26" s="118" t="n">
        <v>0</v>
      </c>
      <c r="G26" s="118"/>
      <c r="H26" s="118" t="n">
        <v>0</v>
      </c>
      <c r="J26" s="105" t="n">
        <f aca="false">F26-D26</f>
        <v>0</v>
      </c>
      <c r="K26" s="105" t="n">
        <v>0</v>
      </c>
      <c r="M26" s="105" t="n">
        <f aca="false">H26-D26</f>
        <v>0</v>
      </c>
      <c r="N26" s="105" t="n">
        <v>0</v>
      </c>
    </row>
    <row r="27" customFormat="false" ht="12.75" hidden="false" customHeight="false" outlineLevel="0" collapsed="false">
      <c r="A27" s="135"/>
      <c r="B27" s="135"/>
      <c r="C27" s="107" t="s">
        <v>71</v>
      </c>
      <c r="D27" s="114" t="n">
        <v>0</v>
      </c>
      <c r="E27" s="118"/>
      <c r="F27" s="118" t="n">
        <v>0</v>
      </c>
      <c r="G27" s="118"/>
      <c r="H27" s="118" t="n">
        <v>0</v>
      </c>
      <c r="J27" s="105" t="n">
        <f aca="false">F27-D27</f>
        <v>0</v>
      </c>
      <c r="K27" s="105" t="n">
        <v>0</v>
      </c>
      <c r="M27" s="105" t="n">
        <f aca="false">H27-D27</f>
        <v>0</v>
      </c>
      <c r="N27" s="105" t="n">
        <v>0</v>
      </c>
    </row>
    <row r="28" customFormat="false" ht="13.5" hidden="false" customHeight="false" outlineLevel="0" collapsed="false">
      <c r="A28" s="135"/>
      <c r="B28" s="135"/>
      <c r="C28" s="170"/>
      <c r="D28" s="172"/>
      <c r="E28" s="172"/>
      <c r="F28" s="172"/>
      <c r="G28" s="172"/>
      <c r="H28" s="172"/>
      <c r="I28" s="177"/>
      <c r="J28" s="215"/>
      <c r="K28" s="215"/>
      <c r="L28" s="177"/>
      <c r="M28" s="177"/>
      <c r="N28" s="215"/>
    </row>
    <row r="29" customFormat="false" ht="12.75" hidden="false" customHeight="false" outlineLevel="0" collapsed="false">
      <c r="A29" s="135"/>
      <c r="B29" s="135"/>
      <c r="C29" s="100" t="s">
        <v>83</v>
      </c>
      <c r="D29" s="176" t="n">
        <f aca="false">D24+D26+D27</f>
        <v>2082308.36</v>
      </c>
      <c r="E29" s="176"/>
      <c r="F29" s="176" t="n">
        <f aca="false">F24+F26+F27</f>
        <v>13501248.7873134</v>
      </c>
      <c r="G29" s="176"/>
      <c r="H29" s="176" t="n">
        <f aca="false">H24+H26+H27</f>
        <v>11614212.6602</v>
      </c>
      <c r="I29" s="44"/>
      <c r="J29" s="176" t="n">
        <f aca="false">J24+J26+J27</f>
        <v>11418940.4273134</v>
      </c>
      <c r="K29" s="133" t="n">
        <f aca="false">J29/F29*100</f>
        <v>84.57692030713</v>
      </c>
      <c r="L29" s="44"/>
      <c r="M29" s="133" t="n">
        <f aca="false">H29-D29</f>
        <v>9531904.3002</v>
      </c>
      <c r="N29" s="133" t="n">
        <f aca="false">M29/H29*100</f>
        <v>82.0710329583018</v>
      </c>
    </row>
    <row r="30" customFormat="false" ht="12.75" hidden="false" customHeight="false" outlineLevel="0" collapsed="false">
      <c r="A30" s="135"/>
      <c r="B30" s="135"/>
      <c r="C30" s="71"/>
      <c r="D30" s="118"/>
      <c r="E30" s="118"/>
      <c r="F30" s="118"/>
      <c r="G30" s="118"/>
      <c r="H30" s="118"/>
      <c r="K30" s="105"/>
      <c r="N30" s="105"/>
    </row>
    <row r="31" customFormat="false" ht="12.75" hidden="false" customHeight="false" outlineLevel="0" collapsed="false">
      <c r="A31" s="135"/>
      <c r="B31" s="135"/>
      <c r="C31" s="107" t="s">
        <v>72</v>
      </c>
      <c r="D31" s="118" t="n">
        <v>-1262739.38</v>
      </c>
      <c r="E31" s="118"/>
      <c r="F31" s="118" t="n">
        <v>0</v>
      </c>
      <c r="G31" s="118"/>
      <c r="H31" s="118" t="n">
        <v>-725345.12</v>
      </c>
      <c r="J31" s="105" t="n">
        <f aca="false">F31-D31</f>
        <v>1262739.38</v>
      </c>
      <c r="K31" s="105" t="n">
        <v>0</v>
      </c>
      <c r="M31" s="105" t="n">
        <f aca="false">H31-D31</f>
        <v>537394.26</v>
      </c>
      <c r="N31" s="105" t="n">
        <v>0</v>
      </c>
    </row>
    <row r="32" customFormat="false" ht="12.75" hidden="false" customHeight="false" outlineLevel="0" collapsed="false">
      <c r="A32" s="135"/>
      <c r="B32" s="135"/>
      <c r="C32" s="107" t="s">
        <v>84</v>
      </c>
      <c r="D32" s="114" t="n">
        <v>0</v>
      </c>
      <c r="E32" s="118"/>
      <c r="F32" s="118" t="n">
        <v>0</v>
      </c>
      <c r="G32" s="118"/>
      <c r="H32" s="118" t="n">
        <v>0</v>
      </c>
      <c r="J32" s="105" t="n">
        <f aca="false">F32-D32</f>
        <v>0</v>
      </c>
      <c r="K32" s="105" t="n">
        <v>0</v>
      </c>
      <c r="M32" s="105" t="n">
        <f aca="false">H32-D32</f>
        <v>0</v>
      </c>
      <c r="N32" s="105" t="n">
        <v>0</v>
      </c>
    </row>
    <row r="33" customFormat="false" ht="12.75" hidden="false" customHeight="false" outlineLevel="0" collapsed="false">
      <c r="A33" s="135"/>
      <c r="B33" s="135"/>
      <c r="C33" s="107" t="s">
        <v>85</v>
      </c>
      <c r="D33" s="114" t="n">
        <v>0</v>
      </c>
      <c r="E33" s="118"/>
      <c r="F33" s="118" t="n">
        <v>0</v>
      </c>
      <c r="G33" s="118"/>
      <c r="H33" s="118" t="n">
        <v>0</v>
      </c>
      <c r="J33" s="105" t="n">
        <f aca="false">F33-D33</f>
        <v>0</v>
      </c>
      <c r="K33" s="105" t="n">
        <v>0</v>
      </c>
      <c r="M33" s="105" t="n">
        <f aca="false">H33-D33</f>
        <v>0</v>
      </c>
      <c r="N33" s="105" t="n">
        <v>0</v>
      </c>
    </row>
    <row r="34" customFormat="false" ht="12.75" hidden="false" customHeight="false" outlineLevel="0" collapsed="false">
      <c r="A34" s="135"/>
      <c r="B34" s="135"/>
      <c r="C34" s="107" t="s">
        <v>86</v>
      </c>
      <c r="D34" s="118" t="n">
        <v>0</v>
      </c>
      <c r="E34" s="118"/>
      <c r="F34" s="118" t="n">
        <v>0</v>
      </c>
      <c r="G34" s="118"/>
      <c r="H34" s="118" t="n">
        <v>0</v>
      </c>
      <c r="J34" s="105" t="n">
        <f aca="false">F34-D34</f>
        <v>0</v>
      </c>
      <c r="K34" s="105" t="n">
        <v>0</v>
      </c>
      <c r="M34" s="105" t="n">
        <f aca="false">H34-D34</f>
        <v>0</v>
      </c>
      <c r="N34" s="105" t="n">
        <v>0</v>
      </c>
    </row>
    <row r="35" customFormat="false" ht="12.75" hidden="false" customHeight="false" outlineLevel="0" collapsed="false">
      <c r="A35" s="135"/>
      <c r="B35" s="135"/>
      <c r="C35" s="211"/>
      <c r="D35" s="225"/>
      <c r="E35" s="225"/>
      <c r="F35" s="225"/>
      <c r="G35" s="225"/>
      <c r="H35" s="225"/>
      <c r="I35" s="212"/>
      <c r="J35" s="212"/>
      <c r="K35" s="211"/>
      <c r="L35" s="211"/>
      <c r="M35" s="211"/>
      <c r="N35" s="212"/>
    </row>
    <row r="36" customFormat="false" ht="12.75" hidden="false" customHeight="false" outlineLevel="0" collapsed="false">
      <c r="A36" s="135"/>
      <c r="B36" s="135"/>
      <c r="C36" s="44" t="s">
        <v>87</v>
      </c>
      <c r="D36" s="176" t="n">
        <f aca="false">SUM(D31:D34)</f>
        <v>-1262739.38</v>
      </c>
      <c r="E36" s="176"/>
      <c r="F36" s="176" t="n">
        <f aca="false">SUM(F31:F34)</f>
        <v>0</v>
      </c>
      <c r="G36" s="176"/>
      <c r="H36" s="176" t="n">
        <f aca="false">SUM(H31:H34)</f>
        <v>-725345.12</v>
      </c>
      <c r="I36" s="133"/>
      <c r="J36" s="133" t="n">
        <f aca="false">SUM(K31:K34)</f>
        <v>0</v>
      </c>
      <c r="K36" s="44" t="n">
        <v>0</v>
      </c>
      <c r="L36" s="44"/>
      <c r="M36" s="105" t="n">
        <f aca="false">H36-D36</f>
        <v>537394.26</v>
      </c>
      <c r="N36" s="105" t="n">
        <v>0</v>
      </c>
    </row>
    <row r="37" customFormat="false" ht="12.75" hidden="false" customHeight="false" outlineLevel="0" collapsed="false">
      <c r="A37" s="135"/>
      <c r="B37" s="135"/>
      <c r="D37" s="5"/>
      <c r="E37" s="5"/>
      <c r="I37" s="105"/>
      <c r="N37" s="105"/>
    </row>
    <row r="38" customFormat="false" ht="13.5" hidden="false" customHeight="false" outlineLevel="0" collapsed="false">
      <c r="A38" s="135"/>
      <c r="B38" s="135"/>
      <c r="C38" s="187" t="s">
        <v>88</v>
      </c>
      <c r="D38" s="206" t="n">
        <f aca="false">D36+D29</f>
        <v>819568.98</v>
      </c>
      <c r="E38" s="206"/>
      <c r="F38" s="132" t="n">
        <f aca="false">F36+F29</f>
        <v>13501248.7873134</v>
      </c>
      <c r="G38" s="132"/>
      <c r="H38" s="132" t="n">
        <f aca="false">H36+H29</f>
        <v>10888867.5402</v>
      </c>
      <c r="I38" s="132"/>
      <c r="J38" s="132" t="n">
        <f aca="false">J36+J29</f>
        <v>11418940.4273134</v>
      </c>
      <c r="K38" s="132" t="n">
        <f aca="false">J38/F38*100</f>
        <v>84.57692030713</v>
      </c>
      <c r="L38" s="187"/>
      <c r="M38" s="132" t="n">
        <f aca="false">H38-D38</f>
        <v>10069298.5602</v>
      </c>
      <c r="N38" s="132" t="n">
        <f aca="false">M38/H38*100</f>
        <v>92.4733313453003</v>
      </c>
    </row>
    <row r="39" customFormat="false" ht="13.5" hidden="false" customHeight="false" outlineLevel="0" collapsed="false">
      <c r="D39" s="5"/>
      <c r="E39" s="5"/>
      <c r="I39" s="105"/>
      <c r="N39" s="105"/>
    </row>
    <row r="40" customFormat="false" ht="12.75" hidden="false" customHeight="false" outlineLevel="0" collapsed="false">
      <c r="D40" s="5"/>
      <c r="E40" s="5"/>
      <c r="I40" s="105"/>
      <c r="N40" s="105"/>
    </row>
    <row r="41" customFormat="false" ht="12.75" hidden="false" customHeight="false" outlineLevel="0" collapsed="false">
      <c r="D41" s="5"/>
      <c r="E41" s="5"/>
      <c r="I41" s="105"/>
    </row>
    <row r="42" customFormat="false" ht="12.75" hidden="false" customHeight="false" outlineLevel="0" collapsed="false">
      <c r="D42" s="5"/>
      <c r="E42" s="5"/>
      <c r="I42" s="105"/>
    </row>
    <row r="43" customFormat="false" ht="12.75" hidden="false" customHeight="false" outlineLevel="0" collapsed="false">
      <c r="D43" s="5"/>
      <c r="E43" s="5"/>
      <c r="I43" s="105"/>
    </row>
    <row r="44" customFormat="false" ht="12.75" hidden="false" customHeight="false" outlineLevel="0" collapsed="false">
      <c r="D44" s="5"/>
      <c r="E44" s="5"/>
      <c r="I44" s="105"/>
    </row>
    <row r="45" customFormat="false" ht="12.75" hidden="false" customHeight="false" outlineLevel="0" collapsed="false">
      <c r="D45" s="5"/>
      <c r="E45" s="5"/>
      <c r="I45" s="105"/>
    </row>
    <row r="46" customFormat="false" ht="12.75" hidden="false" customHeight="false" outlineLevel="0" collapsed="false">
      <c r="D46" s="5"/>
      <c r="E46" s="5"/>
      <c r="I46" s="105"/>
    </row>
    <row r="47" customFormat="false" ht="12.75" hidden="false" customHeight="false" outlineLevel="0" collapsed="false">
      <c r="D47" s="5"/>
      <c r="E47" s="5"/>
      <c r="I47" s="105"/>
    </row>
    <row r="48" customFormat="false" ht="12.75" hidden="false" customHeight="false" outlineLevel="0" collapsed="false">
      <c r="D48" s="5"/>
      <c r="E48" s="5"/>
      <c r="I48" s="105"/>
    </row>
    <row r="49" customFormat="false" ht="12.75" hidden="false" customHeight="false" outlineLevel="0" collapsed="false">
      <c r="D49" s="5"/>
      <c r="E49" s="5"/>
      <c r="I49" s="105"/>
    </row>
    <row r="50" customFormat="false" ht="12.75" hidden="false" customHeight="false" outlineLevel="0" collapsed="false">
      <c r="D50" s="5"/>
      <c r="E50" s="5"/>
      <c r="I50" s="105"/>
    </row>
    <row r="51" customFormat="false" ht="12.75" hidden="false" customHeight="false" outlineLevel="0" collapsed="false">
      <c r="D51" s="5"/>
      <c r="E51" s="5"/>
      <c r="I51" s="105"/>
    </row>
    <row r="52" customFormat="false" ht="12.75" hidden="false" customHeight="false" outlineLevel="0" collapsed="false">
      <c r="D52" s="5"/>
      <c r="E52" s="5"/>
      <c r="I52" s="105"/>
    </row>
    <row r="53" customFormat="false" ht="12.75" hidden="false" customHeight="false" outlineLevel="0" collapsed="false">
      <c r="D53" s="5"/>
      <c r="E53" s="5"/>
      <c r="I53" s="105"/>
    </row>
    <row r="54" customFormat="false" ht="12.75" hidden="false" customHeight="false" outlineLevel="0" collapsed="false">
      <c r="D54" s="5"/>
      <c r="E54" s="5"/>
      <c r="I54" s="105"/>
    </row>
    <row r="55" customFormat="false" ht="12.75" hidden="false" customHeight="false" outlineLevel="0" collapsed="false">
      <c r="D55" s="5"/>
      <c r="E55" s="5"/>
      <c r="I55" s="105"/>
    </row>
    <row r="56" customFormat="false" ht="12.75" hidden="false" customHeight="false" outlineLevel="0" collapsed="false">
      <c r="D56" s="5"/>
      <c r="E56" s="5"/>
      <c r="I56" s="105"/>
    </row>
    <row r="57" customFormat="false" ht="12.75" hidden="false" customHeight="false" outlineLevel="0" collapsed="false">
      <c r="I57" s="105"/>
    </row>
    <row r="58" customFormat="false" ht="12.75" hidden="false" customHeight="false" outlineLevel="0" collapsed="false">
      <c r="I58" s="105"/>
    </row>
    <row r="59" customFormat="false" ht="12.75" hidden="false" customHeight="false" outlineLevel="0" collapsed="false">
      <c r="I59" s="105"/>
    </row>
    <row r="60" customFormat="false" ht="12.75" hidden="false" customHeight="false" outlineLevel="0" collapsed="false">
      <c r="I60" s="105"/>
    </row>
    <row r="61" customFormat="false" ht="12.75" hidden="false" customHeight="false" outlineLevel="0" collapsed="false">
      <c r="I61" s="105"/>
    </row>
    <row r="62" customFormat="false" ht="12.75" hidden="false" customHeight="false" outlineLevel="0" collapsed="false">
      <c r="I62" s="105"/>
    </row>
    <row r="63" customFormat="false" ht="12.75" hidden="false" customHeight="false" outlineLevel="0" collapsed="false">
      <c r="I63" s="105"/>
    </row>
    <row r="64" customFormat="false" ht="12.75" hidden="false" customHeight="false" outlineLevel="0" collapsed="false">
      <c r="I64" s="105"/>
    </row>
    <row r="65" customFormat="false" ht="12.75" hidden="false" customHeight="false" outlineLevel="0" collapsed="false">
      <c r="I65" s="105"/>
    </row>
    <row r="66" customFormat="false" ht="12.75" hidden="false" customHeight="false" outlineLevel="0" collapsed="false">
      <c r="I66" s="105"/>
    </row>
    <row r="67" customFormat="false" ht="12.75" hidden="false" customHeight="false" outlineLevel="0" collapsed="false">
      <c r="I67" s="105"/>
    </row>
    <row r="68" customFormat="false" ht="12.75" hidden="false" customHeight="false" outlineLevel="0" collapsed="false">
      <c r="I68" s="105"/>
    </row>
    <row r="69" customFormat="false" ht="12.75" hidden="false" customHeight="false" outlineLevel="0" collapsed="false">
      <c r="I69" s="105"/>
    </row>
    <row r="70" customFormat="false" ht="12.75" hidden="false" customHeight="false" outlineLevel="0" collapsed="false">
      <c r="I70" s="105"/>
    </row>
    <row r="71" customFormat="false" ht="12.75" hidden="false" customHeight="false" outlineLevel="0" collapsed="false">
      <c r="I71" s="105"/>
    </row>
    <row r="72" customFormat="false" ht="12.75" hidden="false" customHeight="false" outlineLevel="0" collapsed="false">
      <c r="I72" s="105"/>
    </row>
    <row r="73" customFormat="false" ht="12.75" hidden="false" customHeight="false" outlineLevel="0" collapsed="false">
      <c r="I73" s="105"/>
    </row>
    <row r="74" customFormat="false" ht="12.75" hidden="false" customHeight="false" outlineLevel="0" collapsed="false">
      <c r="I74" s="105"/>
    </row>
    <row r="75" customFormat="false" ht="12.75" hidden="false" customHeight="false" outlineLevel="0" collapsed="false">
      <c r="I75" s="105"/>
    </row>
    <row r="76" customFormat="false" ht="12.75" hidden="false" customHeight="false" outlineLevel="0" collapsed="false">
      <c r="I76" s="105"/>
    </row>
    <row r="77" customFormat="false" ht="12.75" hidden="false" customHeight="false" outlineLevel="0" collapsed="false">
      <c r="I77" s="105"/>
    </row>
    <row r="78" customFormat="false" ht="12.75" hidden="false" customHeight="false" outlineLevel="0" collapsed="false">
      <c r="I78" s="105"/>
    </row>
    <row r="79" customFormat="false" ht="12.75" hidden="false" customHeight="false" outlineLevel="0" collapsed="false">
      <c r="I79" s="105"/>
    </row>
    <row r="80" customFormat="false" ht="12.75" hidden="false" customHeight="false" outlineLevel="0" collapsed="false">
      <c r="I80" s="105"/>
    </row>
    <row r="81" customFormat="false" ht="12.75" hidden="false" customHeight="false" outlineLevel="0" collapsed="false">
      <c r="I81" s="105"/>
    </row>
    <row r="82" customFormat="false" ht="12.75" hidden="false" customHeight="false" outlineLevel="0" collapsed="false">
      <c r="I82" s="105"/>
    </row>
    <row r="83" customFormat="false" ht="12.75" hidden="false" customHeight="false" outlineLevel="0" collapsed="false">
      <c r="I83" s="105"/>
    </row>
    <row r="84" customFormat="false" ht="12.75" hidden="false" customHeight="false" outlineLevel="0" collapsed="false">
      <c r="I84" s="105"/>
    </row>
    <row r="85" customFormat="false" ht="12.75" hidden="false" customHeight="false" outlineLevel="0" collapsed="false">
      <c r="I85" s="105"/>
    </row>
    <row r="86" customFormat="false" ht="12.75" hidden="false" customHeight="false" outlineLevel="0" collapsed="false">
      <c r="I86" s="105"/>
    </row>
    <row r="87" customFormat="false" ht="12.75" hidden="false" customHeight="false" outlineLevel="0" collapsed="false">
      <c r="I87" s="105"/>
    </row>
    <row r="88" customFormat="false" ht="12.75" hidden="false" customHeight="false" outlineLevel="0" collapsed="false">
      <c r="I88" s="105"/>
    </row>
    <row r="89" customFormat="false" ht="12.75" hidden="false" customHeight="false" outlineLevel="0" collapsed="false">
      <c r="I89" s="105"/>
    </row>
    <row r="90" customFormat="false" ht="12.75" hidden="false" customHeight="false" outlineLevel="0" collapsed="false">
      <c r="I90" s="105"/>
    </row>
    <row r="91" customFormat="false" ht="12.75" hidden="false" customHeight="false" outlineLevel="0" collapsed="false">
      <c r="I91" s="105"/>
    </row>
    <row r="92" customFormat="false" ht="12.75" hidden="false" customHeight="false" outlineLevel="0" collapsed="false">
      <c r="I92" s="105"/>
    </row>
    <row r="93" customFormat="false" ht="12.75" hidden="false" customHeight="false" outlineLevel="0" collapsed="false">
      <c r="I93" s="105"/>
    </row>
    <row r="94" customFormat="false" ht="12.75" hidden="false" customHeight="false" outlineLevel="0" collapsed="false">
      <c r="I94" s="105"/>
    </row>
    <row r="95" customFormat="false" ht="12.75" hidden="false" customHeight="false" outlineLevel="0" collapsed="false">
      <c r="I95" s="105"/>
    </row>
    <row r="96" customFormat="false" ht="12.75" hidden="false" customHeight="false" outlineLevel="0" collapsed="false">
      <c r="I96" s="105"/>
    </row>
    <row r="97" customFormat="false" ht="12.75" hidden="false" customHeight="false" outlineLevel="0" collapsed="false">
      <c r="I97" s="105"/>
    </row>
    <row r="98" customFormat="false" ht="12.75" hidden="false" customHeight="false" outlineLevel="0" collapsed="false">
      <c r="I98" s="105"/>
    </row>
    <row r="99" customFormat="false" ht="12.75" hidden="false" customHeight="false" outlineLevel="0" collapsed="false">
      <c r="I99" s="105"/>
    </row>
    <row r="100" customFormat="false" ht="12.75" hidden="false" customHeight="false" outlineLevel="0" collapsed="false">
      <c r="I100" s="105"/>
    </row>
    <row r="101" customFormat="false" ht="12.75" hidden="false" customHeight="false" outlineLevel="0" collapsed="false">
      <c r="I101" s="105"/>
    </row>
    <row r="102" customFormat="false" ht="12.75" hidden="false" customHeight="false" outlineLevel="0" collapsed="false">
      <c r="I102" s="105"/>
    </row>
    <row r="103" customFormat="false" ht="12.75" hidden="false" customHeight="false" outlineLevel="0" collapsed="false">
      <c r="I103" s="105"/>
    </row>
  </sheetData>
  <mergeCells count="3">
    <mergeCell ref="J10:K10"/>
    <mergeCell ref="M10:N10"/>
    <mergeCell ref="A11:B3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7:L45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F15" activeCellId="0" sqref="F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2.7"/>
    <col collapsed="false" customWidth="true" hidden="false" outlineLevel="0" max="12" min="3" style="0" width="25.41"/>
  </cols>
  <sheetData>
    <row r="7" customFormat="false" ht="12.75" hidden="false" customHeight="false" outlineLevel="0" collapsed="false">
      <c r="B7" s="2" t="s">
        <v>0</v>
      </c>
    </row>
    <row r="8" customFormat="false" ht="12.75" hidden="false" customHeight="true" outlineLevel="0" collapsed="false">
      <c r="B8" s="3" t="s">
        <v>63</v>
      </c>
      <c r="C8" s="108" t="s">
        <v>66</v>
      </c>
      <c r="D8" s="108" t="s">
        <v>62</v>
      </c>
    </row>
    <row r="9" customFormat="false" ht="12.75" hidden="false" customHeight="true" outlineLevel="0" collapsed="false">
      <c r="B9" s="3"/>
      <c r="C9" s="3"/>
      <c r="D9" s="108"/>
    </row>
    <row r="10" customFormat="false" ht="12.75" hidden="false" customHeight="true" outlineLevel="0" collapsed="false">
      <c r="B10" s="3"/>
      <c r="C10" s="3"/>
      <c r="D10" s="108"/>
    </row>
    <row r="11" customFormat="false" ht="12.75" hidden="false" customHeight="true" outlineLevel="0" collapsed="false">
      <c r="A11" s="137"/>
      <c r="B11" s="137"/>
      <c r="C11" s="137"/>
      <c r="D11" s="139"/>
      <c r="E11" s="139"/>
      <c r="F11" s="139"/>
      <c r="G11" s="226"/>
      <c r="H11" s="139"/>
      <c r="I11" s="139"/>
      <c r="J11" s="139"/>
      <c r="K11" s="139"/>
      <c r="L11" s="139"/>
    </row>
    <row r="12" customFormat="false" ht="26.25" hidden="false" customHeight="false" outlineLevel="0" collapsed="false">
      <c r="A12" s="135" t="s">
        <v>102</v>
      </c>
      <c r="B12" s="136"/>
      <c r="C12" s="227" t="s">
        <v>77</v>
      </c>
      <c r="D12" s="143"/>
      <c r="E12" s="143"/>
      <c r="F12" s="143"/>
      <c r="G12" s="143"/>
      <c r="H12" s="143"/>
      <c r="I12" s="143"/>
      <c r="J12" s="143"/>
      <c r="K12" s="143"/>
      <c r="L12" s="143"/>
    </row>
    <row r="13" customFormat="false" ht="12.75" hidden="false" customHeight="true" outlineLevel="0" collapsed="false">
      <c r="A13" s="135"/>
      <c r="B13" s="137"/>
      <c r="C13" s="137"/>
      <c r="D13" s="139"/>
      <c r="E13" s="139"/>
      <c r="F13" s="139"/>
      <c r="G13" s="139"/>
      <c r="H13" s="139"/>
      <c r="I13" s="139"/>
      <c r="J13" s="139"/>
      <c r="K13" s="139"/>
      <c r="L13" s="139"/>
    </row>
    <row r="14" customFormat="false" ht="12.75" hidden="false" customHeight="false" outlineLevel="0" collapsed="false">
      <c r="A14" s="135"/>
      <c r="B14" s="140"/>
      <c r="C14" s="140"/>
      <c r="D14" s="139"/>
      <c r="E14" s="139"/>
      <c r="F14" s="139"/>
      <c r="G14" s="139"/>
      <c r="H14" s="139"/>
      <c r="I14" s="139"/>
      <c r="J14" s="139"/>
      <c r="K14" s="139"/>
      <c r="L14" s="139"/>
    </row>
    <row r="15" customFormat="false" ht="12.75" hidden="false" customHeight="false" outlineLevel="0" collapsed="false">
      <c r="A15" s="135"/>
      <c r="B15" s="51" t="s">
        <v>24</v>
      </c>
      <c r="C15" s="114" t="n">
        <v>321243.1</v>
      </c>
      <c r="D15" s="228"/>
      <c r="E15" s="228"/>
      <c r="F15" s="228"/>
      <c r="G15" s="228"/>
      <c r="H15" s="228"/>
      <c r="I15" s="228"/>
      <c r="J15" s="179"/>
      <c r="K15" s="179"/>
      <c r="L15" s="179"/>
    </row>
    <row r="16" customFormat="false" ht="12.75" hidden="false" customHeight="false" outlineLevel="0" collapsed="false">
      <c r="A16" s="135"/>
      <c r="B16" s="51" t="s">
        <v>25</v>
      </c>
      <c r="C16" s="114" t="n">
        <v>41050.41</v>
      </c>
      <c r="D16" s="228"/>
      <c r="E16" s="228"/>
      <c r="F16" s="228"/>
      <c r="G16" s="228"/>
      <c r="H16" s="228"/>
      <c r="I16" s="228"/>
      <c r="J16" s="179"/>
      <c r="K16" s="179"/>
      <c r="L16" s="179"/>
    </row>
    <row r="17" customFormat="false" ht="12.75" hidden="false" customHeight="false" outlineLevel="0" collapsed="false">
      <c r="A17" s="135"/>
      <c r="B17" s="51" t="s">
        <v>30</v>
      </c>
      <c r="C17" s="114" t="n">
        <v>5166.47</v>
      </c>
      <c r="D17" s="228"/>
      <c r="E17" s="228"/>
      <c r="F17" s="228"/>
      <c r="G17" s="228"/>
      <c r="H17" s="228"/>
      <c r="I17" s="228"/>
      <c r="J17" s="179"/>
      <c r="K17" s="179"/>
      <c r="L17" s="179"/>
    </row>
    <row r="18" customFormat="false" ht="12.75" hidden="false" customHeight="false" outlineLevel="0" collapsed="false">
      <c r="A18" s="135"/>
      <c r="B18" s="51" t="s">
        <v>31</v>
      </c>
      <c r="C18" s="114" t="n">
        <v>496.63</v>
      </c>
      <c r="D18" s="228"/>
      <c r="E18" s="228"/>
      <c r="F18" s="228"/>
      <c r="G18" s="228"/>
      <c r="H18" s="228"/>
      <c r="I18" s="228"/>
      <c r="J18" s="179"/>
      <c r="K18" s="179"/>
      <c r="L18" s="179"/>
    </row>
    <row r="19" customFormat="false" ht="12.75" hidden="false" customHeight="false" outlineLevel="0" collapsed="false">
      <c r="A19" s="135"/>
      <c r="B19" s="51" t="s">
        <v>35</v>
      </c>
      <c r="C19" s="114" t="n">
        <v>0</v>
      </c>
      <c r="D19" s="228"/>
      <c r="E19" s="228"/>
      <c r="F19" s="228"/>
      <c r="G19" s="228"/>
      <c r="H19" s="228"/>
      <c r="I19" s="228"/>
      <c r="J19" s="179"/>
      <c r="K19" s="179"/>
      <c r="L19" s="179"/>
    </row>
    <row r="20" customFormat="false" ht="12.75" hidden="false" customHeight="false" outlineLevel="0" collapsed="false">
      <c r="A20" s="135"/>
      <c r="B20" s="51" t="s">
        <v>36</v>
      </c>
      <c r="C20" s="114" t="n">
        <v>0</v>
      </c>
      <c r="D20" s="228"/>
      <c r="E20" s="228"/>
      <c r="F20" s="228"/>
      <c r="G20" s="228"/>
      <c r="H20" s="228"/>
      <c r="I20" s="228"/>
      <c r="J20" s="179"/>
      <c r="K20" s="179"/>
      <c r="L20" s="179"/>
    </row>
    <row r="21" customFormat="false" ht="12.75" hidden="false" customHeight="false" outlineLevel="0" collapsed="false">
      <c r="A21" s="135"/>
      <c r="B21" s="51" t="s">
        <v>41</v>
      </c>
      <c r="C21" s="114" t="n">
        <v>10549.41</v>
      </c>
      <c r="D21" s="228"/>
      <c r="E21" s="228"/>
      <c r="F21" s="228"/>
      <c r="G21" s="228"/>
      <c r="H21" s="228"/>
      <c r="I21" s="228"/>
      <c r="J21" s="179"/>
      <c r="K21" s="179"/>
      <c r="L21" s="179"/>
    </row>
    <row r="22" customFormat="false" ht="12.75" hidden="false" customHeight="false" outlineLevel="0" collapsed="false">
      <c r="A22" s="135"/>
      <c r="B22" s="51" t="s">
        <v>68</v>
      </c>
      <c r="C22" s="114" t="n">
        <v>1003.5</v>
      </c>
      <c r="D22" s="228"/>
      <c r="E22" s="228"/>
      <c r="F22" s="228"/>
      <c r="G22" s="228"/>
      <c r="H22" s="228"/>
      <c r="I22" s="228"/>
      <c r="J22" s="179"/>
      <c r="K22" s="179"/>
      <c r="L22" s="179"/>
    </row>
    <row r="23" customFormat="false" ht="12.75" hidden="false" customHeight="false" outlineLevel="0" collapsed="false">
      <c r="A23" s="135"/>
      <c r="B23" s="107" t="s">
        <v>69</v>
      </c>
      <c r="C23" s="114" t="n">
        <v>0</v>
      </c>
      <c r="D23" s="228"/>
      <c r="E23" s="228"/>
      <c r="F23" s="228"/>
      <c r="G23" s="228"/>
      <c r="H23" s="228"/>
      <c r="I23" s="228"/>
      <c r="J23" s="179"/>
      <c r="K23" s="179"/>
      <c r="L23" s="179"/>
    </row>
    <row r="24" customFormat="false" ht="12.75" hidden="false" customHeight="false" outlineLevel="0" collapsed="false">
      <c r="A24" s="135"/>
      <c r="B24" s="159"/>
      <c r="C24" s="229"/>
      <c r="D24" s="228"/>
      <c r="E24" s="228"/>
      <c r="F24" s="228"/>
      <c r="G24" s="228"/>
      <c r="H24" s="228"/>
      <c r="I24" s="228"/>
      <c r="J24" s="179"/>
      <c r="K24" s="179"/>
      <c r="L24" s="179"/>
    </row>
    <row r="25" customFormat="false" ht="12.75" hidden="false" customHeight="false" outlineLevel="0" collapsed="false">
      <c r="A25" s="135"/>
      <c r="B25" s="45" t="s">
        <v>47</v>
      </c>
      <c r="C25" s="203" t="n">
        <v>379509.52</v>
      </c>
      <c r="D25" s="181"/>
      <c r="E25" s="181"/>
      <c r="F25" s="181"/>
      <c r="G25" s="181"/>
      <c r="H25" s="181"/>
      <c r="I25" s="181"/>
      <c r="J25" s="182"/>
      <c r="K25" s="182"/>
      <c r="L25" s="182"/>
    </row>
    <row r="26" customFormat="false" ht="12.75" hidden="false" customHeight="false" outlineLevel="0" collapsed="false">
      <c r="A26" s="135"/>
      <c r="B26" s="71"/>
      <c r="C26" s="230"/>
      <c r="D26" s="228"/>
      <c r="E26" s="228"/>
      <c r="F26" s="228"/>
      <c r="G26" s="228"/>
      <c r="H26" s="228"/>
      <c r="I26" s="228"/>
      <c r="J26" s="179"/>
      <c r="K26" s="179"/>
      <c r="L26" s="179"/>
    </row>
    <row r="27" customFormat="false" ht="12.75" hidden="false" customHeight="false" outlineLevel="0" collapsed="false">
      <c r="A27" s="135"/>
      <c r="B27" s="107" t="s">
        <v>70</v>
      </c>
      <c r="C27" s="114" t="n">
        <v>0</v>
      </c>
      <c r="D27" s="228"/>
      <c r="E27" s="228"/>
      <c r="F27" s="228"/>
      <c r="G27" s="228"/>
      <c r="H27" s="228"/>
      <c r="I27" s="228"/>
      <c r="J27" s="179"/>
      <c r="K27" s="179"/>
      <c r="L27" s="179"/>
    </row>
    <row r="28" customFormat="false" ht="12.75" hidden="false" customHeight="false" outlineLevel="0" collapsed="false">
      <c r="A28" s="135"/>
      <c r="B28" s="107" t="s">
        <v>71</v>
      </c>
      <c r="C28" s="114" t="n">
        <v>0</v>
      </c>
      <c r="D28" s="228"/>
      <c r="E28" s="228"/>
      <c r="F28" s="228"/>
      <c r="G28" s="228"/>
      <c r="H28" s="228"/>
      <c r="I28" s="228"/>
      <c r="J28" s="179"/>
      <c r="K28" s="179"/>
      <c r="L28" s="179"/>
    </row>
    <row r="29" customFormat="false" ht="13.5" hidden="false" customHeight="false" outlineLevel="0" collapsed="false">
      <c r="A29" s="135"/>
      <c r="B29" s="170"/>
      <c r="C29" s="231"/>
      <c r="D29" s="228"/>
      <c r="E29" s="228"/>
      <c r="F29" s="228"/>
      <c r="G29" s="228"/>
      <c r="H29" s="228"/>
      <c r="I29" s="228"/>
      <c r="J29" s="179"/>
      <c r="K29" s="179"/>
      <c r="L29" s="179"/>
    </row>
    <row r="30" customFormat="false" ht="12.75" hidden="false" customHeight="false" outlineLevel="0" collapsed="false">
      <c r="A30" s="135"/>
      <c r="B30" s="100" t="s">
        <v>83</v>
      </c>
      <c r="C30" s="176" t="n">
        <f aca="false">SUM(C25:C28)</f>
        <v>379509.52</v>
      </c>
      <c r="D30" s="181"/>
      <c r="E30" s="181"/>
      <c r="F30" s="181"/>
      <c r="G30" s="181"/>
      <c r="H30" s="181"/>
      <c r="I30" s="181"/>
      <c r="J30" s="182"/>
      <c r="K30" s="182"/>
      <c r="L30" s="182"/>
    </row>
    <row r="31" customFormat="false" ht="12.75" hidden="false" customHeight="false" outlineLevel="0" collapsed="false">
      <c r="A31" s="135"/>
      <c r="B31" s="71"/>
      <c r="C31" s="230"/>
      <c r="D31" s="228"/>
      <c r="E31" s="228"/>
      <c r="F31" s="228"/>
      <c r="G31" s="228"/>
      <c r="H31" s="228"/>
      <c r="I31" s="228"/>
      <c r="J31" s="179"/>
      <c r="K31" s="179"/>
      <c r="L31" s="179"/>
    </row>
    <row r="32" customFormat="false" ht="12.75" hidden="false" customHeight="false" outlineLevel="0" collapsed="false">
      <c r="A32" s="135"/>
      <c r="B32" s="107" t="s">
        <v>72</v>
      </c>
      <c r="C32" s="114" t="n">
        <v>0</v>
      </c>
      <c r="D32" s="228"/>
      <c r="E32" s="228"/>
      <c r="F32" s="228"/>
      <c r="G32" s="228"/>
      <c r="H32" s="228"/>
      <c r="I32" s="228"/>
      <c r="J32" s="179"/>
      <c r="K32" s="179"/>
      <c r="L32" s="179"/>
    </row>
    <row r="33" customFormat="false" ht="12.75" hidden="false" customHeight="false" outlineLevel="0" collapsed="false">
      <c r="A33" s="135"/>
      <c r="B33" s="107" t="s">
        <v>84</v>
      </c>
      <c r="C33" s="114" t="n">
        <v>0</v>
      </c>
      <c r="D33" s="228"/>
      <c r="E33" s="228"/>
      <c r="F33" s="228"/>
      <c r="G33" s="228"/>
      <c r="H33" s="228"/>
      <c r="I33" s="228"/>
      <c r="J33" s="179"/>
      <c r="K33" s="179"/>
      <c r="L33" s="179"/>
    </row>
    <row r="34" customFormat="false" ht="12.75" hidden="false" customHeight="false" outlineLevel="0" collapsed="false">
      <c r="A34" s="135"/>
      <c r="B34" s="107" t="s">
        <v>85</v>
      </c>
      <c r="C34" s="114" t="n">
        <v>0</v>
      </c>
      <c r="D34" s="228"/>
      <c r="E34" s="228"/>
      <c r="F34" s="228"/>
      <c r="G34" s="228"/>
      <c r="H34" s="228"/>
      <c r="I34" s="228"/>
      <c r="J34" s="179"/>
      <c r="K34" s="179"/>
      <c r="L34" s="179"/>
    </row>
    <row r="35" customFormat="false" ht="12.75" hidden="false" customHeight="false" outlineLevel="0" collapsed="false">
      <c r="A35" s="135"/>
      <c r="B35" s="107" t="s">
        <v>86</v>
      </c>
      <c r="C35" s="114" t="n">
        <v>0</v>
      </c>
      <c r="D35" s="228"/>
      <c r="E35" s="228"/>
      <c r="F35" s="228"/>
      <c r="G35" s="228"/>
      <c r="H35" s="228"/>
      <c r="I35" s="228"/>
      <c r="J35" s="179"/>
      <c r="K35" s="179"/>
      <c r="L35" s="179"/>
    </row>
    <row r="36" customFormat="false" ht="13.5" hidden="false" customHeight="false" outlineLevel="0" collapsed="false">
      <c r="A36" s="135"/>
      <c r="B36" s="177"/>
      <c r="C36" s="232"/>
      <c r="D36" s="233"/>
      <c r="E36" s="233"/>
      <c r="F36" s="233"/>
      <c r="G36" s="233"/>
      <c r="H36" s="233"/>
      <c r="I36" s="233"/>
      <c r="J36" s="233"/>
      <c r="K36" s="233"/>
      <c r="L36" s="233"/>
    </row>
    <row r="37" customFormat="false" ht="12.75" hidden="false" customHeight="false" outlineLevel="0" collapsed="false">
      <c r="A37" s="135"/>
      <c r="B37" s="44" t="s">
        <v>87</v>
      </c>
      <c r="C37" s="176" t="n">
        <f aca="false">SUM(C32:C36)</f>
        <v>0</v>
      </c>
      <c r="D37" s="185"/>
      <c r="E37" s="185"/>
      <c r="F37" s="185"/>
      <c r="G37" s="185"/>
      <c r="H37" s="185"/>
      <c r="I37" s="185"/>
      <c r="J37" s="185"/>
      <c r="K37" s="185"/>
      <c r="L37" s="185"/>
    </row>
    <row r="38" customFormat="false" ht="12.75" hidden="false" customHeight="false" outlineLevel="0" collapsed="false">
      <c r="A38" s="135"/>
      <c r="C38" s="234"/>
      <c r="D38" s="233"/>
      <c r="E38" s="233"/>
      <c r="F38" s="233"/>
      <c r="G38" s="233"/>
      <c r="H38" s="233"/>
      <c r="I38" s="233"/>
      <c r="J38" s="233"/>
      <c r="K38" s="235"/>
      <c r="L38" s="235"/>
    </row>
    <row r="39" customFormat="false" ht="13.5" hidden="false" customHeight="false" outlineLevel="0" collapsed="false">
      <c r="A39" s="135"/>
      <c r="B39" s="187" t="s">
        <v>88</v>
      </c>
      <c r="C39" s="132" t="n">
        <f aca="false">+C37+C30</f>
        <v>379509.52</v>
      </c>
      <c r="D39" s="185"/>
      <c r="E39" s="185"/>
      <c r="F39" s="185"/>
      <c r="G39" s="185"/>
      <c r="H39" s="185"/>
      <c r="I39" s="185"/>
      <c r="J39" s="184"/>
      <c r="K39" s="184"/>
      <c r="L39" s="184"/>
    </row>
    <row r="40" customFormat="false" ht="13.5" hidden="false" customHeight="false" outlineLevel="0" collapsed="false">
      <c r="D40" s="228"/>
      <c r="E40" s="228"/>
      <c r="F40" s="228"/>
      <c r="G40" s="228"/>
      <c r="H40" s="228"/>
      <c r="I40" s="228"/>
      <c r="J40" s="179"/>
      <c r="K40" s="179"/>
      <c r="L40" s="179"/>
    </row>
    <row r="41" customFormat="false" ht="12.75" hidden="false" customHeight="false" outlineLevel="0" collapsed="false">
      <c r="B41" s="2" t="s">
        <v>0</v>
      </c>
      <c r="D41" s="228"/>
      <c r="E41" s="228"/>
      <c r="F41" s="228"/>
      <c r="G41" s="228"/>
      <c r="H41" s="228"/>
      <c r="I41" s="228"/>
      <c r="J41" s="179"/>
      <c r="K41" s="179"/>
      <c r="L41" s="179"/>
    </row>
    <row r="42" customFormat="false" ht="12.75" hidden="false" customHeight="true" outlineLevel="0" collapsed="false">
      <c r="B42" s="108" t="s">
        <v>66</v>
      </c>
      <c r="D42" s="228"/>
      <c r="E42" s="228"/>
      <c r="F42" s="228"/>
      <c r="G42" s="228"/>
      <c r="H42" s="228"/>
      <c r="I42" s="228"/>
      <c r="J42" s="179"/>
      <c r="K42" s="179"/>
      <c r="L42" s="179"/>
    </row>
    <row r="43" customFormat="false" ht="12.75" hidden="false" customHeight="false" outlineLevel="0" collapsed="false">
      <c r="A43" s="201"/>
      <c r="B43" s="236"/>
      <c r="C43" s="137"/>
      <c r="D43" s="139"/>
      <c r="E43" s="139"/>
      <c r="F43" s="139"/>
      <c r="G43" s="139"/>
      <c r="H43" s="139"/>
      <c r="I43" s="139"/>
      <c r="J43" s="179"/>
      <c r="K43" s="179"/>
      <c r="L43" s="179"/>
    </row>
    <row r="44" customFormat="false" ht="25.5" hidden="false" customHeight="false" outlineLevel="0" collapsed="false">
      <c r="A44" s="236"/>
      <c r="B44" s="236"/>
      <c r="C44" s="195" t="s">
        <v>77</v>
      </c>
      <c r="D44" s="181"/>
      <c r="E44" s="181"/>
      <c r="F44" s="181"/>
      <c r="G44" s="181"/>
      <c r="H44" s="181"/>
      <c r="I44" s="181"/>
      <c r="J44" s="182"/>
      <c r="K44" s="182"/>
      <c r="L44" s="182"/>
    </row>
    <row r="45" customFormat="false" ht="12.75" hidden="false" customHeight="false" outlineLevel="0" collapsed="false">
      <c r="A45" s="201"/>
      <c r="B45" s="197" t="s">
        <v>74</v>
      </c>
      <c r="C45" s="113" t="n">
        <v>34</v>
      </c>
    </row>
  </sheetData>
  <mergeCells count="1">
    <mergeCell ref="A12:A3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4:M65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D17" activeCellId="0" sqref="D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28"/>
    <col collapsed="false" customWidth="true" hidden="false" outlineLevel="0" max="2" min="2" style="0" width="22.7"/>
    <col collapsed="false" customWidth="true" hidden="false" outlineLevel="0" max="3" min="3" style="0" width="16.7"/>
    <col collapsed="false" customWidth="true" hidden="false" outlineLevel="0" max="4" min="4" style="0" width="17.14"/>
    <col collapsed="false" customWidth="true" hidden="false" outlineLevel="0" max="12" min="5" style="0" width="15.13"/>
  </cols>
  <sheetData>
    <row r="4" customFormat="false" ht="12.75" hidden="false" customHeight="false" outlineLevel="0" collapsed="false">
      <c r="A4" s="2" t="s">
        <v>0</v>
      </c>
    </row>
    <row r="5" customFormat="false" ht="12.75" hidden="false" customHeight="true" outlineLevel="0" collapsed="false">
      <c r="A5" s="108" t="s">
        <v>66</v>
      </c>
      <c r="B5" s="108" t="s">
        <v>62</v>
      </c>
    </row>
    <row r="6" customFormat="false" ht="12.75" hidden="false" customHeight="true" outlineLevel="0" collapsed="false">
      <c r="A6" s="108"/>
      <c r="B6" s="108"/>
    </row>
    <row r="7" customFormat="false" ht="12.75" hidden="false" customHeight="true" outlineLevel="0" collapsed="false">
      <c r="A7" s="108"/>
      <c r="B7" s="108"/>
    </row>
    <row r="8" customFormat="false" ht="12.75" hidden="false" customHeight="true" outlineLevel="0" collapsed="false">
      <c r="A8" s="108"/>
      <c r="B8" s="108"/>
    </row>
    <row r="9" customFormat="false" ht="12.75" hidden="false" customHeight="false" outlineLevel="0" collapsed="false">
      <c r="A9" s="201"/>
      <c r="B9" s="201"/>
      <c r="C9" s="201"/>
      <c r="D9" s="201"/>
      <c r="E9" s="201"/>
      <c r="F9" s="201"/>
      <c r="G9" s="201"/>
      <c r="H9" s="201"/>
      <c r="I9" s="201"/>
    </row>
    <row r="10" customFormat="false" ht="25.5" hidden="false" customHeight="false" outlineLevel="0" collapsed="false">
      <c r="A10" s="109"/>
      <c r="B10" s="109"/>
      <c r="C10" s="110" t="s">
        <v>61</v>
      </c>
      <c r="D10" s="217"/>
      <c r="E10" s="217"/>
      <c r="F10" s="217"/>
      <c r="G10" s="217"/>
      <c r="H10" s="217"/>
      <c r="I10" s="217"/>
      <c r="J10" s="217"/>
      <c r="K10" s="217"/>
      <c r="L10" s="217"/>
    </row>
    <row r="11" customFormat="false" ht="12.75" hidden="false" customHeight="true" outlineLevel="0" collapsed="false">
      <c r="A11" s="112" t="s">
        <v>7</v>
      </c>
      <c r="B11" s="51" t="s">
        <v>24</v>
      </c>
      <c r="C11" s="114" t="n">
        <v>393754.8</v>
      </c>
    </row>
    <row r="12" customFormat="false" ht="12.75" hidden="false" customHeight="true" outlineLevel="0" collapsed="false">
      <c r="A12" s="112"/>
      <c r="B12" s="51" t="s">
        <v>25</v>
      </c>
      <c r="C12" s="114" t="n">
        <v>43687.84</v>
      </c>
    </row>
    <row r="13" customFormat="false" ht="12.75" hidden="false" customHeight="true" outlineLevel="0" collapsed="false">
      <c r="A13" s="112"/>
      <c r="B13" s="51" t="s">
        <v>30</v>
      </c>
      <c r="C13" s="114" t="n">
        <v>1301.98</v>
      </c>
    </row>
    <row r="14" customFormat="false" ht="12.75" hidden="false" customHeight="true" outlineLevel="0" collapsed="false">
      <c r="A14" s="112"/>
      <c r="B14" s="51" t="s">
        <v>31</v>
      </c>
      <c r="C14" s="114" t="n">
        <v>152519.09</v>
      </c>
    </row>
    <row r="15" customFormat="false" ht="12.75" hidden="false" customHeight="false" outlineLevel="0" collapsed="false">
      <c r="A15" s="112"/>
      <c r="B15" s="51" t="s">
        <v>35</v>
      </c>
      <c r="C15" s="114" t="n">
        <v>7912.5</v>
      </c>
      <c r="D15" s="237"/>
      <c r="E15" s="237"/>
      <c r="F15" s="237"/>
      <c r="G15" s="237"/>
      <c r="H15" s="237"/>
      <c r="I15" s="237"/>
      <c r="J15" s="237"/>
      <c r="K15" s="237"/>
      <c r="L15" s="237"/>
    </row>
    <row r="16" customFormat="false" ht="12.75" hidden="false" customHeight="false" outlineLevel="0" collapsed="false">
      <c r="A16" s="112"/>
      <c r="B16" s="51" t="s">
        <v>36</v>
      </c>
      <c r="C16" s="114" t="n">
        <v>23128.98</v>
      </c>
      <c r="D16" s="18"/>
      <c r="E16" s="18"/>
      <c r="F16" s="18"/>
      <c r="G16" s="18"/>
      <c r="H16" s="18"/>
      <c r="I16" s="18"/>
      <c r="J16" s="18"/>
      <c r="K16" s="18"/>
      <c r="L16" s="18"/>
    </row>
    <row r="17" customFormat="false" ht="12.75" hidden="false" customHeight="false" outlineLevel="0" collapsed="false">
      <c r="A17" s="112"/>
      <c r="B17" s="51" t="s">
        <v>41</v>
      </c>
      <c r="C17" s="114" t="n">
        <v>84356.66</v>
      </c>
    </row>
    <row r="18" customFormat="false" ht="12.75" hidden="false" customHeight="true" outlineLevel="0" collapsed="false">
      <c r="A18" s="112"/>
      <c r="B18" s="51" t="s">
        <v>68</v>
      </c>
      <c r="C18" s="114" t="n">
        <v>281.1</v>
      </c>
    </row>
    <row r="19" customFormat="false" ht="12.75" hidden="false" customHeight="false" outlineLevel="0" collapsed="false">
      <c r="A19" s="112"/>
      <c r="B19" s="107" t="s">
        <v>69</v>
      </c>
      <c r="C19" s="116" t="n">
        <v>0</v>
      </c>
    </row>
    <row r="20" customFormat="false" ht="12.75" hidden="false" customHeight="false" outlineLevel="0" collapsed="false">
      <c r="A20" s="112"/>
      <c r="B20" s="71"/>
      <c r="C20" s="118"/>
    </row>
    <row r="21" customFormat="false" ht="12.75" hidden="false" customHeight="false" outlineLevel="0" collapsed="false">
      <c r="A21" s="112"/>
      <c r="B21" s="45" t="s">
        <v>47</v>
      </c>
      <c r="C21" s="203" t="n">
        <v>706942.95</v>
      </c>
      <c r="D21" s="44"/>
      <c r="E21" s="44"/>
      <c r="F21" s="44"/>
      <c r="G21" s="44"/>
      <c r="H21" s="44"/>
      <c r="I21" s="44"/>
      <c r="J21" s="44"/>
      <c r="K21" s="44"/>
      <c r="L21" s="44"/>
    </row>
    <row r="22" customFormat="false" ht="12.75" hidden="false" customHeight="false" outlineLevel="0" collapsed="false">
      <c r="A22" s="112"/>
      <c r="B22" s="100"/>
      <c r="C22" s="123"/>
      <c r="D22" s="44"/>
      <c r="E22" s="44"/>
      <c r="F22" s="44"/>
      <c r="G22" s="44"/>
      <c r="H22" s="44"/>
      <c r="I22" s="44"/>
      <c r="J22" s="44"/>
      <c r="K22" s="44"/>
      <c r="L22" s="44"/>
    </row>
    <row r="23" customFormat="false" ht="12.75" hidden="true" customHeight="true" outlineLevel="0" collapsed="false">
      <c r="A23" s="112"/>
      <c r="B23" s="2" t="s">
        <v>0</v>
      </c>
      <c r="C23" s="118"/>
    </row>
    <row r="24" customFormat="false" ht="12.75" hidden="true" customHeight="true" outlineLevel="0" collapsed="false">
      <c r="A24" s="112"/>
      <c r="B24" s="124" t="s">
        <v>66</v>
      </c>
      <c r="C24" s="118"/>
    </row>
    <row r="25" customFormat="false" ht="12.75" hidden="true" customHeight="true" outlineLevel="0" collapsed="false">
      <c r="A25" s="112"/>
      <c r="B25" s="71"/>
      <c r="C25" s="118"/>
    </row>
    <row r="26" customFormat="false" ht="12.75" hidden="true" customHeight="true" outlineLevel="0" collapsed="false">
      <c r="A26" s="112"/>
      <c r="B26" s="71"/>
      <c r="C26" s="118"/>
    </row>
    <row r="27" customFormat="false" ht="11.25" hidden="true" customHeight="true" outlineLevel="0" collapsed="false">
      <c r="A27" s="112"/>
      <c r="B27" s="71"/>
      <c r="C27" s="118"/>
    </row>
    <row r="28" customFormat="false" ht="12.75" hidden="true" customHeight="true" outlineLevel="0" collapsed="false">
      <c r="A28" s="112"/>
      <c r="B28" s="71"/>
      <c r="C28" s="118" t="s">
        <v>104</v>
      </c>
      <c r="D28" s="118"/>
      <c r="E28" s="118"/>
      <c r="F28" s="118"/>
    </row>
    <row r="29" customFormat="false" ht="12.75" hidden="false" customHeight="false" outlineLevel="0" collapsed="false">
      <c r="A29" s="112"/>
      <c r="B29" s="100" t="s">
        <v>74</v>
      </c>
      <c r="C29" s="123" t="n">
        <v>34</v>
      </c>
      <c r="D29" s="176"/>
      <c r="E29" s="176"/>
      <c r="F29" s="176"/>
      <c r="G29" s="44"/>
      <c r="H29" s="44"/>
      <c r="I29" s="44"/>
      <c r="J29" s="44"/>
      <c r="K29" s="44"/>
      <c r="L29" s="44"/>
    </row>
    <row r="30" customFormat="false" ht="12.75" hidden="false" customHeight="false" outlineLevel="0" collapsed="false">
      <c r="A30" s="112"/>
      <c r="B30" s="71"/>
      <c r="C30" s="118"/>
    </row>
    <row r="31" customFormat="false" ht="12.75" hidden="false" customHeight="false" outlineLevel="0" collapsed="false">
      <c r="A31" s="112"/>
      <c r="B31" s="71"/>
      <c r="C31" s="118"/>
    </row>
    <row r="32" customFormat="false" ht="12.75" hidden="false" customHeight="false" outlineLevel="0" collapsed="false">
      <c r="A32" s="112"/>
      <c r="B32" s="71"/>
      <c r="C32" s="118"/>
    </row>
    <row r="33" customFormat="false" ht="12.75" hidden="false" customHeight="true" outlineLevel="0" collapsed="false">
      <c r="A33" s="112" t="s">
        <v>15</v>
      </c>
      <c r="B33" s="51" t="s">
        <v>24</v>
      </c>
      <c r="C33" s="118" t="n">
        <v>435790.764925373</v>
      </c>
    </row>
    <row r="34" customFormat="false" ht="12.75" hidden="false" customHeight="false" outlineLevel="0" collapsed="false">
      <c r="A34" s="112"/>
      <c r="B34" s="51" t="s">
        <v>25</v>
      </c>
      <c r="C34" s="118" t="n">
        <v>166170.149253731</v>
      </c>
    </row>
    <row r="35" customFormat="false" ht="12.75" hidden="false" customHeight="false" outlineLevel="0" collapsed="false">
      <c r="A35" s="112"/>
      <c r="B35" s="51" t="s">
        <v>30</v>
      </c>
      <c r="C35" s="118" t="n">
        <v>3731.34328358209</v>
      </c>
    </row>
    <row r="36" customFormat="false" ht="13.5" hidden="false" customHeight="true" outlineLevel="0" collapsed="false">
      <c r="A36" s="112"/>
      <c r="B36" s="51" t="s">
        <v>31</v>
      </c>
      <c r="C36" s="118" t="n">
        <v>106326.865671642</v>
      </c>
    </row>
    <row r="37" customFormat="false" ht="23.25" hidden="false" customHeight="true" outlineLevel="0" collapsed="false">
      <c r="A37" s="112"/>
      <c r="B37" s="51" t="s">
        <v>35</v>
      </c>
      <c r="C37" s="118" t="n">
        <v>371277.611940298</v>
      </c>
    </row>
    <row r="38" customFormat="false" ht="12.75" hidden="false" customHeight="false" outlineLevel="0" collapsed="false">
      <c r="A38" s="112"/>
      <c r="B38" s="51" t="s">
        <v>36</v>
      </c>
      <c r="C38" s="118" t="n">
        <v>0</v>
      </c>
    </row>
    <row r="39" customFormat="false" ht="12.75" hidden="false" customHeight="false" outlineLevel="0" collapsed="false">
      <c r="A39" s="112"/>
      <c r="B39" s="51" t="s">
        <v>41</v>
      </c>
      <c r="C39" s="118" t="n">
        <v>25498.5074626866</v>
      </c>
    </row>
    <row r="40" customFormat="false" ht="12.75" hidden="false" customHeight="false" outlineLevel="0" collapsed="false">
      <c r="A40" s="112"/>
      <c r="B40" s="51" t="s">
        <v>68</v>
      </c>
      <c r="C40" s="118" t="n">
        <v>11194.0298507463</v>
      </c>
    </row>
    <row r="41" customFormat="false" ht="12.75" hidden="false" customHeight="false" outlineLevel="0" collapsed="false">
      <c r="A41" s="112"/>
      <c r="B41" s="107" t="s">
        <v>69</v>
      </c>
      <c r="C41" s="209" t="n">
        <v>0</v>
      </c>
    </row>
    <row r="42" customFormat="false" ht="12.75" hidden="false" customHeight="false" outlineLevel="0" collapsed="false">
      <c r="A42" s="112"/>
      <c r="B42" s="71"/>
      <c r="C42" s="118"/>
    </row>
    <row r="43" customFormat="false" ht="12.75" hidden="false" customHeight="false" outlineLevel="0" collapsed="false">
      <c r="A43" s="112"/>
      <c r="B43" s="45" t="s">
        <v>47</v>
      </c>
      <c r="C43" s="123" t="n">
        <v>1119989.27238806</v>
      </c>
      <c r="D43" s="44"/>
      <c r="E43" s="44"/>
      <c r="F43" s="44"/>
      <c r="G43" s="44"/>
      <c r="H43" s="44"/>
      <c r="I43" s="44"/>
      <c r="J43" s="44"/>
      <c r="K43" s="44"/>
      <c r="L43" s="44"/>
    </row>
    <row r="44" customFormat="false" ht="12.75" hidden="false" customHeight="false" outlineLevel="0" collapsed="false">
      <c r="A44" s="238"/>
      <c r="B44" s="45"/>
      <c r="C44" s="123"/>
      <c r="D44" s="123"/>
      <c r="E44" s="123"/>
      <c r="F44" s="123"/>
      <c r="G44" s="123"/>
      <c r="H44" s="123"/>
      <c r="I44" s="123"/>
      <c r="J44" s="44"/>
      <c r="K44" s="44"/>
      <c r="L44" s="44"/>
    </row>
    <row r="45" customFormat="false" ht="12.75" hidden="true" customHeight="false" outlineLevel="0" collapsed="false">
      <c r="A45" s="238"/>
      <c r="B45" s="2" t="s">
        <v>0</v>
      </c>
      <c r="C45" s="123"/>
      <c r="D45" s="123"/>
      <c r="E45" s="123"/>
      <c r="F45" s="123"/>
      <c r="G45" s="123"/>
      <c r="H45" s="123"/>
      <c r="I45" s="123"/>
      <c r="J45" s="44"/>
      <c r="K45" s="44"/>
      <c r="L45" s="44"/>
    </row>
    <row r="46" customFormat="false" ht="12.75" hidden="true" customHeight="true" outlineLevel="0" collapsed="false">
      <c r="A46" s="238"/>
      <c r="B46" s="239" t="s">
        <v>66</v>
      </c>
      <c r="C46" s="123"/>
      <c r="D46" s="123"/>
      <c r="E46" s="123"/>
      <c r="F46" s="123"/>
      <c r="G46" s="123"/>
      <c r="H46" s="123"/>
      <c r="I46" s="123"/>
      <c r="J46" s="44"/>
      <c r="K46" s="44"/>
      <c r="L46" s="44"/>
    </row>
    <row r="47" customFormat="false" ht="12.75" hidden="true" customHeight="false" outlineLevel="0" collapsed="false">
      <c r="A47" s="238"/>
      <c r="B47" s="45"/>
      <c r="C47" s="123"/>
      <c r="D47" s="123"/>
      <c r="E47" s="123"/>
      <c r="F47" s="123"/>
      <c r="G47" s="123"/>
      <c r="H47" s="123"/>
      <c r="I47" s="123"/>
      <c r="J47" s="44"/>
      <c r="K47" s="44"/>
      <c r="L47" s="44"/>
    </row>
    <row r="48" customFormat="false" ht="12.75" hidden="true" customHeight="true" outlineLevel="0" collapsed="false">
      <c r="A48" s="238"/>
      <c r="B48" s="45"/>
      <c r="C48" s="123" t="s">
        <v>77</v>
      </c>
      <c r="D48" s="44"/>
      <c r="E48" s="44"/>
      <c r="F48" s="44"/>
      <c r="G48" s="44"/>
      <c r="H48" s="44"/>
      <c r="I48" s="44"/>
      <c r="J48" s="44"/>
      <c r="K48" s="44"/>
      <c r="L48" s="44"/>
    </row>
    <row r="49" customFormat="false" ht="12.75" hidden="false" customHeight="false" outlineLevel="0" collapsed="false">
      <c r="A49" s="240"/>
      <c r="B49" s="241" t="s">
        <v>76</v>
      </c>
      <c r="C49" s="123" t="n">
        <v>26</v>
      </c>
      <c r="D49" s="44"/>
      <c r="E49" s="44"/>
      <c r="F49" s="44"/>
      <c r="G49" s="44"/>
      <c r="H49" s="44"/>
      <c r="I49" s="44"/>
      <c r="J49" s="44"/>
      <c r="K49" s="44"/>
      <c r="L49" s="44"/>
    </row>
    <row r="52" customFormat="false" ht="12.75" hidden="false" customHeight="false" outlineLevel="0" collapsed="false">
      <c r="A52" s="242" t="s">
        <v>9</v>
      </c>
      <c r="B52" s="0" t="str">
        <f aca="false">B33</f>
        <v> Salaries &amp; Wages</v>
      </c>
      <c r="C52" s="105" t="n">
        <f aca="false">C33-C11</f>
        <v>42035.9649253731</v>
      </c>
      <c r="D52" s="105"/>
      <c r="E52" s="105"/>
      <c r="F52" s="105"/>
      <c r="G52" s="105"/>
      <c r="H52" s="105"/>
      <c r="I52" s="105"/>
      <c r="J52" s="105"/>
      <c r="K52" s="105"/>
      <c r="L52" s="105"/>
    </row>
    <row r="53" customFormat="false" ht="11.25" hidden="false" customHeight="true" outlineLevel="0" collapsed="false">
      <c r="A53" s="242"/>
      <c r="B53" s="0" t="str">
        <f aca="false">B34</f>
        <v> Travel &amp; Entertainment</v>
      </c>
      <c r="C53" s="105" t="n">
        <f aca="false">C34-C12</f>
        <v>122482.309253731</v>
      </c>
      <c r="D53" s="105"/>
      <c r="E53" s="105"/>
      <c r="F53" s="105"/>
      <c r="G53" s="105"/>
      <c r="H53" s="105"/>
      <c r="I53" s="105"/>
      <c r="J53" s="105"/>
      <c r="K53" s="105"/>
      <c r="L53" s="105"/>
    </row>
    <row r="54" customFormat="false" ht="12.75" hidden="false" customHeight="false" outlineLevel="0" collapsed="false">
      <c r="A54" s="242"/>
      <c r="B54" s="0" t="str">
        <f aca="false">B35</f>
        <v> Office Expenses</v>
      </c>
      <c r="C54" s="105" t="n">
        <f aca="false">C35-C13</f>
        <v>2429.36328358209</v>
      </c>
      <c r="D54" s="105"/>
      <c r="E54" s="105"/>
      <c r="F54" s="105"/>
      <c r="G54" s="105"/>
      <c r="H54" s="105"/>
      <c r="I54" s="105"/>
      <c r="J54" s="105"/>
      <c r="K54" s="105"/>
      <c r="L54" s="105"/>
    </row>
    <row r="55" customFormat="false" ht="12.75" hidden="false" customHeight="false" outlineLevel="0" collapsed="false">
      <c r="A55" s="242"/>
      <c r="B55" s="0" t="str">
        <f aca="false">B36</f>
        <v> Consultancy</v>
      </c>
      <c r="C55" s="105" t="n">
        <f aca="false">C36-C14</f>
        <v>-46192.2243283582</v>
      </c>
      <c r="D55" s="105"/>
      <c r="E55" s="105"/>
      <c r="F55" s="105"/>
      <c r="G55" s="105"/>
      <c r="H55" s="105"/>
      <c r="I55" s="105"/>
      <c r="J55" s="105"/>
      <c r="K55" s="105"/>
      <c r="L55" s="105"/>
    </row>
    <row r="56" customFormat="false" ht="12.75" hidden="false" customHeight="false" outlineLevel="0" collapsed="false">
      <c r="A56" s="242"/>
      <c r="B56" s="0" t="str">
        <f aca="false">B37</f>
        <v> Audit &amp; Legal</v>
      </c>
      <c r="C56" s="105" t="n">
        <f aca="false">C37-C15</f>
        <v>363365.111940298</v>
      </c>
      <c r="D56" s="105"/>
      <c r="E56" s="105"/>
      <c r="F56" s="105"/>
      <c r="G56" s="105"/>
      <c r="H56" s="105"/>
      <c r="I56" s="105"/>
      <c r="J56" s="105"/>
      <c r="K56" s="105"/>
      <c r="L56" s="105"/>
    </row>
    <row r="57" customFormat="false" ht="12.75" hidden="false" customHeight="false" outlineLevel="0" collapsed="false">
      <c r="A57" s="242"/>
      <c r="B57" s="0" t="str">
        <f aca="false">B38</f>
        <v> Occupancy Costs</v>
      </c>
      <c r="C57" s="105" t="n">
        <f aca="false">C38-C16</f>
        <v>-23128.98</v>
      </c>
      <c r="D57" s="105"/>
      <c r="E57" s="105"/>
      <c r="F57" s="105"/>
      <c r="G57" s="105"/>
      <c r="H57" s="105"/>
      <c r="I57" s="105"/>
      <c r="J57" s="105"/>
      <c r="K57" s="105"/>
      <c r="L57" s="105"/>
    </row>
    <row r="58" customFormat="false" ht="12.75" hidden="false" customHeight="false" outlineLevel="0" collapsed="false">
      <c r="A58" s="242"/>
      <c r="B58" s="0" t="str">
        <f aca="false">B39</f>
        <v> General &amp; Admin</v>
      </c>
      <c r="C58" s="105" t="n">
        <f aca="false">C39-C17</f>
        <v>-58858.1525373134</v>
      </c>
      <c r="D58" s="105"/>
      <c r="E58" s="105"/>
      <c r="F58" s="105"/>
      <c r="G58" s="105"/>
      <c r="H58" s="105"/>
      <c r="I58" s="105"/>
      <c r="J58" s="105"/>
      <c r="K58" s="105"/>
      <c r="L58" s="105"/>
    </row>
    <row r="59" customFormat="false" ht="12.75" hidden="false" customHeight="false" outlineLevel="0" collapsed="false">
      <c r="A59" s="242"/>
      <c r="B59" s="0" t="str">
        <f aca="false">B40</f>
        <v> Communications</v>
      </c>
      <c r="C59" s="105" t="n">
        <f aca="false">C40-C18</f>
        <v>10912.9298507463</v>
      </c>
      <c r="D59" s="105"/>
      <c r="E59" s="105"/>
      <c r="F59" s="105"/>
      <c r="G59" s="105"/>
      <c r="H59" s="105"/>
      <c r="I59" s="105"/>
      <c r="J59" s="105"/>
      <c r="K59" s="105"/>
      <c r="L59" s="105"/>
    </row>
    <row r="60" customFormat="false" ht="12.75" hidden="false" customHeight="false" outlineLevel="0" collapsed="false">
      <c r="A60" s="242"/>
      <c r="B60" s="0" t="str">
        <f aca="false">B41</f>
        <v>Taxes Other Than Income</v>
      </c>
      <c r="C60" s="105" t="n">
        <f aca="false">C41-C19</f>
        <v>0</v>
      </c>
      <c r="D60" s="105"/>
      <c r="E60" s="105"/>
      <c r="F60" s="105"/>
      <c r="G60" s="105"/>
      <c r="H60" s="105"/>
      <c r="I60" s="105"/>
      <c r="J60" s="105"/>
      <c r="K60" s="105"/>
      <c r="L60" s="105"/>
    </row>
    <row r="61" customFormat="false" ht="12.75" hidden="false" customHeight="false" outlineLevel="0" collapsed="false">
      <c r="A61" s="242"/>
      <c r="C61" s="105"/>
      <c r="D61" s="105"/>
      <c r="E61" s="105"/>
      <c r="F61" s="105"/>
      <c r="G61" s="105"/>
      <c r="H61" s="105"/>
      <c r="I61" s="105"/>
      <c r="J61" s="105"/>
      <c r="K61" s="105"/>
      <c r="L61" s="105"/>
    </row>
    <row r="62" customFormat="false" ht="12.75" hidden="false" customHeight="false" outlineLevel="0" collapsed="false">
      <c r="A62" s="242"/>
      <c r="B62" s="44" t="str">
        <f aca="false">B43</f>
        <v>TOTAL G&amp;A</v>
      </c>
      <c r="C62" s="133" t="n">
        <f aca="false">SUM(C52:C60)</f>
        <v>413046.322388059</v>
      </c>
      <c r="D62" s="133"/>
      <c r="E62" s="133"/>
      <c r="F62" s="133"/>
      <c r="G62" s="133"/>
      <c r="H62" s="133"/>
      <c r="I62" s="133"/>
      <c r="J62" s="133"/>
      <c r="K62" s="133"/>
      <c r="L62" s="133"/>
    </row>
    <row r="63" customFormat="false" ht="12.75" hidden="false" customHeight="false" outlineLevel="0" collapsed="false">
      <c r="A63" s="242"/>
      <c r="J63" s="44"/>
      <c r="K63" s="44"/>
      <c r="L63" s="44"/>
    </row>
    <row r="64" customFormat="false" ht="12.75" hidden="false" customHeight="false" outlineLevel="0" collapsed="false">
      <c r="A64" s="242"/>
    </row>
    <row r="65" customFormat="false" ht="12.75" hidden="false" customHeight="false" outlineLevel="0" collapsed="false">
      <c r="A65" s="242"/>
      <c r="B65" s="44" t="s">
        <v>105</v>
      </c>
      <c r="C65" s="133" t="n">
        <f aca="false">C49-C29</f>
        <v>-8</v>
      </c>
      <c r="D65" s="133"/>
      <c r="E65" s="133"/>
      <c r="F65" s="133"/>
      <c r="G65" s="133"/>
      <c r="H65" s="133"/>
      <c r="I65" s="133"/>
      <c r="J65" s="133"/>
      <c r="K65" s="133"/>
      <c r="L65" s="133"/>
      <c r="M65" s="133"/>
    </row>
  </sheetData>
  <mergeCells count="3">
    <mergeCell ref="A11:A32"/>
    <mergeCell ref="A33:A43"/>
    <mergeCell ref="A52:A6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2001-05-02T12:13:43Z</dcterms:created>
  <dc:creator>dsulliva</dc:creator>
  <dc:description/>
  <dc:language>en-US</dc:language>
  <cp:lastModifiedBy>gmcmahon</cp:lastModifiedBy>
  <cp:lastPrinted>2001-05-29T11:40:51Z</cp:lastPrinted>
  <dcterms:modified xsi:type="dcterms:W3CDTF">2001-05-29T11:42:52Z</dcterms:modified>
  <cp:revision>0</cp:revision>
  <dc:subject/>
  <dc:title/>
</cp:coreProperties>
</file>