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1" sheetId="1" state="visible" r:id="rId3"/>
    <sheet name="Exihibit 2" sheetId="2" state="visible" r:id="rId4"/>
    <sheet name="Sheet3" sheetId="3" state="visible" r:id="rId5"/>
  </sheets>
  <definedNames>
    <definedName function="false" hidden="false" localSheetId="0" name="_xlnm.Print_Area" vbProcedure="false">'Exhibit 1'!$A$1:$Q$61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<sst xmlns="http://schemas.openxmlformats.org/spreadsheetml/2006/main" count="99" uniqueCount="79">
  <si>
    <t xml:space="preserve">EXHIBIT 1--CALCULATION OF PUBLIC MARKET VALUATION PREMIUM</t>
  </si>
  <si>
    <t xml:space="preserve">Private Market</t>
  </si>
  <si>
    <t xml:space="preserve">Valuation</t>
  </si>
  <si>
    <t xml:space="preserve">(000s)--1998</t>
  </si>
  <si>
    <t xml:space="preserve">Debt level in Pre- and Post-IPO Environments</t>
  </si>
  <si>
    <t xml:space="preserve">Interest</t>
  </si>
  <si>
    <t xml:space="preserve">NOI</t>
  </si>
  <si>
    <t xml:space="preserve">(000s)</t>
  </si>
  <si>
    <t xml:space="preserve">Debt (1)</t>
  </si>
  <si>
    <t xml:space="preserve">Rate</t>
  </si>
  <si>
    <t xml:space="preserve">Payment</t>
  </si>
  <si>
    <t xml:space="preserve">   less NOI contribution from IPO funds</t>
  </si>
  <si>
    <t xml:space="preserve">Pre-IPO</t>
  </si>
  <si>
    <t xml:space="preserve">   add back G&amp;A</t>
  </si>
  <si>
    <t xml:space="preserve">Post-IPO </t>
  </si>
  <si>
    <t xml:space="preserve">Total</t>
  </si>
  <si>
    <t xml:space="preserve">Cap rate</t>
  </si>
  <si>
    <t xml:space="preserve">(1) Assumes that debt is used to finance 50% of acquisitions and development</t>
  </si>
  <si>
    <t xml:space="preserve">Asset value</t>
  </si>
  <si>
    <t xml:space="preserve">   less debt &amp; other liabilities</t>
  </si>
  <si>
    <t xml:space="preserve">IPO-related fees</t>
  </si>
  <si>
    <t xml:space="preserve">Private market NAV</t>
  </si>
  <si>
    <t xml:space="preserve">Offering amount</t>
  </si>
  <si>
    <t xml:space="preserve">Banking fee</t>
  </si>
  <si>
    <t xml:space="preserve">Public Market</t>
  </si>
  <si>
    <t xml:space="preserve">Other fees</t>
  </si>
  <si>
    <t xml:space="preserve">Pre-IPO "Discount" Scenario</t>
  </si>
  <si>
    <t xml:space="preserve">Total fees</t>
  </si>
  <si>
    <t xml:space="preserve">Fee amount</t>
  </si>
  <si>
    <t xml:space="preserve">   less overhead</t>
  </si>
  <si>
    <t xml:space="preserve">EBITDA</t>
  </si>
  <si>
    <t xml:space="preserve">   less interest</t>
  </si>
  <si>
    <t xml:space="preserve">FFO</t>
  </si>
  <si>
    <t xml:space="preserve">   less capital expenditures</t>
  </si>
  <si>
    <t xml:space="preserve">AFFO</t>
  </si>
  <si>
    <t xml:space="preserve">FFO market multiple at IPO</t>
  </si>
  <si>
    <t xml:space="preserve">times</t>
  </si>
  <si>
    <t xml:space="preserve">AFFO market multiple at IPO</t>
  </si>
  <si>
    <t xml:space="preserve">Public market valuation (FFO multiple)</t>
  </si>
  <si>
    <t xml:space="preserve">   less IPO-related fees</t>
  </si>
  <si>
    <t xml:space="preserve">Public market valuation (AFFO multiple)</t>
  </si>
  <si>
    <t xml:space="preserve">Premium over private valuation (FFO multiple)</t>
  </si>
  <si>
    <t xml:space="preserve">Premium over private valuation (AFFO multiple)</t>
  </si>
  <si>
    <t xml:space="preserve">"Fully distributed"</t>
  </si>
  <si>
    <t xml:space="preserve">   FFO market multiple</t>
  </si>
  <si>
    <t xml:space="preserve">   AFFO market multiple</t>
  </si>
  <si>
    <t xml:space="preserve">   Value at FFO multiple</t>
  </si>
  <si>
    <t xml:space="preserve">   Net value at FFO multiple</t>
  </si>
  <si>
    <t xml:space="preserve">   Value at AFFO multiple</t>
  </si>
  <si>
    <t xml:space="preserve">   Net value at AFFO multiple</t>
  </si>
  <si>
    <t xml:space="preserve">   "Fully distributed" premium over private valuation (FFO multiple)</t>
  </si>
  <si>
    <t xml:space="preserve">   "Fully distributed" premium over private valuation (AFFO multiple)</t>
  </si>
  <si>
    <t xml:space="preserve">Exhibit 2--Curators' Potential Premium from Participating in AMB's Consolidation</t>
  </si>
  <si>
    <t xml:space="preserve">REIT value at "fully distributed" public market AFFO multiples</t>
  </si>
  <si>
    <t xml:space="preserve">   Less IPO offering</t>
  </si>
  <si>
    <t xml:space="preserve">Total remaining to AMB investors</t>
  </si>
  <si>
    <t xml:space="preserve">REIT value at public market IPO AFFO multiple </t>
  </si>
  <si>
    <t xml:space="preserve">Curator's equity stake in REIT</t>
  </si>
  <si>
    <t xml:space="preserve">Curator's equity stake at "fully distributed" value</t>
  </si>
  <si>
    <t xml:space="preserve">Curator's equity stake at IPO value</t>
  </si>
  <si>
    <t xml:space="preserve">Premium to Curator's of fully distributed premium over IPO value</t>
  </si>
  <si>
    <t xml:space="preserve">AMB Incentive percentage</t>
  </si>
  <si>
    <t xml:space="preserve">AMB incentive payment</t>
  </si>
  <si>
    <t xml:space="preserve">Premium remaining to Curator's</t>
  </si>
  <si>
    <t xml:space="preserve">Curator's "fully distributed value" less AMV incentive payment</t>
  </si>
  <si>
    <t xml:space="preserve">Curator's "pre-IPO" private valuation</t>
  </si>
  <si>
    <t xml:space="preserve">Premium to Curator's of "fully distributed" value over privation value</t>
  </si>
  <si>
    <t xml:space="preserve">Exhibit 3- Annual Average Performance and Standard Deviation of Major Asset Classes</t>
  </si>
  <si>
    <t xml:space="preserve">Real</t>
  </si>
  <si>
    <t xml:space="preserve">Large Cap</t>
  </si>
  <si>
    <t xml:space="preserve">Small Cap</t>
  </si>
  <si>
    <t xml:space="preserve">International</t>
  </si>
  <si>
    <t xml:space="preserve">Estate</t>
  </si>
  <si>
    <t xml:space="preserve">Stocks</t>
  </si>
  <si>
    <t xml:space="preserve">Bonds</t>
  </si>
  <si>
    <t xml:space="preserve">Securities</t>
  </si>
  <si>
    <t xml:space="preserve">Cash</t>
  </si>
  <si>
    <t xml:space="preserve">Annual average return</t>
  </si>
  <si>
    <t xml:space="preserve">Standard deviation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</si>
</sst>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0%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_(\$* #,##0_);_(\$* \(#,##0\);_(\$* \-??_);_(@_)"/>
    <numFmt numFmtId="171" formatCode="_(* #,##0.000_);_(* \(#,##0.000\);_(* \-??_);_(@_)"/>
    <numFmt numFmtId="172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9.14"/>
    <col collapsed="false" customWidth="true" hidden="false" outlineLevel="0" max="6" min="6" style="0" width="12.56"/>
    <col collapsed="false" customWidth="true" hidden="false" outlineLevel="0" max="8" min="8" style="0" width="15.41"/>
    <col collapsed="false" customWidth="true" hidden="false" outlineLevel="0" max="10" min="10" style="0" width="18.99"/>
    <col collapsed="false" customWidth="true" hidden="false" outlineLevel="0" max="11" min="11" style="0" width="14.14"/>
    <col collapsed="false" customWidth="true" hidden="false" outlineLevel="0" max="12" min="12" style="0" width="12.85"/>
    <col collapsed="false" customWidth="true" hidden="false" outlineLevel="0" max="13" min="13" style="0" width="10.85"/>
    <col collapsed="false" customWidth="true" hidden="false" outlineLevel="0" max="14" min="14" style="0" width="10.28"/>
    <col collapsed="false" customWidth="true" hidden="false" outlineLevel="0" max="17" min="17" style="0" width="10.99"/>
  </cols>
  <sheetData>
    <row r="1" customFormat="false" ht="15.75" hidden="false" customHeight="false" outlineLevel="0" collapsed="false">
      <c r="B1" s="1"/>
      <c r="C1" s="2" t="s">
        <v>0</v>
      </c>
      <c r="D1" s="3"/>
      <c r="E1" s="3"/>
      <c r="F1" s="3"/>
      <c r="G1" s="3"/>
      <c r="H1" s="3"/>
      <c r="I1" s="3"/>
      <c r="J1" s="1"/>
      <c r="K1" s="4"/>
      <c r="L1" s="1"/>
      <c r="M1" s="1"/>
      <c r="N1" s="1"/>
      <c r="O1" s="1"/>
      <c r="P1" s="1"/>
    </row>
    <row r="2" customFormat="false" ht="12.75" hidden="false" customHeight="false" outlineLevel="0" collapsed="false">
      <c r="N2" s="1"/>
      <c r="O2" s="1"/>
      <c r="P2" s="1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7"/>
      <c r="N3" s="1"/>
      <c r="O3" s="1"/>
      <c r="P3" s="1"/>
    </row>
    <row r="4" customFormat="false" ht="12.75" hidden="false" customHeight="false" outlineLevel="0" collapsed="false">
      <c r="A4" s="8"/>
      <c r="B4" s="9"/>
      <c r="C4" s="9"/>
      <c r="D4" s="9"/>
      <c r="E4" s="10" t="s">
        <v>1</v>
      </c>
      <c r="F4" s="10"/>
      <c r="G4" s="11"/>
      <c r="H4" s="12"/>
      <c r="I4" s="1"/>
      <c r="J4" s="13"/>
      <c r="K4" s="14"/>
      <c r="L4" s="13"/>
      <c r="M4" s="13"/>
      <c r="N4" s="1"/>
      <c r="O4" s="1"/>
      <c r="P4" s="1"/>
    </row>
    <row r="5" customFormat="false" ht="13.5" hidden="false" customHeight="false" outlineLevel="0" collapsed="false">
      <c r="A5" s="15"/>
      <c r="B5" s="3"/>
      <c r="C5" s="3"/>
      <c r="D5" s="3"/>
      <c r="E5" s="16" t="s">
        <v>2</v>
      </c>
      <c r="F5" s="16" t="s">
        <v>3</v>
      </c>
      <c r="G5" s="11"/>
      <c r="H5" s="6"/>
      <c r="I5" s="17" t="s">
        <v>4</v>
      </c>
      <c r="J5" s="18"/>
      <c r="K5" s="18"/>
      <c r="L5" s="19"/>
      <c r="M5" s="20"/>
      <c r="N5" s="1"/>
      <c r="O5" s="1"/>
      <c r="P5" s="1"/>
    </row>
    <row r="6" customFormat="false" ht="12.75" hidden="false" customHeight="false" outlineLevel="0" collapsed="false">
      <c r="A6" s="8"/>
      <c r="B6" s="9"/>
      <c r="C6" s="9"/>
      <c r="D6" s="9"/>
      <c r="E6" s="9"/>
      <c r="F6" s="9"/>
      <c r="G6" s="11"/>
      <c r="H6" s="9"/>
      <c r="I6" s="21"/>
      <c r="J6" s="13" t="s">
        <v>5</v>
      </c>
      <c r="K6" s="13" t="s">
        <v>5</v>
      </c>
      <c r="L6" s="22"/>
      <c r="M6" s="20"/>
      <c r="N6" s="23"/>
      <c r="O6" s="1"/>
      <c r="P6" s="1"/>
    </row>
    <row r="7" customFormat="false" ht="12.75" hidden="false" customHeight="false" outlineLevel="0" collapsed="false">
      <c r="A7" s="24" t="s">
        <v>6</v>
      </c>
      <c r="B7" s="9"/>
      <c r="C7" s="9"/>
      <c r="D7" s="9"/>
      <c r="E7" s="9"/>
      <c r="F7" s="20" t="n">
        <v>223115</v>
      </c>
      <c r="G7" s="11"/>
      <c r="H7" s="25" t="s">
        <v>7</v>
      </c>
      <c r="I7" s="13" t="s">
        <v>8</v>
      </c>
      <c r="J7" s="13" t="s">
        <v>9</v>
      </c>
      <c r="K7" s="13" t="s">
        <v>10</v>
      </c>
      <c r="L7" s="22"/>
      <c r="M7" s="26"/>
    </row>
    <row r="8" customFormat="false" ht="12.75" hidden="false" customHeight="false" outlineLevel="0" collapsed="false">
      <c r="A8" s="24" t="s">
        <v>11</v>
      </c>
      <c r="B8" s="9"/>
      <c r="C8" s="9"/>
      <c r="D8" s="9"/>
      <c r="E8" s="9"/>
      <c r="F8" s="20" t="n">
        <v>-25365</v>
      </c>
      <c r="G8" s="11"/>
      <c r="H8" s="10" t="s">
        <v>12</v>
      </c>
      <c r="I8" s="20" t="n">
        <v>606666</v>
      </c>
      <c r="J8" s="27" t="n">
        <v>0.08</v>
      </c>
      <c r="K8" s="20" t="n">
        <f aca="false">I8*J8</f>
        <v>48533.28</v>
      </c>
      <c r="L8" s="28"/>
      <c r="M8" s="1"/>
    </row>
    <row r="9" customFormat="false" ht="12.75" hidden="false" customHeight="false" outlineLevel="0" collapsed="false">
      <c r="A9" s="24" t="s">
        <v>13</v>
      </c>
      <c r="B9" s="14"/>
      <c r="C9" s="14"/>
      <c r="D9" s="14"/>
      <c r="E9" s="14"/>
      <c r="F9" s="29" t="n">
        <v>7500</v>
      </c>
      <c r="G9" s="30"/>
      <c r="H9" s="10" t="s">
        <v>14</v>
      </c>
      <c r="I9" s="20" t="n">
        <v>300000</v>
      </c>
      <c r="J9" s="27" t="n">
        <v>0.075</v>
      </c>
      <c r="K9" s="20" t="n">
        <f aca="false">I9*J9</f>
        <v>22500</v>
      </c>
      <c r="L9" s="30"/>
      <c r="N9" s="1"/>
      <c r="O9" s="1"/>
      <c r="P9" s="1"/>
    </row>
    <row r="10" customFormat="false" ht="12.75" hidden="false" customHeight="false" outlineLevel="0" collapsed="false">
      <c r="A10" s="24" t="s">
        <v>15</v>
      </c>
      <c r="B10" s="14"/>
      <c r="C10" s="14"/>
      <c r="D10" s="14"/>
      <c r="E10" s="14"/>
      <c r="F10" s="31" t="n">
        <f aca="false">SUM(F7:F9)</f>
        <v>205250</v>
      </c>
      <c r="G10" s="30"/>
      <c r="H10" s="10" t="s">
        <v>15</v>
      </c>
      <c r="I10" s="31" t="n">
        <f aca="false">SUM(I8:I9)</f>
        <v>906666</v>
      </c>
      <c r="J10" s="27" t="n">
        <f aca="false">((I8/I10)*J8)+((I9/I10)*J9)</f>
        <v>0.078345587018814</v>
      </c>
      <c r="K10" s="31" t="n">
        <f aca="false">SUM(K8:K9)</f>
        <v>71033.28</v>
      </c>
      <c r="L10" s="30"/>
      <c r="N10" s="1"/>
      <c r="O10" s="1"/>
      <c r="P10" s="1"/>
    </row>
    <row r="11" customFormat="false" ht="12.75" hidden="false" customHeight="false" outlineLevel="0" collapsed="false">
      <c r="A11" s="32"/>
      <c r="B11" s="14"/>
      <c r="C11" s="14"/>
      <c r="D11" s="14"/>
      <c r="E11" s="14"/>
      <c r="F11" s="14"/>
      <c r="G11" s="30"/>
      <c r="H11" s="14"/>
      <c r="I11" s="14"/>
      <c r="J11" s="14"/>
      <c r="K11" s="14"/>
      <c r="L11" s="30"/>
      <c r="N11" s="1"/>
      <c r="O11" s="1"/>
      <c r="P11" s="1"/>
    </row>
    <row r="12" customFormat="false" ht="12.75" hidden="false" customHeight="false" outlineLevel="0" collapsed="false">
      <c r="A12" s="24" t="s">
        <v>16</v>
      </c>
      <c r="B12" s="9"/>
      <c r="C12" s="9"/>
      <c r="D12" s="9"/>
      <c r="E12" s="9"/>
      <c r="F12" s="27" t="n">
        <v>0.095</v>
      </c>
      <c r="G12" s="11"/>
      <c r="H12" s="9" t="s">
        <v>17</v>
      </c>
      <c r="I12" s="14"/>
      <c r="J12" s="14"/>
      <c r="K12" s="14"/>
      <c r="L12" s="30"/>
      <c r="N12" s="1"/>
      <c r="O12" s="1"/>
      <c r="P12" s="1"/>
    </row>
    <row r="13" customFormat="false" ht="12.75" hidden="false" customHeight="false" outlineLevel="0" collapsed="false">
      <c r="A13" s="24"/>
      <c r="B13" s="9"/>
      <c r="C13" s="9"/>
      <c r="D13" s="9"/>
      <c r="E13" s="9"/>
      <c r="F13" s="20"/>
      <c r="G13" s="11"/>
      <c r="H13" s="9"/>
      <c r="I13" s="9"/>
      <c r="J13" s="9"/>
      <c r="K13" s="9"/>
      <c r="L13" s="30"/>
      <c r="N13" s="1"/>
      <c r="O13" s="1"/>
      <c r="P13" s="1"/>
    </row>
    <row r="14" customFormat="false" ht="12.75" hidden="false" customHeight="false" outlineLevel="0" collapsed="false">
      <c r="A14" s="24" t="s">
        <v>18</v>
      </c>
      <c r="B14" s="9"/>
      <c r="C14" s="9"/>
      <c r="D14" s="9"/>
      <c r="E14" s="9"/>
      <c r="F14" s="20" t="n">
        <f aca="false">F10/F12</f>
        <v>2160526.31578947</v>
      </c>
      <c r="G14" s="11"/>
      <c r="H14" s="14"/>
      <c r="I14" s="14"/>
      <c r="J14" s="14"/>
      <c r="K14" s="14"/>
      <c r="L14" s="30"/>
      <c r="N14" s="1"/>
      <c r="O14" s="1"/>
      <c r="P14" s="1"/>
    </row>
    <row r="15" customFormat="false" ht="12.75" hidden="false" customHeight="false" outlineLevel="0" collapsed="false">
      <c r="A15" s="24" t="s">
        <v>19</v>
      </c>
      <c r="B15" s="9"/>
      <c r="C15" s="9"/>
      <c r="D15" s="9"/>
      <c r="E15" s="9"/>
      <c r="F15" s="20" t="n">
        <f aca="false">I10</f>
        <v>906666</v>
      </c>
      <c r="G15" s="11"/>
      <c r="H15" s="14"/>
      <c r="I15" s="14"/>
      <c r="J15" s="14"/>
      <c r="K15" s="14"/>
      <c r="L15" s="30"/>
      <c r="N15" s="1"/>
      <c r="O15" s="1"/>
      <c r="P15" s="1"/>
    </row>
    <row r="16" customFormat="false" ht="12.75" hidden="false" customHeight="false" outlineLevel="0" collapsed="false">
      <c r="A16" s="24"/>
      <c r="B16" s="9"/>
      <c r="C16" s="9"/>
      <c r="D16" s="9"/>
      <c r="E16" s="9"/>
      <c r="F16" s="20"/>
      <c r="G16" s="11"/>
      <c r="H16" s="14"/>
      <c r="I16" s="14"/>
      <c r="J16" s="16" t="s">
        <v>20</v>
      </c>
      <c r="K16" s="14"/>
      <c r="L16" s="30"/>
      <c r="N16" s="1"/>
      <c r="O16" s="1"/>
      <c r="P16" s="1"/>
    </row>
    <row r="17" customFormat="false" ht="13.5" hidden="false" customHeight="false" outlineLevel="0" collapsed="false">
      <c r="A17" s="24" t="s">
        <v>21</v>
      </c>
      <c r="B17" s="9"/>
      <c r="C17" s="9"/>
      <c r="D17" s="9"/>
      <c r="E17" s="9"/>
      <c r="F17" s="33" t="n">
        <f aca="false">F14-F15</f>
        <v>1253860.31578947</v>
      </c>
      <c r="G17" s="11"/>
      <c r="H17" s="25" t="s">
        <v>7</v>
      </c>
      <c r="I17" s="3"/>
      <c r="J17" s="14"/>
      <c r="K17" s="14"/>
      <c r="L17" s="30"/>
      <c r="N17" s="1"/>
      <c r="O17" s="1"/>
      <c r="P17" s="1"/>
    </row>
    <row r="18" customFormat="false" ht="13.5" hidden="false" customHeight="false" outlineLevel="0" collapsed="false">
      <c r="A18" s="8"/>
      <c r="B18" s="9"/>
      <c r="C18" s="9"/>
      <c r="D18" s="9"/>
      <c r="E18" s="9"/>
      <c r="F18" s="9"/>
      <c r="G18" s="11"/>
      <c r="H18" s="10" t="s">
        <v>22</v>
      </c>
      <c r="I18" s="20" t="n">
        <v>300000</v>
      </c>
      <c r="J18" s="9"/>
      <c r="K18" s="14"/>
      <c r="L18" s="30"/>
      <c r="N18" s="1"/>
      <c r="O18" s="1"/>
      <c r="P18" s="1"/>
    </row>
    <row r="19" customFormat="false" ht="12.75" hidden="false" customHeight="false" outlineLevel="0" collapsed="false">
      <c r="A19" s="8"/>
      <c r="B19" s="9"/>
      <c r="C19" s="9"/>
      <c r="D19" s="9"/>
      <c r="E19" s="9"/>
      <c r="F19" s="9"/>
      <c r="G19" s="11"/>
      <c r="H19" s="10" t="s">
        <v>23</v>
      </c>
      <c r="I19" s="27" t="n">
        <v>0.06</v>
      </c>
      <c r="J19" s="9"/>
      <c r="K19" s="14"/>
      <c r="L19" s="30"/>
      <c r="N19" s="1"/>
      <c r="O19" s="1"/>
      <c r="P19" s="1"/>
    </row>
    <row r="20" customFormat="false" ht="12.75" hidden="false" customHeight="false" outlineLevel="0" collapsed="false">
      <c r="A20" s="32"/>
      <c r="B20" s="9"/>
      <c r="C20" s="9"/>
      <c r="D20" s="9"/>
      <c r="E20" s="10" t="s">
        <v>24</v>
      </c>
      <c r="F20" s="9"/>
      <c r="G20" s="11"/>
      <c r="H20" s="10" t="s">
        <v>25</v>
      </c>
      <c r="I20" s="27" t="n">
        <v>0.0225</v>
      </c>
      <c r="J20" s="9"/>
      <c r="K20" s="14"/>
      <c r="L20" s="30"/>
      <c r="N20" s="1"/>
      <c r="O20" s="1"/>
      <c r="P20" s="1"/>
    </row>
    <row r="21" customFormat="false" ht="12.75" hidden="false" customHeight="false" outlineLevel="0" collapsed="false">
      <c r="A21" s="34" t="s">
        <v>26</v>
      </c>
      <c r="B21" s="3"/>
      <c r="C21" s="3"/>
      <c r="D21" s="3"/>
      <c r="E21" s="16" t="s">
        <v>2</v>
      </c>
      <c r="F21" s="16" t="s">
        <v>3</v>
      </c>
      <c r="G21" s="11"/>
      <c r="H21" s="10" t="s">
        <v>27</v>
      </c>
      <c r="I21" s="35" t="n">
        <f aca="false">I19+I20</f>
        <v>0.0825</v>
      </c>
      <c r="J21" s="9"/>
      <c r="K21" s="14"/>
      <c r="L21" s="30"/>
      <c r="N21" s="1"/>
      <c r="O21" s="1"/>
      <c r="P21" s="1"/>
    </row>
    <row r="22" customFormat="false" ht="12.75" hidden="false" customHeight="false" outlineLevel="0" collapsed="false">
      <c r="A22" s="8"/>
      <c r="B22" s="9"/>
      <c r="C22" s="9"/>
      <c r="D22" s="9"/>
      <c r="E22" s="9"/>
      <c r="F22" s="9"/>
      <c r="G22" s="11"/>
      <c r="H22" s="16" t="s">
        <v>28</v>
      </c>
      <c r="I22" s="36" t="n">
        <f aca="false">I18*I21</f>
        <v>24750</v>
      </c>
      <c r="J22" s="3"/>
      <c r="K22" s="3"/>
      <c r="L22" s="37"/>
      <c r="N22" s="1"/>
      <c r="O22" s="1"/>
      <c r="P22" s="1"/>
    </row>
    <row r="23" customFormat="false" ht="12.75" hidden="false" customHeight="false" outlineLevel="0" collapsed="false">
      <c r="A23" s="24" t="s">
        <v>6</v>
      </c>
      <c r="B23" s="9"/>
      <c r="C23" s="9"/>
      <c r="D23" s="9"/>
      <c r="E23" s="9"/>
      <c r="F23" s="31" t="n">
        <f aca="false">F7</f>
        <v>223115</v>
      </c>
      <c r="G23" s="11"/>
      <c r="H23" s="1"/>
      <c r="I23" s="1"/>
      <c r="N23" s="1"/>
      <c r="O23" s="1"/>
      <c r="P23" s="1"/>
    </row>
    <row r="24" customFormat="false" ht="12.75" hidden="false" customHeight="false" outlineLevel="0" collapsed="false">
      <c r="A24" s="24" t="s">
        <v>29</v>
      </c>
      <c r="B24" s="9"/>
      <c r="C24" s="9"/>
      <c r="D24" s="9"/>
      <c r="E24" s="9"/>
      <c r="F24" s="29" t="n">
        <v>7500</v>
      </c>
      <c r="G24" s="11"/>
      <c r="H24" s="1"/>
      <c r="I24" s="1"/>
      <c r="N24" s="1"/>
      <c r="O24" s="1"/>
      <c r="P24" s="1"/>
    </row>
    <row r="25" customFormat="false" ht="12.75" hidden="false" customHeight="false" outlineLevel="0" collapsed="false">
      <c r="A25" s="8"/>
      <c r="B25" s="9"/>
      <c r="C25" s="9"/>
      <c r="D25" s="9"/>
      <c r="E25" s="9"/>
      <c r="F25" s="9"/>
      <c r="G25" s="11"/>
      <c r="H25" s="1"/>
      <c r="I25" s="1"/>
      <c r="N25" s="1"/>
      <c r="O25" s="1"/>
      <c r="P25" s="1"/>
    </row>
    <row r="26" customFormat="false" ht="12.75" hidden="false" customHeight="false" outlineLevel="0" collapsed="false">
      <c r="A26" s="24" t="s">
        <v>30</v>
      </c>
      <c r="B26" s="9"/>
      <c r="C26" s="9"/>
      <c r="D26" s="9"/>
      <c r="E26" s="9"/>
      <c r="F26" s="20" t="n">
        <f aca="false">F23-F24</f>
        <v>215615</v>
      </c>
      <c r="G26" s="11"/>
      <c r="H26" s="1"/>
      <c r="I26" s="1"/>
      <c r="M26" s="1"/>
      <c r="N26" s="1"/>
      <c r="O26" s="1"/>
      <c r="P26" s="1"/>
    </row>
    <row r="27" customFormat="false" ht="12.75" hidden="false" customHeight="false" outlineLevel="0" collapsed="false">
      <c r="A27" s="24" t="s">
        <v>31</v>
      </c>
      <c r="B27" s="9"/>
      <c r="C27" s="9"/>
      <c r="D27" s="9"/>
      <c r="E27" s="9"/>
      <c r="F27" s="29" t="n">
        <f aca="false">K10</f>
        <v>71033.28</v>
      </c>
      <c r="G27" s="11"/>
      <c r="H27" s="1"/>
      <c r="I27" s="1"/>
      <c r="M27" s="1"/>
      <c r="N27" s="1"/>
      <c r="O27" s="1"/>
      <c r="P27" s="1"/>
    </row>
    <row r="28" customFormat="false" ht="12.75" hidden="false" customHeight="false" outlineLevel="0" collapsed="false">
      <c r="A28" s="24"/>
      <c r="B28" s="9"/>
      <c r="C28" s="9"/>
      <c r="D28" s="9"/>
      <c r="E28" s="9"/>
      <c r="F28" s="9"/>
      <c r="G28" s="11"/>
      <c r="H28" s="1"/>
      <c r="I28" s="1"/>
      <c r="M28" s="1"/>
      <c r="N28" s="1"/>
      <c r="O28" s="1"/>
      <c r="P28" s="1"/>
    </row>
    <row r="29" customFormat="false" ht="12.75" hidden="false" customHeight="false" outlineLevel="0" collapsed="false">
      <c r="A29" s="24" t="s">
        <v>32</v>
      </c>
      <c r="B29" s="9"/>
      <c r="C29" s="9"/>
      <c r="D29" s="9"/>
      <c r="E29" s="9"/>
      <c r="F29" s="20" t="n">
        <f aca="false">F26-F27</f>
        <v>144581.72</v>
      </c>
      <c r="G29" s="11"/>
      <c r="H29" s="1"/>
      <c r="I29" s="1"/>
      <c r="M29" s="1"/>
      <c r="N29" s="1"/>
      <c r="O29" s="1"/>
      <c r="P29" s="1"/>
    </row>
    <row r="30" customFormat="false" ht="12.75" hidden="false" customHeight="false" outlineLevel="0" collapsed="false">
      <c r="A30" s="24" t="s">
        <v>33</v>
      </c>
      <c r="B30" s="9"/>
      <c r="C30" s="9"/>
      <c r="D30" s="9"/>
      <c r="E30" s="9"/>
      <c r="F30" s="29" t="n">
        <v>18088</v>
      </c>
      <c r="G30" s="11"/>
      <c r="H30" s="1"/>
      <c r="I30" s="1"/>
      <c r="M30" s="1"/>
      <c r="N30" s="1"/>
      <c r="O30" s="1"/>
      <c r="P30" s="1"/>
    </row>
    <row r="31" customFormat="false" ht="12.75" hidden="false" customHeight="false" outlineLevel="0" collapsed="false">
      <c r="A31" s="24"/>
      <c r="B31" s="9"/>
      <c r="C31" s="9"/>
      <c r="D31" s="9"/>
      <c r="E31" s="9"/>
      <c r="F31" s="20"/>
      <c r="G31" s="1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A32" s="24" t="s">
        <v>34</v>
      </c>
      <c r="B32" s="9"/>
      <c r="C32" s="9"/>
      <c r="D32" s="9"/>
      <c r="E32" s="9"/>
      <c r="F32" s="29" t="n">
        <f aca="false">F29-F30</f>
        <v>126493.72</v>
      </c>
      <c r="G32" s="38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A33" s="8"/>
      <c r="B33" s="9"/>
      <c r="C33" s="9"/>
      <c r="D33" s="9"/>
      <c r="E33" s="9"/>
      <c r="F33" s="20"/>
      <c r="G33" s="1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A34" s="24" t="s">
        <v>35</v>
      </c>
      <c r="B34" s="9"/>
      <c r="C34" s="9"/>
      <c r="D34" s="9"/>
      <c r="E34" s="9"/>
      <c r="F34" s="39" t="n">
        <v>11.5</v>
      </c>
      <c r="G34" s="11" t="s">
        <v>36</v>
      </c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A35" s="24" t="s">
        <v>37</v>
      </c>
      <c r="B35" s="9"/>
      <c r="C35" s="9"/>
      <c r="D35" s="9"/>
      <c r="E35" s="9"/>
      <c r="F35" s="39" t="n">
        <v>12.75</v>
      </c>
      <c r="G35" s="11" t="s">
        <v>36</v>
      </c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A36" s="24"/>
      <c r="B36" s="9"/>
      <c r="C36" s="9"/>
      <c r="D36" s="9"/>
      <c r="E36" s="9"/>
      <c r="F36" s="20"/>
      <c r="G36" s="1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A37" s="24" t="s">
        <v>38</v>
      </c>
      <c r="B37" s="9"/>
      <c r="C37" s="9"/>
      <c r="D37" s="9"/>
      <c r="E37" s="9"/>
      <c r="F37" s="40" t="n">
        <f aca="false">F29*F34</f>
        <v>1662689.78</v>
      </c>
      <c r="G37" s="11"/>
      <c r="H37" s="4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A38" s="24" t="s">
        <v>39</v>
      </c>
      <c r="B38" s="14"/>
      <c r="C38" s="14"/>
      <c r="D38" s="14"/>
      <c r="E38" s="14"/>
      <c r="F38" s="36" t="n">
        <f aca="false">I22</f>
        <v>24750</v>
      </c>
      <c r="G38" s="30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A39" s="32"/>
      <c r="B39" s="14"/>
      <c r="C39" s="14"/>
      <c r="D39" s="14"/>
      <c r="E39" s="14"/>
      <c r="F39" s="42" t="n">
        <f aca="false">F37-F38</f>
        <v>1637939.78</v>
      </c>
      <c r="G39" s="30"/>
      <c r="H39" s="27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A40" s="32"/>
      <c r="B40" s="14"/>
      <c r="C40" s="14"/>
      <c r="D40" s="14"/>
      <c r="E40" s="14"/>
      <c r="F40" s="9"/>
      <c r="G40" s="30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A41" s="24" t="s">
        <v>40</v>
      </c>
      <c r="B41" s="9"/>
      <c r="C41" s="9"/>
      <c r="D41" s="9"/>
      <c r="E41" s="9"/>
      <c r="F41" s="40" t="n">
        <f aca="false">F35*F32</f>
        <v>1612794.93</v>
      </c>
      <c r="G41" s="11"/>
      <c r="H41" s="4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A42" s="24" t="s">
        <v>39</v>
      </c>
      <c r="B42" s="9"/>
      <c r="C42" s="9"/>
      <c r="D42" s="9"/>
      <c r="E42" s="9"/>
      <c r="F42" s="36" t="n">
        <f aca="false">F38</f>
        <v>24750</v>
      </c>
      <c r="G42" s="1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A43" s="32"/>
      <c r="B43" s="14"/>
      <c r="C43" s="14"/>
      <c r="D43" s="14"/>
      <c r="E43" s="14"/>
      <c r="F43" s="42" t="n">
        <f aca="false">F41-F42</f>
        <v>1588044.93</v>
      </c>
      <c r="G43" s="30"/>
      <c r="H43" s="27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A44" s="32"/>
      <c r="B44" s="14"/>
      <c r="C44" s="14"/>
      <c r="D44" s="14"/>
      <c r="E44" s="14"/>
      <c r="F44" s="9"/>
      <c r="G44" s="30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A45" s="24" t="s">
        <v>41</v>
      </c>
      <c r="B45" s="9"/>
      <c r="C45" s="9"/>
      <c r="D45" s="9"/>
      <c r="E45" s="9"/>
      <c r="F45" s="42" t="n">
        <f aca="false">F37-F17</f>
        <v>408829.464210526</v>
      </c>
      <c r="G45" s="1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A46" s="24" t="s">
        <v>42</v>
      </c>
      <c r="B46" s="9"/>
      <c r="C46" s="9"/>
      <c r="D46" s="9"/>
      <c r="E46" s="9"/>
      <c r="F46" s="42" t="n">
        <f aca="false">F41-F17</f>
        <v>358934.614210526</v>
      </c>
      <c r="G46" s="1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A47" s="43"/>
      <c r="B47" s="44"/>
      <c r="C47" s="44"/>
      <c r="D47" s="44"/>
      <c r="E47" s="44"/>
      <c r="F47" s="44"/>
      <c r="G47" s="37"/>
      <c r="J47" s="1"/>
      <c r="K47" s="1"/>
      <c r="L47" s="1"/>
      <c r="M47" s="1"/>
    </row>
    <row r="48" customFormat="false" ht="12.75" hidden="false" customHeight="false" outlineLevel="0" collapsed="false">
      <c r="A48" s="5"/>
      <c r="B48" s="6"/>
      <c r="C48" s="6"/>
      <c r="D48" s="6"/>
      <c r="E48" s="6"/>
      <c r="F48" s="6"/>
      <c r="G48" s="7"/>
      <c r="J48" s="1"/>
      <c r="K48" s="1"/>
      <c r="L48" s="1"/>
      <c r="M48" s="1"/>
    </row>
    <row r="49" customFormat="false" ht="12.75" hidden="false" customHeight="false" outlineLevel="0" collapsed="false">
      <c r="A49" s="8"/>
      <c r="B49" s="9"/>
      <c r="C49" s="9"/>
      <c r="D49" s="9"/>
      <c r="E49" s="10" t="s">
        <v>24</v>
      </c>
      <c r="F49" s="9"/>
      <c r="G49" s="11"/>
      <c r="H49" s="1"/>
      <c r="I49" s="1"/>
    </row>
    <row r="50" customFormat="false" ht="13.5" hidden="false" customHeight="false" outlineLevel="0" collapsed="false">
      <c r="A50" s="45" t="s">
        <v>43</v>
      </c>
      <c r="B50" s="3"/>
      <c r="C50" s="3"/>
      <c r="D50" s="3"/>
      <c r="E50" s="16" t="s">
        <v>2</v>
      </c>
      <c r="F50" s="16" t="s">
        <v>3</v>
      </c>
      <c r="G50" s="46"/>
      <c r="H50" s="9"/>
      <c r="I50" s="9"/>
    </row>
    <row r="51" customFormat="false" ht="12.75" hidden="false" customHeight="false" outlineLevel="0" collapsed="false">
      <c r="A51" s="24" t="s">
        <v>44</v>
      </c>
      <c r="B51" s="9"/>
      <c r="C51" s="9"/>
      <c r="D51" s="9"/>
      <c r="E51" s="9"/>
      <c r="F51" s="9" t="n">
        <v>12.3</v>
      </c>
      <c r="G51" s="11" t="s">
        <v>36</v>
      </c>
      <c r="H51" s="41"/>
    </row>
    <row r="52" customFormat="false" ht="12.75" hidden="false" customHeight="false" outlineLevel="0" collapsed="false">
      <c r="A52" s="24" t="s">
        <v>45</v>
      </c>
      <c r="B52" s="9"/>
      <c r="C52" s="9"/>
      <c r="D52" s="9"/>
      <c r="E52" s="9"/>
      <c r="F52" s="9" t="n">
        <v>13.5</v>
      </c>
      <c r="G52" s="11" t="s">
        <v>36</v>
      </c>
      <c r="H52" s="41"/>
    </row>
    <row r="53" customFormat="false" ht="12.75" hidden="false" customHeight="false" outlineLevel="0" collapsed="false">
      <c r="A53" s="8"/>
      <c r="B53" s="9"/>
      <c r="C53" s="9"/>
      <c r="D53" s="9"/>
      <c r="E53" s="9"/>
      <c r="F53" s="9"/>
      <c r="G53" s="11"/>
      <c r="H53" s="1"/>
    </row>
    <row r="54" customFormat="false" ht="12.75" hidden="false" customHeight="false" outlineLevel="0" collapsed="false">
      <c r="A54" s="24" t="s">
        <v>46</v>
      </c>
      <c r="B54" s="9"/>
      <c r="C54" s="9"/>
      <c r="D54" s="9"/>
      <c r="E54" s="9"/>
      <c r="F54" s="40" t="n">
        <f aca="false">F51*F29</f>
        <v>1778355.156</v>
      </c>
      <c r="G54" s="11"/>
      <c r="H54" s="1"/>
    </row>
    <row r="55" customFormat="false" ht="12.75" hidden="false" customHeight="false" outlineLevel="0" collapsed="false">
      <c r="A55" s="24" t="s">
        <v>39</v>
      </c>
      <c r="B55" s="14"/>
      <c r="C55" s="14"/>
      <c r="D55" s="14"/>
      <c r="E55" s="14"/>
      <c r="F55" s="36" t="n">
        <f aca="false">F42</f>
        <v>24750</v>
      </c>
      <c r="G55" s="30"/>
    </row>
    <row r="56" customFormat="false" ht="12.75" hidden="false" customHeight="false" outlineLevel="0" collapsed="false">
      <c r="A56" s="24" t="s">
        <v>47</v>
      </c>
      <c r="B56" s="14"/>
      <c r="C56" s="14"/>
      <c r="D56" s="14"/>
      <c r="E56" s="14"/>
      <c r="F56" s="42" t="n">
        <f aca="false">F54-F55</f>
        <v>1753605.156</v>
      </c>
      <c r="G56" s="30"/>
      <c r="H56" s="27"/>
      <c r="I56" s="1"/>
    </row>
    <row r="57" customFormat="false" ht="12.75" hidden="false" customHeight="false" outlineLevel="0" collapsed="false">
      <c r="A57" s="32"/>
      <c r="B57" s="14"/>
      <c r="C57" s="14"/>
      <c r="D57" s="14"/>
      <c r="E57" s="14"/>
      <c r="F57" s="9"/>
      <c r="G57" s="30"/>
      <c r="I57" s="1"/>
    </row>
    <row r="58" customFormat="false" ht="12.75" hidden="false" customHeight="false" outlineLevel="0" collapsed="false">
      <c r="A58" s="24" t="s">
        <v>48</v>
      </c>
      <c r="B58" s="9"/>
      <c r="C58" s="9"/>
      <c r="D58" s="9"/>
      <c r="E58" s="9"/>
      <c r="F58" s="40" t="n">
        <f aca="false">F52*F32</f>
        <v>1707665.22</v>
      </c>
      <c r="G58" s="11"/>
      <c r="H58" s="1"/>
      <c r="I58" s="1"/>
    </row>
    <row r="59" customFormat="false" ht="12.75" hidden="false" customHeight="false" outlineLevel="0" collapsed="false">
      <c r="A59" s="24" t="s">
        <v>39</v>
      </c>
      <c r="B59" s="9"/>
      <c r="C59" s="9"/>
      <c r="D59" s="9"/>
      <c r="E59" s="9"/>
      <c r="F59" s="36" t="n">
        <f aca="false">F55</f>
        <v>24750</v>
      </c>
      <c r="G59" s="11"/>
      <c r="H59" s="1"/>
      <c r="I59" s="1"/>
    </row>
    <row r="60" customFormat="false" ht="12.75" hidden="false" customHeight="false" outlineLevel="0" collapsed="false">
      <c r="A60" s="24" t="s">
        <v>49</v>
      </c>
      <c r="B60" s="14"/>
      <c r="C60" s="14"/>
      <c r="D60" s="14"/>
      <c r="E60" s="14"/>
      <c r="F60" s="42" t="n">
        <f aca="false">F58-F59</f>
        <v>1682915.22</v>
      </c>
      <c r="G60" s="30"/>
      <c r="H60" s="27"/>
      <c r="I60" s="1"/>
    </row>
    <row r="61" customFormat="false" ht="12.75" hidden="false" customHeight="false" outlineLevel="0" collapsed="false">
      <c r="A61" s="32"/>
      <c r="B61" s="14"/>
      <c r="C61" s="14"/>
      <c r="D61" s="14"/>
      <c r="E61" s="14"/>
      <c r="F61" s="9"/>
      <c r="G61" s="30"/>
    </row>
    <row r="62" customFormat="false" ht="12.75" hidden="false" customHeight="false" outlineLevel="0" collapsed="false">
      <c r="A62" s="24" t="s">
        <v>50</v>
      </c>
      <c r="B62" s="9"/>
      <c r="C62" s="9"/>
      <c r="D62" s="9"/>
      <c r="E62" s="9"/>
      <c r="F62" s="42" t="n">
        <f aca="false">F54-$F$17</f>
        <v>524494.840210527</v>
      </c>
      <c r="G62" s="30"/>
    </row>
    <row r="63" customFormat="false" ht="12.75" hidden="false" customHeight="false" outlineLevel="0" collapsed="false">
      <c r="A63" s="34" t="s">
        <v>51</v>
      </c>
      <c r="B63" s="3"/>
      <c r="C63" s="3"/>
      <c r="D63" s="3"/>
      <c r="E63" s="3"/>
      <c r="F63" s="47" t="n">
        <f aca="false">F58-$F$17</f>
        <v>453804.904210526</v>
      </c>
      <c r="G63" s="46"/>
      <c r="H63" s="1"/>
    </row>
    <row r="64" customFormat="false" ht="12.75" hidden="false" customHeight="false" outlineLevel="0" collapsed="false">
      <c r="G64" s="1"/>
      <c r="H6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6" man="true" max="16383" min="0"/>
  </rowBreaks>
  <colBreaks count="1" manualBreakCount="1">
    <brk id="9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7.14"/>
    <col collapsed="false" customWidth="true" hidden="false" outlineLevel="0" max="7" min="7" style="0" width="10.99"/>
  </cols>
  <sheetData>
    <row r="1" customFormat="false" ht="15.75" hidden="false" customHeight="false" outlineLevel="0" collapsed="false">
      <c r="E1" s="48" t="s">
        <v>52</v>
      </c>
    </row>
    <row r="3" customFormat="false" ht="12.75" hidden="false" customHeight="false" outlineLevel="0" collapsed="false">
      <c r="A3" s="44"/>
      <c r="B3" s="44"/>
      <c r="C3" s="44"/>
      <c r="D3" s="44"/>
      <c r="E3" s="44"/>
      <c r="F3" s="44"/>
      <c r="G3" s="49" t="s">
        <v>7</v>
      </c>
    </row>
    <row r="4" customFormat="false" ht="12.75" hidden="false" customHeight="false" outlineLevel="0" collapsed="false">
      <c r="A4" s="12" t="s">
        <v>53</v>
      </c>
      <c r="B4" s="1"/>
      <c r="C4" s="1"/>
      <c r="D4" s="1"/>
      <c r="E4" s="1"/>
      <c r="F4" s="1"/>
      <c r="G4" s="40" t="n">
        <f aca="false">'Exhibit 1'!F60</f>
        <v>1682915.22</v>
      </c>
    </row>
    <row r="5" customFormat="false" ht="12.75" hidden="false" customHeight="false" outlineLevel="0" collapsed="false">
      <c r="A5" s="12" t="s">
        <v>54</v>
      </c>
      <c r="B5" s="1"/>
      <c r="C5" s="1"/>
      <c r="D5" s="1"/>
      <c r="E5" s="1"/>
      <c r="F5" s="1"/>
      <c r="G5" s="20" t="n">
        <v>267000</v>
      </c>
    </row>
    <row r="6" customFormat="false" ht="12.75" hidden="false" customHeight="false" outlineLevel="0" collapsed="false">
      <c r="A6" s="12" t="s">
        <v>55</v>
      </c>
      <c r="B6" s="1"/>
      <c r="C6" s="1"/>
      <c r="D6" s="1"/>
      <c r="E6" s="1"/>
      <c r="F6" s="1"/>
      <c r="G6" s="20" t="n">
        <f aca="false">G4-G5</f>
        <v>1415915.22</v>
      </c>
    </row>
    <row r="7" customFormat="false" ht="12.75" hidden="false" customHeight="false" outlineLevel="0" collapsed="false">
      <c r="A7" s="1"/>
      <c r="B7" s="1"/>
      <c r="C7" s="1"/>
      <c r="D7" s="1"/>
      <c r="E7" s="1"/>
      <c r="F7" s="1"/>
      <c r="G7" s="1"/>
    </row>
    <row r="8" customFormat="false" ht="12.75" hidden="false" customHeight="false" outlineLevel="0" collapsed="false">
      <c r="A8" s="12" t="s">
        <v>56</v>
      </c>
      <c r="B8" s="1"/>
      <c r="C8" s="1"/>
      <c r="D8" s="1"/>
      <c r="E8" s="1"/>
      <c r="F8" s="1"/>
      <c r="G8" s="40" t="n">
        <f aca="false">'Exhibit 1'!F43</f>
        <v>1588044.93</v>
      </c>
    </row>
    <row r="9" customFormat="false" ht="12.75" hidden="false" customHeight="false" outlineLevel="0" collapsed="false">
      <c r="A9" s="12" t="s">
        <v>54</v>
      </c>
      <c r="B9" s="1"/>
      <c r="C9" s="1"/>
      <c r="D9" s="1"/>
      <c r="E9" s="1"/>
      <c r="F9" s="1"/>
      <c r="G9" s="20" t="n">
        <v>267000</v>
      </c>
    </row>
    <row r="10" customFormat="false" ht="12.75" hidden="false" customHeight="false" outlineLevel="0" collapsed="false">
      <c r="A10" s="12" t="s">
        <v>55</v>
      </c>
      <c r="B10" s="1"/>
      <c r="C10" s="1"/>
      <c r="D10" s="1"/>
      <c r="E10" s="1"/>
      <c r="F10" s="1"/>
      <c r="G10" s="20" t="n">
        <f aca="false">G8-G9</f>
        <v>1321044.93</v>
      </c>
    </row>
    <row r="11" customFormat="false" ht="12.75" hidden="false" customHeight="false" outlineLevel="0" collapsed="false">
      <c r="A11" s="1"/>
      <c r="B11" s="1"/>
      <c r="C11" s="1"/>
      <c r="D11" s="1"/>
      <c r="E11" s="1"/>
      <c r="F11" s="1"/>
      <c r="G11" s="1"/>
    </row>
    <row r="12" customFormat="false" ht="12.75" hidden="false" customHeight="false" outlineLevel="0" collapsed="false">
      <c r="A12" s="12" t="s">
        <v>57</v>
      </c>
      <c r="B12" s="1"/>
      <c r="C12" s="1"/>
      <c r="D12" s="1"/>
      <c r="E12" s="1"/>
      <c r="F12" s="1"/>
      <c r="G12" s="27" t="n">
        <v>0.567</v>
      </c>
    </row>
    <row r="13" customFormat="false" ht="12.75" hidden="false" customHeight="false" outlineLevel="0" collapsed="false">
      <c r="A13" s="12"/>
      <c r="B13" s="1"/>
      <c r="C13" s="1"/>
      <c r="D13" s="1"/>
      <c r="E13" s="1"/>
      <c r="F13" s="1"/>
      <c r="G13" s="1"/>
    </row>
    <row r="14" customFormat="false" ht="12.75" hidden="false" customHeight="false" outlineLevel="0" collapsed="false">
      <c r="A14" s="12" t="s">
        <v>58</v>
      </c>
      <c r="B14" s="1"/>
      <c r="C14" s="1"/>
      <c r="D14" s="1"/>
      <c r="E14" s="1"/>
      <c r="F14" s="1"/>
      <c r="G14" s="26" t="n">
        <f aca="false">G12*G6</f>
        <v>802823.92974</v>
      </c>
      <c r="H14" s="50"/>
    </row>
    <row r="15" customFormat="false" ht="12.75" hidden="false" customHeight="false" outlineLevel="0" collapsed="false">
      <c r="A15" s="12"/>
      <c r="B15" s="1"/>
      <c r="C15" s="1"/>
      <c r="D15" s="1"/>
      <c r="E15" s="1"/>
      <c r="F15" s="1"/>
      <c r="G15" s="1"/>
    </row>
    <row r="16" customFormat="false" ht="12.75" hidden="false" customHeight="false" outlineLevel="0" collapsed="false">
      <c r="A16" s="12" t="s">
        <v>59</v>
      </c>
      <c r="B16" s="1"/>
      <c r="C16" s="1"/>
      <c r="D16" s="1"/>
      <c r="E16" s="1"/>
      <c r="F16" s="1"/>
      <c r="G16" s="26" t="n">
        <f aca="false">G12*G10</f>
        <v>749032.47531</v>
      </c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</row>
    <row r="18" customFormat="false" ht="12.75" hidden="false" customHeight="false" outlineLevel="0" collapsed="false">
      <c r="A18" s="12" t="s">
        <v>60</v>
      </c>
      <c r="B18" s="1"/>
      <c r="C18" s="1"/>
      <c r="D18" s="1"/>
      <c r="E18" s="1"/>
      <c r="F18" s="1"/>
      <c r="G18" s="20" t="n">
        <f aca="false">G14-G16</f>
        <v>53791.45443</v>
      </c>
    </row>
    <row r="19" customFormat="false" ht="12.75" hidden="false" customHeight="false" outlineLevel="0" collapsed="false">
      <c r="A19" s="1"/>
      <c r="B19" s="1"/>
      <c r="C19" s="1"/>
      <c r="D19" s="1"/>
      <c r="E19" s="1"/>
      <c r="F19" s="1"/>
      <c r="G19" s="1"/>
    </row>
    <row r="20" customFormat="false" ht="12.75" hidden="false" customHeight="false" outlineLevel="0" collapsed="false">
      <c r="A20" s="12" t="s">
        <v>61</v>
      </c>
      <c r="B20" s="1"/>
      <c r="C20" s="1"/>
      <c r="D20" s="1"/>
      <c r="E20" s="1"/>
      <c r="F20" s="1"/>
      <c r="G20" s="27" t="n">
        <v>0.15</v>
      </c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/>
      <c r="G21" s="1"/>
    </row>
    <row r="22" customFormat="false" ht="12.75" hidden="false" customHeight="false" outlineLevel="0" collapsed="false">
      <c r="A22" s="12" t="s">
        <v>62</v>
      </c>
      <c r="B22" s="1"/>
      <c r="C22" s="1"/>
      <c r="D22" s="1"/>
      <c r="E22" s="1"/>
      <c r="F22" s="1"/>
      <c r="G22" s="26" t="n">
        <f aca="false">G18*G20</f>
        <v>8068.71816450001</v>
      </c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</row>
    <row r="24" customFormat="false" ht="12.75" hidden="false" customHeight="false" outlineLevel="0" collapsed="false">
      <c r="A24" s="12" t="s">
        <v>63</v>
      </c>
      <c r="B24" s="1"/>
      <c r="C24" s="1"/>
      <c r="D24" s="1"/>
      <c r="E24" s="1"/>
      <c r="F24" s="1"/>
      <c r="G24" s="26" t="n">
        <f aca="false">G18-G22</f>
        <v>45722.7362655</v>
      </c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</row>
    <row r="26" customFormat="false" ht="12.75" hidden="false" customHeight="false" outlineLevel="0" collapsed="false">
      <c r="A26" s="12" t="s">
        <v>64</v>
      </c>
      <c r="B26" s="1"/>
      <c r="C26" s="1"/>
      <c r="D26" s="1"/>
      <c r="E26" s="1"/>
      <c r="F26" s="1"/>
      <c r="G26" s="26" t="n">
        <f aca="false">G14-G22</f>
        <v>794755.2115755</v>
      </c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</row>
    <row r="28" customFormat="false" ht="12.75" hidden="false" customHeight="false" outlineLevel="0" collapsed="false">
      <c r="A28" s="12" t="s">
        <v>65</v>
      </c>
      <c r="B28" s="1"/>
      <c r="C28" s="1"/>
      <c r="D28" s="1"/>
      <c r="E28" s="1"/>
      <c r="F28" s="1"/>
      <c r="G28" s="20" t="n">
        <v>704000</v>
      </c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</row>
    <row r="30" customFormat="false" ht="12.75" hidden="false" customHeight="false" outlineLevel="0" collapsed="false">
      <c r="A30" s="12" t="s">
        <v>66</v>
      </c>
      <c r="B30" s="1"/>
      <c r="C30" s="1"/>
      <c r="D30" s="1"/>
      <c r="E30" s="1"/>
      <c r="F30" s="1"/>
      <c r="G30" s="26" t="n">
        <f aca="false">G26-G28</f>
        <v>90755.2115755</v>
      </c>
      <c r="H30" s="27" t="n">
        <f aca="false">(G26/G28)-1</f>
        <v>0.128913652806108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7.85"/>
    <col collapsed="false" customWidth="true" hidden="false" outlineLevel="0" max="6" min="6" style="0" width="10.99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5.75" hidden="false" customHeight="false" outlineLevel="0" collapsed="false">
      <c r="A1" s="1"/>
      <c r="B1" s="1"/>
      <c r="C1" s="48" t="s">
        <v>67</v>
      </c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2.75" hidden="false" customHeight="false" outlineLevel="0" collapsed="false">
      <c r="A3" s="1"/>
      <c r="B3" s="1"/>
      <c r="C3" s="1"/>
      <c r="D3" s="12"/>
      <c r="E3" s="12"/>
      <c r="F3" s="12"/>
      <c r="G3" s="12"/>
      <c r="H3" s="51" t="s">
        <v>68</v>
      </c>
      <c r="I3" s="12"/>
      <c r="J3" s="1"/>
    </row>
    <row r="4" customFormat="false" ht="12.75" hidden="false" customHeight="false" outlineLevel="0" collapsed="false">
      <c r="A4" s="1"/>
      <c r="B4" s="1"/>
      <c r="C4" s="1"/>
      <c r="D4" s="51" t="s">
        <v>69</v>
      </c>
      <c r="E4" s="51"/>
      <c r="F4" s="51" t="s">
        <v>70</v>
      </c>
      <c r="G4" s="51" t="s">
        <v>71</v>
      </c>
      <c r="H4" s="51" t="s">
        <v>72</v>
      </c>
      <c r="I4" s="12"/>
      <c r="J4" s="1"/>
    </row>
    <row r="5" customFormat="false" ht="12.75" hidden="false" customHeight="false" outlineLevel="0" collapsed="false">
      <c r="A5" s="1"/>
      <c r="B5" s="1"/>
      <c r="C5" s="1"/>
      <c r="D5" s="25" t="s">
        <v>73</v>
      </c>
      <c r="E5" s="25" t="s">
        <v>74</v>
      </c>
      <c r="F5" s="25" t="s">
        <v>73</v>
      </c>
      <c r="G5" s="25" t="s">
        <v>73</v>
      </c>
      <c r="H5" s="25" t="s">
        <v>75</v>
      </c>
      <c r="I5" s="25" t="s">
        <v>76</v>
      </c>
      <c r="J5" s="1"/>
    </row>
    <row r="6" customFormat="false" ht="12.75" hidden="false" customHeight="false" outlineLevel="0" collapsed="false">
      <c r="A6" s="12" t="s">
        <v>77</v>
      </c>
      <c r="B6" s="1"/>
      <c r="C6" s="1"/>
      <c r="D6" s="52" t="n">
        <v>0.165</v>
      </c>
      <c r="E6" s="52" t="n">
        <v>0.101</v>
      </c>
      <c r="F6" s="52" t="n">
        <v>0.174</v>
      </c>
      <c r="G6" s="52" t="n">
        <v>0.163</v>
      </c>
      <c r="H6" s="52" t="n">
        <v>0.166</v>
      </c>
      <c r="I6" s="52" t="n">
        <v>0.074</v>
      </c>
      <c r="J6" s="1"/>
    </row>
    <row r="7" customFormat="false" ht="12.75" hidden="false" customHeight="false" outlineLevel="0" collapsed="false">
      <c r="A7" s="12" t="s">
        <v>78</v>
      </c>
      <c r="B7" s="1"/>
      <c r="C7" s="1"/>
      <c r="D7" s="52" t="n">
        <v>0.129</v>
      </c>
      <c r="E7" s="52" t="n">
        <v>0.086</v>
      </c>
      <c r="F7" s="52" t="n">
        <v>0.182</v>
      </c>
      <c r="G7" s="52" t="n">
        <v>0.227</v>
      </c>
      <c r="H7" s="52" t="n">
        <v>0.134</v>
      </c>
      <c r="I7" s="52" t="n">
        <v>0.0299</v>
      </c>
      <c r="J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2002-02-17T00:27:20Z</dcterms:created>
  <dc:creator>jdasovic</dc:creator>
  <dc:description/>
  <dc:language>en-US</dc:language>
  <cp:lastModifiedBy>jdasovic</cp:lastModifiedBy>
  <cp:lastPrinted>2002-02-18T15:26:25Z</cp:lastPrinted>
  <dcterms:modified xsi:type="dcterms:W3CDTF">2002-02-20T04:18:12Z</dcterms:modified>
  <cp:revision>0</cp:revision>
  <dc:subject/>
  <dc:title/>
</cp:coreProperties>
</file>