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5.xml" ContentType="application/vnd.openxmlformats-officedocument.spreadsheetml.comments+xml"/>
  <Override PartName="/xl/comments4.xml" ContentType="application/vnd.openxmlformats-officedocument.spreadsheetml.comment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comments18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comments19.xml" ContentType="application/vnd.openxmlformats-officedocument.spreadsheetml.comments+xml"/>
  <Override PartName="/xl/comments9.xml" ContentType="application/vnd.openxmlformats-officedocument.spreadsheetml.comments+xml"/>
  <Override PartName="/xl/worksheets/_rels/sheet19.xml.rels" ContentType="application/vnd.openxmlformats-package.relationships+xml"/>
  <Override PartName="/xl/worksheets/_rels/sheet18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drawings/vmlDrawing11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ruary" sheetId="1" state="visible" r:id="rId3"/>
    <sheet name="March" sheetId="2" state="visible" r:id="rId4"/>
    <sheet name="April" sheetId="3" state="visible" r:id="rId5"/>
    <sheet name="May" sheetId="4" state="visible" r:id="rId6"/>
    <sheet name="June" sheetId="5" state="visible" r:id="rId7"/>
    <sheet name="July" sheetId="6" state="visible" r:id="rId8"/>
    <sheet name="June 99" sheetId="7" state="visible" r:id="rId9"/>
    <sheet name="July 99" sheetId="8" state="visible" r:id="rId10"/>
    <sheet name="Aug 99" sheetId="9" state="visible" r:id="rId11"/>
    <sheet name="Sep 99" sheetId="10" state="visible" r:id="rId12"/>
    <sheet name="Oct 99" sheetId="11" state="visible" r:id="rId13"/>
    <sheet name="Nov 99" sheetId="12" state="visible" r:id="rId14"/>
    <sheet name="Dec 99" sheetId="13" state="visible" r:id="rId15"/>
    <sheet name="Jan 00" sheetId="14" state="visible" r:id="rId16"/>
    <sheet name="Feb 00" sheetId="15" state="visible" r:id="rId17"/>
    <sheet name="Mar 00" sheetId="16" state="visible" r:id="rId18"/>
    <sheet name="Apr 00" sheetId="17" state="visible" r:id="rId19"/>
    <sheet name="May 00" sheetId="18" state="visible" r:id="rId20"/>
    <sheet name="Jun 00" sheetId="19" state="visible" r:id="rId21"/>
  </sheets>
  <definedNames>
    <definedName function="false" hidden="false" localSheetId="18" name="_xlnm.Print_Area" vbProcedure="false">'Jun 00'!$A$1:$I$23</definedName>
    <definedName function="false" hidden="false" localSheetId="6" name="_xlnm.Print_Area" vbProcedure="false">'June 99'!$A$1:$H$20</definedName>
    <definedName function="false" hidden="false" localSheetId="3" name="_xlnm.Print_Area" vbProcedure="false">May!$A$1:$F$20</definedName>
    <definedName function="false" hidden="false" localSheetId="17" name="_xlnm.Print_Area" vbProcedure="false">'May 00'!$A$1:$I$23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query nxavcprompt to get price in pub posting.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8</xdr:rowOff>
              </xdr:from>
              <xdr:to>
                <xdr:col>3</xdr:col>
                <xdr:colOff>49</xdr:colOff>
                <xdr:row>6</xdr:row>
                <xdr:rowOff>12</xdr:rowOff>
              </xdr:to>
            </anchor>
          </commentPr>
        </mc:Choice>
        <mc:Fallback/>
      </mc:AlternateContent>
    </comment>
  </commentList>
</comments>
</file>

<file path=xl/comments1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9" authorId="0">
      <text>
        <r>
          <rPr>
            <b val="true"/>
            <sz val="8"/>
            <color rgb="FF000000"/>
            <rFont val="Tahoma"/>
            <family val="0"/>
          </rPr>
          <t xml:space="preserve">Darron Giron:
</t>
        </r>
        <r>
          <rPr>
            <sz val="8"/>
            <color rgb="FF000000"/>
            <rFont val="Tahoma"/>
            <family val="0"/>
          </rPr>
          <t xml:space="preserve">Enter NNG or TW in cell I20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17</xdr:row>
                <xdr:rowOff>7</xdr:rowOff>
              </xdr:from>
              <xdr:to>
                <xdr:col>11</xdr:col>
                <xdr:colOff>16</xdr:colOff>
                <xdr:row>21</xdr:row>
                <xdr:rowOff>13</xdr:rowOff>
              </xdr:to>
            </anchor>
          </commentPr>
        </mc:Choice>
        <mc:Fallback/>
      </mc:AlternateContent>
    </comment>
  </commentList>
</comments>
</file>

<file path=xl/comments1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9" authorId="0">
      <text>
        <r>
          <rPr>
            <b val="true"/>
            <sz val="8"/>
            <color rgb="FF000000"/>
            <rFont val="Tahoma"/>
            <family val="0"/>
          </rPr>
          <t xml:space="preserve">Darron Giron:
</t>
        </r>
        <r>
          <rPr>
            <sz val="8"/>
            <color rgb="FF000000"/>
            <rFont val="Tahoma"/>
            <family val="0"/>
          </rPr>
          <t xml:space="preserve">Enter NNG or TW in cell I20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17</xdr:row>
                <xdr:rowOff>7</xdr:rowOff>
              </xdr:from>
              <xdr:to>
                <xdr:col>11</xdr:col>
                <xdr:colOff>16</xdr:colOff>
                <xdr:row>21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query nxavcprompt to get price in pub posting.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8</xdr:rowOff>
              </xdr:from>
              <xdr:to>
                <xdr:col>3</xdr:col>
                <xdr:colOff>49</xdr:colOff>
                <xdr:row>6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query nxavcprompt to get price in pub posting.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8</xdr:rowOff>
              </xdr:from>
              <xdr:to>
                <xdr:col>3</xdr:col>
                <xdr:colOff>49</xdr:colOff>
                <xdr:row>6</xdr:row>
                <xdr:rowOff>12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query nxavcprompt to get price in pub posting.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8</xdr:rowOff>
              </xdr:from>
              <xdr:to>
                <xdr:col>3</xdr:col>
                <xdr:colOff>49</xdr:colOff>
                <xdr:row>6</xdr:row>
                <xdr:rowOff>12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query nxavcprompt to get price in pub posting.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8</xdr:rowOff>
              </xdr:from>
              <xdr:to>
                <xdr:col>3</xdr:col>
                <xdr:colOff>49</xdr:colOff>
                <xdr:row>6</xdr:row>
                <xdr:rowOff>12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query nxavcprompt to get price in pub posting.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8</xdr:rowOff>
              </xdr:from>
              <xdr:to>
                <xdr:col>3</xdr:col>
                <xdr:colOff>33</xdr:colOff>
                <xdr:row>6</xdr:row>
                <xdr:rowOff>12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4" authorId="0">
      <text>
        <r>
          <rPr>
            <sz val="8"/>
            <color rgb="FF000000"/>
            <rFont val="Tahoma"/>
            <family val="0"/>
          </rPr>
          <t xml:space="preserve">query nxavcprompt to get price in pub posting.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74</xdr:colOff>
                <xdr:row>2</xdr:row>
                <xdr:rowOff>8</xdr:rowOff>
              </xdr:from>
              <xdr:to>
                <xdr:col>5</xdr:col>
                <xdr:colOff>26</xdr:colOff>
                <xdr:row>6</xdr:row>
                <xdr:rowOff>12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4" authorId="0">
      <text>
        <r>
          <rPr>
            <sz val="8"/>
            <color rgb="FF000000"/>
            <rFont val="Tahoma"/>
            <family val="0"/>
          </rPr>
          <t xml:space="preserve">query nxavcprompt to get price in pub posting.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74</xdr:colOff>
                <xdr:row>2</xdr:row>
                <xdr:rowOff>8</xdr:rowOff>
              </xdr:from>
              <xdr:to>
                <xdr:col>5</xdr:col>
                <xdr:colOff>26</xdr:colOff>
                <xdr:row>6</xdr:row>
                <xdr:rowOff>12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4" authorId="0">
      <text>
        <r>
          <rPr>
            <sz val="8"/>
            <color rgb="FF000000"/>
            <rFont val="Tahoma"/>
            <family val="0"/>
          </rPr>
          <t xml:space="preserve">query nxavcprompt to get price in pub posting.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</xdr:row>
                <xdr:rowOff>8</xdr:rowOff>
              </xdr:from>
              <xdr:to>
                <xdr:col>4</xdr:col>
                <xdr:colOff>38</xdr:colOff>
                <xdr:row>6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<sst xmlns="http://schemas.openxmlformats.org/spreadsheetml/2006/main" count="1048" uniqueCount="43">
  <si>
    <t xml:space="preserve">Note: Insert the #'s in red to calculate the customer price</t>
  </si>
  <si>
    <t xml:space="preserve">Crude Merc</t>
  </si>
  <si>
    <t xml:space="preserve">IF-Elpaso Perm</t>
  </si>
  <si>
    <t xml:space="preserve">IF-HH</t>
  </si>
  <si>
    <t xml:space="preserve">IF-Elpaso/SJ</t>
  </si>
  <si>
    <t xml:space="preserve">IF-TW-Permian</t>
  </si>
  <si>
    <t xml:space="preserve">Spot price</t>
  </si>
  <si>
    <t xml:space="preserve">Index Price</t>
  </si>
  <si>
    <t xml:space="preserve">CPR#</t>
  </si>
  <si>
    <t xml:space="preserve">TAGG #</t>
  </si>
  <si>
    <t xml:space="preserve">PanEnergy</t>
  </si>
  <si>
    <t xml:space="preserve">Facility </t>
  </si>
  <si>
    <t xml:space="preserve">Term</t>
  </si>
  <si>
    <t xml:space="preserve">Calculated Price</t>
  </si>
  <si>
    <t xml:space="preserve">E21728</t>
  </si>
  <si>
    <t xml:space="preserve">2,500/day</t>
  </si>
  <si>
    <t xml:space="preserve">7/95-12/2001</t>
  </si>
  <si>
    <t xml:space="preserve">Union Pacific</t>
  </si>
  <si>
    <t xml:space="preserve">Facility</t>
  </si>
  <si>
    <t xml:space="preserve">E11400</t>
  </si>
  <si>
    <t xml:space="preserve">7/96-12/2003</t>
  </si>
  <si>
    <t xml:space="preserve">E22656</t>
  </si>
  <si>
    <t xml:space="preserve">7,000/day</t>
  </si>
  <si>
    <t xml:space="preserve">1/95-12/2001</t>
  </si>
  <si>
    <t xml:space="preserve">Vastar</t>
  </si>
  <si>
    <t xml:space="preserve">E21977</t>
  </si>
  <si>
    <t xml:space="preserve">10,000/day</t>
  </si>
  <si>
    <t xml:space="preserve">6/96-4/2002</t>
  </si>
  <si>
    <t xml:space="preserve">Agave/Yates</t>
  </si>
  <si>
    <t xml:space="preserve">E20337</t>
  </si>
  <si>
    <t xml:space="preserve">1/93-12/2002</t>
  </si>
  <si>
    <t xml:space="preserve">1/92-12/2003</t>
  </si>
  <si>
    <t xml:space="preserve">PanEnergy/Duke</t>
  </si>
  <si>
    <t xml:space="preserve">NX3</t>
  </si>
  <si>
    <t xml:space="preserve">Sitara #</t>
  </si>
  <si>
    <t xml:space="preserve">Differential</t>
  </si>
  <si>
    <t xml:space="preserve">Trigger</t>
  </si>
  <si>
    <t xml:space="preserve">Southern</t>
  </si>
  <si>
    <t xml:space="preserve">NXAVC*</t>
  </si>
  <si>
    <t xml:space="preserve">*  Not out until after flash/accrual</t>
  </si>
  <si>
    <t xml:space="preserve">IF-NNG/TxOk</t>
  </si>
  <si>
    <t xml:space="preserve">Pipeline</t>
  </si>
  <si>
    <t xml:space="preserve">NNG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</si>
</sst>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00"/>
    <numFmt numFmtId="166" formatCode="0.00"/>
    <numFmt numFmtId="167" formatCode="0.00000"/>
    <numFmt numFmtId="168" formatCode="[$-409]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FF0000"/>
      <name val="Arial"/>
      <family val="2"/>
    </font>
    <font>
      <sz val="8"/>
      <color rgb="FF000000"/>
      <name val="Tahoma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comments" Target="../comments18.xml"/><Relationship Id="rId2" Type="http://schemas.openxmlformats.org/officeDocument/2006/relationships/vmlDrawing" Target="../drawings/vmlDrawing10.v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comments" Target="../comments19.xml"/><Relationship Id="rId2" Type="http://schemas.openxmlformats.org/officeDocument/2006/relationships/vmlDrawing" Target="../drawings/vmlDrawing1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7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8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9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0.56"/>
    <col collapsed="false" customWidth="true" hidden="false" outlineLevel="0" max="3" min="3" style="1" width="13.85"/>
    <col collapsed="false" customWidth="true" hidden="false" outlineLevel="0" max="4" min="4" style="1" width="9.41"/>
    <col collapsed="false" customWidth="true" hidden="false" outlineLevel="0" max="5" min="5" style="1" width="11.7"/>
    <col collapsed="false" customWidth="true" hidden="false" outlineLevel="0" max="6" min="6" style="1" width="14.56"/>
    <col collapsed="false" customWidth="true" hidden="false" outlineLevel="0" max="7" min="7" style="0" width="14.56"/>
  </cols>
  <sheetData>
    <row r="1" customFormat="false" ht="12.75" hidden="false" customHeight="false" outlineLevel="0" collapsed="false">
      <c r="A1" s="2"/>
      <c r="B1" s="3"/>
      <c r="C1" s="3"/>
      <c r="D1" s="2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customFormat="false" ht="12.75" hidden="false" customHeight="false" outlineLevel="0" collapsed="false">
      <c r="A2" s="5" t="s">
        <v>0</v>
      </c>
      <c r="B2" s="5"/>
      <c r="C2" s="5"/>
      <c r="D2" s="5"/>
      <c r="E2" s="5"/>
      <c r="F2" s="5"/>
      <c r="G2" s="3"/>
      <c r="H2" s="1"/>
    </row>
    <row r="3" customFormat="false" ht="13.5" hidden="false" customHeight="false" outlineLevel="0" collapsed="false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customFormat="false" ht="13.5" hidden="false" customHeight="false" outlineLevel="0" collapsed="false">
      <c r="B4" s="6" t="n">
        <v>22.172</v>
      </c>
      <c r="C4" s="7" t="n">
        <v>2.55</v>
      </c>
      <c r="D4" s="7" t="n">
        <v>2.96</v>
      </c>
      <c r="E4" s="7" t="n">
        <v>2.48</v>
      </c>
      <c r="F4" s="8" t="n">
        <v>2.5</v>
      </c>
    </row>
    <row r="5" customFormat="false" ht="12.75" hidden="false" customHeight="false" outlineLevel="0" collapsed="false">
      <c r="B5" s="9"/>
      <c r="C5" s="9"/>
      <c r="D5" s="9" t="s">
        <v>6</v>
      </c>
      <c r="E5" s="9"/>
      <c r="F5" s="9" t="s">
        <v>7</v>
      </c>
    </row>
    <row r="7" customFormat="false" ht="12.75" hidden="false" customHeight="false" outlineLevel="0" collapsed="false">
      <c r="A7" s="1" t="s">
        <v>8</v>
      </c>
      <c r="B7" s="1" t="s">
        <v>9</v>
      </c>
      <c r="C7" s="4" t="s">
        <v>10</v>
      </c>
      <c r="D7" s="1" t="s">
        <v>11</v>
      </c>
      <c r="E7" s="1" t="s">
        <v>12</v>
      </c>
      <c r="F7" s="1" t="s">
        <v>13</v>
      </c>
    </row>
    <row r="8" customFormat="false" ht="12.75" hidden="false" customHeight="false" outlineLevel="0" collapsed="false">
      <c r="A8" s="1" t="n">
        <v>72678</v>
      </c>
      <c r="B8" s="1" t="s">
        <v>14</v>
      </c>
      <c r="C8" s="1" t="s">
        <v>15</v>
      </c>
      <c r="D8" s="1" t="n">
        <v>813780</v>
      </c>
      <c r="E8" s="1" t="s">
        <v>16</v>
      </c>
      <c r="F8" s="10" t="n">
        <f aca="false">((B4/5.8)*0.55)-(D4-C4)</f>
        <v>1.69251724137931</v>
      </c>
    </row>
    <row r="10" customFormat="false" ht="12.75" hidden="false" customHeight="false" outlineLevel="0" collapsed="false">
      <c r="A10" s="1" t="s">
        <v>8</v>
      </c>
      <c r="B10" s="1" t="s">
        <v>9</v>
      </c>
      <c r="C10" s="4" t="s">
        <v>17</v>
      </c>
      <c r="D10" s="1" t="s">
        <v>18</v>
      </c>
      <c r="E10" s="1" t="s">
        <v>12</v>
      </c>
      <c r="F10" s="1" t="s">
        <v>13</v>
      </c>
    </row>
    <row r="11" customFormat="false" ht="12.75" hidden="false" customHeight="false" outlineLevel="0" collapsed="false">
      <c r="A11" s="1" t="n">
        <v>48853</v>
      </c>
      <c r="B11" s="1" t="s">
        <v>19</v>
      </c>
      <c r="C11" s="1" t="s">
        <v>15</v>
      </c>
      <c r="D11" s="1" t="n">
        <v>813367</v>
      </c>
      <c r="E11" s="1" t="s">
        <v>20</v>
      </c>
      <c r="F11" s="10" t="n">
        <f aca="false">((B4/5.826)*0.545)-(D4-C4)</f>
        <v>1.66410573292139</v>
      </c>
    </row>
    <row r="13" customFormat="false" ht="12.75" hidden="false" customHeight="false" outlineLevel="0" collapsed="false">
      <c r="A13" s="1" t="s">
        <v>8</v>
      </c>
      <c r="B13" s="1" t="s">
        <v>9</v>
      </c>
      <c r="C13" s="4" t="s">
        <v>17</v>
      </c>
      <c r="D13" s="1" t="s">
        <v>18</v>
      </c>
      <c r="E13" s="1" t="s">
        <v>12</v>
      </c>
      <c r="F13" s="1" t="s">
        <v>13</v>
      </c>
    </row>
    <row r="14" customFormat="false" ht="12.75" hidden="false" customHeight="false" outlineLevel="0" collapsed="false">
      <c r="A14" s="1" t="n">
        <v>3217</v>
      </c>
      <c r="B14" s="1" t="s">
        <v>21</v>
      </c>
      <c r="C14" s="1" t="s">
        <v>22</v>
      </c>
      <c r="D14" s="1" t="n">
        <v>813367</v>
      </c>
      <c r="E14" s="1" t="s">
        <v>23</v>
      </c>
      <c r="F14" s="10" t="n">
        <f aca="false">((B4/5.8)*0.6)-0.1</f>
        <v>2.19365517241379</v>
      </c>
    </row>
    <row r="15" customFormat="false" ht="12.75" hidden="false" customHeight="false" outlineLevel="0" collapsed="false">
      <c r="A15" s="0"/>
      <c r="B15" s="0"/>
    </row>
    <row r="16" customFormat="false" ht="12.75" hidden="false" customHeight="false" outlineLevel="0" collapsed="false">
      <c r="A16" s="1" t="s">
        <v>8</v>
      </c>
      <c r="B16" s="1" t="s">
        <v>9</v>
      </c>
      <c r="C16" s="4" t="s">
        <v>24</v>
      </c>
      <c r="D16" s="1" t="s">
        <v>18</v>
      </c>
      <c r="E16" s="1" t="s">
        <v>12</v>
      </c>
      <c r="F16" s="1" t="s">
        <v>13</v>
      </c>
    </row>
    <row r="17" customFormat="false" ht="12.75" hidden="false" customHeight="false" outlineLevel="0" collapsed="false">
      <c r="A17" s="1" t="n">
        <v>3231</v>
      </c>
      <c r="B17" s="1" t="s">
        <v>25</v>
      </c>
      <c r="C17" s="1" t="s">
        <v>26</v>
      </c>
      <c r="D17" s="1" t="n">
        <v>501079</v>
      </c>
      <c r="E17" s="1" t="s">
        <v>27</v>
      </c>
      <c r="F17" s="10" t="n">
        <f aca="false">((B4/5.826)*0.535)-(D4-E4)</f>
        <v>1.55604874699622</v>
      </c>
    </row>
    <row r="19" customFormat="false" ht="12.75" hidden="false" customHeight="false" outlineLevel="0" collapsed="false">
      <c r="A19" s="1" t="s">
        <v>8</v>
      </c>
      <c r="B19" s="1" t="s">
        <v>9</v>
      </c>
      <c r="C19" s="4" t="s">
        <v>28</v>
      </c>
      <c r="D19" s="1" t="s">
        <v>18</v>
      </c>
      <c r="E19" s="1" t="s">
        <v>12</v>
      </c>
      <c r="F19" s="1" t="s">
        <v>13</v>
      </c>
      <c r="I19" s="11"/>
    </row>
    <row r="20" customFormat="false" ht="12.75" hidden="false" customHeight="false" outlineLevel="0" collapsed="false">
      <c r="A20" s="1" t="n">
        <v>3585</v>
      </c>
      <c r="B20" s="1" t="s">
        <v>29</v>
      </c>
      <c r="C20" s="1" t="s">
        <v>26</v>
      </c>
      <c r="D20" s="1" t="n">
        <v>58649</v>
      </c>
      <c r="E20" s="1" t="s">
        <v>30</v>
      </c>
      <c r="F20" s="10" t="n">
        <f aca="false">((B4/5.826)*0.57)-(D4-F4)</f>
        <v>1.70924819773429</v>
      </c>
    </row>
    <row r="21" customFormat="false" ht="12.75" hidden="false" customHeight="false" outlineLevel="0" collapsed="false">
      <c r="G21" s="12"/>
    </row>
    <row r="22" customFormat="false" ht="12.75" hidden="false" customHeight="false" outlineLevel="0" collapsed="false">
      <c r="I22" s="11"/>
    </row>
    <row r="23" customFormat="false" ht="12.75" hidden="false" customHeight="false" outlineLevel="0" collapsed="false">
      <c r="E23" s="12"/>
    </row>
  </sheetData>
  <mergeCells count="1">
    <mergeCell ref="A2:F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0" activeCellId="0" sqref="F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0" width="8.14"/>
    <col collapsed="false" customWidth="true" hidden="false" outlineLevel="0" max="3" min="3" style="20" width="10.56"/>
    <col collapsed="false" customWidth="true" hidden="false" outlineLevel="0" max="4" min="4" style="20" width="15.99"/>
    <col collapsed="false" customWidth="true" hidden="false" outlineLevel="0" max="5" min="5" style="20" width="9.41"/>
    <col collapsed="false" customWidth="true" hidden="false" outlineLevel="0" max="6" min="6" style="20" width="11.7"/>
    <col collapsed="false" customWidth="true" hidden="false" outlineLevel="0" max="7" min="7" style="20" width="14.56"/>
    <col collapsed="false" customWidth="true" hidden="false" outlineLevel="0" max="8" min="8" style="21" width="14.56"/>
    <col collapsed="false" customWidth="false" hidden="false" outlineLevel="0" max="257" min="9" style="21" width="9.14"/>
  </cols>
  <sheetData>
    <row r="1" customFormat="false" ht="12.75" hidden="false" customHeight="false" outlineLevel="0" collapsed="false">
      <c r="A1" s="22"/>
      <c r="B1" s="22"/>
      <c r="C1" s="23"/>
      <c r="D1" s="23"/>
      <c r="E1" s="24" t="n">
        <v>36404</v>
      </c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customFormat="false" ht="12.75" hidden="false" customHeight="false" outlineLevel="0" collapsed="false">
      <c r="A2" s="21"/>
      <c r="B2" s="21"/>
      <c r="C2" s="26" t="s">
        <v>0</v>
      </c>
      <c r="D2" s="26"/>
      <c r="E2" s="26"/>
      <c r="F2" s="26"/>
      <c r="G2" s="26"/>
      <c r="H2" s="23"/>
      <c r="I2" s="20"/>
    </row>
    <row r="3" customFormat="false" ht="13.5" hidden="false" customHeight="false" outlineLevel="0" collapsed="false"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</row>
    <row r="4" customFormat="false" ht="13.5" hidden="false" customHeight="false" outlineLevel="0" collapsed="false">
      <c r="C4" s="27" t="n">
        <v>23.789</v>
      </c>
      <c r="D4" s="28" t="n">
        <v>2.78</v>
      </c>
      <c r="E4" s="29" t="n">
        <v>2.9</v>
      </c>
      <c r="F4" s="29" t="n">
        <v>2.63</v>
      </c>
      <c r="G4" s="30" t="n">
        <v>2.77</v>
      </c>
    </row>
    <row r="5" customFormat="false" ht="12.75" hidden="false" customHeight="false" outlineLevel="0" collapsed="false">
      <c r="C5" s="31"/>
      <c r="D5" s="31"/>
      <c r="E5" s="31" t="s">
        <v>6</v>
      </c>
      <c r="F5" s="31"/>
      <c r="G5" s="31" t="s">
        <v>7</v>
      </c>
    </row>
    <row r="7" customFormat="false" ht="12.75" hidden="false" customHeight="false" outlineLevel="0" collapsed="false">
      <c r="A7" s="20" t="s">
        <v>8</v>
      </c>
      <c r="B7" s="20" t="s">
        <v>34</v>
      </c>
      <c r="C7" s="20" t="s">
        <v>9</v>
      </c>
      <c r="D7" s="25" t="s">
        <v>32</v>
      </c>
      <c r="E7" s="20" t="s">
        <v>11</v>
      </c>
      <c r="F7" s="20" t="s">
        <v>12</v>
      </c>
      <c r="G7" s="20" t="s">
        <v>13</v>
      </c>
    </row>
    <row r="8" customFormat="false" ht="12.75" hidden="false" customHeight="false" outlineLevel="0" collapsed="false">
      <c r="A8" s="20" t="n">
        <v>98063</v>
      </c>
      <c r="C8" s="20" t="s">
        <v>14</v>
      </c>
      <c r="D8" s="20" t="s">
        <v>15</v>
      </c>
      <c r="E8" s="20" t="n">
        <v>813780</v>
      </c>
      <c r="F8" s="20" t="s">
        <v>16</v>
      </c>
      <c r="G8" s="32" t="n">
        <f aca="false">((C4/5.8)*0.55)-(E4-D4)</f>
        <v>2.13585344827586</v>
      </c>
    </row>
    <row r="10" customFormat="false" ht="12.75" hidden="false" customHeight="false" outlineLevel="0" collapsed="false">
      <c r="A10" s="20" t="s">
        <v>8</v>
      </c>
      <c r="C10" s="20" t="s">
        <v>9</v>
      </c>
      <c r="D10" s="25" t="s">
        <v>17</v>
      </c>
      <c r="E10" s="20" t="s">
        <v>18</v>
      </c>
      <c r="F10" s="20" t="s">
        <v>12</v>
      </c>
      <c r="G10" s="20" t="s">
        <v>13</v>
      </c>
    </row>
    <row r="11" customFormat="false" ht="12.75" hidden="false" customHeight="false" outlineLevel="0" collapsed="false">
      <c r="A11" s="20" t="n">
        <v>48853</v>
      </c>
      <c r="C11" s="20" t="s">
        <v>19</v>
      </c>
      <c r="D11" s="20" t="s">
        <v>15</v>
      </c>
      <c r="E11" s="20" t="n">
        <v>813367</v>
      </c>
      <c r="F11" s="20" t="s">
        <v>31</v>
      </c>
      <c r="G11" s="32" t="n">
        <f aca="false">((C4/5.826)*0.545)-(E4-D4)</f>
        <v>2.1053698935805</v>
      </c>
    </row>
    <row r="13" customFormat="false" ht="12.75" hidden="false" customHeight="false" outlineLevel="0" collapsed="false">
      <c r="A13" s="20" t="s">
        <v>8</v>
      </c>
      <c r="C13" s="20" t="s">
        <v>9</v>
      </c>
      <c r="D13" s="25" t="s">
        <v>17</v>
      </c>
      <c r="E13" s="20" t="s">
        <v>18</v>
      </c>
      <c r="F13" s="20" t="s">
        <v>12</v>
      </c>
      <c r="G13" s="20" t="s">
        <v>13</v>
      </c>
    </row>
    <row r="14" customFormat="false" ht="12.75" hidden="false" customHeight="false" outlineLevel="0" collapsed="false">
      <c r="A14" s="20" t="n">
        <v>3217</v>
      </c>
      <c r="C14" s="20" t="s">
        <v>21</v>
      </c>
      <c r="D14" s="20" t="s">
        <v>22</v>
      </c>
      <c r="E14" s="20" t="n">
        <v>813367</v>
      </c>
      <c r="F14" s="20" t="s">
        <v>23</v>
      </c>
      <c r="G14" s="32" t="n">
        <f aca="false">((C4/5.8)*0.6)-0.1</f>
        <v>2.36093103448276</v>
      </c>
    </row>
    <row r="15" customFormat="false" ht="12.75" hidden="false" customHeight="false" outlineLevel="0" collapsed="false">
      <c r="A15" s="21"/>
      <c r="B15" s="21"/>
      <c r="C15" s="21"/>
    </row>
    <row r="16" customFormat="false" ht="12.75" hidden="false" customHeight="false" outlineLevel="0" collapsed="false">
      <c r="A16" s="20" t="s">
        <v>8</v>
      </c>
      <c r="C16" s="20" t="s">
        <v>9</v>
      </c>
      <c r="D16" s="25" t="s">
        <v>37</v>
      </c>
      <c r="E16" s="20" t="s">
        <v>18</v>
      </c>
      <c r="F16" s="20" t="s">
        <v>12</v>
      </c>
      <c r="G16" s="33" t="s">
        <v>13</v>
      </c>
    </row>
    <row r="17" customFormat="false" ht="12.75" hidden="false" customHeight="false" outlineLevel="0" collapsed="false">
      <c r="A17" s="20" t="n">
        <v>105390</v>
      </c>
      <c r="C17" s="20" t="s">
        <v>25</v>
      </c>
      <c r="D17" s="20" t="s">
        <v>26</v>
      </c>
      <c r="E17" s="20" t="n">
        <v>501079</v>
      </c>
      <c r="F17" s="20" t="s">
        <v>27</v>
      </c>
      <c r="G17" s="32" t="n">
        <f aca="false">((C4/5.826)*0.535)-(E4-F4)</f>
        <v>1.91453741846893</v>
      </c>
    </row>
    <row r="19" customFormat="false" ht="12.75" hidden="false" customHeight="false" outlineLevel="0" collapsed="false">
      <c r="A19" s="20" t="s">
        <v>8</v>
      </c>
      <c r="C19" s="20" t="s">
        <v>9</v>
      </c>
      <c r="D19" s="25" t="s">
        <v>28</v>
      </c>
      <c r="E19" s="20" t="s">
        <v>18</v>
      </c>
      <c r="F19" s="20" t="s">
        <v>12</v>
      </c>
      <c r="G19" s="20" t="s">
        <v>13</v>
      </c>
      <c r="H19" s="20" t="s">
        <v>35</v>
      </c>
      <c r="J19" s="34"/>
    </row>
    <row r="20" customFormat="false" ht="12.75" hidden="false" customHeight="false" outlineLevel="0" collapsed="false">
      <c r="A20" s="20" t="n">
        <v>354827</v>
      </c>
      <c r="B20" s="20" t="n">
        <v>56562</v>
      </c>
      <c r="C20" s="20" t="s">
        <v>29</v>
      </c>
      <c r="D20" s="20" t="s">
        <v>26</v>
      </c>
      <c r="E20" s="20" t="n">
        <v>58649</v>
      </c>
      <c r="F20" s="20" t="s">
        <v>30</v>
      </c>
      <c r="G20" s="32" t="n">
        <f aca="false">((C4/5.826)*0.57)-(E4-G4)</f>
        <v>2.19745108135942</v>
      </c>
      <c r="H20" s="32" t="n">
        <f aca="false">G20-G4</f>
        <v>-0.572548918640577</v>
      </c>
    </row>
    <row r="21" customFormat="false" ht="12.75" hidden="false" customHeight="false" outlineLevel="0" collapsed="false">
      <c r="G21" s="32"/>
      <c r="H21" s="35"/>
    </row>
    <row r="22" customFormat="false" ht="12.75" hidden="false" customHeight="false" outlineLevel="0" collapsed="false">
      <c r="J22" s="34"/>
    </row>
    <row r="23" customFormat="false" ht="12.75" hidden="false" customHeight="false" outlineLevel="0" collapsed="false">
      <c r="F23" s="35"/>
    </row>
    <row r="25" customFormat="false" ht="12.75" hidden="false" customHeight="false" outlineLevel="0" collapsed="false">
      <c r="C25" s="36"/>
    </row>
  </sheetData>
  <mergeCells count="1">
    <mergeCell ref="C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0" width="8.14"/>
    <col collapsed="false" customWidth="true" hidden="false" outlineLevel="0" max="3" min="3" style="20" width="10.56"/>
    <col collapsed="false" customWidth="true" hidden="false" outlineLevel="0" max="4" min="4" style="20" width="15.99"/>
    <col collapsed="false" customWidth="true" hidden="false" outlineLevel="0" max="5" min="5" style="20" width="9.41"/>
    <col collapsed="false" customWidth="true" hidden="false" outlineLevel="0" max="6" min="6" style="20" width="11.7"/>
    <col collapsed="false" customWidth="true" hidden="false" outlineLevel="0" max="7" min="7" style="20" width="14.56"/>
    <col collapsed="false" customWidth="true" hidden="false" outlineLevel="0" max="8" min="8" style="21" width="14.56"/>
    <col collapsed="false" customWidth="false" hidden="false" outlineLevel="0" max="257" min="9" style="21" width="9.14"/>
  </cols>
  <sheetData>
    <row r="1" customFormat="false" ht="12.75" hidden="false" customHeight="false" outlineLevel="0" collapsed="false">
      <c r="A1" s="22"/>
      <c r="B1" s="22"/>
      <c r="C1" s="23"/>
      <c r="D1" s="23"/>
      <c r="E1" s="24" t="n">
        <v>36434</v>
      </c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customFormat="false" ht="12.75" hidden="false" customHeight="false" outlineLevel="0" collapsed="false">
      <c r="A2" s="21"/>
      <c r="B2" s="21"/>
      <c r="C2" s="26" t="s">
        <v>0</v>
      </c>
      <c r="D2" s="26"/>
      <c r="E2" s="26"/>
      <c r="F2" s="26"/>
      <c r="G2" s="26"/>
      <c r="H2" s="23"/>
      <c r="I2" s="20"/>
    </row>
    <row r="3" customFormat="false" ht="13.5" hidden="false" customHeight="false" outlineLevel="0" collapsed="false"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</row>
    <row r="4" customFormat="false" ht="13.5" hidden="false" customHeight="false" outlineLevel="0" collapsed="false">
      <c r="C4" s="27" t="n">
        <v>22.675</v>
      </c>
      <c r="D4" s="28" t="n">
        <v>2.42</v>
      </c>
      <c r="E4" s="29" t="n">
        <v>2.55</v>
      </c>
      <c r="F4" s="29" t="n">
        <v>2.37</v>
      </c>
      <c r="G4" s="30" t="n">
        <v>2.47</v>
      </c>
    </row>
    <row r="5" customFormat="false" ht="12.75" hidden="false" customHeight="false" outlineLevel="0" collapsed="false">
      <c r="C5" s="31"/>
      <c r="D5" s="31"/>
      <c r="E5" s="31" t="s">
        <v>6</v>
      </c>
      <c r="F5" s="31"/>
      <c r="G5" s="31" t="s">
        <v>7</v>
      </c>
    </row>
    <row r="7" customFormat="false" ht="12.75" hidden="false" customHeight="false" outlineLevel="0" collapsed="false">
      <c r="A7" s="20" t="s">
        <v>8</v>
      </c>
      <c r="B7" s="20" t="s">
        <v>34</v>
      </c>
      <c r="C7" s="20" t="s">
        <v>9</v>
      </c>
      <c r="D7" s="25" t="s">
        <v>32</v>
      </c>
      <c r="E7" s="20" t="s">
        <v>11</v>
      </c>
      <c r="F7" s="20" t="s">
        <v>12</v>
      </c>
      <c r="G7" s="20" t="s">
        <v>13</v>
      </c>
    </row>
    <row r="8" customFormat="false" ht="12.75" hidden="false" customHeight="false" outlineLevel="0" collapsed="false">
      <c r="A8" s="20" t="n">
        <v>98063</v>
      </c>
      <c r="C8" s="20" t="s">
        <v>14</v>
      </c>
      <c r="D8" s="20" t="s">
        <v>15</v>
      </c>
      <c r="E8" s="20" t="n">
        <v>813780</v>
      </c>
      <c r="F8" s="20" t="s">
        <v>16</v>
      </c>
      <c r="G8" s="32" t="n">
        <f aca="false">((C4/5.8)*0.55)-(E4-D4)</f>
        <v>2.02021551724138</v>
      </c>
    </row>
    <row r="10" customFormat="false" ht="12.75" hidden="false" customHeight="false" outlineLevel="0" collapsed="false">
      <c r="A10" s="20" t="s">
        <v>8</v>
      </c>
      <c r="C10" s="20" t="s">
        <v>9</v>
      </c>
      <c r="D10" s="25" t="s">
        <v>17</v>
      </c>
      <c r="E10" s="20" t="s">
        <v>18</v>
      </c>
      <c r="F10" s="20" t="s">
        <v>12</v>
      </c>
      <c r="G10" s="20" t="s">
        <v>13</v>
      </c>
    </row>
    <row r="11" customFormat="false" ht="12.75" hidden="false" customHeight="false" outlineLevel="0" collapsed="false">
      <c r="A11" s="20" t="n">
        <v>48853</v>
      </c>
      <c r="C11" s="20" t="s">
        <v>19</v>
      </c>
      <c r="D11" s="20" t="s">
        <v>15</v>
      </c>
      <c r="E11" s="20" t="n">
        <v>813367</v>
      </c>
      <c r="F11" s="20" t="s">
        <v>31</v>
      </c>
      <c r="G11" s="32" t="n">
        <f aca="false">((C4/5.826)*0.545)-(E4-D4)</f>
        <v>1.99115945760385</v>
      </c>
    </row>
    <row r="13" customFormat="false" ht="12.75" hidden="false" customHeight="false" outlineLevel="0" collapsed="false">
      <c r="A13" s="20" t="s">
        <v>8</v>
      </c>
      <c r="C13" s="20" t="s">
        <v>9</v>
      </c>
      <c r="D13" s="25" t="s">
        <v>17</v>
      </c>
      <c r="E13" s="20" t="s">
        <v>18</v>
      </c>
      <c r="F13" s="20" t="s">
        <v>12</v>
      </c>
      <c r="G13" s="20" t="s">
        <v>13</v>
      </c>
    </row>
    <row r="14" customFormat="false" ht="12.75" hidden="false" customHeight="false" outlineLevel="0" collapsed="false">
      <c r="A14" s="20" t="n">
        <v>3217</v>
      </c>
      <c r="C14" s="20" t="s">
        <v>21</v>
      </c>
      <c r="D14" s="20" t="s">
        <v>22</v>
      </c>
      <c r="E14" s="20" t="n">
        <v>813367</v>
      </c>
      <c r="F14" s="20" t="s">
        <v>23</v>
      </c>
      <c r="G14" s="32" t="n">
        <f aca="false">((C4/5.8)*0.6)-0.1</f>
        <v>2.24568965517241</v>
      </c>
    </row>
    <row r="15" customFormat="false" ht="12.75" hidden="false" customHeight="false" outlineLevel="0" collapsed="false">
      <c r="A15" s="21"/>
      <c r="B15" s="21"/>
      <c r="C15" s="21"/>
    </row>
    <row r="16" customFormat="false" ht="12.75" hidden="false" customHeight="false" outlineLevel="0" collapsed="false">
      <c r="A16" s="20" t="s">
        <v>8</v>
      </c>
      <c r="C16" s="20" t="s">
        <v>9</v>
      </c>
      <c r="D16" s="25" t="s">
        <v>37</v>
      </c>
      <c r="E16" s="20" t="s">
        <v>18</v>
      </c>
      <c r="F16" s="20" t="s">
        <v>12</v>
      </c>
      <c r="G16" s="33" t="s">
        <v>13</v>
      </c>
    </row>
    <row r="17" customFormat="false" ht="12.75" hidden="false" customHeight="false" outlineLevel="0" collapsed="false">
      <c r="A17" s="20" t="n">
        <v>105390</v>
      </c>
      <c r="C17" s="20" t="s">
        <v>25</v>
      </c>
      <c r="D17" s="20" t="s">
        <v>26</v>
      </c>
      <c r="E17" s="20" t="n">
        <v>501079</v>
      </c>
      <c r="F17" s="20" t="s">
        <v>27</v>
      </c>
      <c r="G17" s="32" t="n">
        <f aca="false">((C4/5.826)*0.535)-(E4-F4)</f>
        <v>1.90223910058359</v>
      </c>
    </row>
    <row r="19" customFormat="false" ht="12.75" hidden="false" customHeight="false" outlineLevel="0" collapsed="false">
      <c r="A19" s="20" t="s">
        <v>8</v>
      </c>
      <c r="C19" s="20" t="s">
        <v>9</v>
      </c>
      <c r="D19" s="25" t="s">
        <v>28</v>
      </c>
      <c r="E19" s="20" t="s">
        <v>18</v>
      </c>
      <c r="F19" s="20" t="s">
        <v>12</v>
      </c>
      <c r="G19" s="20" t="s">
        <v>13</v>
      </c>
      <c r="H19" s="20" t="s">
        <v>35</v>
      </c>
      <c r="J19" s="34"/>
    </row>
    <row r="20" customFormat="false" ht="12.75" hidden="false" customHeight="false" outlineLevel="0" collapsed="false">
      <c r="A20" s="20" t="n">
        <v>354827</v>
      </c>
      <c r="B20" s="20" t="n">
        <v>56562</v>
      </c>
      <c r="C20" s="20" t="s">
        <v>29</v>
      </c>
      <c r="D20" s="20" t="s">
        <v>26</v>
      </c>
      <c r="E20" s="20" t="n">
        <v>58649</v>
      </c>
      <c r="F20" s="20" t="s">
        <v>30</v>
      </c>
      <c r="G20" s="32" t="n">
        <f aca="false">((C4/5.826)*0.57)-(E4-G4)</f>
        <v>2.13846035015448</v>
      </c>
      <c r="H20" s="32" t="n">
        <f aca="false">G20-G4</f>
        <v>-0.33153964984552</v>
      </c>
    </row>
    <row r="21" customFormat="false" ht="12.75" hidden="false" customHeight="false" outlineLevel="0" collapsed="false">
      <c r="G21" s="32"/>
      <c r="H21" s="35"/>
    </row>
    <row r="22" customFormat="false" ht="12.75" hidden="false" customHeight="false" outlineLevel="0" collapsed="false">
      <c r="J22" s="34"/>
    </row>
    <row r="23" customFormat="false" ht="12.75" hidden="false" customHeight="false" outlineLevel="0" collapsed="false">
      <c r="F23" s="35"/>
    </row>
    <row r="25" customFormat="false" ht="12.75" hidden="false" customHeight="false" outlineLevel="0" collapsed="false">
      <c r="C25" s="36"/>
    </row>
  </sheetData>
  <mergeCells count="1">
    <mergeCell ref="C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0" width="8.14"/>
    <col collapsed="false" customWidth="true" hidden="false" outlineLevel="0" max="3" min="3" style="20" width="10.56"/>
    <col collapsed="false" customWidth="true" hidden="false" outlineLevel="0" max="4" min="4" style="20" width="15.99"/>
    <col collapsed="false" customWidth="true" hidden="false" outlineLevel="0" max="5" min="5" style="20" width="9.41"/>
    <col collapsed="false" customWidth="true" hidden="false" outlineLevel="0" max="6" min="6" style="20" width="11.7"/>
    <col collapsed="false" customWidth="true" hidden="false" outlineLevel="0" max="7" min="7" style="20" width="14.56"/>
    <col collapsed="false" customWidth="true" hidden="false" outlineLevel="0" max="8" min="8" style="21" width="14.56"/>
    <col collapsed="false" customWidth="false" hidden="false" outlineLevel="0" max="257" min="9" style="21" width="9.14"/>
  </cols>
  <sheetData>
    <row r="1" customFormat="false" ht="12.75" hidden="false" customHeight="false" outlineLevel="0" collapsed="false">
      <c r="A1" s="22"/>
      <c r="B1" s="22"/>
      <c r="C1" s="23"/>
      <c r="D1" s="23"/>
      <c r="E1" s="24" t="n">
        <v>36465</v>
      </c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customFormat="false" ht="12.75" hidden="false" customHeight="false" outlineLevel="0" collapsed="false">
      <c r="A2" s="21"/>
      <c r="B2" s="21"/>
      <c r="C2" s="26" t="s">
        <v>0</v>
      </c>
      <c r="D2" s="26"/>
      <c r="E2" s="26"/>
      <c r="F2" s="26"/>
      <c r="G2" s="26"/>
      <c r="H2" s="23"/>
      <c r="I2" s="20"/>
    </row>
    <row r="3" customFormat="false" ht="13.5" hidden="false" customHeight="false" outlineLevel="0" collapsed="false"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</row>
    <row r="4" customFormat="false" ht="13.5" hidden="false" customHeight="false" outlineLevel="0" collapsed="false">
      <c r="C4" s="27" t="n">
        <v>24.766</v>
      </c>
      <c r="D4" s="28" t="n">
        <v>2.87</v>
      </c>
      <c r="E4" s="29" t="n">
        <v>3.06</v>
      </c>
      <c r="F4" s="29" t="n">
        <v>2.84</v>
      </c>
      <c r="G4" s="30" t="n">
        <v>2.88</v>
      </c>
    </row>
    <row r="5" customFormat="false" ht="12.75" hidden="false" customHeight="false" outlineLevel="0" collapsed="false">
      <c r="C5" s="31"/>
      <c r="D5" s="31"/>
      <c r="E5" s="31" t="s">
        <v>6</v>
      </c>
      <c r="F5" s="31"/>
      <c r="G5" s="31" t="s">
        <v>7</v>
      </c>
    </row>
    <row r="7" customFormat="false" ht="12.75" hidden="false" customHeight="false" outlineLevel="0" collapsed="false">
      <c r="A7" s="20" t="s">
        <v>8</v>
      </c>
      <c r="B7" s="20" t="s">
        <v>34</v>
      </c>
      <c r="C7" s="20" t="s">
        <v>9</v>
      </c>
      <c r="D7" s="25" t="s">
        <v>32</v>
      </c>
      <c r="E7" s="20" t="s">
        <v>11</v>
      </c>
      <c r="F7" s="20" t="s">
        <v>12</v>
      </c>
      <c r="G7" s="20" t="s">
        <v>13</v>
      </c>
    </row>
    <row r="8" customFormat="false" ht="12.75" hidden="false" customHeight="false" outlineLevel="0" collapsed="false">
      <c r="A8" s="20" t="n">
        <v>98063</v>
      </c>
      <c r="C8" s="20" t="s">
        <v>14</v>
      </c>
      <c r="D8" s="20" t="s">
        <v>15</v>
      </c>
      <c r="E8" s="20" t="n">
        <v>813780</v>
      </c>
      <c r="F8" s="20" t="s">
        <v>16</v>
      </c>
      <c r="G8" s="32" t="n">
        <f aca="false">((C4/5.8)*0.55)-(E4-D4)</f>
        <v>2.1585</v>
      </c>
    </row>
    <row r="10" customFormat="false" ht="12.75" hidden="false" customHeight="false" outlineLevel="0" collapsed="false">
      <c r="A10" s="20" t="s">
        <v>8</v>
      </c>
      <c r="C10" s="20" t="s">
        <v>9</v>
      </c>
      <c r="D10" s="25" t="s">
        <v>17</v>
      </c>
      <c r="E10" s="20" t="s">
        <v>18</v>
      </c>
      <c r="F10" s="20" t="s">
        <v>12</v>
      </c>
      <c r="G10" s="20" t="s">
        <v>13</v>
      </c>
    </row>
    <row r="11" customFormat="false" ht="12.75" hidden="false" customHeight="false" outlineLevel="0" collapsed="false">
      <c r="A11" s="20" t="n">
        <v>48853</v>
      </c>
      <c r="C11" s="20" t="s">
        <v>19</v>
      </c>
      <c r="D11" s="20" t="s">
        <v>15</v>
      </c>
      <c r="E11" s="20" t="n">
        <v>813367</v>
      </c>
      <c r="F11" s="20" t="s">
        <v>31</v>
      </c>
      <c r="G11" s="32" t="n">
        <f aca="false">((C4/5.826)*0.545)-(E4-D4)</f>
        <v>2.12676450394782</v>
      </c>
    </row>
    <row r="13" customFormat="false" ht="12.75" hidden="false" customHeight="false" outlineLevel="0" collapsed="false">
      <c r="A13" s="20" t="s">
        <v>8</v>
      </c>
      <c r="C13" s="20" t="s">
        <v>9</v>
      </c>
      <c r="D13" s="25" t="s">
        <v>17</v>
      </c>
      <c r="E13" s="20" t="s">
        <v>18</v>
      </c>
      <c r="F13" s="20" t="s">
        <v>12</v>
      </c>
      <c r="G13" s="20" t="s">
        <v>13</v>
      </c>
    </row>
    <row r="14" customFormat="false" ht="12.75" hidden="false" customHeight="false" outlineLevel="0" collapsed="false">
      <c r="A14" s="20" t="n">
        <v>3217</v>
      </c>
      <c r="C14" s="20" t="s">
        <v>21</v>
      </c>
      <c r="D14" s="20" t="s">
        <v>22</v>
      </c>
      <c r="E14" s="20" t="n">
        <v>813367</v>
      </c>
      <c r="F14" s="20" t="s">
        <v>23</v>
      </c>
      <c r="G14" s="32" t="n">
        <f aca="false">((C4/5.8)*0.6)-0.1</f>
        <v>2.462</v>
      </c>
    </row>
    <row r="15" customFormat="false" ht="12.75" hidden="false" customHeight="false" outlineLevel="0" collapsed="false">
      <c r="A15" s="21"/>
      <c r="B15" s="21"/>
      <c r="C15" s="21"/>
    </row>
    <row r="16" customFormat="false" ht="12.75" hidden="false" customHeight="false" outlineLevel="0" collapsed="false">
      <c r="A16" s="20" t="s">
        <v>8</v>
      </c>
      <c r="C16" s="20" t="s">
        <v>9</v>
      </c>
      <c r="D16" s="25" t="s">
        <v>37</v>
      </c>
      <c r="E16" s="20" t="s">
        <v>18</v>
      </c>
      <c r="F16" s="20" t="s">
        <v>12</v>
      </c>
      <c r="G16" s="33" t="s">
        <v>13</v>
      </c>
    </row>
    <row r="17" customFormat="false" ht="12.75" hidden="false" customHeight="false" outlineLevel="0" collapsed="false">
      <c r="A17" s="20" t="n">
        <v>105390</v>
      </c>
      <c r="C17" s="20" t="s">
        <v>25</v>
      </c>
      <c r="D17" s="20" t="s">
        <v>26</v>
      </c>
      <c r="E17" s="20" t="n">
        <v>501079</v>
      </c>
      <c r="F17" s="20" t="s">
        <v>27</v>
      </c>
      <c r="G17" s="32" t="n">
        <f aca="false">((C4/5.826)*0.535)-(E4-F4)</f>
        <v>2.05425506350841</v>
      </c>
    </row>
    <row r="19" customFormat="false" ht="12.75" hidden="false" customHeight="false" outlineLevel="0" collapsed="false">
      <c r="A19" s="20" t="s">
        <v>8</v>
      </c>
      <c r="C19" s="20" t="s">
        <v>9</v>
      </c>
      <c r="D19" s="25" t="s">
        <v>28</v>
      </c>
      <c r="E19" s="20" t="s">
        <v>18</v>
      </c>
      <c r="F19" s="20" t="s">
        <v>12</v>
      </c>
      <c r="G19" s="20" t="s">
        <v>13</v>
      </c>
      <c r="H19" s="20" t="s">
        <v>35</v>
      </c>
      <c r="J19" s="34"/>
    </row>
    <row r="20" customFormat="false" ht="12.75" hidden="false" customHeight="false" outlineLevel="0" collapsed="false">
      <c r="A20" s="20" t="n">
        <v>354827</v>
      </c>
      <c r="B20" s="20" t="n">
        <v>56562</v>
      </c>
      <c r="C20" s="20" t="s">
        <v>29</v>
      </c>
      <c r="D20" s="20" t="s">
        <v>26</v>
      </c>
      <c r="E20" s="20" t="n">
        <v>58649</v>
      </c>
      <c r="F20" s="20" t="s">
        <v>30</v>
      </c>
      <c r="G20" s="32" t="n">
        <f aca="false">((C4/5.826)*0.57)-(E4-G4)</f>
        <v>2.24303810504634</v>
      </c>
      <c r="H20" s="32" t="n">
        <f aca="false">G20-G4</f>
        <v>-0.636961894953656</v>
      </c>
    </row>
    <row r="21" customFormat="false" ht="12.75" hidden="false" customHeight="false" outlineLevel="0" collapsed="false">
      <c r="G21" s="32"/>
      <c r="H21" s="35"/>
    </row>
    <row r="22" customFormat="false" ht="12.75" hidden="false" customHeight="false" outlineLevel="0" collapsed="false">
      <c r="J22" s="34"/>
    </row>
    <row r="23" customFormat="false" ht="12.75" hidden="false" customHeight="false" outlineLevel="0" collapsed="false">
      <c r="F23" s="35"/>
    </row>
    <row r="25" customFormat="false" ht="12.75" hidden="false" customHeight="false" outlineLevel="0" collapsed="false">
      <c r="C25" s="36"/>
    </row>
  </sheetData>
  <mergeCells count="1">
    <mergeCell ref="C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0" width="8.14"/>
    <col collapsed="false" customWidth="true" hidden="false" outlineLevel="0" max="3" min="3" style="20" width="10.56"/>
    <col collapsed="false" customWidth="true" hidden="false" outlineLevel="0" max="4" min="4" style="20" width="15.99"/>
    <col collapsed="false" customWidth="true" hidden="false" outlineLevel="0" max="5" min="5" style="20" width="9.41"/>
    <col collapsed="false" customWidth="true" hidden="false" outlineLevel="0" max="6" min="6" style="20" width="11.7"/>
    <col collapsed="false" customWidth="true" hidden="false" outlineLevel="0" max="7" min="7" style="20" width="14.56"/>
    <col collapsed="false" customWidth="true" hidden="false" outlineLevel="0" max="8" min="8" style="21" width="14.56"/>
    <col collapsed="false" customWidth="false" hidden="false" outlineLevel="0" max="257" min="9" style="21" width="9.14"/>
  </cols>
  <sheetData>
    <row r="1" customFormat="false" ht="12.75" hidden="false" customHeight="false" outlineLevel="0" collapsed="false">
      <c r="A1" s="22"/>
      <c r="B1" s="22"/>
      <c r="C1" s="23"/>
      <c r="D1" s="23"/>
      <c r="E1" s="24" t="n">
        <v>36495</v>
      </c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customFormat="false" ht="12.75" hidden="false" customHeight="false" outlineLevel="0" collapsed="false">
      <c r="A2" s="21"/>
      <c r="B2" s="21"/>
      <c r="C2" s="26" t="s">
        <v>0</v>
      </c>
      <c r="D2" s="26"/>
      <c r="E2" s="26"/>
      <c r="F2" s="26"/>
      <c r="G2" s="26"/>
      <c r="H2" s="23"/>
      <c r="I2" s="20"/>
    </row>
    <row r="3" customFormat="false" ht="13.5" hidden="false" customHeight="false" outlineLevel="0" collapsed="false"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</row>
    <row r="4" customFormat="false" ht="13.5" hidden="false" customHeight="false" outlineLevel="0" collapsed="false">
      <c r="C4" s="27" t="n">
        <v>26.089</v>
      </c>
      <c r="D4" s="28" t="n">
        <v>2.08</v>
      </c>
      <c r="E4" s="29" t="n">
        <v>2.14</v>
      </c>
      <c r="F4" s="29" t="n">
        <v>2.08</v>
      </c>
      <c r="G4" s="30" t="n">
        <v>2.09</v>
      </c>
    </row>
    <row r="5" customFormat="false" ht="12.75" hidden="false" customHeight="false" outlineLevel="0" collapsed="false">
      <c r="C5" s="31"/>
      <c r="D5" s="31"/>
      <c r="E5" s="31" t="s">
        <v>6</v>
      </c>
      <c r="F5" s="31"/>
      <c r="G5" s="31" t="s">
        <v>7</v>
      </c>
    </row>
    <row r="7" customFormat="false" ht="12.75" hidden="false" customHeight="false" outlineLevel="0" collapsed="false">
      <c r="A7" s="20" t="s">
        <v>8</v>
      </c>
      <c r="B7" s="20" t="s">
        <v>34</v>
      </c>
      <c r="C7" s="20" t="s">
        <v>9</v>
      </c>
      <c r="D7" s="25" t="s">
        <v>32</v>
      </c>
      <c r="E7" s="20" t="s">
        <v>11</v>
      </c>
      <c r="F7" s="20" t="s">
        <v>12</v>
      </c>
      <c r="G7" s="20" t="s">
        <v>13</v>
      </c>
    </row>
    <row r="8" customFormat="false" ht="12.75" hidden="false" customHeight="false" outlineLevel="0" collapsed="false">
      <c r="A8" s="20" t="n">
        <v>98063</v>
      </c>
      <c r="C8" s="20" t="s">
        <v>14</v>
      </c>
      <c r="D8" s="20" t="s">
        <v>15</v>
      </c>
      <c r="E8" s="20" t="n">
        <v>813780</v>
      </c>
      <c r="F8" s="20" t="s">
        <v>16</v>
      </c>
      <c r="G8" s="32" t="n">
        <f aca="false">((C4/5.8)*0.55)-(E4-D4)</f>
        <v>2.41395689655172</v>
      </c>
    </row>
    <row r="10" customFormat="false" ht="12.75" hidden="false" customHeight="false" outlineLevel="0" collapsed="false">
      <c r="A10" s="20" t="s">
        <v>8</v>
      </c>
      <c r="C10" s="20" t="s">
        <v>9</v>
      </c>
      <c r="D10" s="25" t="s">
        <v>17</v>
      </c>
      <c r="E10" s="20" t="s">
        <v>18</v>
      </c>
      <c r="F10" s="20" t="s">
        <v>12</v>
      </c>
      <c r="G10" s="20" t="s">
        <v>13</v>
      </c>
    </row>
    <row r="11" customFormat="false" ht="12.75" hidden="false" customHeight="false" outlineLevel="0" collapsed="false">
      <c r="A11" s="20" t="n">
        <v>48853</v>
      </c>
      <c r="C11" s="20" t="s">
        <v>19</v>
      </c>
      <c r="D11" s="20" t="s">
        <v>15</v>
      </c>
      <c r="E11" s="20" t="n">
        <v>813367</v>
      </c>
      <c r="F11" s="20" t="s">
        <v>31</v>
      </c>
      <c r="G11" s="32" t="n">
        <f aca="false">((C4/5.826)*0.545)-(E4-D4)</f>
        <v>2.38052608994164</v>
      </c>
    </row>
    <row r="13" customFormat="false" ht="12.75" hidden="false" customHeight="false" outlineLevel="0" collapsed="false">
      <c r="A13" s="20" t="s">
        <v>8</v>
      </c>
      <c r="C13" s="20" t="s">
        <v>9</v>
      </c>
      <c r="D13" s="25" t="s">
        <v>17</v>
      </c>
      <c r="E13" s="20" t="s">
        <v>18</v>
      </c>
      <c r="F13" s="20" t="s">
        <v>12</v>
      </c>
      <c r="G13" s="20" t="s">
        <v>13</v>
      </c>
    </row>
    <row r="14" customFormat="false" ht="12.75" hidden="false" customHeight="false" outlineLevel="0" collapsed="false">
      <c r="A14" s="20" t="n">
        <v>3217</v>
      </c>
      <c r="C14" s="20" t="s">
        <v>21</v>
      </c>
      <c r="D14" s="20" t="s">
        <v>22</v>
      </c>
      <c r="E14" s="20" t="n">
        <v>813367</v>
      </c>
      <c r="F14" s="20" t="s">
        <v>23</v>
      </c>
      <c r="G14" s="32" t="n">
        <f aca="false">((C4/5.8)*0.6)-0.1</f>
        <v>2.59886206896552</v>
      </c>
    </row>
    <row r="15" customFormat="false" ht="12.75" hidden="false" customHeight="false" outlineLevel="0" collapsed="false">
      <c r="A15" s="21"/>
      <c r="B15" s="21"/>
      <c r="C15" s="21"/>
    </row>
    <row r="16" customFormat="false" ht="12.75" hidden="false" customHeight="false" outlineLevel="0" collapsed="false">
      <c r="A16" s="20" t="s">
        <v>8</v>
      </c>
      <c r="C16" s="20" t="s">
        <v>9</v>
      </c>
      <c r="D16" s="25" t="s">
        <v>37</v>
      </c>
      <c r="E16" s="20" t="s">
        <v>18</v>
      </c>
      <c r="F16" s="20" t="s">
        <v>12</v>
      </c>
      <c r="G16" s="33" t="s">
        <v>13</v>
      </c>
    </row>
    <row r="17" customFormat="false" ht="12.75" hidden="false" customHeight="false" outlineLevel="0" collapsed="false">
      <c r="A17" s="20" t="n">
        <v>105390</v>
      </c>
      <c r="C17" s="20" t="s">
        <v>25</v>
      </c>
      <c r="D17" s="20" t="s">
        <v>26</v>
      </c>
      <c r="E17" s="20" t="n">
        <v>501079</v>
      </c>
      <c r="F17" s="20" t="s">
        <v>27</v>
      </c>
      <c r="G17" s="32" t="n">
        <f aca="false">((C4/5.826)*0.535)-(E4-F4)</f>
        <v>2.33574579471335</v>
      </c>
    </row>
    <row r="19" customFormat="false" ht="12.75" hidden="false" customHeight="false" outlineLevel="0" collapsed="false">
      <c r="A19" s="20" t="s">
        <v>8</v>
      </c>
      <c r="C19" s="20" t="s">
        <v>9</v>
      </c>
      <c r="D19" s="25" t="s">
        <v>28</v>
      </c>
      <c r="E19" s="20" t="s">
        <v>18</v>
      </c>
      <c r="F19" s="20" t="s">
        <v>12</v>
      </c>
      <c r="G19" s="20" t="s">
        <v>13</v>
      </c>
      <c r="H19" s="20" t="s">
        <v>35</v>
      </c>
      <c r="J19" s="34"/>
    </row>
    <row r="20" customFormat="false" ht="12.75" hidden="false" customHeight="false" outlineLevel="0" collapsed="false">
      <c r="A20" s="20" t="n">
        <v>354827</v>
      </c>
      <c r="B20" s="20" t="n">
        <v>56562</v>
      </c>
      <c r="C20" s="20" t="s">
        <v>29</v>
      </c>
      <c r="D20" s="20" t="s">
        <v>26</v>
      </c>
      <c r="E20" s="20" t="n">
        <v>58649</v>
      </c>
      <c r="F20" s="20" t="s">
        <v>30</v>
      </c>
      <c r="G20" s="32" t="n">
        <f aca="false">((C4/5.826)*0.57)-(E4-G4)</f>
        <v>2.50247682801236</v>
      </c>
      <c r="H20" s="32" t="n">
        <f aca="false">G20-G4</f>
        <v>0.412476828012358</v>
      </c>
    </row>
    <row r="21" customFormat="false" ht="12.75" hidden="false" customHeight="false" outlineLevel="0" collapsed="false">
      <c r="G21" s="32"/>
      <c r="H21" s="35"/>
    </row>
    <row r="22" customFormat="false" ht="12.75" hidden="false" customHeight="false" outlineLevel="0" collapsed="false">
      <c r="J22" s="34"/>
    </row>
    <row r="23" customFormat="false" ht="12.75" hidden="false" customHeight="false" outlineLevel="0" collapsed="false">
      <c r="F23" s="35"/>
    </row>
    <row r="25" customFormat="false" ht="12.75" hidden="false" customHeight="false" outlineLevel="0" collapsed="false">
      <c r="C25" s="36"/>
    </row>
  </sheetData>
  <mergeCells count="1">
    <mergeCell ref="C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0" activeCellId="0" sqref="G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0" width="8.14"/>
    <col collapsed="false" customWidth="true" hidden="false" outlineLevel="0" max="3" min="3" style="20" width="10.56"/>
    <col collapsed="false" customWidth="true" hidden="false" outlineLevel="0" max="4" min="4" style="20" width="15.99"/>
    <col collapsed="false" customWidth="true" hidden="false" outlineLevel="0" max="5" min="5" style="20" width="9.41"/>
    <col collapsed="false" customWidth="true" hidden="false" outlineLevel="0" max="6" min="6" style="20" width="11.7"/>
    <col collapsed="false" customWidth="true" hidden="false" outlineLevel="0" max="7" min="7" style="20" width="14.56"/>
    <col collapsed="false" customWidth="true" hidden="false" outlineLevel="0" max="8" min="8" style="21" width="14.56"/>
    <col collapsed="false" customWidth="false" hidden="false" outlineLevel="0" max="257" min="9" style="21" width="9.14"/>
  </cols>
  <sheetData>
    <row r="1" customFormat="false" ht="12.75" hidden="false" customHeight="false" outlineLevel="0" collapsed="false">
      <c r="A1" s="22"/>
      <c r="B1" s="22"/>
      <c r="C1" s="23"/>
      <c r="D1" s="23"/>
      <c r="E1" s="24" t="n">
        <v>36526</v>
      </c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customFormat="false" ht="12.75" hidden="false" customHeight="false" outlineLevel="0" collapsed="false">
      <c r="A2" s="21"/>
      <c r="B2" s="21"/>
      <c r="C2" s="26" t="s">
        <v>0</v>
      </c>
      <c r="D2" s="26"/>
      <c r="E2" s="26"/>
      <c r="F2" s="26"/>
      <c r="G2" s="26"/>
      <c r="H2" s="23"/>
      <c r="I2" s="20"/>
    </row>
    <row r="3" customFormat="false" ht="13.5" hidden="false" customHeight="false" outlineLevel="0" collapsed="false"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</row>
    <row r="4" customFormat="false" ht="13.5" hidden="false" customHeight="false" outlineLevel="0" collapsed="false">
      <c r="C4" s="27" t="n">
        <v>27.014</v>
      </c>
      <c r="D4" s="28" t="n">
        <v>2.19</v>
      </c>
      <c r="E4" s="29" t="n">
        <v>2.36</v>
      </c>
      <c r="F4" s="29" t="n">
        <v>2.18</v>
      </c>
      <c r="G4" s="30" t="n">
        <v>2.18</v>
      </c>
    </row>
    <row r="5" customFormat="false" ht="12.75" hidden="false" customHeight="false" outlineLevel="0" collapsed="false">
      <c r="C5" s="31"/>
      <c r="D5" s="31"/>
      <c r="E5" s="31" t="s">
        <v>6</v>
      </c>
      <c r="F5" s="31"/>
      <c r="G5" s="31" t="s">
        <v>7</v>
      </c>
    </row>
    <row r="7" customFormat="false" ht="12.75" hidden="false" customHeight="false" outlineLevel="0" collapsed="false">
      <c r="A7" s="20" t="s">
        <v>8</v>
      </c>
      <c r="B7" s="20" t="s">
        <v>34</v>
      </c>
      <c r="C7" s="20" t="s">
        <v>9</v>
      </c>
      <c r="D7" s="25" t="s">
        <v>32</v>
      </c>
      <c r="E7" s="20" t="s">
        <v>11</v>
      </c>
      <c r="F7" s="20" t="s">
        <v>12</v>
      </c>
      <c r="G7" s="20" t="s">
        <v>13</v>
      </c>
    </row>
    <row r="8" customFormat="false" ht="12.75" hidden="false" customHeight="false" outlineLevel="0" collapsed="false">
      <c r="A8" s="20" t="n">
        <v>98063</v>
      </c>
      <c r="C8" s="20" t="s">
        <v>14</v>
      </c>
      <c r="D8" s="20" t="s">
        <v>15</v>
      </c>
      <c r="E8" s="20" t="n">
        <v>813780</v>
      </c>
      <c r="F8" s="20" t="s">
        <v>16</v>
      </c>
      <c r="G8" s="32" t="n">
        <f aca="false">((C4/5.8)*0.55)-(E4-D4)</f>
        <v>2.3916724137931</v>
      </c>
    </row>
    <row r="10" customFormat="false" ht="12.75" hidden="false" customHeight="false" outlineLevel="0" collapsed="false">
      <c r="A10" s="20" t="s">
        <v>8</v>
      </c>
      <c r="C10" s="20" t="s">
        <v>9</v>
      </c>
      <c r="D10" s="25" t="s">
        <v>17</v>
      </c>
      <c r="E10" s="20" t="s">
        <v>18</v>
      </c>
      <c r="F10" s="20" t="s">
        <v>12</v>
      </c>
      <c r="G10" s="20" t="s">
        <v>13</v>
      </c>
    </row>
    <row r="11" customFormat="false" ht="12.75" hidden="false" customHeight="false" outlineLevel="0" collapsed="false">
      <c r="A11" s="20" t="n">
        <v>48853</v>
      </c>
      <c r="C11" s="20" t="s">
        <v>19</v>
      </c>
      <c r="D11" s="20" t="s">
        <v>15</v>
      </c>
      <c r="E11" s="20" t="n">
        <v>813367</v>
      </c>
      <c r="F11" s="20" t="s">
        <v>31</v>
      </c>
      <c r="G11" s="32" t="n">
        <f aca="false">((C4/5.826)*0.545)-(E4-D4)</f>
        <v>2.35705629934775</v>
      </c>
    </row>
    <row r="13" customFormat="false" ht="12.75" hidden="false" customHeight="false" outlineLevel="0" collapsed="false">
      <c r="A13" s="20" t="s">
        <v>8</v>
      </c>
      <c r="C13" s="20" t="s">
        <v>9</v>
      </c>
      <c r="D13" s="25" t="s">
        <v>17</v>
      </c>
      <c r="E13" s="20" t="s">
        <v>18</v>
      </c>
      <c r="F13" s="20" t="s">
        <v>12</v>
      </c>
      <c r="G13" s="20" t="s">
        <v>13</v>
      </c>
    </row>
    <row r="14" customFormat="false" ht="12.75" hidden="false" customHeight="false" outlineLevel="0" collapsed="false">
      <c r="A14" s="20" t="n">
        <v>3217</v>
      </c>
      <c r="C14" s="20" t="s">
        <v>21</v>
      </c>
      <c r="D14" s="20" t="s">
        <v>22</v>
      </c>
      <c r="E14" s="20" t="n">
        <v>813367</v>
      </c>
      <c r="F14" s="20" t="s">
        <v>23</v>
      </c>
      <c r="G14" s="32" t="n">
        <f aca="false">((C4/5.8)*0.6)-0.1</f>
        <v>2.69455172413793</v>
      </c>
    </row>
    <row r="15" customFormat="false" ht="12.75" hidden="false" customHeight="false" outlineLevel="0" collapsed="false">
      <c r="A15" s="21"/>
      <c r="B15" s="21"/>
      <c r="C15" s="21"/>
    </row>
    <row r="16" customFormat="false" ht="12.75" hidden="false" customHeight="false" outlineLevel="0" collapsed="false">
      <c r="A16" s="20" t="s">
        <v>8</v>
      </c>
      <c r="C16" s="20" t="s">
        <v>9</v>
      </c>
      <c r="D16" s="25" t="s">
        <v>37</v>
      </c>
      <c r="E16" s="20" t="s">
        <v>18</v>
      </c>
      <c r="F16" s="20" t="s">
        <v>12</v>
      </c>
      <c r="G16" s="33" t="s">
        <v>13</v>
      </c>
    </row>
    <row r="17" customFormat="false" ht="12.75" hidden="false" customHeight="false" outlineLevel="0" collapsed="false">
      <c r="A17" s="20" t="n">
        <v>105390</v>
      </c>
      <c r="C17" s="20" t="s">
        <v>25</v>
      </c>
      <c r="D17" s="20" t="s">
        <v>26</v>
      </c>
      <c r="E17" s="20" t="n">
        <v>501079</v>
      </c>
      <c r="F17" s="20" t="s">
        <v>27</v>
      </c>
      <c r="G17" s="32" t="n">
        <f aca="false">((C4/5.826)*0.535)-(E4-F4)</f>
        <v>2.30068829385513</v>
      </c>
    </row>
    <row r="19" customFormat="false" ht="12.75" hidden="false" customHeight="false" outlineLevel="0" collapsed="false">
      <c r="A19" s="20" t="s">
        <v>8</v>
      </c>
      <c r="C19" s="20" t="s">
        <v>9</v>
      </c>
      <c r="D19" s="25" t="s">
        <v>28</v>
      </c>
      <c r="E19" s="20" t="s">
        <v>18</v>
      </c>
      <c r="F19" s="20" t="s">
        <v>12</v>
      </c>
      <c r="G19" s="20" t="s">
        <v>13</v>
      </c>
      <c r="H19" s="20" t="s">
        <v>35</v>
      </c>
      <c r="J19" s="34"/>
    </row>
    <row r="20" customFormat="false" ht="12.75" hidden="false" customHeight="false" outlineLevel="0" collapsed="false">
      <c r="A20" s="20" t="n">
        <v>354827</v>
      </c>
      <c r="B20" s="20" t="n">
        <v>56562</v>
      </c>
      <c r="C20" s="20" t="s">
        <v>29</v>
      </c>
      <c r="D20" s="20" t="s">
        <v>26</v>
      </c>
      <c r="E20" s="20" t="n">
        <v>58649</v>
      </c>
      <c r="F20" s="20" t="s">
        <v>30</v>
      </c>
      <c r="G20" s="32" t="n">
        <f aca="false">((C4/5.826)*0.57)-(E4-G4)</f>
        <v>2.4629763130793</v>
      </c>
      <c r="H20" s="32" t="n">
        <f aca="false">G20-G4</f>
        <v>0.2829763130793</v>
      </c>
    </row>
    <row r="21" customFormat="false" ht="12.75" hidden="false" customHeight="false" outlineLevel="0" collapsed="false">
      <c r="G21" s="32"/>
      <c r="H21" s="35"/>
    </row>
    <row r="22" customFormat="false" ht="12.75" hidden="false" customHeight="false" outlineLevel="0" collapsed="false">
      <c r="J22" s="34"/>
    </row>
    <row r="23" customFormat="false" ht="12.75" hidden="false" customHeight="false" outlineLevel="0" collapsed="false">
      <c r="F23" s="35"/>
    </row>
    <row r="25" customFormat="false" ht="12.75" hidden="false" customHeight="false" outlineLevel="0" collapsed="false">
      <c r="C25" s="36"/>
    </row>
  </sheetData>
  <mergeCells count="1">
    <mergeCell ref="C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0" width="8.14"/>
    <col collapsed="false" customWidth="true" hidden="false" outlineLevel="0" max="3" min="3" style="20" width="10.56"/>
    <col collapsed="false" customWidth="true" hidden="false" outlineLevel="0" max="4" min="4" style="20" width="15.99"/>
    <col collapsed="false" customWidth="true" hidden="false" outlineLevel="0" max="5" min="5" style="20" width="9.41"/>
    <col collapsed="false" customWidth="true" hidden="false" outlineLevel="0" max="6" min="6" style="20" width="11.7"/>
    <col collapsed="false" customWidth="true" hidden="false" outlineLevel="0" max="7" min="7" style="20" width="14.56"/>
    <col collapsed="false" customWidth="true" hidden="false" outlineLevel="0" max="8" min="8" style="21" width="14.56"/>
    <col collapsed="false" customWidth="false" hidden="false" outlineLevel="0" max="257" min="9" style="21" width="9.14"/>
  </cols>
  <sheetData>
    <row r="1" customFormat="false" ht="12.75" hidden="false" customHeight="false" outlineLevel="0" collapsed="false">
      <c r="A1" s="22"/>
      <c r="B1" s="22"/>
      <c r="C1" s="23"/>
      <c r="D1" s="23"/>
      <c r="E1" s="24" t="n">
        <v>36557</v>
      </c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customFormat="false" ht="12.75" hidden="false" customHeight="false" outlineLevel="0" collapsed="false">
      <c r="A2" s="21"/>
      <c r="B2" s="21"/>
      <c r="C2" s="20" t="s">
        <v>38</v>
      </c>
      <c r="H2" s="23"/>
      <c r="I2" s="20"/>
    </row>
    <row r="3" customFormat="false" ht="13.5" hidden="false" customHeight="false" outlineLevel="0" collapsed="false"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</row>
    <row r="4" customFormat="false" ht="13.5" hidden="false" customHeight="false" outlineLevel="0" collapsed="false">
      <c r="C4" s="27" t="n">
        <v>29.298</v>
      </c>
      <c r="D4" s="28" t="n">
        <v>2.41</v>
      </c>
      <c r="E4" s="29" t="n">
        <v>2.61</v>
      </c>
      <c r="F4" s="29" t="n">
        <v>2.36</v>
      </c>
      <c r="G4" s="30" t="n">
        <v>2.43</v>
      </c>
    </row>
    <row r="5" customFormat="false" ht="12.75" hidden="false" customHeight="false" outlineLevel="0" collapsed="false">
      <c r="C5" s="31"/>
      <c r="D5" s="31"/>
      <c r="E5" s="31" t="s">
        <v>6</v>
      </c>
      <c r="F5" s="31"/>
      <c r="G5" s="31" t="s">
        <v>7</v>
      </c>
    </row>
    <row r="7" customFormat="false" ht="12.75" hidden="false" customHeight="false" outlineLevel="0" collapsed="false">
      <c r="A7" s="20" t="s">
        <v>8</v>
      </c>
      <c r="B7" s="20" t="s">
        <v>34</v>
      </c>
      <c r="C7" s="20" t="s">
        <v>9</v>
      </c>
      <c r="D7" s="25" t="s">
        <v>32</v>
      </c>
      <c r="E7" s="20" t="s">
        <v>11</v>
      </c>
      <c r="F7" s="20" t="s">
        <v>12</v>
      </c>
      <c r="G7" s="20" t="s">
        <v>13</v>
      </c>
    </row>
    <row r="8" customFormat="false" ht="12.75" hidden="false" customHeight="false" outlineLevel="0" collapsed="false">
      <c r="A8" s="20" t="n">
        <v>98063</v>
      </c>
      <c r="C8" s="20" t="s">
        <v>14</v>
      </c>
      <c r="D8" s="20" t="s">
        <v>15</v>
      </c>
      <c r="E8" s="20" t="n">
        <v>813780</v>
      </c>
      <c r="F8" s="20" t="s">
        <v>16</v>
      </c>
      <c r="G8" s="32" t="n">
        <f aca="false">((C4/5.8)*0.55)-(E4-D4)</f>
        <v>2.57825862068966</v>
      </c>
    </row>
    <row r="10" customFormat="false" ht="12.75" hidden="false" customHeight="false" outlineLevel="0" collapsed="false">
      <c r="A10" s="20" t="s">
        <v>8</v>
      </c>
      <c r="C10" s="20" t="s">
        <v>9</v>
      </c>
      <c r="D10" s="25" t="s">
        <v>17</v>
      </c>
      <c r="E10" s="20" t="s">
        <v>18</v>
      </c>
      <c r="F10" s="20" t="s">
        <v>12</v>
      </c>
      <c r="G10" s="20" t="s">
        <v>13</v>
      </c>
    </row>
    <row r="11" customFormat="false" ht="12.75" hidden="false" customHeight="false" outlineLevel="0" collapsed="false">
      <c r="A11" s="20" t="n">
        <v>48853</v>
      </c>
      <c r="C11" s="20" t="s">
        <v>19</v>
      </c>
      <c r="D11" s="20" t="s">
        <v>15</v>
      </c>
      <c r="E11" s="20" t="n">
        <v>813367</v>
      </c>
      <c r="F11" s="20" t="s">
        <v>31</v>
      </c>
      <c r="G11" s="32" t="n">
        <f aca="false">((C4/5.826)*0.545)-(E4-D4)</f>
        <v>2.5407157569516</v>
      </c>
    </row>
    <row r="13" customFormat="false" ht="12.75" hidden="false" customHeight="false" outlineLevel="0" collapsed="false">
      <c r="A13" s="20" t="s">
        <v>8</v>
      </c>
      <c r="C13" s="20" t="s">
        <v>9</v>
      </c>
      <c r="D13" s="25" t="s">
        <v>17</v>
      </c>
      <c r="E13" s="20" t="s">
        <v>18</v>
      </c>
      <c r="F13" s="20" t="s">
        <v>12</v>
      </c>
      <c r="G13" s="20" t="s">
        <v>13</v>
      </c>
    </row>
    <row r="14" customFormat="false" ht="12.75" hidden="false" customHeight="false" outlineLevel="0" collapsed="false">
      <c r="A14" s="20" t="n">
        <v>3217</v>
      </c>
      <c r="C14" s="20" t="s">
        <v>21</v>
      </c>
      <c r="D14" s="20" t="s">
        <v>22</v>
      </c>
      <c r="E14" s="20" t="n">
        <v>813367</v>
      </c>
      <c r="F14" s="20" t="s">
        <v>23</v>
      </c>
      <c r="G14" s="32" t="n">
        <f aca="false">((C4/5.8)*0.6)-0.1</f>
        <v>2.9308275862069</v>
      </c>
    </row>
    <row r="15" customFormat="false" ht="12.75" hidden="false" customHeight="false" outlineLevel="0" collapsed="false">
      <c r="A15" s="21"/>
      <c r="B15" s="21"/>
      <c r="C15" s="21"/>
    </row>
    <row r="16" customFormat="false" ht="12.75" hidden="false" customHeight="false" outlineLevel="0" collapsed="false">
      <c r="A16" s="20" t="s">
        <v>8</v>
      </c>
      <c r="C16" s="20" t="s">
        <v>9</v>
      </c>
      <c r="D16" s="25" t="s">
        <v>37</v>
      </c>
      <c r="E16" s="20" t="s">
        <v>18</v>
      </c>
      <c r="F16" s="20" t="s">
        <v>12</v>
      </c>
      <c r="G16" s="33" t="s">
        <v>13</v>
      </c>
    </row>
    <row r="17" customFormat="false" ht="12.75" hidden="false" customHeight="false" outlineLevel="0" collapsed="false">
      <c r="A17" s="20" t="n">
        <v>105390</v>
      </c>
      <c r="C17" s="20" t="s">
        <v>25</v>
      </c>
      <c r="D17" s="20" t="s">
        <v>26</v>
      </c>
      <c r="E17" s="20" t="n">
        <v>501079</v>
      </c>
      <c r="F17" s="20" t="s">
        <v>27</v>
      </c>
      <c r="G17" s="32" t="n">
        <f aca="false">((C4/5.826)*0.535)-(E4-F4)</f>
        <v>2.44042739443872</v>
      </c>
    </row>
    <row r="19" customFormat="false" ht="12.75" hidden="false" customHeight="false" outlineLevel="0" collapsed="false">
      <c r="A19" s="20" t="s">
        <v>8</v>
      </c>
      <c r="C19" s="20" t="s">
        <v>9</v>
      </c>
      <c r="D19" s="25" t="s">
        <v>28</v>
      </c>
      <c r="E19" s="20" t="s">
        <v>18</v>
      </c>
      <c r="F19" s="20" t="s">
        <v>12</v>
      </c>
      <c r="G19" s="20" t="s">
        <v>13</v>
      </c>
      <c r="H19" s="20" t="s">
        <v>35</v>
      </c>
      <c r="J19" s="34"/>
    </row>
    <row r="20" customFormat="false" ht="12.75" hidden="false" customHeight="false" outlineLevel="0" collapsed="false">
      <c r="A20" s="20" t="n">
        <v>354827</v>
      </c>
      <c r="B20" s="20" t="n">
        <v>56562</v>
      </c>
      <c r="C20" s="20" t="s">
        <v>29</v>
      </c>
      <c r="D20" s="20" t="s">
        <v>26</v>
      </c>
      <c r="E20" s="20" t="n">
        <v>58649</v>
      </c>
      <c r="F20" s="20" t="s">
        <v>30</v>
      </c>
      <c r="G20" s="32" t="n">
        <f aca="false">((C4/5.826)*0.57)-(E4-G4)</f>
        <v>2.68643666323378</v>
      </c>
      <c r="H20" s="32" t="n">
        <f aca="false">G20-G4</f>
        <v>0.256436663233779</v>
      </c>
    </row>
    <row r="21" customFormat="false" ht="12.75" hidden="false" customHeight="false" outlineLevel="0" collapsed="false">
      <c r="G21" s="32"/>
      <c r="H21" s="35"/>
    </row>
    <row r="22" customFormat="false" ht="12.75" hidden="false" customHeight="false" outlineLevel="0" collapsed="false">
      <c r="J22" s="34"/>
    </row>
    <row r="23" customFormat="false" ht="12.75" hidden="false" customHeight="false" outlineLevel="0" collapsed="false">
      <c r="A23" s="23" t="s">
        <v>39</v>
      </c>
      <c r="F23" s="35"/>
    </row>
    <row r="25" customFormat="false" ht="12.75" hidden="false" customHeight="false" outlineLevel="0" collapsed="false">
      <c r="C25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0" width="8.14"/>
    <col collapsed="false" customWidth="true" hidden="false" outlineLevel="0" max="3" min="3" style="20" width="10.56"/>
    <col collapsed="false" customWidth="true" hidden="false" outlineLevel="0" max="4" min="4" style="20" width="15.99"/>
    <col collapsed="false" customWidth="true" hidden="false" outlineLevel="0" max="5" min="5" style="20" width="9.41"/>
    <col collapsed="false" customWidth="true" hidden="false" outlineLevel="0" max="6" min="6" style="20" width="11.7"/>
    <col collapsed="false" customWidth="true" hidden="false" outlineLevel="0" max="7" min="7" style="20" width="14.56"/>
    <col collapsed="false" customWidth="true" hidden="false" outlineLevel="0" max="8" min="8" style="21" width="14.56"/>
    <col collapsed="false" customWidth="false" hidden="false" outlineLevel="0" max="257" min="9" style="21" width="9.14"/>
  </cols>
  <sheetData>
    <row r="1" customFormat="false" ht="12.75" hidden="false" customHeight="false" outlineLevel="0" collapsed="false">
      <c r="A1" s="22"/>
      <c r="B1" s="22"/>
      <c r="C1" s="23"/>
      <c r="D1" s="23"/>
      <c r="E1" s="24" t="n">
        <v>36586</v>
      </c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customFormat="false" ht="12.75" hidden="false" customHeight="false" outlineLevel="0" collapsed="false">
      <c r="A2" s="21"/>
      <c r="B2" s="21"/>
      <c r="C2" s="20" t="s">
        <v>38</v>
      </c>
      <c r="H2" s="23"/>
      <c r="I2" s="20"/>
    </row>
    <row r="3" customFormat="false" ht="13.5" hidden="false" customHeight="false" outlineLevel="0" collapsed="false"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</row>
    <row r="4" customFormat="false" ht="13.5" hidden="false" customHeight="false" outlineLevel="0" collapsed="false">
      <c r="C4" s="27" t="n">
        <v>29.894</v>
      </c>
      <c r="D4" s="28" t="n">
        <v>2.41</v>
      </c>
      <c r="E4" s="29" t="n">
        <v>2.61</v>
      </c>
      <c r="F4" s="29" t="n">
        <v>2.37</v>
      </c>
      <c r="G4" s="30" t="n">
        <v>2.41</v>
      </c>
    </row>
    <row r="5" customFormat="false" ht="12.75" hidden="false" customHeight="false" outlineLevel="0" collapsed="false">
      <c r="C5" s="31"/>
      <c r="D5" s="31"/>
      <c r="E5" s="31" t="s">
        <v>6</v>
      </c>
      <c r="F5" s="31"/>
      <c r="G5" s="31" t="s">
        <v>7</v>
      </c>
    </row>
    <row r="7" customFormat="false" ht="12.75" hidden="false" customHeight="false" outlineLevel="0" collapsed="false">
      <c r="A7" s="20" t="s">
        <v>8</v>
      </c>
      <c r="B7" s="20" t="s">
        <v>34</v>
      </c>
      <c r="C7" s="20" t="s">
        <v>9</v>
      </c>
      <c r="D7" s="25" t="s">
        <v>32</v>
      </c>
      <c r="E7" s="20" t="s">
        <v>11</v>
      </c>
      <c r="F7" s="20" t="s">
        <v>12</v>
      </c>
      <c r="G7" s="20" t="s">
        <v>13</v>
      </c>
    </row>
    <row r="8" customFormat="false" ht="12.75" hidden="false" customHeight="false" outlineLevel="0" collapsed="false">
      <c r="A8" s="20" t="n">
        <v>98063</v>
      </c>
      <c r="C8" s="20" t="s">
        <v>14</v>
      </c>
      <c r="D8" s="20" t="s">
        <v>15</v>
      </c>
      <c r="E8" s="20" t="n">
        <v>813780</v>
      </c>
      <c r="F8" s="20" t="s">
        <v>16</v>
      </c>
      <c r="G8" s="32" t="n">
        <f aca="false">((C4/5.8)*0.55)-(E4-D4)</f>
        <v>2.63477586206897</v>
      </c>
    </row>
    <row r="10" customFormat="false" ht="12.75" hidden="false" customHeight="false" outlineLevel="0" collapsed="false">
      <c r="A10" s="20" t="s">
        <v>8</v>
      </c>
      <c r="C10" s="20" t="s">
        <v>9</v>
      </c>
      <c r="D10" s="25" t="s">
        <v>17</v>
      </c>
      <c r="E10" s="20" t="s">
        <v>18</v>
      </c>
      <c r="F10" s="20" t="s">
        <v>12</v>
      </c>
      <c r="G10" s="20" t="s">
        <v>13</v>
      </c>
    </row>
    <row r="11" customFormat="false" ht="12.75" hidden="false" customHeight="false" outlineLevel="0" collapsed="false">
      <c r="A11" s="20" t="n">
        <v>48853</v>
      </c>
      <c r="C11" s="20" t="s">
        <v>19</v>
      </c>
      <c r="D11" s="20" t="s">
        <v>15</v>
      </c>
      <c r="E11" s="20" t="n">
        <v>813367</v>
      </c>
      <c r="F11" s="20" t="s">
        <v>31</v>
      </c>
      <c r="G11" s="32" t="n">
        <f aca="false">((C4/5.826)*0.545)-(E4-D4)</f>
        <v>2.59646927566083</v>
      </c>
    </row>
    <row r="13" customFormat="false" ht="12.75" hidden="false" customHeight="false" outlineLevel="0" collapsed="false">
      <c r="A13" s="20" t="s">
        <v>8</v>
      </c>
      <c r="C13" s="20" t="s">
        <v>9</v>
      </c>
      <c r="D13" s="25" t="s">
        <v>17</v>
      </c>
      <c r="E13" s="20" t="s">
        <v>18</v>
      </c>
      <c r="F13" s="20" t="s">
        <v>12</v>
      </c>
      <c r="G13" s="20" t="s">
        <v>13</v>
      </c>
    </row>
    <row r="14" customFormat="false" ht="12.75" hidden="false" customHeight="false" outlineLevel="0" collapsed="false">
      <c r="A14" s="20" t="n">
        <v>3217</v>
      </c>
      <c r="C14" s="20" t="s">
        <v>21</v>
      </c>
      <c r="D14" s="20" t="s">
        <v>22</v>
      </c>
      <c r="E14" s="20" t="n">
        <v>813367</v>
      </c>
      <c r="F14" s="20" t="s">
        <v>23</v>
      </c>
      <c r="G14" s="32" t="n">
        <f aca="false">((C4/5.8)*0.6)-0.1</f>
        <v>2.99248275862069</v>
      </c>
    </row>
    <row r="15" customFormat="false" ht="12.75" hidden="false" customHeight="false" outlineLevel="0" collapsed="false">
      <c r="A15" s="21"/>
      <c r="B15" s="21"/>
      <c r="C15" s="21"/>
    </row>
    <row r="16" customFormat="false" ht="12.75" hidden="false" customHeight="false" outlineLevel="0" collapsed="false">
      <c r="A16" s="20" t="s">
        <v>8</v>
      </c>
      <c r="C16" s="20" t="s">
        <v>9</v>
      </c>
      <c r="D16" s="25" t="s">
        <v>37</v>
      </c>
      <c r="E16" s="20" t="s">
        <v>18</v>
      </c>
      <c r="F16" s="20" t="s">
        <v>12</v>
      </c>
      <c r="G16" s="33" t="s">
        <v>13</v>
      </c>
    </row>
    <row r="17" customFormat="false" ht="12.75" hidden="false" customHeight="false" outlineLevel="0" collapsed="false">
      <c r="A17" s="20" t="n">
        <v>105390</v>
      </c>
      <c r="C17" s="20" t="s">
        <v>25</v>
      </c>
      <c r="D17" s="20" t="s">
        <v>26</v>
      </c>
      <c r="E17" s="20" t="n">
        <v>501079</v>
      </c>
      <c r="F17" s="20" t="s">
        <v>27</v>
      </c>
      <c r="G17" s="32" t="n">
        <f aca="false">((C4/5.826)*0.535)-(E4-F4)</f>
        <v>2.50515791280467</v>
      </c>
    </row>
    <row r="19" customFormat="false" ht="12.75" hidden="false" customHeight="false" outlineLevel="0" collapsed="false">
      <c r="A19" s="20" t="s">
        <v>8</v>
      </c>
      <c r="C19" s="20" t="s">
        <v>9</v>
      </c>
      <c r="D19" s="25" t="s">
        <v>28</v>
      </c>
      <c r="E19" s="20" t="s">
        <v>18</v>
      </c>
      <c r="F19" s="20" t="s">
        <v>12</v>
      </c>
      <c r="G19" s="20" t="s">
        <v>13</v>
      </c>
      <c r="H19" s="20" t="s">
        <v>35</v>
      </c>
      <c r="J19" s="34"/>
    </row>
    <row r="20" customFormat="false" ht="12.75" hidden="false" customHeight="false" outlineLevel="0" collapsed="false">
      <c r="A20" s="20" t="n">
        <v>354827</v>
      </c>
      <c r="B20" s="20" t="n">
        <v>56562</v>
      </c>
      <c r="C20" s="20" t="s">
        <v>29</v>
      </c>
      <c r="D20" s="20" t="s">
        <v>26</v>
      </c>
      <c r="E20" s="20" t="n">
        <v>58649</v>
      </c>
      <c r="F20" s="20" t="s">
        <v>30</v>
      </c>
      <c r="G20" s="32" t="n">
        <f aca="false">((C4/5.826)*0.57)-(E4-G4)</f>
        <v>2.72474768280124</v>
      </c>
      <c r="H20" s="32" t="n">
        <f aca="false">G20-G4</f>
        <v>0.314747682801236</v>
      </c>
    </row>
    <row r="21" customFormat="false" ht="12.75" hidden="false" customHeight="false" outlineLevel="0" collapsed="false">
      <c r="G21" s="32"/>
      <c r="H21" s="35"/>
    </row>
    <row r="22" customFormat="false" ht="12.75" hidden="false" customHeight="false" outlineLevel="0" collapsed="false">
      <c r="J22" s="34"/>
    </row>
    <row r="23" customFormat="false" ht="12.75" hidden="false" customHeight="false" outlineLevel="0" collapsed="false">
      <c r="A23" s="23" t="s">
        <v>39</v>
      </c>
      <c r="F23" s="35"/>
    </row>
    <row r="25" customFormat="false" ht="12.75" hidden="false" customHeight="false" outlineLevel="0" collapsed="false">
      <c r="C25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0" width="8.14"/>
    <col collapsed="false" customWidth="true" hidden="false" outlineLevel="0" max="3" min="3" style="20" width="10.56"/>
    <col collapsed="false" customWidth="true" hidden="false" outlineLevel="0" max="4" min="4" style="20" width="15.99"/>
    <col collapsed="false" customWidth="true" hidden="false" outlineLevel="0" max="5" min="5" style="20" width="9.41"/>
    <col collapsed="false" customWidth="true" hidden="false" outlineLevel="0" max="6" min="6" style="20" width="11.7"/>
    <col collapsed="false" customWidth="true" hidden="false" outlineLevel="0" max="7" min="7" style="20" width="14.56"/>
    <col collapsed="false" customWidth="true" hidden="false" outlineLevel="0" max="8" min="8" style="21" width="14.56"/>
    <col collapsed="false" customWidth="false" hidden="false" outlineLevel="0" max="257" min="9" style="21" width="9.14"/>
  </cols>
  <sheetData>
    <row r="1" customFormat="false" ht="12.75" hidden="false" customHeight="false" outlineLevel="0" collapsed="false">
      <c r="A1" s="22"/>
      <c r="B1" s="22"/>
      <c r="C1" s="23"/>
      <c r="D1" s="23"/>
      <c r="E1" s="24" t="n">
        <v>36617</v>
      </c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customFormat="false" ht="12.75" hidden="false" customHeight="false" outlineLevel="0" collapsed="false">
      <c r="A2" s="21"/>
      <c r="B2" s="21"/>
      <c r="C2" s="20" t="s">
        <v>38</v>
      </c>
      <c r="H2" s="23"/>
      <c r="I2" s="20"/>
    </row>
    <row r="3" customFormat="false" ht="13.5" hidden="false" customHeight="false" outlineLevel="0" collapsed="false"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</row>
    <row r="4" customFormat="false" ht="13.5" hidden="false" customHeight="false" outlineLevel="0" collapsed="false">
      <c r="C4" s="27" t="n">
        <v>25.537</v>
      </c>
      <c r="D4" s="28" t="n">
        <v>2.79</v>
      </c>
      <c r="E4" s="29" t="n">
        <v>2.88</v>
      </c>
      <c r="F4" s="29" t="n">
        <v>2.75</v>
      </c>
      <c r="G4" s="30" t="n">
        <v>2.79</v>
      </c>
    </row>
    <row r="5" customFormat="false" ht="12.75" hidden="false" customHeight="false" outlineLevel="0" collapsed="false">
      <c r="C5" s="31"/>
      <c r="D5" s="31"/>
      <c r="E5" s="31" t="s">
        <v>6</v>
      </c>
      <c r="F5" s="31"/>
      <c r="G5" s="31" t="s">
        <v>7</v>
      </c>
    </row>
    <row r="7" customFormat="false" ht="12.75" hidden="false" customHeight="false" outlineLevel="0" collapsed="false">
      <c r="A7" s="20" t="s">
        <v>8</v>
      </c>
      <c r="B7" s="20" t="s">
        <v>34</v>
      </c>
      <c r="C7" s="20" t="s">
        <v>9</v>
      </c>
      <c r="D7" s="25" t="s">
        <v>32</v>
      </c>
      <c r="E7" s="20" t="s">
        <v>11</v>
      </c>
      <c r="F7" s="20" t="s">
        <v>12</v>
      </c>
      <c r="G7" s="20" t="s">
        <v>13</v>
      </c>
    </row>
    <row r="8" customFormat="false" ht="12.75" hidden="false" customHeight="false" outlineLevel="0" collapsed="false">
      <c r="A8" s="20" t="n">
        <v>98063</v>
      </c>
      <c r="C8" s="20" t="s">
        <v>14</v>
      </c>
      <c r="D8" s="20" t="s">
        <v>15</v>
      </c>
      <c r="E8" s="20" t="n">
        <v>813780</v>
      </c>
      <c r="F8" s="20" t="s">
        <v>16</v>
      </c>
      <c r="G8" s="32" t="n">
        <f aca="false">((C4/5.8)*0.55)-(E4-D4)</f>
        <v>2.33161206896552</v>
      </c>
    </row>
    <row r="10" customFormat="false" ht="12.75" hidden="false" customHeight="false" outlineLevel="0" collapsed="false">
      <c r="A10" s="20" t="s">
        <v>8</v>
      </c>
      <c r="C10" s="20" t="s">
        <v>9</v>
      </c>
      <c r="D10" s="25" t="s">
        <v>17</v>
      </c>
      <c r="E10" s="20" t="s">
        <v>18</v>
      </c>
      <c r="F10" s="20" t="s">
        <v>12</v>
      </c>
      <c r="G10" s="20" t="s">
        <v>13</v>
      </c>
    </row>
    <row r="11" customFormat="false" ht="12.75" hidden="false" customHeight="false" outlineLevel="0" collapsed="false">
      <c r="A11" s="20" t="n">
        <v>48853</v>
      </c>
      <c r="C11" s="20" t="s">
        <v>19</v>
      </c>
      <c r="D11" s="20" t="s">
        <v>15</v>
      </c>
      <c r="E11" s="20" t="n">
        <v>813367</v>
      </c>
      <c r="F11" s="20" t="s">
        <v>31</v>
      </c>
      <c r="G11" s="32" t="n">
        <f aca="false">((C4/5.826)*0.545)-(E4-D4)</f>
        <v>2.29888860281497</v>
      </c>
    </row>
    <row r="13" customFormat="false" ht="12.75" hidden="false" customHeight="false" outlineLevel="0" collapsed="false">
      <c r="A13" s="20" t="s">
        <v>8</v>
      </c>
      <c r="C13" s="20" t="s">
        <v>9</v>
      </c>
      <c r="D13" s="25" t="s">
        <v>17</v>
      </c>
      <c r="E13" s="20" t="s">
        <v>18</v>
      </c>
      <c r="F13" s="20" t="s">
        <v>12</v>
      </c>
      <c r="G13" s="20" t="s">
        <v>13</v>
      </c>
    </row>
    <row r="14" customFormat="false" ht="12.75" hidden="false" customHeight="false" outlineLevel="0" collapsed="false">
      <c r="A14" s="20" t="n">
        <v>3217</v>
      </c>
      <c r="C14" s="20" t="s">
        <v>21</v>
      </c>
      <c r="D14" s="20" t="s">
        <v>22</v>
      </c>
      <c r="E14" s="20" t="n">
        <v>813367</v>
      </c>
      <c r="F14" s="20" t="s">
        <v>23</v>
      </c>
      <c r="G14" s="32" t="n">
        <f aca="false">((C4/5.8)*0.6)-0.1</f>
        <v>2.54175862068966</v>
      </c>
    </row>
    <row r="15" customFormat="false" ht="12.75" hidden="false" customHeight="false" outlineLevel="0" collapsed="false">
      <c r="A15" s="21"/>
      <c r="B15" s="21"/>
      <c r="C15" s="21"/>
    </row>
    <row r="16" customFormat="false" ht="12.75" hidden="false" customHeight="false" outlineLevel="0" collapsed="false">
      <c r="A16" s="20" t="s">
        <v>8</v>
      </c>
      <c r="C16" s="20" t="s">
        <v>9</v>
      </c>
      <c r="D16" s="25" t="s">
        <v>37</v>
      </c>
      <c r="E16" s="20" t="s">
        <v>18</v>
      </c>
      <c r="F16" s="20" t="s">
        <v>12</v>
      </c>
      <c r="G16" s="33" t="s">
        <v>13</v>
      </c>
    </row>
    <row r="17" customFormat="false" ht="12.75" hidden="false" customHeight="false" outlineLevel="0" collapsed="false">
      <c r="A17" s="20" t="n">
        <v>105390</v>
      </c>
      <c r="C17" s="20" t="s">
        <v>25</v>
      </c>
      <c r="D17" s="20" t="s">
        <v>26</v>
      </c>
      <c r="E17" s="20" t="n">
        <v>501079</v>
      </c>
      <c r="F17" s="20" t="s">
        <v>27</v>
      </c>
      <c r="G17" s="32" t="n">
        <f aca="false">((C4/5.826)*0.535)-(E4-F4)</f>
        <v>2.21505578441469</v>
      </c>
    </row>
    <row r="19" customFormat="false" ht="12.75" hidden="false" customHeight="false" outlineLevel="0" collapsed="false">
      <c r="A19" s="20" t="s">
        <v>8</v>
      </c>
      <c r="C19" s="20" t="s">
        <v>9</v>
      </c>
      <c r="D19" s="25" t="s">
        <v>28</v>
      </c>
      <c r="E19" s="20" t="s">
        <v>18</v>
      </c>
      <c r="F19" s="20" t="s">
        <v>12</v>
      </c>
      <c r="G19" s="20" t="s">
        <v>13</v>
      </c>
      <c r="H19" s="20" t="s">
        <v>35</v>
      </c>
      <c r="J19" s="34"/>
    </row>
    <row r="20" customFormat="false" ht="12.75" hidden="false" customHeight="false" outlineLevel="0" collapsed="false">
      <c r="A20" s="20" t="n">
        <v>354827</v>
      </c>
      <c r="B20" s="20" t="n">
        <v>56562</v>
      </c>
      <c r="C20" s="20" t="s">
        <v>29</v>
      </c>
      <c r="D20" s="20" t="s">
        <v>26</v>
      </c>
      <c r="E20" s="20" t="n">
        <v>58649</v>
      </c>
      <c r="F20" s="20" t="s">
        <v>30</v>
      </c>
      <c r="G20" s="32" t="n">
        <f aca="false">((C4/5.826)*0.57)-(E4-G4)</f>
        <v>2.40847064881565</v>
      </c>
      <c r="H20" s="32" t="n">
        <f aca="false">G20-G4</f>
        <v>-0.381529351184346</v>
      </c>
    </row>
    <row r="21" customFormat="false" ht="12.75" hidden="false" customHeight="false" outlineLevel="0" collapsed="false">
      <c r="G21" s="32"/>
      <c r="H21" s="35"/>
    </row>
    <row r="22" customFormat="false" ht="12.75" hidden="false" customHeight="false" outlineLevel="0" collapsed="false">
      <c r="J22" s="34"/>
    </row>
    <row r="23" customFormat="false" ht="12.75" hidden="false" customHeight="false" outlineLevel="0" collapsed="false">
      <c r="A23" s="23" t="s">
        <v>39</v>
      </c>
      <c r="F23" s="35"/>
    </row>
    <row r="25" customFormat="false" ht="12.75" hidden="false" customHeight="false" outlineLevel="0" collapsed="false">
      <c r="C25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0" activeCellId="0" sqref="I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0" width="8.14"/>
    <col collapsed="false" customWidth="true" hidden="false" outlineLevel="0" max="3" min="3" style="20" width="10.56"/>
    <col collapsed="false" customWidth="true" hidden="false" outlineLevel="0" max="4" min="4" style="20" width="15.99"/>
    <col collapsed="false" customWidth="true" hidden="false" outlineLevel="0" max="5" min="5" style="20" width="9.41"/>
    <col collapsed="false" customWidth="true" hidden="false" outlineLevel="0" max="6" min="6" style="20" width="11.7"/>
    <col collapsed="false" customWidth="true" hidden="false" outlineLevel="0" max="7" min="7" style="20" width="14.56"/>
    <col collapsed="false" customWidth="true" hidden="false" outlineLevel="0" max="8" min="8" style="21" width="14.56"/>
    <col collapsed="false" customWidth="false" hidden="false" outlineLevel="0" max="257" min="9" style="21" width="9.14"/>
  </cols>
  <sheetData>
    <row r="1" customFormat="false" ht="12.75" hidden="false" customHeight="false" outlineLevel="0" collapsed="false">
      <c r="A1" s="22"/>
      <c r="B1" s="22"/>
      <c r="C1" s="23"/>
      <c r="D1" s="23"/>
      <c r="E1" s="24" t="n">
        <v>36647</v>
      </c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customFormat="false" ht="12.75" hidden="false" customHeight="false" outlineLevel="0" collapsed="false">
      <c r="A2" s="21"/>
      <c r="B2" s="21"/>
      <c r="C2" s="20" t="s">
        <v>38</v>
      </c>
      <c r="H2" s="23"/>
      <c r="I2" s="20"/>
    </row>
    <row r="3" customFormat="false" ht="13.5" hidden="false" customHeight="false" outlineLevel="0" collapsed="false"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40</v>
      </c>
    </row>
    <row r="4" customFormat="false" ht="13.5" hidden="false" customHeight="false" outlineLevel="0" collapsed="false">
      <c r="C4" s="37" t="n">
        <v>28.806</v>
      </c>
      <c r="D4" s="38" t="n">
        <v>2.87</v>
      </c>
      <c r="E4" s="39" t="n">
        <v>3.08</v>
      </c>
      <c r="F4" s="39" t="n">
        <v>2.78</v>
      </c>
      <c r="G4" s="39" t="n">
        <v>2.89</v>
      </c>
      <c r="H4" s="40" t="n">
        <v>2.86</v>
      </c>
    </row>
    <row r="5" customFormat="false" ht="12.75" hidden="false" customHeight="false" outlineLevel="0" collapsed="false">
      <c r="C5" s="31"/>
      <c r="D5" s="31"/>
      <c r="E5" s="31"/>
      <c r="F5" s="31"/>
      <c r="G5" s="31"/>
    </row>
    <row r="7" customFormat="false" ht="12.75" hidden="false" customHeight="false" outlineLevel="0" collapsed="false">
      <c r="A7" s="20" t="s">
        <v>8</v>
      </c>
      <c r="B7" s="20" t="s">
        <v>34</v>
      </c>
      <c r="C7" s="20" t="s">
        <v>9</v>
      </c>
      <c r="D7" s="25" t="s">
        <v>32</v>
      </c>
      <c r="E7" s="20" t="s">
        <v>11</v>
      </c>
      <c r="F7" s="20" t="s">
        <v>12</v>
      </c>
      <c r="G7" s="20" t="s">
        <v>13</v>
      </c>
    </row>
    <row r="8" customFormat="false" ht="12.75" hidden="false" customHeight="false" outlineLevel="0" collapsed="false">
      <c r="A8" s="20" t="n">
        <v>98063</v>
      </c>
      <c r="C8" s="20" t="s">
        <v>14</v>
      </c>
      <c r="D8" s="20" t="s">
        <v>15</v>
      </c>
      <c r="E8" s="20" t="n">
        <v>813780</v>
      </c>
      <c r="F8" s="20" t="s">
        <v>16</v>
      </c>
      <c r="G8" s="32" t="n">
        <f aca="false">((C4/5.8)*0.55)-(E4-D4)</f>
        <v>2.52160344827586</v>
      </c>
    </row>
    <row r="10" customFormat="false" ht="12.75" hidden="false" customHeight="false" outlineLevel="0" collapsed="false">
      <c r="A10" s="20" t="s">
        <v>8</v>
      </c>
      <c r="C10" s="20" t="s">
        <v>9</v>
      </c>
      <c r="D10" s="25" t="s">
        <v>17</v>
      </c>
      <c r="E10" s="20" t="s">
        <v>18</v>
      </c>
      <c r="F10" s="20" t="s">
        <v>12</v>
      </c>
      <c r="G10" s="20" t="s">
        <v>13</v>
      </c>
    </row>
    <row r="11" customFormat="false" ht="12.75" hidden="false" customHeight="false" outlineLevel="0" collapsed="false">
      <c r="A11" s="20" t="n">
        <v>48853</v>
      </c>
      <c r="C11" s="20" t="s">
        <v>19</v>
      </c>
      <c r="D11" s="20" t="s">
        <v>15</v>
      </c>
      <c r="E11" s="20" t="n">
        <v>813367</v>
      </c>
      <c r="F11" s="20" t="s">
        <v>31</v>
      </c>
      <c r="G11" s="32" t="n">
        <f aca="false">((C4/5.826)*0.545)-(E4-D4)</f>
        <v>2.48469104016478</v>
      </c>
    </row>
    <row r="13" customFormat="false" ht="12.75" hidden="false" customHeight="false" outlineLevel="0" collapsed="false">
      <c r="A13" s="20" t="s">
        <v>8</v>
      </c>
      <c r="C13" s="20" t="s">
        <v>9</v>
      </c>
      <c r="D13" s="25" t="s">
        <v>17</v>
      </c>
      <c r="E13" s="20" t="s">
        <v>18</v>
      </c>
      <c r="F13" s="20" t="s">
        <v>12</v>
      </c>
      <c r="G13" s="20" t="s">
        <v>13</v>
      </c>
    </row>
    <row r="14" customFormat="false" ht="12.75" hidden="false" customHeight="false" outlineLevel="0" collapsed="false">
      <c r="A14" s="20" t="n">
        <v>3217</v>
      </c>
      <c r="C14" s="20" t="s">
        <v>21</v>
      </c>
      <c r="D14" s="20" t="s">
        <v>22</v>
      </c>
      <c r="E14" s="20" t="n">
        <v>813367</v>
      </c>
      <c r="F14" s="20" t="s">
        <v>23</v>
      </c>
      <c r="G14" s="32" t="n">
        <f aca="false">((C4/5.8)*0.6)-0.1</f>
        <v>2.87993103448276</v>
      </c>
    </row>
    <row r="15" customFormat="false" ht="12.75" hidden="false" customHeight="false" outlineLevel="0" collapsed="false">
      <c r="A15" s="21"/>
      <c r="B15" s="21"/>
      <c r="C15" s="21"/>
    </row>
    <row r="16" customFormat="false" ht="12.75" hidden="false" customHeight="false" outlineLevel="0" collapsed="false">
      <c r="A16" s="20" t="s">
        <v>8</v>
      </c>
      <c r="C16" s="20" t="s">
        <v>9</v>
      </c>
      <c r="D16" s="25" t="s">
        <v>37</v>
      </c>
      <c r="E16" s="20" t="s">
        <v>18</v>
      </c>
      <c r="F16" s="20" t="s">
        <v>12</v>
      </c>
      <c r="G16" s="33" t="s">
        <v>13</v>
      </c>
    </row>
    <row r="17" customFormat="false" ht="12.75" hidden="false" customHeight="false" outlineLevel="0" collapsed="false">
      <c r="A17" s="20" t="n">
        <v>105390</v>
      </c>
      <c r="C17" s="20" t="s">
        <v>25</v>
      </c>
      <c r="D17" s="20" t="s">
        <v>26</v>
      </c>
      <c r="E17" s="20" t="n">
        <v>501079</v>
      </c>
      <c r="F17" s="20" t="s">
        <v>27</v>
      </c>
      <c r="G17" s="32" t="n">
        <f aca="false">((C4/5.826)*0.535)-(E4-F4)</f>
        <v>2.34524716786818</v>
      </c>
    </row>
    <row r="19" customFormat="false" ht="12.75" hidden="false" customHeight="false" outlineLevel="0" collapsed="false">
      <c r="A19" s="20" t="s">
        <v>8</v>
      </c>
      <c r="C19" s="20" t="s">
        <v>9</v>
      </c>
      <c r="D19" s="25" t="s">
        <v>28</v>
      </c>
      <c r="E19" s="20" t="s">
        <v>18</v>
      </c>
      <c r="F19" s="20" t="s">
        <v>12</v>
      </c>
      <c r="G19" s="20" t="s">
        <v>13</v>
      </c>
      <c r="H19" s="20" t="s">
        <v>35</v>
      </c>
      <c r="I19" s="20" t="s">
        <v>41</v>
      </c>
      <c r="J19" s="34"/>
    </row>
    <row r="20" customFormat="false" ht="12.75" hidden="false" customHeight="false" outlineLevel="0" collapsed="false">
      <c r="A20" s="20" t="n">
        <v>354827</v>
      </c>
      <c r="B20" s="20" t="n">
        <v>56562</v>
      </c>
      <c r="C20" s="20" t="s">
        <v>29</v>
      </c>
      <c r="D20" s="20" t="s">
        <v>26</v>
      </c>
      <c r="E20" s="20" t="n">
        <v>58649</v>
      </c>
      <c r="F20" s="20" t="s">
        <v>30</v>
      </c>
      <c r="G20" s="32" t="n">
        <f aca="false">IF(I20="NNG",((C4/5.826)*0.57)-(E4-H4),((C4/5.826)*0.57)-(E4-G4))</f>
        <v>2.59830072090628</v>
      </c>
      <c r="H20" s="32" t="n">
        <f aca="false">IF(I20="NNG",G20-H4,G20-G4)</f>
        <v>-0.261699279093718</v>
      </c>
      <c r="I20" s="41" t="s">
        <v>42</v>
      </c>
    </row>
    <row r="21" customFormat="false" ht="12.75" hidden="false" customHeight="false" outlineLevel="0" collapsed="false">
      <c r="G21" s="32"/>
      <c r="H21" s="35"/>
    </row>
    <row r="22" customFormat="false" ht="12.75" hidden="false" customHeight="false" outlineLevel="0" collapsed="false">
      <c r="J22" s="34"/>
    </row>
    <row r="23" customFormat="false" ht="12.75" hidden="false" customHeight="false" outlineLevel="0" collapsed="false">
      <c r="A23" s="23" t="s">
        <v>39</v>
      </c>
      <c r="F23" s="35"/>
    </row>
    <row r="25" customFormat="false" ht="12.75" hidden="false" customHeight="false" outlineLevel="0" collapsed="false">
      <c r="C25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" activeCellId="0" sqref="E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0" width="8.14"/>
    <col collapsed="false" customWidth="true" hidden="false" outlineLevel="0" max="3" min="3" style="20" width="10.56"/>
    <col collapsed="false" customWidth="true" hidden="false" outlineLevel="0" max="4" min="4" style="20" width="15.99"/>
    <col collapsed="false" customWidth="true" hidden="false" outlineLevel="0" max="5" min="5" style="20" width="9.41"/>
    <col collapsed="false" customWidth="true" hidden="false" outlineLevel="0" max="6" min="6" style="20" width="11.7"/>
    <col collapsed="false" customWidth="true" hidden="false" outlineLevel="0" max="7" min="7" style="20" width="14.56"/>
    <col collapsed="false" customWidth="true" hidden="false" outlineLevel="0" max="8" min="8" style="21" width="14.56"/>
    <col collapsed="false" customWidth="false" hidden="false" outlineLevel="0" max="257" min="9" style="21" width="9.14"/>
  </cols>
  <sheetData>
    <row r="1" customFormat="false" ht="12.75" hidden="false" customHeight="false" outlineLevel="0" collapsed="false">
      <c r="A1" s="22"/>
      <c r="B1" s="22"/>
      <c r="C1" s="23"/>
      <c r="D1" s="23"/>
      <c r="E1" s="24" t="n">
        <v>36678</v>
      </c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customFormat="false" ht="12.75" hidden="false" customHeight="false" outlineLevel="0" collapsed="false">
      <c r="A2" s="21"/>
      <c r="B2" s="21"/>
      <c r="C2" s="20" t="s">
        <v>38</v>
      </c>
      <c r="H2" s="23"/>
      <c r="I2" s="20"/>
    </row>
    <row r="3" customFormat="false" ht="13.5" hidden="false" customHeight="false" outlineLevel="0" collapsed="false"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40</v>
      </c>
    </row>
    <row r="4" customFormat="false" ht="13.5" hidden="false" customHeight="false" outlineLevel="0" collapsed="false">
      <c r="C4" s="37" t="n">
        <v>31.53</v>
      </c>
      <c r="D4" s="38" t="n">
        <v>2.87</v>
      </c>
      <c r="E4" s="39" t="n">
        <v>4.1</v>
      </c>
      <c r="F4" s="39" t="n">
        <v>4.37</v>
      </c>
      <c r="G4" s="39" t="n">
        <v>4.12</v>
      </c>
      <c r="H4" s="40" t="n">
        <v>4.12</v>
      </c>
    </row>
    <row r="5" customFormat="false" ht="12.75" hidden="false" customHeight="false" outlineLevel="0" collapsed="false">
      <c r="C5" s="31"/>
      <c r="D5" s="31"/>
      <c r="E5" s="31"/>
      <c r="F5" s="31"/>
      <c r="G5" s="31"/>
    </row>
    <row r="7" customFormat="false" ht="12.75" hidden="false" customHeight="false" outlineLevel="0" collapsed="false">
      <c r="A7" s="20" t="s">
        <v>8</v>
      </c>
      <c r="B7" s="20" t="s">
        <v>34</v>
      </c>
      <c r="C7" s="20" t="s">
        <v>9</v>
      </c>
      <c r="D7" s="25" t="s">
        <v>32</v>
      </c>
      <c r="E7" s="20" t="s">
        <v>11</v>
      </c>
      <c r="F7" s="20" t="s">
        <v>12</v>
      </c>
      <c r="G7" s="20" t="s">
        <v>13</v>
      </c>
    </row>
    <row r="8" customFormat="false" ht="12.75" hidden="false" customHeight="false" outlineLevel="0" collapsed="false">
      <c r="A8" s="20" t="n">
        <v>98063</v>
      </c>
      <c r="C8" s="20" t="s">
        <v>14</v>
      </c>
      <c r="D8" s="20" t="s">
        <v>15</v>
      </c>
      <c r="E8" s="20" t="n">
        <v>813780</v>
      </c>
      <c r="F8" s="20" t="s">
        <v>16</v>
      </c>
      <c r="G8" s="32" t="n">
        <f aca="false">((C4/5.8)*0.55)-(E4-D4)</f>
        <v>1.75991379310345</v>
      </c>
    </row>
    <row r="10" customFormat="false" ht="12.75" hidden="false" customHeight="false" outlineLevel="0" collapsed="false">
      <c r="A10" s="20" t="s">
        <v>8</v>
      </c>
      <c r="C10" s="20" t="s">
        <v>9</v>
      </c>
      <c r="D10" s="25" t="s">
        <v>17</v>
      </c>
      <c r="E10" s="20" t="s">
        <v>18</v>
      </c>
      <c r="F10" s="20" t="s">
        <v>12</v>
      </c>
      <c r="G10" s="20" t="s">
        <v>13</v>
      </c>
    </row>
    <row r="11" customFormat="false" ht="12.75" hidden="false" customHeight="false" outlineLevel="0" collapsed="false">
      <c r="A11" s="20" t="n">
        <v>48853</v>
      </c>
      <c r="C11" s="20" t="s">
        <v>19</v>
      </c>
      <c r="D11" s="20" t="s">
        <v>15</v>
      </c>
      <c r="E11" s="20" t="n">
        <v>813367</v>
      </c>
      <c r="F11" s="20" t="s">
        <v>31</v>
      </c>
      <c r="G11" s="32" t="n">
        <f aca="false">((C4/5.826)*0.545)-(E4-D4)</f>
        <v>1.71951081359423</v>
      </c>
    </row>
    <row r="13" customFormat="false" ht="12.75" hidden="false" customHeight="false" outlineLevel="0" collapsed="false">
      <c r="A13" s="20" t="s">
        <v>8</v>
      </c>
      <c r="C13" s="20" t="s">
        <v>9</v>
      </c>
      <c r="D13" s="25" t="s">
        <v>17</v>
      </c>
      <c r="E13" s="20" t="s">
        <v>18</v>
      </c>
      <c r="F13" s="20" t="s">
        <v>12</v>
      </c>
      <c r="G13" s="20" t="s">
        <v>13</v>
      </c>
    </row>
    <row r="14" customFormat="false" ht="12.75" hidden="false" customHeight="false" outlineLevel="0" collapsed="false">
      <c r="A14" s="20" t="n">
        <v>3217</v>
      </c>
      <c r="C14" s="20" t="s">
        <v>21</v>
      </c>
      <c r="D14" s="20" t="s">
        <v>22</v>
      </c>
      <c r="E14" s="20" t="n">
        <v>813367</v>
      </c>
      <c r="F14" s="20" t="s">
        <v>23</v>
      </c>
      <c r="G14" s="32" t="n">
        <f aca="false">((C4/5.8)*0.6)-0.1</f>
        <v>3.16172413793103</v>
      </c>
    </row>
    <row r="15" customFormat="false" ht="12.75" hidden="false" customHeight="false" outlineLevel="0" collapsed="false">
      <c r="A15" s="21"/>
      <c r="B15" s="21"/>
      <c r="C15" s="21"/>
    </row>
    <row r="16" customFormat="false" ht="12.75" hidden="false" customHeight="false" outlineLevel="0" collapsed="false">
      <c r="A16" s="20" t="s">
        <v>8</v>
      </c>
      <c r="C16" s="20" t="s">
        <v>9</v>
      </c>
      <c r="D16" s="25" t="s">
        <v>37</v>
      </c>
      <c r="E16" s="20" t="s">
        <v>18</v>
      </c>
      <c r="F16" s="20" t="s">
        <v>12</v>
      </c>
      <c r="G16" s="33" t="s">
        <v>13</v>
      </c>
    </row>
    <row r="17" customFormat="false" ht="12.75" hidden="false" customHeight="false" outlineLevel="0" collapsed="false">
      <c r="A17" s="20" t="n">
        <v>105390</v>
      </c>
      <c r="C17" s="20" t="s">
        <v>25</v>
      </c>
      <c r="D17" s="20" t="s">
        <v>26</v>
      </c>
      <c r="E17" s="20" t="n">
        <v>501079</v>
      </c>
      <c r="F17" s="20" t="s">
        <v>27</v>
      </c>
      <c r="G17" s="32" t="n">
        <f aca="false">((C4/5.826)*0.535)-(E4-F4)</f>
        <v>3.16539134912461</v>
      </c>
    </row>
    <row r="19" customFormat="false" ht="12.75" hidden="false" customHeight="false" outlineLevel="0" collapsed="false">
      <c r="A19" s="20" t="s">
        <v>8</v>
      </c>
      <c r="C19" s="20" t="s">
        <v>9</v>
      </c>
      <c r="D19" s="25" t="s">
        <v>28</v>
      </c>
      <c r="E19" s="20" t="s">
        <v>18</v>
      </c>
      <c r="F19" s="20" t="s">
        <v>12</v>
      </c>
      <c r="G19" s="20" t="s">
        <v>13</v>
      </c>
      <c r="H19" s="20" t="s">
        <v>35</v>
      </c>
      <c r="I19" s="20" t="s">
        <v>41</v>
      </c>
      <c r="J19" s="34"/>
    </row>
    <row r="20" customFormat="false" ht="12.75" hidden="false" customHeight="false" outlineLevel="0" collapsed="false">
      <c r="A20" s="20" t="n">
        <v>354827</v>
      </c>
      <c r="B20" s="20" t="n">
        <v>56562</v>
      </c>
      <c r="C20" s="20" t="s">
        <v>29</v>
      </c>
      <c r="D20" s="20" t="s">
        <v>26</v>
      </c>
      <c r="E20" s="20" t="n">
        <v>58649</v>
      </c>
      <c r="F20" s="20" t="s">
        <v>30</v>
      </c>
      <c r="G20" s="32" t="n">
        <f aca="false">IF(I20="NNG",((C4/5.826)*0.57)-(E4-H4),((C4/5.826)*0.57)-(E4-G4))</f>
        <v>3.10480947476828</v>
      </c>
      <c r="H20" s="32" t="n">
        <f aca="false">IF(I20="NNG",G20-H4,G20-G4)</f>
        <v>-1.01519052523172</v>
      </c>
      <c r="I20" s="41" t="s">
        <v>42</v>
      </c>
    </row>
    <row r="21" customFormat="false" ht="12.75" hidden="false" customHeight="false" outlineLevel="0" collapsed="false">
      <c r="G21" s="32"/>
      <c r="H21" s="35"/>
    </row>
    <row r="22" customFormat="false" ht="12.75" hidden="false" customHeight="false" outlineLevel="0" collapsed="false">
      <c r="J22" s="34"/>
    </row>
    <row r="23" customFormat="false" ht="12.75" hidden="false" customHeight="false" outlineLevel="0" collapsed="false">
      <c r="A23" s="23" t="s">
        <v>39</v>
      </c>
      <c r="F23" s="35"/>
    </row>
    <row r="25" customFormat="false" ht="12.75" hidden="false" customHeight="false" outlineLevel="0" collapsed="false">
      <c r="C25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0.56"/>
    <col collapsed="false" customWidth="true" hidden="false" outlineLevel="0" max="3" min="3" style="1" width="13.85"/>
    <col collapsed="false" customWidth="true" hidden="false" outlineLevel="0" max="4" min="4" style="1" width="9.41"/>
    <col collapsed="false" customWidth="true" hidden="false" outlineLevel="0" max="5" min="5" style="1" width="11.7"/>
    <col collapsed="false" customWidth="true" hidden="false" outlineLevel="0" max="6" min="6" style="1" width="14.56"/>
    <col collapsed="false" customWidth="true" hidden="false" outlineLevel="0" max="7" min="7" style="0" width="14.56"/>
  </cols>
  <sheetData>
    <row r="1" customFormat="false" ht="12.75" hidden="false" customHeight="false" outlineLevel="0" collapsed="false">
      <c r="A1" s="2"/>
      <c r="B1" s="3"/>
      <c r="C1" s="3"/>
      <c r="D1" s="2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customFormat="false" ht="12.75" hidden="false" customHeight="false" outlineLevel="0" collapsed="false">
      <c r="A2" s="5" t="s">
        <v>0</v>
      </c>
      <c r="B2" s="5"/>
      <c r="C2" s="5"/>
      <c r="D2" s="5"/>
      <c r="E2" s="5"/>
      <c r="F2" s="5"/>
      <c r="G2" s="3"/>
      <c r="H2" s="1"/>
    </row>
    <row r="3" customFormat="false" ht="13.5" hidden="false" customHeight="false" outlineLevel="0" collapsed="false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customFormat="false" ht="13.5" hidden="false" customHeight="false" outlineLevel="0" collapsed="false">
      <c r="B4" s="6" t="n">
        <v>20.974</v>
      </c>
      <c r="C4" s="7" t="n">
        <v>1.54</v>
      </c>
      <c r="D4" s="7" t="n">
        <v>1.78</v>
      </c>
      <c r="E4" s="7" t="n">
        <v>1.46</v>
      </c>
      <c r="F4" s="8" t="n">
        <v>1.52</v>
      </c>
    </row>
    <row r="5" customFormat="false" ht="12.75" hidden="false" customHeight="false" outlineLevel="0" collapsed="false">
      <c r="B5" s="9"/>
      <c r="C5" s="9"/>
      <c r="D5" s="9" t="s">
        <v>6</v>
      </c>
      <c r="E5" s="9"/>
      <c r="F5" s="9" t="s">
        <v>7</v>
      </c>
    </row>
    <row r="7" customFormat="false" ht="12.75" hidden="false" customHeight="false" outlineLevel="0" collapsed="false">
      <c r="A7" s="1" t="s">
        <v>8</v>
      </c>
      <c r="B7" s="1" t="s">
        <v>9</v>
      </c>
      <c r="C7" s="4" t="s">
        <v>10</v>
      </c>
      <c r="D7" s="1" t="s">
        <v>11</v>
      </c>
      <c r="E7" s="1" t="s">
        <v>12</v>
      </c>
      <c r="F7" s="1" t="s">
        <v>13</v>
      </c>
    </row>
    <row r="8" customFormat="false" ht="12.75" hidden="false" customHeight="false" outlineLevel="0" collapsed="false">
      <c r="A8" s="1" t="n">
        <v>72678</v>
      </c>
      <c r="B8" s="1" t="s">
        <v>14</v>
      </c>
      <c r="C8" s="1" t="s">
        <v>15</v>
      </c>
      <c r="D8" s="1" t="n">
        <v>813780</v>
      </c>
      <c r="E8" s="1" t="s">
        <v>16</v>
      </c>
      <c r="F8" s="10" t="n">
        <f aca="false">((B4/5.8)*0.55)-(D4-C4)</f>
        <v>1.74891379310345</v>
      </c>
    </row>
    <row r="10" customFormat="false" ht="12.75" hidden="false" customHeight="false" outlineLevel="0" collapsed="false">
      <c r="A10" s="1" t="s">
        <v>8</v>
      </c>
      <c r="B10" s="1" t="s">
        <v>9</v>
      </c>
      <c r="C10" s="4" t="s">
        <v>17</v>
      </c>
      <c r="D10" s="1" t="s">
        <v>18</v>
      </c>
      <c r="E10" s="1" t="s">
        <v>12</v>
      </c>
      <c r="F10" s="1" t="s">
        <v>13</v>
      </c>
    </row>
    <row r="11" customFormat="false" ht="12.75" hidden="false" customHeight="false" outlineLevel="0" collapsed="false">
      <c r="A11" s="1" t="n">
        <v>48853</v>
      </c>
      <c r="B11" s="1" t="s">
        <v>19</v>
      </c>
      <c r="C11" s="1" t="s">
        <v>15</v>
      </c>
      <c r="D11" s="1" t="n">
        <v>813367</v>
      </c>
      <c r="E11" s="1" t="s">
        <v>20</v>
      </c>
      <c r="F11" s="10" t="n">
        <f aca="false">((B4/5.826)*0.545)-(D4-C4)</f>
        <v>1.72203741846893</v>
      </c>
    </row>
    <row r="13" customFormat="false" ht="12.75" hidden="false" customHeight="false" outlineLevel="0" collapsed="false">
      <c r="A13" s="1" t="s">
        <v>8</v>
      </c>
      <c r="B13" s="1" t="s">
        <v>9</v>
      </c>
      <c r="C13" s="4" t="s">
        <v>17</v>
      </c>
      <c r="D13" s="1" t="s">
        <v>18</v>
      </c>
      <c r="E13" s="1" t="s">
        <v>12</v>
      </c>
      <c r="F13" s="1" t="s">
        <v>13</v>
      </c>
    </row>
    <row r="14" customFormat="false" ht="12.75" hidden="false" customHeight="false" outlineLevel="0" collapsed="false">
      <c r="A14" s="1" t="n">
        <v>3217</v>
      </c>
      <c r="B14" s="1" t="s">
        <v>21</v>
      </c>
      <c r="C14" s="1" t="s">
        <v>22</v>
      </c>
      <c r="D14" s="1" t="n">
        <v>813367</v>
      </c>
      <c r="E14" s="1" t="s">
        <v>23</v>
      </c>
      <c r="F14" s="10" t="n">
        <f aca="false">((B4/5.8)*0.6)-0.1</f>
        <v>2.06972413793103</v>
      </c>
    </row>
    <row r="15" customFormat="false" ht="12.75" hidden="false" customHeight="false" outlineLevel="0" collapsed="false">
      <c r="A15" s="0"/>
      <c r="B15" s="0"/>
    </row>
    <row r="16" customFormat="false" ht="12.75" hidden="false" customHeight="false" outlineLevel="0" collapsed="false">
      <c r="A16" s="1" t="s">
        <v>8</v>
      </c>
      <c r="B16" s="1" t="s">
        <v>9</v>
      </c>
      <c r="C16" s="4" t="s">
        <v>24</v>
      </c>
      <c r="D16" s="1" t="s">
        <v>18</v>
      </c>
      <c r="E16" s="1" t="s">
        <v>12</v>
      </c>
      <c r="F16" s="1" t="s">
        <v>13</v>
      </c>
    </row>
    <row r="17" customFormat="false" ht="12.75" hidden="false" customHeight="false" outlineLevel="0" collapsed="false">
      <c r="A17" s="1" t="n">
        <v>3231</v>
      </c>
      <c r="B17" s="1" t="s">
        <v>25</v>
      </c>
      <c r="C17" s="1" t="s">
        <v>26</v>
      </c>
      <c r="D17" s="1" t="n">
        <v>501079</v>
      </c>
      <c r="E17" s="1" t="s">
        <v>27</v>
      </c>
      <c r="F17" s="10" t="n">
        <f aca="false">((B4/5.826)*0.535)-(D4-E4)</f>
        <v>1.60603673189152</v>
      </c>
    </row>
    <row r="19" customFormat="false" ht="12.75" hidden="false" customHeight="false" outlineLevel="0" collapsed="false">
      <c r="A19" s="1" t="s">
        <v>8</v>
      </c>
      <c r="B19" s="1" t="s">
        <v>9</v>
      </c>
      <c r="C19" s="4" t="s">
        <v>28</v>
      </c>
      <c r="D19" s="1" t="s">
        <v>18</v>
      </c>
      <c r="E19" s="1" t="s">
        <v>12</v>
      </c>
      <c r="F19" s="1" t="s">
        <v>13</v>
      </c>
      <c r="I19" s="11"/>
    </row>
    <row r="20" customFormat="false" ht="12.75" hidden="false" customHeight="false" outlineLevel="0" collapsed="false">
      <c r="A20" s="1" t="n">
        <v>3585</v>
      </c>
      <c r="B20" s="1" t="s">
        <v>29</v>
      </c>
      <c r="C20" s="1" t="s">
        <v>26</v>
      </c>
      <c r="D20" s="1" t="n">
        <v>58649</v>
      </c>
      <c r="E20" s="1" t="s">
        <v>30</v>
      </c>
      <c r="F20" s="10" t="n">
        <f aca="false">((B4/5.826)*0.57)-(D4-F4)</f>
        <v>1.79203913491246</v>
      </c>
    </row>
    <row r="21" customFormat="false" ht="12.75" hidden="false" customHeight="false" outlineLevel="0" collapsed="false">
      <c r="G21" s="12"/>
    </row>
    <row r="22" customFormat="false" ht="12.75" hidden="false" customHeight="false" outlineLevel="0" collapsed="false">
      <c r="I22" s="11"/>
    </row>
    <row r="23" customFormat="false" ht="12.75" hidden="false" customHeight="false" outlineLevel="0" collapsed="false">
      <c r="E23" s="12"/>
    </row>
  </sheetData>
  <mergeCells count="1">
    <mergeCell ref="A2:F2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0.56"/>
    <col collapsed="false" customWidth="true" hidden="false" outlineLevel="0" max="3" min="3" style="1" width="13.85"/>
    <col collapsed="false" customWidth="true" hidden="false" outlineLevel="0" max="4" min="4" style="1" width="9.41"/>
    <col collapsed="false" customWidth="true" hidden="false" outlineLevel="0" max="5" min="5" style="1" width="11.7"/>
    <col collapsed="false" customWidth="true" hidden="false" outlineLevel="0" max="6" min="6" style="1" width="14.56"/>
    <col collapsed="false" customWidth="true" hidden="false" outlineLevel="0" max="7" min="7" style="0" width="14.56"/>
  </cols>
  <sheetData>
    <row r="1" customFormat="false" ht="12.75" hidden="false" customHeight="false" outlineLevel="0" collapsed="false">
      <c r="A1" s="2"/>
      <c r="B1" s="3"/>
      <c r="C1" s="3"/>
      <c r="D1" s="2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customFormat="false" ht="12.75" hidden="false" customHeight="false" outlineLevel="0" collapsed="false">
      <c r="A2" s="5" t="s">
        <v>0</v>
      </c>
      <c r="B2" s="5"/>
      <c r="C2" s="5"/>
      <c r="D2" s="5"/>
      <c r="E2" s="5"/>
      <c r="F2" s="5"/>
      <c r="G2" s="3"/>
      <c r="H2" s="1"/>
    </row>
    <row r="3" customFormat="false" ht="13.5" hidden="false" customHeight="false" outlineLevel="0" collapsed="false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customFormat="false" ht="13.5" hidden="false" customHeight="false" outlineLevel="0" collapsed="false">
      <c r="B4" s="13" t="n">
        <v>19.727</v>
      </c>
      <c r="C4" s="7" t="n">
        <v>1.63</v>
      </c>
      <c r="D4" s="7" t="n">
        <v>1.85</v>
      </c>
      <c r="E4" s="7" t="n">
        <v>1.59</v>
      </c>
      <c r="F4" s="8" t="n">
        <v>1.61</v>
      </c>
    </row>
    <row r="5" customFormat="false" ht="12.75" hidden="false" customHeight="false" outlineLevel="0" collapsed="false">
      <c r="B5" s="9"/>
      <c r="C5" s="9"/>
      <c r="D5" s="9" t="s">
        <v>6</v>
      </c>
      <c r="E5" s="9"/>
      <c r="F5" s="9" t="s">
        <v>7</v>
      </c>
    </row>
    <row r="7" customFormat="false" ht="12.75" hidden="false" customHeight="false" outlineLevel="0" collapsed="false">
      <c r="A7" s="1" t="s">
        <v>8</v>
      </c>
      <c r="B7" s="1" t="s">
        <v>9</v>
      </c>
      <c r="C7" s="4" t="s">
        <v>10</v>
      </c>
      <c r="D7" s="1" t="s">
        <v>11</v>
      </c>
      <c r="E7" s="1" t="s">
        <v>12</v>
      </c>
      <c r="F7" s="1" t="s">
        <v>13</v>
      </c>
    </row>
    <row r="8" customFormat="false" ht="12.75" hidden="false" customHeight="false" outlineLevel="0" collapsed="false">
      <c r="A8" s="1" t="n">
        <v>72678</v>
      </c>
      <c r="B8" s="1" t="s">
        <v>14</v>
      </c>
      <c r="C8" s="1" t="s">
        <v>15</v>
      </c>
      <c r="D8" s="1" t="n">
        <v>813780</v>
      </c>
      <c r="E8" s="1" t="s">
        <v>16</v>
      </c>
      <c r="F8" s="10" t="n">
        <f aca="false">((B4/5.8)*0.55)-(D4-C4)</f>
        <v>1.65066379310345</v>
      </c>
    </row>
    <row r="10" customFormat="false" ht="12.75" hidden="false" customHeight="false" outlineLevel="0" collapsed="false">
      <c r="A10" s="1" t="s">
        <v>8</v>
      </c>
      <c r="B10" s="1" t="s">
        <v>9</v>
      </c>
      <c r="C10" s="4" t="s">
        <v>17</v>
      </c>
      <c r="D10" s="1" t="s">
        <v>18</v>
      </c>
      <c r="E10" s="1" t="s">
        <v>12</v>
      </c>
      <c r="F10" s="1" t="s">
        <v>13</v>
      </c>
    </row>
    <row r="11" customFormat="false" ht="12.75" hidden="false" customHeight="false" outlineLevel="0" collapsed="false">
      <c r="A11" s="1" t="n">
        <v>48853</v>
      </c>
      <c r="B11" s="1" t="s">
        <v>19</v>
      </c>
      <c r="C11" s="1" t="s">
        <v>15</v>
      </c>
      <c r="D11" s="1" t="n">
        <v>813367</v>
      </c>
      <c r="E11" s="1" t="s">
        <v>31</v>
      </c>
      <c r="F11" s="10" t="n">
        <f aca="false">((B4/5.826)*0.545)-(D4-C4)</f>
        <v>1.62538534157226</v>
      </c>
    </row>
    <row r="13" customFormat="false" ht="12.75" hidden="false" customHeight="false" outlineLevel="0" collapsed="false">
      <c r="A13" s="1" t="s">
        <v>8</v>
      </c>
      <c r="B13" s="1" t="s">
        <v>9</v>
      </c>
      <c r="C13" s="4" t="s">
        <v>17</v>
      </c>
      <c r="D13" s="1" t="s">
        <v>18</v>
      </c>
      <c r="E13" s="1" t="s">
        <v>12</v>
      </c>
      <c r="F13" s="1" t="s">
        <v>13</v>
      </c>
    </row>
    <row r="14" customFormat="false" ht="12.75" hidden="false" customHeight="false" outlineLevel="0" collapsed="false">
      <c r="A14" s="1" t="n">
        <v>3217</v>
      </c>
      <c r="B14" s="1" t="s">
        <v>21</v>
      </c>
      <c r="C14" s="1" t="s">
        <v>22</v>
      </c>
      <c r="D14" s="1" t="n">
        <v>813367</v>
      </c>
      <c r="E14" s="1" t="s">
        <v>23</v>
      </c>
      <c r="F14" s="10" t="n">
        <f aca="false">((B4/5.8)*0.6)-0.1</f>
        <v>1.94072413793103</v>
      </c>
    </row>
    <row r="15" customFormat="false" ht="12.75" hidden="false" customHeight="false" outlineLevel="0" collapsed="false">
      <c r="A15" s="0"/>
      <c r="B15" s="0"/>
    </row>
    <row r="16" customFormat="false" ht="12.75" hidden="false" customHeight="false" outlineLevel="0" collapsed="false">
      <c r="A16" s="1" t="s">
        <v>8</v>
      </c>
      <c r="B16" s="1" t="s">
        <v>9</v>
      </c>
      <c r="C16" s="4" t="s">
        <v>24</v>
      </c>
      <c r="D16" s="1" t="s">
        <v>18</v>
      </c>
      <c r="E16" s="1" t="s">
        <v>12</v>
      </c>
      <c r="F16" s="1" t="s">
        <v>13</v>
      </c>
    </row>
    <row r="17" customFormat="false" ht="12.75" hidden="false" customHeight="false" outlineLevel="0" collapsed="false">
      <c r="A17" s="1" t="n">
        <v>3231</v>
      </c>
      <c r="B17" s="1" t="s">
        <v>25</v>
      </c>
      <c r="C17" s="1" t="s">
        <v>26</v>
      </c>
      <c r="D17" s="1" t="n">
        <v>501079</v>
      </c>
      <c r="E17" s="1" t="s">
        <v>27</v>
      </c>
      <c r="F17" s="10" t="n">
        <f aca="false">((B4/5.826)*0.535)-(D4-E4)</f>
        <v>1.55152506007552</v>
      </c>
    </row>
    <row r="19" customFormat="false" ht="12.75" hidden="false" customHeight="false" outlineLevel="0" collapsed="false">
      <c r="A19" s="1" t="s">
        <v>8</v>
      </c>
      <c r="B19" s="1" t="s">
        <v>9</v>
      </c>
      <c r="C19" s="4" t="s">
        <v>28</v>
      </c>
      <c r="D19" s="1" t="s">
        <v>18</v>
      </c>
      <c r="E19" s="1" t="s">
        <v>12</v>
      </c>
      <c r="F19" s="1" t="s">
        <v>13</v>
      </c>
      <c r="I19" s="11"/>
    </row>
    <row r="20" customFormat="false" ht="12.75" hidden="false" customHeight="false" outlineLevel="0" collapsed="false">
      <c r="A20" s="1" t="n">
        <v>3585</v>
      </c>
      <c r="B20" s="1" t="s">
        <v>29</v>
      </c>
      <c r="C20" s="1" t="s">
        <v>26</v>
      </c>
      <c r="D20" s="1" t="n">
        <v>58649</v>
      </c>
      <c r="E20" s="1" t="s">
        <v>30</v>
      </c>
      <c r="F20" s="10" t="n">
        <f aca="false">((B4/5.826)*0.57)-(D4-F4)</f>
        <v>1.69003604531411</v>
      </c>
    </row>
    <row r="21" customFormat="false" ht="12.75" hidden="false" customHeight="false" outlineLevel="0" collapsed="false">
      <c r="G21" s="12"/>
    </row>
    <row r="22" customFormat="false" ht="12.75" hidden="false" customHeight="false" outlineLevel="0" collapsed="false">
      <c r="I22" s="11"/>
    </row>
    <row r="23" customFormat="false" ht="12.75" hidden="false" customHeight="false" outlineLevel="0" collapsed="false">
      <c r="E23" s="12"/>
    </row>
  </sheetData>
  <mergeCells count="1">
    <mergeCell ref="A2:F2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0.56"/>
    <col collapsed="false" customWidth="true" hidden="false" outlineLevel="0" max="3" min="3" style="1" width="13.85"/>
    <col collapsed="false" customWidth="true" hidden="false" outlineLevel="0" max="4" min="4" style="1" width="9.41"/>
    <col collapsed="false" customWidth="true" hidden="false" outlineLevel="0" max="5" min="5" style="1" width="11.7"/>
    <col collapsed="false" customWidth="true" hidden="false" outlineLevel="0" max="6" min="6" style="1" width="14.56"/>
    <col collapsed="false" customWidth="true" hidden="false" outlineLevel="0" max="7" min="7" style="0" width="14.56"/>
  </cols>
  <sheetData>
    <row r="1" customFormat="false" ht="12.75" hidden="false" customHeight="false" outlineLevel="0" collapsed="false">
      <c r="A1" s="2"/>
      <c r="B1" s="3"/>
      <c r="C1" s="3"/>
      <c r="D1" s="2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customFormat="false" ht="12.75" hidden="false" customHeight="false" outlineLevel="0" collapsed="false">
      <c r="A2" s="5" t="s">
        <v>0</v>
      </c>
      <c r="B2" s="5"/>
      <c r="C2" s="5"/>
      <c r="D2" s="5"/>
      <c r="E2" s="5"/>
      <c r="F2" s="5"/>
      <c r="G2" s="3"/>
      <c r="H2" s="1"/>
    </row>
    <row r="3" customFormat="false" ht="13.5" hidden="false" customHeight="false" outlineLevel="0" collapsed="false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customFormat="false" ht="13.5" hidden="false" customHeight="false" outlineLevel="0" collapsed="false">
      <c r="B4" s="13" t="n">
        <v>20.872</v>
      </c>
      <c r="C4" s="7" t="n">
        <v>1.91</v>
      </c>
      <c r="D4" s="7" t="n">
        <v>2.15</v>
      </c>
      <c r="E4" s="7" t="n">
        <v>1.87</v>
      </c>
      <c r="F4" s="8" t="n">
        <v>1.89</v>
      </c>
    </row>
    <row r="5" customFormat="false" ht="12.75" hidden="false" customHeight="false" outlineLevel="0" collapsed="false">
      <c r="B5" s="9"/>
      <c r="C5" s="9"/>
      <c r="D5" s="9" t="s">
        <v>6</v>
      </c>
      <c r="E5" s="9"/>
      <c r="F5" s="9" t="s">
        <v>7</v>
      </c>
    </row>
    <row r="7" customFormat="false" ht="12.75" hidden="false" customHeight="false" outlineLevel="0" collapsed="false">
      <c r="A7" s="1" t="s">
        <v>8</v>
      </c>
      <c r="B7" s="1" t="s">
        <v>9</v>
      </c>
      <c r="C7" s="4" t="s">
        <v>10</v>
      </c>
      <c r="D7" s="1" t="s">
        <v>11</v>
      </c>
      <c r="E7" s="1" t="s">
        <v>12</v>
      </c>
      <c r="F7" s="1" t="s">
        <v>13</v>
      </c>
    </row>
    <row r="8" customFormat="false" ht="12.75" hidden="false" customHeight="false" outlineLevel="0" collapsed="false">
      <c r="A8" s="1" t="n">
        <v>72678</v>
      </c>
      <c r="B8" s="1" t="s">
        <v>14</v>
      </c>
      <c r="C8" s="1" t="s">
        <v>15</v>
      </c>
      <c r="D8" s="1" t="n">
        <v>813780</v>
      </c>
      <c r="E8" s="1" t="s">
        <v>16</v>
      </c>
      <c r="F8" s="10" t="n">
        <f aca="false">((B4/5.8)*0.55)-(D4-C4)</f>
        <v>1.73924137931035</v>
      </c>
    </row>
    <row r="10" customFormat="false" ht="12.75" hidden="false" customHeight="false" outlineLevel="0" collapsed="false">
      <c r="A10" s="1" t="s">
        <v>8</v>
      </c>
      <c r="B10" s="1" t="s">
        <v>9</v>
      </c>
      <c r="C10" s="4" t="s">
        <v>17</v>
      </c>
      <c r="D10" s="1" t="s">
        <v>18</v>
      </c>
      <c r="E10" s="1" t="s">
        <v>12</v>
      </c>
      <c r="F10" s="1" t="s">
        <v>13</v>
      </c>
    </row>
    <row r="11" customFormat="false" ht="12.75" hidden="false" customHeight="false" outlineLevel="0" collapsed="false">
      <c r="A11" s="1" t="n">
        <v>48853</v>
      </c>
      <c r="B11" s="1" t="s">
        <v>19</v>
      </c>
      <c r="C11" s="1" t="s">
        <v>15</v>
      </c>
      <c r="D11" s="1" t="n">
        <v>813367</v>
      </c>
      <c r="E11" s="1" t="s">
        <v>31</v>
      </c>
      <c r="F11" s="10" t="n">
        <f aca="false">((B4/5.826)*0.545)-(D4-C4)</f>
        <v>1.71249570889118</v>
      </c>
    </row>
    <row r="13" customFormat="false" ht="12.75" hidden="false" customHeight="false" outlineLevel="0" collapsed="false">
      <c r="A13" s="1" t="s">
        <v>8</v>
      </c>
      <c r="B13" s="1" t="s">
        <v>9</v>
      </c>
      <c r="C13" s="4" t="s">
        <v>17</v>
      </c>
      <c r="D13" s="1" t="s">
        <v>18</v>
      </c>
      <c r="E13" s="1" t="s">
        <v>12</v>
      </c>
      <c r="F13" s="1" t="s">
        <v>13</v>
      </c>
    </row>
    <row r="14" customFormat="false" ht="12.75" hidden="false" customHeight="false" outlineLevel="0" collapsed="false">
      <c r="A14" s="1" t="n">
        <v>3217</v>
      </c>
      <c r="B14" s="1" t="s">
        <v>21</v>
      </c>
      <c r="C14" s="1" t="s">
        <v>22</v>
      </c>
      <c r="D14" s="1" t="n">
        <v>813367</v>
      </c>
      <c r="E14" s="1" t="s">
        <v>23</v>
      </c>
      <c r="F14" s="10" t="n">
        <f aca="false">((B4/5.8)*0.6)-0.1</f>
        <v>2.0591724137931</v>
      </c>
    </row>
    <row r="15" customFormat="false" ht="12.75" hidden="false" customHeight="false" outlineLevel="0" collapsed="false">
      <c r="A15" s="0"/>
      <c r="B15" s="0"/>
    </row>
    <row r="16" customFormat="false" ht="12.75" hidden="false" customHeight="false" outlineLevel="0" collapsed="false">
      <c r="A16" s="1" t="s">
        <v>8</v>
      </c>
      <c r="B16" s="1" t="s">
        <v>9</v>
      </c>
      <c r="C16" s="4" t="s">
        <v>24</v>
      </c>
      <c r="D16" s="1" t="s">
        <v>18</v>
      </c>
      <c r="E16" s="1" t="s">
        <v>12</v>
      </c>
      <c r="F16" s="1" t="s">
        <v>13</v>
      </c>
    </row>
    <row r="17" customFormat="false" ht="12.75" hidden="false" customHeight="false" outlineLevel="0" collapsed="false">
      <c r="A17" s="1" t="n">
        <v>3231</v>
      </c>
      <c r="B17" s="1" t="s">
        <v>25</v>
      </c>
      <c r="C17" s="1" t="s">
        <v>26</v>
      </c>
      <c r="D17" s="1" t="n">
        <v>501079</v>
      </c>
      <c r="E17" s="1" t="s">
        <v>27</v>
      </c>
      <c r="F17" s="10" t="n">
        <f aca="false">((B4/5.826)*0.535)-(D4-E4)</f>
        <v>1.63667009955373</v>
      </c>
    </row>
    <row r="19" customFormat="false" ht="12.75" hidden="false" customHeight="false" outlineLevel="0" collapsed="false">
      <c r="A19" s="1" t="s">
        <v>8</v>
      </c>
      <c r="B19" s="1" t="s">
        <v>9</v>
      </c>
      <c r="C19" s="4" t="s">
        <v>28</v>
      </c>
      <c r="D19" s="1" t="s">
        <v>18</v>
      </c>
      <c r="E19" s="1" t="s">
        <v>12</v>
      </c>
      <c r="F19" s="1" t="s">
        <v>13</v>
      </c>
      <c r="I19" s="11"/>
    </row>
    <row r="20" customFormat="false" ht="12.75" hidden="false" customHeight="false" outlineLevel="0" collapsed="false">
      <c r="A20" s="1" t="n">
        <v>3585</v>
      </c>
      <c r="B20" s="1" t="s">
        <v>29</v>
      </c>
      <c r="C20" s="1" t="s">
        <v>26</v>
      </c>
      <c r="D20" s="1" t="n">
        <v>58649</v>
      </c>
      <c r="E20" s="1" t="s">
        <v>30</v>
      </c>
      <c r="F20" s="10" t="n">
        <f aca="false">((B4/5.826)*0.57)-(D4-F4)</f>
        <v>1.78205973223481</v>
      </c>
    </row>
    <row r="21" customFormat="false" ht="12.75" hidden="false" customHeight="false" outlineLevel="0" collapsed="false">
      <c r="G21" s="12"/>
    </row>
    <row r="22" customFormat="false" ht="12.75" hidden="false" customHeight="false" outlineLevel="0" collapsed="false">
      <c r="I22" s="11"/>
    </row>
    <row r="23" customFormat="false" ht="12.75" hidden="false" customHeight="false" outlineLevel="0" collapsed="false">
      <c r="E23" s="12"/>
    </row>
  </sheetData>
  <mergeCells count="1">
    <mergeCell ref="A2:F2"/>
  </mergeCells>
  <printOptions headings="false" gridLines="tru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0.56"/>
    <col collapsed="false" customWidth="true" hidden="false" outlineLevel="0" max="3" min="3" style="1" width="13.85"/>
    <col collapsed="false" customWidth="true" hidden="false" outlineLevel="0" max="4" min="4" style="1" width="9.41"/>
    <col collapsed="false" customWidth="true" hidden="false" outlineLevel="0" max="5" min="5" style="1" width="11.7"/>
    <col collapsed="false" customWidth="true" hidden="false" outlineLevel="0" max="6" min="6" style="1" width="14.56"/>
    <col collapsed="false" customWidth="true" hidden="false" outlineLevel="0" max="7" min="7" style="0" width="14.56"/>
  </cols>
  <sheetData>
    <row r="1" customFormat="false" ht="12.75" hidden="false" customHeight="false" outlineLevel="0" collapsed="false">
      <c r="A1" s="2"/>
      <c r="B1" s="3"/>
      <c r="C1" s="3"/>
      <c r="D1" s="2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customFormat="false" ht="12.75" hidden="false" customHeight="false" outlineLevel="0" collapsed="false">
      <c r="A2" s="5" t="s">
        <v>0</v>
      </c>
      <c r="B2" s="5"/>
      <c r="C2" s="5"/>
      <c r="D2" s="5"/>
      <c r="E2" s="5"/>
      <c r="F2" s="5"/>
      <c r="G2" s="3"/>
      <c r="H2" s="1"/>
    </row>
    <row r="3" customFormat="false" ht="13.5" hidden="false" customHeight="false" outlineLevel="0" collapsed="false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customFormat="false" ht="13.5" hidden="false" customHeight="false" outlineLevel="0" collapsed="false">
      <c r="B4" s="13" t="n">
        <v>19.218</v>
      </c>
      <c r="C4" s="7" t="n">
        <v>2.07</v>
      </c>
      <c r="D4" s="7" t="n">
        <v>2.31</v>
      </c>
      <c r="E4" s="7" t="n">
        <v>2.02</v>
      </c>
      <c r="F4" s="8" t="n">
        <v>2.05</v>
      </c>
    </row>
    <row r="5" customFormat="false" ht="12.75" hidden="false" customHeight="false" outlineLevel="0" collapsed="false">
      <c r="B5" s="9"/>
      <c r="C5" s="9"/>
      <c r="D5" s="9" t="s">
        <v>6</v>
      </c>
      <c r="E5" s="9"/>
      <c r="F5" s="9" t="s">
        <v>7</v>
      </c>
    </row>
    <row r="7" customFormat="false" ht="12.75" hidden="false" customHeight="false" outlineLevel="0" collapsed="false">
      <c r="A7" s="1" t="s">
        <v>8</v>
      </c>
      <c r="B7" s="1" t="s">
        <v>9</v>
      </c>
      <c r="C7" s="4" t="s">
        <v>10</v>
      </c>
      <c r="D7" s="1" t="s">
        <v>11</v>
      </c>
      <c r="E7" s="1" t="s">
        <v>12</v>
      </c>
      <c r="F7" s="1" t="s">
        <v>13</v>
      </c>
    </row>
    <row r="8" customFormat="false" ht="12.75" hidden="false" customHeight="false" outlineLevel="0" collapsed="false">
      <c r="A8" s="1" t="n">
        <v>72678</v>
      </c>
      <c r="B8" s="1" t="s">
        <v>14</v>
      </c>
      <c r="C8" s="1" t="s">
        <v>15</v>
      </c>
      <c r="D8" s="1" t="n">
        <v>813780</v>
      </c>
      <c r="E8" s="1" t="s">
        <v>16</v>
      </c>
      <c r="F8" s="10" t="n">
        <f aca="false">((B4/5.8)*0.55)-(D4-C4)</f>
        <v>1.58239655172414</v>
      </c>
    </row>
    <row r="10" customFormat="false" ht="12.75" hidden="false" customHeight="false" outlineLevel="0" collapsed="false">
      <c r="A10" s="1" t="s">
        <v>8</v>
      </c>
      <c r="B10" s="1" t="s">
        <v>9</v>
      </c>
      <c r="C10" s="4" t="s">
        <v>17</v>
      </c>
      <c r="D10" s="1" t="s">
        <v>18</v>
      </c>
      <c r="E10" s="1" t="s">
        <v>12</v>
      </c>
      <c r="F10" s="1" t="s">
        <v>13</v>
      </c>
    </row>
    <row r="11" customFormat="false" ht="12.75" hidden="false" customHeight="false" outlineLevel="0" collapsed="false">
      <c r="A11" s="1" t="n">
        <v>48853</v>
      </c>
      <c r="B11" s="1" t="s">
        <v>19</v>
      </c>
      <c r="C11" s="1" t="s">
        <v>15</v>
      </c>
      <c r="D11" s="1" t="n">
        <v>813367</v>
      </c>
      <c r="E11" s="1" t="s">
        <v>31</v>
      </c>
      <c r="F11" s="10" t="n">
        <f aca="false">((B4/5.826)*0.545)-(D4-C4)</f>
        <v>1.55777033985582</v>
      </c>
    </row>
    <row r="13" customFormat="false" ht="12.75" hidden="false" customHeight="false" outlineLevel="0" collapsed="false">
      <c r="A13" s="1" t="s">
        <v>8</v>
      </c>
      <c r="B13" s="1" t="s">
        <v>9</v>
      </c>
      <c r="C13" s="4" t="s">
        <v>17</v>
      </c>
      <c r="D13" s="1" t="s">
        <v>18</v>
      </c>
      <c r="E13" s="1" t="s">
        <v>12</v>
      </c>
      <c r="F13" s="1" t="s">
        <v>13</v>
      </c>
    </row>
    <row r="14" customFormat="false" ht="12.75" hidden="false" customHeight="false" outlineLevel="0" collapsed="false">
      <c r="A14" s="1" t="n">
        <v>3217</v>
      </c>
      <c r="B14" s="1" t="s">
        <v>21</v>
      </c>
      <c r="C14" s="1" t="s">
        <v>22</v>
      </c>
      <c r="D14" s="1" t="n">
        <v>813367</v>
      </c>
      <c r="E14" s="1" t="s">
        <v>23</v>
      </c>
      <c r="F14" s="10" t="n">
        <f aca="false">((B4/5.8)*0.6)-0.1</f>
        <v>1.88806896551724</v>
      </c>
    </row>
    <row r="15" customFormat="false" ht="12.75" hidden="false" customHeight="false" outlineLevel="0" collapsed="false">
      <c r="A15" s="0"/>
      <c r="B15" s="0"/>
    </row>
    <row r="16" customFormat="false" ht="12.75" hidden="false" customHeight="false" outlineLevel="0" collapsed="false">
      <c r="A16" s="1" t="s">
        <v>8</v>
      </c>
      <c r="B16" s="1" t="s">
        <v>9</v>
      </c>
      <c r="C16" s="4" t="s">
        <v>24</v>
      </c>
      <c r="D16" s="1" t="s">
        <v>18</v>
      </c>
      <c r="E16" s="1" t="s">
        <v>12</v>
      </c>
      <c r="F16" s="14" t="s">
        <v>13</v>
      </c>
    </row>
    <row r="17" customFormat="false" ht="12.75" hidden="false" customHeight="false" outlineLevel="0" collapsed="false">
      <c r="A17" s="1" t="n">
        <v>3231</v>
      </c>
      <c r="B17" s="1" t="s">
        <v>25</v>
      </c>
      <c r="C17" s="1" t="s">
        <v>26</v>
      </c>
      <c r="D17" s="1" t="n">
        <v>501079</v>
      </c>
      <c r="E17" s="1" t="s">
        <v>27</v>
      </c>
      <c r="F17" s="10" t="n">
        <f aca="false">((B4/5.826)*0.535)-(D4-E4)</f>
        <v>1.47478372811535</v>
      </c>
    </row>
    <row r="19" customFormat="false" ht="12.75" hidden="false" customHeight="false" outlineLevel="0" collapsed="false">
      <c r="A19" s="1" t="s">
        <v>8</v>
      </c>
      <c r="B19" s="1" t="s">
        <v>9</v>
      </c>
      <c r="C19" s="4" t="s">
        <v>28</v>
      </c>
      <c r="D19" s="1" t="s">
        <v>18</v>
      </c>
      <c r="E19" s="1" t="s">
        <v>12</v>
      </c>
      <c r="F19" s="1" t="s">
        <v>13</v>
      </c>
      <c r="I19" s="11"/>
    </row>
    <row r="20" customFormat="false" ht="12.75" hidden="false" customHeight="false" outlineLevel="0" collapsed="false">
      <c r="A20" s="1" t="n">
        <v>93788</v>
      </c>
      <c r="B20" s="1" t="s">
        <v>29</v>
      </c>
      <c r="C20" s="1" t="s">
        <v>26</v>
      </c>
      <c r="D20" s="1" t="n">
        <v>58649</v>
      </c>
      <c r="E20" s="1" t="s">
        <v>30</v>
      </c>
      <c r="F20" s="10" t="n">
        <f aca="false">((B4/5.826)*0.57)-(D4-F4)</f>
        <v>1.620236869207</v>
      </c>
    </row>
    <row r="21" customFormat="false" ht="12.75" hidden="false" customHeight="false" outlineLevel="0" collapsed="false">
      <c r="G21" s="12"/>
    </row>
    <row r="22" customFormat="false" ht="12.75" hidden="false" customHeight="false" outlineLevel="0" collapsed="false">
      <c r="I22" s="11"/>
    </row>
    <row r="23" customFormat="false" ht="12.75" hidden="false" customHeight="false" outlineLevel="0" collapsed="false">
      <c r="E23" s="12"/>
    </row>
  </sheetData>
  <mergeCells count="1">
    <mergeCell ref="A2:F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0.56"/>
    <col collapsed="false" customWidth="true" hidden="false" outlineLevel="0" max="3" min="3" style="1" width="15.99"/>
    <col collapsed="false" customWidth="true" hidden="false" outlineLevel="0" max="4" min="4" style="1" width="9.41"/>
    <col collapsed="false" customWidth="true" hidden="false" outlineLevel="0" max="5" min="5" style="1" width="11.7"/>
    <col collapsed="false" customWidth="true" hidden="false" outlineLevel="0" max="6" min="6" style="1" width="14.56"/>
    <col collapsed="false" customWidth="true" hidden="false" outlineLevel="0" max="7" min="7" style="0" width="14.56"/>
  </cols>
  <sheetData>
    <row r="1" customFormat="false" ht="12.75" hidden="false" customHeight="false" outlineLevel="0" collapsed="false">
      <c r="A1" s="2"/>
      <c r="B1" s="3"/>
      <c r="C1" s="3"/>
      <c r="D1" s="2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customFormat="false" ht="12.75" hidden="false" customHeight="false" outlineLevel="0" collapsed="false">
      <c r="A2" s="0"/>
      <c r="B2" s="5" t="s">
        <v>0</v>
      </c>
      <c r="C2" s="5"/>
      <c r="D2" s="5"/>
      <c r="E2" s="5"/>
      <c r="F2" s="5"/>
      <c r="G2" s="3"/>
      <c r="H2" s="1"/>
    </row>
    <row r="3" customFormat="false" ht="13.5" hidden="false" customHeight="false" outlineLevel="0" collapsed="false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customFormat="false" ht="13.5" hidden="false" customHeight="false" outlineLevel="0" collapsed="false">
      <c r="B4" s="13" t="n">
        <v>19.659</v>
      </c>
      <c r="C4" s="15" t="n">
        <v>2</v>
      </c>
      <c r="D4" s="7" t="n">
        <v>2.16</v>
      </c>
      <c r="E4" s="7" t="n">
        <v>1.97</v>
      </c>
      <c r="F4" s="8" t="n">
        <v>1.99</v>
      </c>
    </row>
    <row r="5" customFormat="false" ht="12.75" hidden="false" customHeight="false" outlineLevel="0" collapsed="false">
      <c r="B5" s="9"/>
      <c r="C5" s="9"/>
      <c r="D5" s="9" t="s">
        <v>6</v>
      </c>
      <c r="E5" s="9"/>
      <c r="F5" s="9" t="s">
        <v>7</v>
      </c>
    </row>
    <row r="7" customFormat="false" ht="12.75" hidden="false" customHeight="false" outlineLevel="0" collapsed="false">
      <c r="A7" s="1" t="s">
        <v>8</v>
      </c>
      <c r="B7" s="1" t="s">
        <v>9</v>
      </c>
      <c r="C7" s="4" t="s">
        <v>32</v>
      </c>
      <c r="D7" s="1" t="s">
        <v>11</v>
      </c>
      <c r="E7" s="1" t="s">
        <v>12</v>
      </c>
      <c r="F7" s="1" t="s">
        <v>13</v>
      </c>
    </row>
    <row r="8" customFormat="false" ht="12.75" hidden="false" customHeight="false" outlineLevel="0" collapsed="false">
      <c r="A8" s="1" t="n">
        <v>98063</v>
      </c>
      <c r="B8" s="1" t="s">
        <v>14</v>
      </c>
      <c r="C8" s="1" t="s">
        <v>15</v>
      </c>
      <c r="D8" s="1" t="n">
        <v>813780</v>
      </c>
      <c r="E8" s="1" t="s">
        <v>16</v>
      </c>
      <c r="F8" s="10" t="n">
        <f aca="false">((B4/5.8)*0.55)-(D4-C4)</f>
        <v>1.70421551724138</v>
      </c>
    </row>
    <row r="10" customFormat="false" ht="12.75" hidden="false" customHeight="false" outlineLevel="0" collapsed="false">
      <c r="A10" s="1" t="s">
        <v>8</v>
      </c>
      <c r="B10" s="1" t="s">
        <v>9</v>
      </c>
      <c r="C10" s="4" t="s">
        <v>17</v>
      </c>
      <c r="D10" s="1" t="s">
        <v>18</v>
      </c>
      <c r="E10" s="1" t="s">
        <v>12</v>
      </c>
      <c r="F10" s="1" t="s">
        <v>13</v>
      </c>
    </row>
    <row r="11" customFormat="false" ht="12.75" hidden="false" customHeight="false" outlineLevel="0" collapsed="false">
      <c r="A11" s="1" t="n">
        <v>48853</v>
      </c>
      <c r="B11" s="1" t="s">
        <v>19</v>
      </c>
      <c r="C11" s="1" t="s">
        <v>15</v>
      </c>
      <c r="D11" s="1" t="n">
        <v>813367</v>
      </c>
      <c r="E11" s="1" t="s">
        <v>31</v>
      </c>
      <c r="F11" s="10" t="n">
        <f aca="false">((B4/5.826)*0.545)-(D4-C4)</f>
        <v>1.67902420185376</v>
      </c>
    </row>
    <row r="13" customFormat="false" ht="12.75" hidden="false" customHeight="false" outlineLevel="0" collapsed="false">
      <c r="A13" s="1" t="s">
        <v>8</v>
      </c>
      <c r="B13" s="1" t="s">
        <v>9</v>
      </c>
      <c r="C13" s="4" t="s">
        <v>17</v>
      </c>
      <c r="D13" s="1" t="s">
        <v>18</v>
      </c>
      <c r="E13" s="1" t="s">
        <v>12</v>
      </c>
      <c r="F13" s="1" t="s">
        <v>13</v>
      </c>
    </row>
    <row r="14" customFormat="false" ht="12.75" hidden="false" customHeight="false" outlineLevel="0" collapsed="false">
      <c r="A14" s="1" t="n">
        <v>3217</v>
      </c>
      <c r="B14" s="1" t="s">
        <v>21</v>
      </c>
      <c r="C14" s="1" t="s">
        <v>22</v>
      </c>
      <c r="D14" s="1" t="n">
        <v>813367</v>
      </c>
      <c r="E14" s="1" t="s">
        <v>23</v>
      </c>
      <c r="F14" s="10" t="n">
        <f aca="false">((B4/5.8)*0.6)-0.1</f>
        <v>1.93368965517241</v>
      </c>
    </row>
    <row r="15" customFormat="false" ht="12.75" hidden="false" customHeight="false" outlineLevel="0" collapsed="false">
      <c r="A15" s="0"/>
      <c r="B15" s="0"/>
    </row>
    <row r="16" customFormat="false" ht="12.75" hidden="false" customHeight="false" outlineLevel="0" collapsed="false">
      <c r="A16" s="1" t="s">
        <v>8</v>
      </c>
      <c r="B16" s="1" t="s">
        <v>9</v>
      </c>
      <c r="C16" s="4" t="s">
        <v>24</v>
      </c>
      <c r="D16" s="1" t="s">
        <v>18</v>
      </c>
      <c r="E16" s="1" t="s">
        <v>12</v>
      </c>
      <c r="F16" s="14" t="s">
        <v>13</v>
      </c>
    </row>
    <row r="17" customFormat="false" ht="12.75" hidden="false" customHeight="false" outlineLevel="0" collapsed="false">
      <c r="A17" s="1" t="n">
        <v>3231</v>
      </c>
      <c r="B17" s="1" t="s">
        <v>25</v>
      </c>
      <c r="C17" s="1" t="s">
        <v>26</v>
      </c>
      <c r="D17" s="1" t="n">
        <v>501079</v>
      </c>
      <c r="E17" s="1" t="s">
        <v>27</v>
      </c>
      <c r="F17" s="10" t="n">
        <f aca="false">((B4/5.826)*0.535)-(D4-E4)</f>
        <v>1.61528063851699</v>
      </c>
    </row>
    <row r="19" customFormat="false" ht="12.75" hidden="false" customHeight="false" outlineLevel="0" collapsed="false">
      <c r="A19" s="1" t="s">
        <v>8</v>
      </c>
      <c r="B19" s="1" t="s">
        <v>9</v>
      </c>
      <c r="C19" s="4" t="s">
        <v>28</v>
      </c>
      <c r="D19" s="1" t="s">
        <v>18</v>
      </c>
      <c r="E19" s="1" t="s">
        <v>12</v>
      </c>
      <c r="F19" s="1" t="s">
        <v>13</v>
      </c>
      <c r="I19" s="11"/>
    </row>
    <row r="20" customFormat="false" ht="12.75" hidden="false" customHeight="false" outlineLevel="0" collapsed="false">
      <c r="A20" s="1" t="n">
        <v>93788</v>
      </c>
      <c r="B20" s="1" t="s">
        <v>29</v>
      </c>
      <c r="C20" s="1" t="s">
        <v>26</v>
      </c>
      <c r="D20" s="1" t="n">
        <v>58649</v>
      </c>
      <c r="E20" s="1" t="s">
        <v>30</v>
      </c>
      <c r="F20" s="10" t="n">
        <f aca="false">((B4/5.826)*0.57)-(D4-F4)</f>
        <v>1.75338311019567</v>
      </c>
    </row>
    <row r="21" customFormat="false" ht="12.75" hidden="false" customHeight="false" outlineLevel="0" collapsed="false">
      <c r="G21" s="12"/>
    </row>
    <row r="22" customFormat="false" ht="12.75" hidden="false" customHeight="false" outlineLevel="0" collapsed="false">
      <c r="I22" s="11"/>
    </row>
    <row r="23" customFormat="false" ht="12.75" hidden="false" customHeight="false" outlineLevel="0" collapsed="false">
      <c r="E23" s="12"/>
    </row>
  </sheetData>
  <mergeCells count="1">
    <mergeCell ref="B2:F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8.14"/>
    <col collapsed="false" customWidth="true" hidden="false" outlineLevel="0" max="3" min="3" style="1" width="10.56"/>
    <col collapsed="false" customWidth="true" hidden="false" outlineLevel="0" max="4" min="4" style="1" width="15.99"/>
    <col collapsed="false" customWidth="true" hidden="false" outlineLevel="0" max="5" min="5" style="1" width="9.41"/>
    <col collapsed="false" customWidth="true" hidden="false" outlineLevel="0" max="6" min="6" style="1" width="11.7"/>
    <col collapsed="false" customWidth="true" hidden="false" outlineLevel="0" max="7" min="7" style="1" width="14.56"/>
    <col collapsed="false" customWidth="true" hidden="false" outlineLevel="0" max="8" min="8" style="0" width="14.56"/>
  </cols>
  <sheetData>
    <row r="1" customFormat="false" ht="12.75" hidden="false" customHeight="false" outlineLevel="0" collapsed="false">
      <c r="A1" s="2"/>
      <c r="B1" s="2"/>
      <c r="C1" s="3"/>
      <c r="D1" s="3"/>
      <c r="E1" s="16" t="n">
        <v>36312</v>
      </c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customFormat="false" ht="12.75" hidden="false" customHeight="false" outlineLevel="0" collapsed="false">
      <c r="A2" s="0"/>
      <c r="B2" s="0"/>
      <c r="C2" s="5" t="s">
        <v>0</v>
      </c>
      <c r="D2" s="5"/>
      <c r="E2" s="5"/>
      <c r="F2" s="5"/>
      <c r="G2" s="5"/>
      <c r="H2" s="3"/>
      <c r="I2" s="1"/>
    </row>
    <row r="3" customFormat="false" ht="13.5" hidden="false" customHeight="false" outlineLevel="0" collapsed="false"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33</v>
      </c>
    </row>
    <row r="4" customFormat="false" ht="13.5" hidden="false" customHeight="false" outlineLevel="0" collapsed="false">
      <c r="C4" s="13" t="n">
        <v>17.92</v>
      </c>
      <c r="D4" s="15" t="n">
        <v>2.08</v>
      </c>
      <c r="E4" s="7" t="n">
        <v>2.23</v>
      </c>
      <c r="F4" s="7" t="n">
        <v>1.96</v>
      </c>
      <c r="G4" s="8" t="n">
        <v>2.08</v>
      </c>
      <c r="H4" s="17" t="n">
        <v>2.20067</v>
      </c>
    </row>
    <row r="5" customFormat="false" ht="12.75" hidden="false" customHeight="false" outlineLevel="0" collapsed="false">
      <c r="C5" s="9"/>
      <c r="D5" s="9"/>
      <c r="E5" s="9" t="s">
        <v>6</v>
      </c>
      <c r="F5" s="9"/>
      <c r="G5" s="9" t="s">
        <v>7</v>
      </c>
    </row>
    <row r="7" customFormat="false" ht="12.75" hidden="false" customHeight="false" outlineLevel="0" collapsed="false">
      <c r="A7" s="1" t="s">
        <v>8</v>
      </c>
      <c r="B7" s="1" t="s">
        <v>34</v>
      </c>
      <c r="C7" s="1" t="s">
        <v>9</v>
      </c>
      <c r="D7" s="4" t="s">
        <v>32</v>
      </c>
      <c r="E7" s="1" t="s">
        <v>11</v>
      </c>
      <c r="F7" s="1" t="s">
        <v>12</v>
      </c>
      <c r="G7" s="1" t="s">
        <v>13</v>
      </c>
      <c r="H7" s="1" t="s">
        <v>35</v>
      </c>
    </row>
    <row r="8" customFormat="false" ht="12.75" hidden="false" customHeight="false" outlineLevel="0" collapsed="false">
      <c r="A8" s="1" t="n">
        <v>98063</v>
      </c>
      <c r="C8" s="1" t="s">
        <v>14</v>
      </c>
      <c r="D8" s="1" t="s">
        <v>15</v>
      </c>
      <c r="E8" s="1" t="n">
        <v>813780</v>
      </c>
      <c r="F8" s="1" t="s">
        <v>16</v>
      </c>
      <c r="G8" s="10" t="n">
        <f aca="false">((C4/5.8)*0.55)-(E4-D4)</f>
        <v>1.54931034482759</v>
      </c>
    </row>
    <row r="10" customFormat="false" ht="12.75" hidden="false" customHeight="false" outlineLevel="0" collapsed="false">
      <c r="A10" s="1" t="s">
        <v>8</v>
      </c>
      <c r="B10" s="1" t="s">
        <v>34</v>
      </c>
      <c r="C10" s="1" t="s">
        <v>9</v>
      </c>
      <c r="D10" s="4" t="s">
        <v>17</v>
      </c>
      <c r="E10" s="1" t="s">
        <v>18</v>
      </c>
      <c r="F10" s="1" t="s">
        <v>12</v>
      </c>
      <c r="G10" s="1" t="s">
        <v>13</v>
      </c>
      <c r="H10" s="1" t="s">
        <v>35</v>
      </c>
      <c r="I10" s="1" t="s">
        <v>36</v>
      </c>
    </row>
    <row r="11" customFormat="false" ht="12.75" hidden="false" customHeight="false" outlineLevel="0" collapsed="false">
      <c r="A11" s="1" t="n">
        <v>48853</v>
      </c>
      <c r="B11" s="1" t="n">
        <v>27580</v>
      </c>
      <c r="C11" s="1" t="s">
        <v>19</v>
      </c>
      <c r="D11" s="1" t="s">
        <v>15</v>
      </c>
      <c r="E11" s="1" t="n">
        <v>813367</v>
      </c>
      <c r="F11" s="1" t="s">
        <v>31</v>
      </c>
      <c r="G11" s="10" t="n">
        <f aca="false">((C4/5.826)*0.545)-(E4-D4)</f>
        <v>1.52634740817027</v>
      </c>
      <c r="H11" s="10" t="n">
        <f aca="false">-(D4+(I11-H4)-G11)</f>
        <v>-0.242582591829728</v>
      </c>
      <c r="I11" s="0" t="n">
        <v>1.8896</v>
      </c>
    </row>
    <row r="13" customFormat="false" ht="12.75" hidden="false" customHeight="false" outlineLevel="0" collapsed="false">
      <c r="A13" s="1" t="s">
        <v>8</v>
      </c>
      <c r="B13" s="1" t="s">
        <v>34</v>
      </c>
      <c r="C13" s="1" t="s">
        <v>9</v>
      </c>
      <c r="D13" s="4" t="s">
        <v>17</v>
      </c>
      <c r="E13" s="1" t="s">
        <v>18</v>
      </c>
      <c r="F13" s="1" t="s">
        <v>12</v>
      </c>
      <c r="G13" s="1" t="s">
        <v>13</v>
      </c>
    </row>
    <row r="14" customFormat="false" ht="12.75" hidden="false" customHeight="false" outlineLevel="0" collapsed="false">
      <c r="A14" s="1" t="n">
        <v>3217</v>
      </c>
      <c r="B14" s="1" t="n">
        <v>26742</v>
      </c>
      <c r="C14" s="1" t="s">
        <v>21</v>
      </c>
      <c r="D14" s="1" t="s">
        <v>22</v>
      </c>
      <c r="E14" s="1" t="n">
        <v>813367</v>
      </c>
      <c r="F14" s="1" t="s">
        <v>23</v>
      </c>
      <c r="G14" s="10" t="n">
        <f aca="false">((C4/5.8)*0.6)-0.1</f>
        <v>1.75379310344828</v>
      </c>
    </row>
    <row r="15" customFormat="false" ht="12.75" hidden="false" customHeight="false" outlineLevel="0" collapsed="false">
      <c r="A15" s="0"/>
      <c r="B15" s="0"/>
      <c r="C15" s="0"/>
    </row>
    <row r="16" customFormat="false" ht="12.75" hidden="false" customHeight="false" outlineLevel="0" collapsed="false">
      <c r="A16" s="1" t="s">
        <v>8</v>
      </c>
      <c r="B16" s="1" t="s">
        <v>34</v>
      </c>
      <c r="C16" s="1" t="s">
        <v>9</v>
      </c>
      <c r="D16" s="4" t="s">
        <v>37</v>
      </c>
      <c r="E16" s="1" t="s">
        <v>18</v>
      </c>
      <c r="F16" s="1" t="s">
        <v>12</v>
      </c>
      <c r="G16" s="14" t="s">
        <v>13</v>
      </c>
    </row>
    <row r="17" customFormat="false" ht="12.75" hidden="false" customHeight="false" outlineLevel="0" collapsed="false">
      <c r="A17" s="1" t="n">
        <v>105390</v>
      </c>
      <c r="C17" s="1" t="s">
        <v>25</v>
      </c>
      <c r="D17" s="1" t="s">
        <v>26</v>
      </c>
      <c r="E17" s="1" t="n">
        <v>501079</v>
      </c>
      <c r="F17" s="1" t="s">
        <v>27</v>
      </c>
      <c r="G17" s="10" t="n">
        <f aca="false">((C4/5.826)*0.535)-(E4-F4)</f>
        <v>1.37558874013045</v>
      </c>
    </row>
    <row r="19" customFormat="false" ht="12.75" hidden="false" customHeight="false" outlineLevel="0" collapsed="false">
      <c r="A19" s="1" t="s">
        <v>8</v>
      </c>
      <c r="B19" s="1" t="s">
        <v>34</v>
      </c>
      <c r="C19" s="1" t="s">
        <v>9</v>
      </c>
      <c r="D19" s="4" t="s">
        <v>28</v>
      </c>
      <c r="E19" s="1" t="s">
        <v>18</v>
      </c>
      <c r="F19" s="1" t="s">
        <v>12</v>
      </c>
      <c r="G19" s="1" t="s">
        <v>13</v>
      </c>
      <c r="H19" s="1" t="s">
        <v>35</v>
      </c>
      <c r="J19" s="11"/>
    </row>
    <row r="20" customFormat="false" ht="12.75" hidden="false" customHeight="false" outlineLevel="0" collapsed="false">
      <c r="A20" s="1" t="n">
        <v>93788</v>
      </c>
      <c r="C20" s="1" t="s">
        <v>29</v>
      </c>
      <c r="D20" s="1" t="s">
        <v>26</v>
      </c>
      <c r="E20" s="1" t="n">
        <v>58649</v>
      </c>
      <c r="F20" s="1" t="s">
        <v>30</v>
      </c>
      <c r="G20" s="10" t="n">
        <f aca="false">((C4/5.826)*0.57)-(E4-G4)</f>
        <v>1.60324407826983</v>
      </c>
      <c r="H20" s="10" t="n">
        <f aca="false">G20-G4</f>
        <v>-0.476755921730175</v>
      </c>
    </row>
    <row r="21" customFormat="false" ht="12.75" hidden="false" customHeight="false" outlineLevel="0" collapsed="false">
      <c r="G21" s="10"/>
      <c r="H21" s="12"/>
    </row>
    <row r="22" customFormat="false" ht="12.75" hidden="false" customHeight="false" outlineLevel="0" collapsed="false">
      <c r="J22" s="11"/>
    </row>
    <row r="23" customFormat="false" ht="12.75" hidden="false" customHeight="false" outlineLevel="0" collapsed="false">
      <c r="F23" s="12"/>
    </row>
    <row r="25" customFormat="false" ht="12.75" hidden="false" customHeight="false" outlineLevel="0" collapsed="false">
      <c r="C25" s="18"/>
    </row>
  </sheetData>
  <mergeCells count="1">
    <mergeCell ref="C2:G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8.14"/>
    <col collapsed="false" customWidth="true" hidden="false" outlineLevel="0" max="3" min="3" style="1" width="10.56"/>
    <col collapsed="false" customWidth="true" hidden="false" outlineLevel="0" max="4" min="4" style="1" width="15.99"/>
    <col collapsed="false" customWidth="true" hidden="false" outlineLevel="0" max="5" min="5" style="1" width="9.41"/>
    <col collapsed="false" customWidth="true" hidden="false" outlineLevel="0" max="6" min="6" style="1" width="11.7"/>
    <col collapsed="false" customWidth="true" hidden="false" outlineLevel="0" max="7" min="7" style="1" width="14.56"/>
    <col collapsed="false" customWidth="true" hidden="false" outlineLevel="0" max="8" min="8" style="0" width="14.56"/>
  </cols>
  <sheetData>
    <row r="1" customFormat="false" ht="12.75" hidden="false" customHeight="false" outlineLevel="0" collapsed="false">
      <c r="A1" s="2"/>
      <c r="B1" s="2"/>
      <c r="C1" s="3"/>
      <c r="D1" s="3"/>
      <c r="E1" s="16" t="n">
        <v>36342</v>
      </c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customFormat="false" ht="12.75" hidden="false" customHeight="false" outlineLevel="0" collapsed="false">
      <c r="A2" s="0"/>
      <c r="B2" s="0"/>
      <c r="C2" s="5" t="s">
        <v>0</v>
      </c>
      <c r="D2" s="5"/>
      <c r="E2" s="5"/>
      <c r="F2" s="5"/>
      <c r="G2" s="5"/>
      <c r="H2" s="3"/>
      <c r="I2" s="1"/>
    </row>
    <row r="3" customFormat="false" ht="13.5" hidden="false" customHeight="false" outlineLevel="0" collapsed="false"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customFormat="false" ht="13.5" hidden="false" customHeight="false" outlineLevel="0" collapsed="false">
      <c r="C4" s="13" t="n">
        <v>20.096</v>
      </c>
      <c r="D4" s="15" t="n">
        <v>2.17</v>
      </c>
      <c r="E4" s="7" t="n">
        <v>2.28</v>
      </c>
      <c r="F4" s="7" t="n">
        <v>2.05</v>
      </c>
      <c r="G4" s="8" t="n">
        <v>2.17</v>
      </c>
    </row>
    <row r="5" customFormat="false" ht="12.75" hidden="false" customHeight="false" outlineLevel="0" collapsed="false">
      <c r="C5" s="9"/>
      <c r="D5" s="9"/>
      <c r="E5" s="9" t="s">
        <v>6</v>
      </c>
      <c r="F5" s="9"/>
      <c r="G5" s="9" t="s">
        <v>7</v>
      </c>
    </row>
    <row r="7" customFormat="false" ht="12.75" hidden="false" customHeight="false" outlineLevel="0" collapsed="false">
      <c r="A7" s="1" t="s">
        <v>8</v>
      </c>
      <c r="B7" s="1" t="s">
        <v>34</v>
      </c>
      <c r="C7" s="1" t="s">
        <v>9</v>
      </c>
      <c r="D7" s="4" t="s">
        <v>32</v>
      </c>
      <c r="E7" s="1" t="s">
        <v>11</v>
      </c>
      <c r="F7" s="1" t="s">
        <v>12</v>
      </c>
      <c r="G7" s="1" t="s">
        <v>13</v>
      </c>
    </row>
    <row r="8" customFormat="false" ht="12.75" hidden="false" customHeight="false" outlineLevel="0" collapsed="false">
      <c r="A8" s="1" t="n">
        <v>98063</v>
      </c>
      <c r="C8" s="1" t="s">
        <v>14</v>
      </c>
      <c r="D8" s="1" t="s">
        <v>15</v>
      </c>
      <c r="E8" s="1" t="n">
        <v>813780</v>
      </c>
      <c r="F8" s="1" t="s">
        <v>16</v>
      </c>
      <c r="G8" s="10" t="n">
        <f aca="false">((C4/5.8)*0.55)-(E4-D4)</f>
        <v>1.79565517241379</v>
      </c>
    </row>
    <row r="10" customFormat="false" ht="12.75" hidden="false" customHeight="false" outlineLevel="0" collapsed="false">
      <c r="A10" s="1" t="s">
        <v>8</v>
      </c>
      <c r="C10" s="1" t="s">
        <v>9</v>
      </c>
      <c r="D10" s="4" t="s">
        <v>17</v>
      </c>
      <c r="E10" s="1" t="s">
        <v>18</v>
      </c>
      <c r="F10" s="1" t="s">
        <v>12</v>
      </c>
      <c r="G10" s="1" t="s">
        <v>13</v>
      </c>
    </row>
    <row r="11" customFormat="false" ht="12.75" hidden="false" customHeight="false" outlineLevel="0" collapsed="false">
      <c r="A11" s="1" t="n">
        <v>48853</v>
      </c>
      <c r="C11" s="1" t="s">
        <v>19</v>
      </c>
      <c r="D11" s="1" t="s">
        <v>15</v>
      </c>
      <c r="E11" s="1" t="n">
        <v>813367</v>
      </c>
      <c r="F11" s="1" t="s">
        <v>31</v>
      </c>
      <c r="G11" s="10" t="n">
        <f aca="false">((C4/5.826)*0.545)-(E4-D4)</f>
        <v>1.76990387916238</v>
      </c>
    </row>
    <row r="13" customFormat="false" ht="12.75" hidden="false" customHeight="false" outlineLevel="0" collapsed="false">
      <c r="A13" s="1" t="s">
        <v>8</v>
      </c>
      <c r="C13" s="1" t="s">
        <v>9</v>
      </c>
      <c r="D13" s="4" t="s">
        <v>17</v>
      </c>
      <c r="E13" s="1" t="s">
        <v>18</v>
      </c>
      <c r="F13" s="1" t="s">
        <v>12</v>
      </c>
      <c r="G13" s="1" t="s">
        <v>13</v>
      </c>
    </row>
    <row r="14" customFormat="false" ht="12.75" hidden="false" customHeight="false" outlineLevel="0" collapsed="false">
      <c r="A14" s="1" t="n">
        <v>3217</v>
      </c>
      <c r="C14" s="1" t="s">
        <v>21</v>
      </c>
      <c r="D14" s="1" t="s">
        <v>22</v>
      </c>
      <c r="E14" s="1" t="n">
        <v>813367</v>
      </c>
      <c r="F14" s="1" t="s">
        <v>23</v>
      </c>
      <c r="G14" s="10" t="n">
        <f aca="false">((C4/5.8)*0.6)-0.1</f>
        <v>1.97889655172414</v>
      </c>
    </row>
    <row r="15" customFormat="false" ht="12.75" hidden="false" customHeight="false" outlineLevel="0" collapsed="false">
      <c r="A15" s="0"/>
      <c r="B15" s="0"/>
      <c r="C15" s="0"/>
    </row>
    <row r="16" customFormat="false" ht="12.75" hidden="false" customHeight="false" outlineLevel="0" collapsed="false">
      <c r="A16" s="1" t="s">
        <v>8</v>
      </c>
      <c r="C16" s="1" t="s">
        <v>9</v>
      </c>
      <c r="D16" s="4" t="s">
        <v>37</v>
      </c>
      <c r="E16" s="1" t="s">
        <v>18</v>
      </c>
      <c r="F16" s="1" t="s">
        <v>12</v>
      </c>
      <c r="G16" s="14" t="s">
        <v>13</v>
      </c>
    </row>
    <row r="17" customFormat="false" ht="12.75" hidden="false" customHeight="false" outlineLevel="0" collapsed="false">
      <c r="A17" s="1" t="n">
        <v>105390</v>
      </c>
      <c r="C17" s="1" t="s">
        <v>25</v>
      </c>
      <c r="D17" s="1" t="s">
        <v>26</v>
      </c>
      <c r="E17" s="1" t="n">
        <v>501079</v>
      </c>
      <c r="F17" s="1" t="s">
        <v>27</v>
      </c>
      <c r="G17" s="10" t="n">
        <f aca="false">((C4/5.826)*0.535)-(E4-F4)</f>
        <v>1.61541023000343</v>
      </c>
    </row>
    <row r="19" customFormat="false" ht="12.75" hidden="false" customHeight="false" outlineLevel="0" collapsed="false">
      <c r="A19" s="1" t="s">
        <v>8</v>
      </c>
      <c r="C19" s="1" t="s">
        <v>9</v>
      </c>
      <c r="D19" s="4" t="s">
        <v>28</v>
      </c>
      <c r="E19" s="1" t="s">
        <v>18</v>
      </c>
      <c r="F19" s="1" t="s">
        <v>12</v>
      </c>
      <c r="G19" s="1" t="s">
        <v>13</v>
      </c>
      <c r="H19" s="1" t="s">
        <v>35</v>
      </c>
      <c r="J19" s="11"/>
    </row>
    <row r="20" customFormat="false" ht="12.75" hidden="false" customHeight="false" outlineLevel="0" collapsed="false">
      <c r="A20" s="1" t="n">
        <v>354827</v>
      </c>
      <c r="B20" s="1" t="n">
        <v>56562</v>
      </c>
      <c r="C20" s="1" t="s">
        <v>29</v>
      </c>
      <c r="D20" s="1" t="s">
        <v>26</v>
      </c>
      <c r="E20" s="1" t="n">
        <v>58649</v>
      </c>
      <c r="F20" s="1" t="s">
        <v>30</v>
      </c>
      <c r="G20" s="10" t="n">
        <f aca="false">((C4/5.826)*0.57)-(E4-G4)</f>
        <v>1.85613800205973</v>
      </c>
      <c r="H20" s="10" t="n">
        <f aca="false">G20-G4</f>
        <v>-0.313861997940268</v>
      </c>
    </row>
    <row r="21" customFormat="false" ht="12.75" hidden="false" customHeight="false" outlineLevel="0" collapsed="false">
      <c r="G21" s="10"/>
      <c r="H21" s="12"/>
    </row>
    <row r="22" customFormat="false" ht="12.75" hidden="false" customHeight="false" outlineLevel="0" collapsed="false">
      <c r="J22" s="11"/>
    </row>
    <row r="23" customFormat="false" ht="12.75" hidden="false" customHeight="false" outlineLevel="0" collapsed="false">
      <c r="F23" s="12"/>
    </row>
    <row r="25" customFormat="false" ht="12.75" hidden="false" customHeight="false" outlineLevel="0" collapsed="false">
      <c r="C25" s="18"/>
    </row>
  </sheetData>
  <mergeCells count="1">
    <mergeCell ref="C2:G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8.14"/>
    <col collapsed="false" customWidth="true" hidden="false" outlineLevel="0" max="3" min="3" style="1" width="10.56"/>
    <col collapsed="false" customWidth="true" hidden="false" outlineLevel="0" max="4" min="4" style="1" width="15.99"/>
    <col collapsed="false" customWidth="true" hidden="false" outlineLevel="0" max="5" min="5" style="1" width="9.41"/>
    <col collapsed="false" customWidth="true" hidden="false" outlineLevel="0" max="6" min="6" style="1" width="11.7"/>
    <col collapsed="false" customWidth="true" hidden="false" outlineLevel="0" max="7" min="7" style="1" width="14.56"/>
    <col collapsed="false" customWidth="true" hidden="false" outlineLevel="0" max="8" min="8" style="0" width="14.56"/>
  </cols>
  <sheetData>
    <row r="1" customFormat="false" ht="12.75" hidden="false" customHeight="false" outlineLevel="0" collapsed="false">
      <c r="A1" s="2"/>
      <c r="B1" s="2"/>
      <c r="C1" s="3"/>
      <c r="D1" s="3"/>
      <c r="E1" s="16" t="n">
        <v>36373</v>
      </c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customFormat="false" ht="12.75" hidden="false" customHeight="false" outlineLevel="0" collapsed="false">
      <c r="A2" s="0"/>
      <c r="B2" s="0"/>
      <c r="C2" s="5" t="s">
        <v>0</v>
      </c>
      <c r="D2" s="5"/>
      <c r="E2" s="5"/>
      <c r="F2" s="5"/>
      <c r="G2" s="5"/>
      <c r="H2" s="3"/>
      <c r="I2" s="1"/>
    </row>
    <row r="3" customFormat="false" ht="13.5" hidden="false" customHeight="false" outlineLevel="0" collapsed="false"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customFormat="false" ht="13.5" hidden="false" customHeight="false" outlineLevel="0" collapsed="false">
      <c r="C4" s="19" t="n">
        <v>21.279</v>
      </c>
      <c r="D4" s="15" t="n">
        <v>2.46</v>
      </c>
      <c r="E4" s="7" t="n">
        <v>2.62</v>
      </c>
      <c r="F4" s="7" t="n">
        <v>2.26</v>
      </c>
      <c r="G4" s="8" t="n">
        <v>2.45</v>
      </c>
    </row>
    <row r="5" customFormat="false" ht="12.75" hidden="false" customHeight="false" outlineLevel="0" collapsed="false">
      <c r="C5" s="9"/>
      <c r="D5" s="9"/>
      <c r="E5" s="9" t="s">
        <v>6</v>
      </c>
      <c r="F5" s="9"/>
      <c r="G5" s="9" t="s">
        <v>7</v>
      </c>
    </row>
    <row r="7" customFormat="false" ht="12.75" hidden="false" customHeight="false" outlineLevel="0" collapsed="false">
      <c r="A7" s="1" t="s">
        <v>8</v>
      </c>
      <c r="B7" s="1" t="s">
        <v>34</v>
      </c>
      <c r="C7" s="1" t="s">
        <v>9</v>
      </c>
      <c r="D7" s="4" t="s">
        <v>32</v>
      </c>
      <c r="E7" s="1" t="s">
        <v>11</v>
      </c>
      <c r="F7" s="1" t="s">
        <v>12</v>
      </c>
      <c r="G7" s="1" t="s">
        <v>13</v>
      </c>
    </row>
    <row r="8" customFormat="false" ht="12.75" hidden="false" customHeight="false" outlineLevel="0" collapsed="false">
      <c r="A8" s="1" t="n">
        <v>98063</v>
      </c>
      <c r="C8" s="1" t="s">
        <v>14</v>
      </c>
      <c r="D8" s="1" t="s">
        <v>15</v>
      </c>
      <c r="E8" s="1" t="n">
        <v>813780</v>
      </c>
      <c r="F8" s="1" t="s">
        <v>16</v>
      </c>
      <c r="G8" s="10" t="n">
        <f aca="false">((C4/5.8)*0.55)-(E4-D4)</f>
        <v>1.85783620689655</v>
      </c>
    </row>
    <row r="10" customFormat="false" ht="12.75" hidden="false" customHeight="false" outlineLevel="0" collapsed="false">
      <c r="A10" s="1" t="s">
        <v>8</v>
      </c>
      <c r="C10" s="1" t="s">
        <v>9</v>
      </c>
      <c r="D10" s="4" t="s">
        <v>17</v>
      </c>
      <c r="E10" s="1" t="s">
        <v>18</v>
      </c>
      <c r="F10" s="1" t="s">
        <v>12</v>
      </c>
      <c r="G10" s="1" t="s">
        <v>13</v>
      </c>
    </row>
    <row r="11" customFormat="false" ht="12.75" hidden="false" customHeight="false" outlineLevel="0" collapsed="false">
      <c r="A11" s="1" t="n">
        <v>48853</v>
      </c>
      <c r="C11" s="1" t="s">
        <v>19</v>
      </c>
      <c r="D11" s="1" t="s">
        <v>15</v>
      </c>
      <c r="E11" s="1" t="n">
        <v>813367</v>
      </c>
      <c r="F11" s="1" t="s">
        <v>31</v>
      </c>
      <c r="G11" s="10" t="n">
        <f aca="false">((C4/5.826)*0.545)-(E4-D4)</f>
        <v>1.83056900102987</v>
      </c>
    </row>
    <row r="13" customFormat="false" ht="12.75" hidden="false" customHeight="false" outlineLevel="0" collapsed="false">
      <c r="A13" s="1" t="s">
        <v>8</v>
      </c>
      <c r="C13" s="1" t="s">
        <v>9</v>
      </c>
      <c r="D13" s="4" t="s">
        <v>17</v>
      </c>
      <c r="E13" s="1" t="s">
        <v>18</v>
      </c>
      <c r="F13" s="1" t="s">
        <v>12</v>
      </c>
      <c r="G13" s="1" t="s">
        <v>13</v>
      </c>
    </row>
    <row r="14" customFormat="false" ht="12.75" hidden="false" customHeight="false" outlineLevel="0" collapsed="false">
      <c r="A14" s="1" t="n">
        <v>3217</v>
      </c>
      <c r="C14" s="1" t="s">
        <v>21</v>
      </c>
      <c r="D14" s="1" t="s">
        <v>22</v>
      </c>
      <c r="E14" s="1" t="n">
        <v>813367</v>
      </c>
      <c r="F14" s="1" t="s">
        <v>23</v>
      </c>
      <c r="G14" s="10" t="n">
        <f aca="false">((C4/5.8)*0.6)-0.1</f>
        <v>2.10127586206897</v>
      </c>
    </row>
    <row r="15" customFormat="false" ht="12.75" hidden="false" customHeight="false" outlineLevel="0" collapsed="false">
      <c r="A15" s="0"/>
      <c r="B15" s="0"/>
      <c r="C15" s="0"/>
    </row>
    <row r="16" customFormat="false" ht="12.75" hidden="false" customHeight="false" outlineLevel="0" collapsed="false">
      <c r="A16" s="1" t="s">
        <v>8</v>
      </c>
      <c r="C16" s="1" t="s">
        <v>9</v>
      </c>
      <c r="D16" s="4" t="s">
        <v>37</v>
      </c>
      <c r="E16" s="1" t="s">
        <v>18</v>
      </c>
      <c r="F16" s="1" t="s">
        <v>12</v>
      </c>
      <c r="G16" s="14" t="s">
        <v>13</v>
      </c>
    </row>
    <row r="17" customFormat="false" ht="12.75" hidden="false" customHeight="false" outlineLevel="0" collapsed="false">
      <c r="A17" s="1" t="n">
        <v>105390</v>
      </c>
      <c r="C17" s="1" t="s">
        <v>25</v>
      </c>
      <c r="D17" s="1" t="s">
        <v>26</v>
      </c>
      <c r="E17" s="1" t="n">
        <v>501079</v>
      </c>
      <c r="F17" s="1" t="s">
        <v>27</v>
      </c>
      <c r="G17" s="10" t="n">
        <f aca="false">((C4/5.826)*0.535)-(E4-F4)</f>
        <v>1.59404479917611</v>
      </c>
    </row>
    <row r="19" customFormat="false" ht="12.75" hidden="false" customHeight="false" outlineLevel="0" collapsed="false">
      <c r="A19" s="1" t="s">
        <v>8</v>
      </c>
      <c r="C19" s="1" t="s">
        <v>9</v>
      </c>
      <c r="D19" s="4" t="s">
        <v>28</v>
      </c>
      <c r="E19" s="1" t="s">
        <v>18</v>
      </c>
      <c r="F19" s="1" t="s">
        <v>12</v>
      </c>
      <c r="G19" s="1" t="s">
        <v>13</v>
      </c>
      <c r="H19" s="1" t="s">
        <v>35</v>
      </c>
      <c r="J19" s="11"/>
    </row>
    <row r="20" customFormat="false" ht="12.75" hidden="false" customHeight="false" outlineLevel="0" collapsed="false">
      <c r="A20" s="1" t="n">
        <v>354827</v>
      </c>
      <c r="B20" s="1" t="n">
        <v>56562</v>
      </c>
      <c r="C20" s="1" t="s">
        <v>29</v>
      </c>
      <c r="D20" s="1" t="s">
        <v>26</v>
      </c>
      <c r="E20" s="1" t="n">
        <v>58649</v>
      </c>
      <c r="F20" s="1" t="s">
        <v>30</v>
      </c>
      <c r="G20" s="10" t="n">
        <f aca="false">((C4/5.826)*0.57)-(E4-G4)</f>
        <v>1.91187950566426</v>
      </c>
      <c r="H20" s="10" t="n">
        <f aca="false">G20-G4</f>
        <v>-0.538120494335737</v>
      </c>
    </row>
    <row r="21" customFormat="false" ht="12.75" hidden="false" customHeight="false" outlineLevel="0" collapsed="false">
      <c r="G21" s="10"/>
      <c r="H21" s="12"/>
    </row>
    <row r="22" customFormat="false" ht="12.75" hidden="false" customHeight="false" outlineLevel="0" collapsed="false">
      <c r="J22" s="11"/>
    </row>
    <row r="23" customFormat="false" ht="12.75" hidden="false" customHeight="false" outlineLevel="0" collapsed="false">
      <c r="F23" s="12"/>
    </row>
    <row r="25" customFormat="false" ht="12.75" hidden="false" customHeight="false" outlineLevel="0" collapsed="false">
      <c r="C25" s="18"/>
    </row>
  </sheetData>
  <mergeCells count="1">
    <mergeCell ref="C2:G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1997-12-01T12:35:29Z</dcterms:created>
  <dc:creator> </dc:creator>
  <dc:description/>
  <dc:language>en-US</dc:language>
  <cp:lastModifiedBy>Darron Giron</cp:lastModifiedBy>
  <cp:lastPrinted>2000-06-09T13:55:32Z</cp:lastPrinted>
  <cp:revision>0</cp:revision>
  <dc:subject/>
  <dc:title/>
</cp:coreProperties>
</file>