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SENBERG_11_05_2001" sheetId="1" state="visible" r:id="rId3"/>
    <sheet name="COMMON_ST1_PRODUCTION" sheetId="2" state="visible" r:id="rId4"/>
    <sheet name="COMMON_ALL_PRODUCTION" sheetId="3" state="visible" r:id="rId5"/>
  </sheets>
  <definedNames>
    <definedName function="false" hidden="false" localSheetId="0" name="_xlnm.Print_Area" vbProcedure="false">ROSENBERG_11_05_2001!$A$4:$H$64</definedName>
    <definedName function="false" hidden="false" localSheetId="1" name="Query_from_MGS" vbProcedure="false">#REF!</definedName>
    <definedName function="false" hidden="false" localSheetId="2" name="Query_from_MG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7" authorId="0">
      <text>
        <r>
          <rPr>
            <b val="true"/>
            <sz val="8"/>
            <color rgb="FF000000"/>
            <rFont val="Tahoma"/>
            <family val="0"/>
          </rPr>
          <t xml:space="preserve">B_MERTZ: VALUES REFLECTED ON THIS ROW ARE THROUGH THE PERIOD ENDING 07/31/01 (BEFORE FIRM CLOSE)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42</xdr:colOff>
                <xdr:row>14</xdr:row>
                <xdr:rowOff>3</xdr:rowOff>
              </xdr:from>
              <xdr:to>
                <xdr:col>4</xdr:col>
                <xdr:colOff>2</xdr:colOff>
                <xdr:row>23</xdr:row>
                <xdr:rowOff>13</xdr:rowOff>
              </xdr:to>
            </anchor>
          </commentPr>
        </mc:Choice>
        <mc:Fallback/>
      </mc:AlternateContent>
    </comment>
    <comment ref="B30" authorId="0">
      <text>
        <r>
          <rPr>
            <b val="true"/>
            <sz val="8"/>
            <color rgb="FF000000"/>
            <rFont val="Tahoma"/>
            <family val="0"/>
          </rPr>
          <t xml:space="preserve">B_MERTZ: VALUES REFLECTED ON THIS ROW ARE THROUGH THE PERIOD ENDING 07/31/01 (BEFORE FIRM CLOSE)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59</xdr:colOff>
                <xdr:row>26</xdr:row>
                <xdr:rowOff>4</xdr:rowOff>
              </xdr:from>
              <xdr:to>
                <xdr:col>4</xdr:col>
                <xdr:colOff>84</xdr:colOff>
                <xdr:row>36</xdr:row>
                <xdr:rowOff>1</xdr:rowOff>
              </xdr:to>
            </anchor>
          </commentPr>
        </mc:Choice>
        <mc:Fallback/>
      </mc:AlternateContent>
    </comment>
    <comment ref="B46" authorId="0">
      <text>
        <r>
          <rPr>
            <b val="true"/>
            <sz val="8"/>
            <color rgb="FF000000"/>
            <rFont val="Tahoma"/>
            <family val="0"/>
          </rPr>
          <t xml:space="preserve">B_MERTZ: VALUES REFLECTED ON THIS ROW ARE THROUGH THE PERIOD ENDING 07/31/01 (BEFORE FIRM CLOSE)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59</xdr:colOff>
                <xdr:row>41</xdr:row>
                <xdr:rowOff>13</xdr:rowOff>
              </xdr:from>
              <xdr:to>
                <xdr:col>4</xdr:col>
                <xdr:colOff>84</xdr:colOff>
                <xdr:row>51</xdr:row>
                <xdr:rowOff>1</xdr:rowOff>
              </xdr:to>
            </anchor>
          </commentPr>
        </mc:Choice>
        <mc:Fallback/>
      </mc:AlternateContent>
    </comment>
    <comment ref="B61" authorId="0">
      <text>
        <r>
          <rPr>
            <b val="true"/>
            <sz val="8"/>
            <color rgb="FF000000"/>
            <rFont val="Tahoma"/>
            <family val="0"/>
          </rPr>
          <t xml:space="preserve">B_MERTZ: VALUES REFLECTED ON THIS ROW ARE THROUGH THE PERIOD ENDING 07/31/01 (BEFORE FIRM CLOSE)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59</xdr:colOff>
                <xdr:row>56</xdr:row>
                <xdr:rowOff>8</xdr:rowOff>
              </xdr:from>
              <xdr:to>
                <xdr:col>4</xdr:col>
                <xdr:colOff>84</xdr:colOff>
                <xdr:row>67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<sst xmlns="http://schemas.openxmlformats.org/spreadsheetml/2006/main" count="81" uniqueCount="53">
  <si>
    <t xml:space="preserve">EXHIBIT No. AEP - 9</t>
  </si>
  <si>
    <t xml:space="preserve">Contains protected materials -- not available to competitive duty personnel.</t>
  </si>
  <si>
    <t xml:space="preserve">Page 1 of 3</t>
  </si>
  <si>
    <t xml:space="preserve">1 of 7</t>
  </si>
  <si>
    <r>
      <rPr>
        <sz val="10"/>
        <rFont val="Arial"/>
        <family val="2"/>
      </rPr>
      <t xml:space="preserve">Exhibit No. AEP-9, Page 1 of 7</t>
    </r>
    <r>
      <rPr>
        <sz val="9"/>
        <rFont val="Arial"/>
        <family val="2"/>
      </rPr>
      <t xml:space="preserve">, </t>
    </r>
    <r>
      <rPr>
        <sz val="8"/>
        <rFont val="Arial"/>
        <family val="2"/>
      </rPr>
      <t xml:space="preserve">Contains Protected Materials -- Not Available to Competitive Duty Personnel            </t>
    </r>
    <r>
      <rPr>
        <sz val="10"/>
        <rFont val="Arial"/>
        <family val="2"/>
      </rPr>
      <t xml:space="preserve">Gas Units O&amp;M Direct &amp; Common Allocable Costs - (Non-Fuel Costs Only)</t>
    </r>
    <r>
      <rPr>
        <sz val="11"/>
        <rFont val="Arial"/>
        <family val="2"/>
      </rPr>
      <t xml:space="preserve"> </t>
    </r>
  </si>
  <si>
    <t xml:space="preserve">Ref Num</t>
  </si>
  <si>
    <t xml:space="preserve">ST1 (401)</t>
  </si>
  <si>
    <t xml:space="preserve">Year</t>
  </si>
  <si>
    <t xml:space="preserve">Inflation Adjustment Factor</t>
  </si>
  <si>
    <t xml:space="preserve">Common Area Costs Allocable</t>
  </si>
  <si>
    <t xml:space="preserve">Direct O&amp;M </t>
  </si>
  <si>
    <t xml:space="preserve">Total O&amp;M Costs </t>
  </si>
  <si>
    <t xml:space="preserve">Reflected in 2000 Dollars</t>
  </si>
  <si>
    <t xml:space="preserve">Unit Production in MWh's</t>
  </si>
  <si>
    <t xml:space="preserve"> </t>
  </si>
  <si>
    <t xml:space="preserve">TOTAL ST1     </t>
  </si>
  <si>
    <t xml:space="preserve">GT1 (404)</t>
  </si>
  <si>
    <t xml:space="preserve">TOTAL GT1</t>
  </si>
  <si>
    <t xml:space="preserve">TOTAL ST1 &amp; GT1</t>
  </si>
  <si>
    <t xml:space="preserve">Average $/MWh O&amp;M ST1 &amp; G1 </t>
  </si>
  <si>
    <t xml:space="preserve">GT2 (405)</t>
  </si>
  <si>
    <t xml:space="preserve">TOTAL GT2</t>
  </si>
  <si>
    <t xml:space="preserve">Average $/MWh O&amp;M</t>
  </si>
  <si>
    <t xml:space="preserve">GT3 (406)</t>
  </si>
  <si>
    <t xml:space="preserve">TOTAL GT3</t>
  </si>
  <si>
    <t xml:space="preserve">Page 2 of 7</t>
  </si>
  <si>
    <t xml:space="preserve">Basis for Allocation of Common Costs (STEAM 1)</t>
  </si>
  <si>
    <t xml:space="preserve">LOCATION 400 IS COMMON TO STM 1,2, &amp; 3</t>
  </si>
  <si>
    <t xml:space="preserve">STEAM ONE HERE IS CONSIDERED COMBINE CYCLE</t>
  </si>
  <si>
    <t xml:space="preserve">DATE</t>
  </si>
  <si>
    <t xml:space="preserve">ANNUAL STEAM PRODUCTION (STM1, 2, &amp; 3) NET</t>
  </si>
  <si>
    <t xml:space="preserve">ANNUAL PROUCTION STM1 ONLY NET</t>
  </si>
  <si>
    <t xml:space="preserve">RATIO OF STM1 TO COMMON</t>
  </si>
  <si>
    <t xml:space="preserve">ANNUAL DOLLARS FOR LOCATION 400</t>
  </si>
  <si>
    <t xml:space="preserve">ANNUAL DOLLARS FROM (LOC_400) ALLOCABLE TO STM1</t>
  </si>
  <si>
    <t xml:space="preserve">Page 3 of 7</t>
  </si>
  <si>
    <t xml:space="preserve">PLANT ANNUAL GROSS</t>
  </si>
  <si>
    <t xml:space="preserve">TOTAL PLANT PRODUCTION ANNUAL NET</t>
  </si>
  <si>
    <t xml:space="preserve">TOTAL 408 DOLLARS</t>
  </si>
  <si>
    <t xml:space="preserve">TOTAL ALLOCABLE DOLLARS</t>
  </si>
  <si>
    <t xml:space="preserve">TOTAL ALLOCABLE PERCENT</t>
  </si>
  <si>
    <t xml:space="preserve">NET ANNUAL GENERATION GT1</t>
  </si>
  <si>
    <t xml:space="preserve">ALLOCABLE PERCENT GT1</t>
  </si>
  <si>
    <t xml:space="preserve">ALLOCABLE DOLLARS GT1</t>
  </si>
  <si>
    <t xml:space="preserve">NET ANNUAL GENERATION GT2</t>
  </si>
  <si>
    <t xml:space="preserve">ALLOCABLE PERCENT GT2</t>
  </si>
  <si>
    <t xml:space="preserve">ALLOCABLE DOLLARS GT2</t>
  </si>
  <si>
    <t xml:space="preserve">NET ANNUAL GENERATION GT3</t>
  </si>
  <si>
    <t xml:space="preserve">ALLOCABLE PERCENT GT3</t>
  </si>
  <si>
    <t xml:space="preserve">ALLOCABLE DOLLARS GT3</t>
  </si>
  <si>
    <t xml:space="preserve">NET ANNUAL GENERATION ST1</t>
  </si>
  <si>
    <t xml:space="preserve">ALLOCABLE PERCENT ST1</t>
  </si>
  <si>
    <t xml:space="preserve">ALLOCABLE DOLLARS ST1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</si>
</sst>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_(\$* #,##0.00_);_(\$* \(#,##0.00\);_(\$* \-??_);_(@_)"/>
    <numFmt numFmtId="167" formatCode="#,##0"/>
    <numFmt numFmtId="168" formatCode="[$-409]#,##0_);\(#,##0\)"/>
    <numFmt numFmtId="169" formatCode="#,##0.00"/>
    <numFmt numFmtId="170" formatCode="0%"/>
    <numFmt numFmtId="171" formatCode="[$-409]m/d/yyyy\ h:mm"/>
    <numFmt numFmtId="172" formatCode="0.00%"/>
    <numFmt numFmtId="173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0" borderId="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4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4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5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0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7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6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4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7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1" width="8.85"/>
    <col collapsed="false" customWidth="true" hidden="false" outlineLevel="0" max="4" min="3" style="2" width="10.85"/>
    <col collapsed="false" customWidth="true" hidden="false" outlineLevel="0" max="7" min="5" style="3" width="11.85"/>
    <col collapsed="false" customWidth="true" hidden="false" outlineLevel="0" max="8" min="8" style="4" width="10.28"/>
    <col collapsed="false" customWidth="true" hidden="false" outlineLevel="0" max="9" min="9" style="4" width="11.85"/>
    <col collapsed="false" customWidth="true" hidden="false" outlineLevel="0" max="10" min="10" style="4" width="9.7"/>
    <col collapsed="false" customWidth="true" hidden="false" outlineLevel="0" max="13" min="11" style="5" width="13.28"/>
    <col collapsed="false" customWidth="true" hidden="false" outlineLevel="0" max="16" min="14" style="6" width="9.7"/>
    <col collapsed="false" customWidth="true" hidden="false" outlineLevel="0" max="19" min="17" style="3" width="11.85"/>
    <col collapsed="false" customWidth="true" hidden="false" outlineLevel="0" max="20" min="20" style="6" width="9.7"/>
    <col collapsed="false" customWidth="true" hidden="false" outlineLevel="0" max="21" min="21" style="6" width="10.71"/>
    <col collapsed="false" customWidth="true" hidden="false" outlineLevel="0" max="22" min="22" style="7" width="9.7"/>
    <col collapsed="false" customWidth="true" hidden="false" outlineLevel="0" max="25" min="23" style="3" width="11.85"/>
    <col collapsed="false" customWidth="true" hidden="false" outlineLevel="0" max="26" min="26" style="6" width="9.7"/>
  </cols>
  <sheetData>
    <row r="1" customFormat="false" ht="15.75" hidden="false" customHeight="false" outlineLevel="0" collapsed="false">
      <c r="A1" s="8" t="s">
        <v>0</v>
      </c>
    </row>
    <row r="2" customFormat="false" ht="12.75" hidden="false" customHeight="false" outlineLevel="0" collapsed="false">
      <c r="A2" s="9" t="s">
        <v>1</v>
      </c>
    </row>
    <row r="3" customFormat="false" ht="12.75" hidden="false" customHeight="true" outlineLevel="0" collapsed="false">
      <c r="A3" s="9" t="s">
        <v>2</v>
      </c>
      <c r="B3" s="10" t="s">
        <v>3</v>
      </c>
    </row>
    <row r="4" customFormat="false" ht="32.45" hidden="false" customHeight="true" outlineLevel="0" collapsed="false">
      <c r="A4" s="11" t="s">
        <v>4</v>
      </c>
      <c r="B4" s="11"/>
      <c r="C4" s="11"/>
      <c r="D4" s="11"/>
      <c r="E4" s="11"/>
      <c r="F4" s="11"/>
      <c r="G4" s="11"/>
      <c r="H4" s="11"/>
    </row>
    <row r="5" customFormat="false" ht="7.15" hidden="false" customHeight="true" outlineLevel="0" collapsed="false">
      <c r="A5" s="11"/>
      <c r="B5" s="11"/>
      <c r="C5" s="11"/>
      <c r="D5" s="11"/>
      <c r="E5" s="11"/>
      <c r="F5" s="11"/>
      <c r="G5" s="11"/>
      <c r="H5" s="11"/>
    </row>
    <row r="6" customFormat="false" ht="22.5" hidden="false" customHeight="false" outlineLevel="0" collapsed="false">
      <c r="A6" s="12" t="s">
        <v>5</v>
      </c>
      <c r="B6" s="13" t="s">
        <v>6</v>
      </c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customFormat="false" ht="33" hidden="false" customHeight="true" outlineLevel="0" collapsed="false">
      <c r="A7" s="15" t="n">
        <v>1</v>
      </c>
      <c r="B7" s="16" t="s">
        <v>7</v>
      </c>
      <c r="C7" s="17" t="s">
        <v>8</v>
      </c>
      <c r="D7" s="17" t="s">
        <v>9</v>
      </c>
      <c r="E7" s="18" t="s">
        <v>10</v>
      </c>
      <c r="F7" s="18" t="s">
        <v>11</v>
      </c>
      <c r="G7" s="18" t="s">
        <v>12</v>
      </c>
      <c r="H7" s="19" t="s">
        <v>13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customFormat="false" ht="12.75" hidden="false" customHeight="false" outlineLevel="0" collapsed="false">
      <c r="A8" s="21" t="n">
        <v>2</v>
      </c>
      <c r="B8" s="22"/>
      <c r="C8" s="23"/>
      <c r="D8" s="23"/>
      <c r="E8" s="24"/>
      <c r="F8" s="24"/>
      <c r="G8" s="24"/>
      <c r="H8" s="25"/>
    </row>
    <row r="9" customFormat="false" ht="12.75" hidden="false" customHeight="false" outlineLevel="0" collapsed="false">
      <c r="A9" s="15" t="n">
        <v>3</v>
      </c>
      <c r="B9" s="26" t="n">
        <v>1993</v>
      </c>
      <c r="C9" s="27" t="n">
        <v>94.05</v>
      </c>
      <c r="D9" s="28" t="n">
        <v>278557.814665396</v>
      </c>
      <c r="E9" s="29" t="n">
        <v>1339515</v>
      </c>
      <c r="F9" s="29" t="n">
        <v>1618072.8146654</v>
      </c>
      <c r="G9" s="29" t="n">
        <f aca="false">($C$17/$C9)*F9</f>
        <v>1841557.83181057</v>
      </c>
      <c r="H9" s="30" t="n">
        <v>163991.017</v>
      </c>
      <c r="I9" s="31"/>
    </row>
    <row r="10" customFormat="false" ht="12.75" hidden="false" customHeight="false" outlineLevel="0" collapsed="false">
      <c r="A10" s="21" t="n">
        <v>4</v>
      </c>
      <c r="B10" s="26" t="n">
        <v>1994</v>
      </c>
      <c r="C10" s="27" t="n">
        <v>96.01</v>
      </c>
      <c r="D10" s="28" t="n">
        <v>-1055.22928339859</v>
      </c>
      <c r="E10" s="29" t="n">
        <v>1489862</v>
      </c>
      <c r="F10" s="29" t="n">
        <v>1488806.7707166</v>
      </c>
      <c r="G10" s="29" t="n">
        <f aca="false">($C$17/$C10)*F10</f>
        <v>1659846.64865644</v>
      </c>
      <c r="H10" s="30" t="n">
        <v>-615.383</v>
      </c>
      <c r="I10" s="31"/>
    </row>
    <row r="11" customFormat="false" ht="12.75" hidden="false" customHeight="false" outlineLevel="0" collapsed="false">
      <c r="A11" s="15" t="n">
        <v>5</v>
      </c>
      <c r="B11" s="26" t="n">
        <v>1995</v>
      </c>
      <c r="C11" s="27" t="n">
        <v>98.1</v>
      </c>
      <c r="D11" s="28" t="n">
        <v>179461.878370658</v>
      </c>
      <c r="E11" s="29" t="n">
        <v>930119</v>
      </c>
      <c r="F11" s="29" t="n">
        <v>1109580.87837066</v>
      </c>
      <c r="G11" s="29" t="n">
        <f aca="false">($C$17/$C11)*F11</f>
        <v>1210698.64649129</v>
      </c>
      <c r="H11" s="30" t="n">
        <v>99917.919</v>
      </c>
      <c r="I11" s="31"/>
    </row>
    <row r="12" customFormat="false" ht="12.75" hidden="false" customHeight="false" outlineLevel="0" collapsed="false">
      <c r="A12" s="21" t="n">
        <v>6</v>
      </c>
      <c r="B12" s="26" t="n">
        <v>1996</v>
      </c>
      <c r="C12" s="27" t="n">
        <v>100</v>
      </c>
      <c r="D12" s="28" t="n">
        <v>83106.0893637668</v>
      </c>
      <c r="E12" s="29" t="n">
        <v>573608</v>
      </c>
      <c r="F12" s="29" t="n">
        <v>656714.089363767</v>
      </c>
      <c r="G12" s="29" t="n">
        <f aca="false">($C$17/$C12)*F12</f>
        <v>702946.761254976</v>
      </c>
      <c r="H12" s="30" t="n">
        <v>43119.73</v>
      </c>
      <c r="I12" s="31"/>
    </row>
    <row r="13" customFormat="false" ht="12.75" hidden="false" customHeight="false" outlineLevel="0" collapsed="false">
      <c r="A13" s="15" t="n">
        <v>7</v>
      </c>
      <c r="B13" s="26" t="n">
        <v>1997</v>
      </c>
      <c r="C13" s="27" t="n">
        <v>101.95</v>
      </c>
      <c r="D13" s="28" t="n">
        <v>113093.695435345</v>
      </c>
      <c r="E13" s="29" t="n">
        <v>279802</v>
      </c>
      <c r="F13" s="29" t="n">
        <v>392895.695435345</v>
      </c>
      <c r="G13" s="29" t="n">
        <f aca="false">($C$17/$C13)*F13</f>
        <v>412511.576649332</v>
      </c>
      <c r="H13" s="30" t="n">
        <v>63891.601</v>
      </c>
      <c r="I13" s="31"/>
    </row>
    <row r="14" customFormat="false" ht="12.75" hidden="false" customHeight="false" outlineLevel="0" collapsed="false">
      <c r="A14" s="21" t="n">
        <v>8</v>
      </c>
      <c r="B14" s="26" t="n">
        <v>1998</v>
      </c>
      <c r="C14" s="27" t="n">
        <v>103.2</v>
      </c>
      <c r="D14" s="28" t="n">
        <v>243007.480665272</v>
      </c>
      <c r="E14" s="29" t="n">
        <v>767122</v>
      </c>
      <c r="F14" s="29" t="n">
        <v>1010129.48066527</v>
      </c>
      <c r="G14" s="29" t="n">
        <f aca="false">($C$17/$C14)*F14</f>
        <v>1047715.69389933</v>
      </c>
      <c r="H14" s="30" t="n">
        <v>120232.89</v>
      </c>
      <c r="I14" s="31"/>
    </row>
    <row r="15" customFormat="false" ht="12.75" hidden="false" customHeight="false" outlineLevel="0" collapsed="false">
      <c r="A15" s="15" t="n">
        <v>9</v>
      </c>
      <c r="B15" s="26" t="n">
        <v>1999</v>
      </c>
      <c r="C15" s="27" t="n">
        <v>104.66</v>
      </c>
      <c r="D15" s="28" t="n">
        <v>415925.768634442</v>
      </c>
      <c r="E15" s="29" t="n">
        <v>1000917</v>
      </c>
      <c r="F15" s="29" t="n">
        <v>1416842.76863444</v>
      </c>
      <c r="G15" s="29" t="n">
        <f aca="false">($C$17/$C15)*F15</f>
        <v>1449062.20098061</v>
      </c>
      <c r="H15" s="30" t="n">
        <v>224751.509</v>
      </c>
      <c r="I15" s="31"/>
    </row>
    <row r="16" customFormat="false" ht="12.75" hidden="false" customHeight="false" outlineLevel="0" collapsed="false">
      <c r="A16" s="21" t="n">
        <v>10</v>
      </c>
      <c r="B16" s="26" t="n">
        <v>2000</v>
      </c>
      <c r="C16" s="27" t="n">
        <v>107.04</v>
      </c>
      <c r="D16" s="28" t="n">
        <v>668899.825593991</v>
      </c>
      <c r="E16" s="29" t="n">
        <v>4505989</v>
      </c>
      <c r="F16" s="29" t="n">
        <v>5174888.82559399</v>
      </c>
      <c r="G16" s="29" t="n">
        <f aca="false">($C$17/$C16)*F16</f>
        <v>5174888.82559399</v>
      </c>
      <c r="H16" s="30" t="n">
        <v>371281.035</v>
      </c>
      <c r="I16" s="31"/>
    </row>
    <row r="17" customFormat="false" ht="12.75" hidden="false" customHeight="false" outlineLevel="0" collapsed="false">
      <c r="A17" s="15" t="n">
        <v>11</v>
      </c>
      <c r="B17" s="26" t="n">
        <v>2001</v>
      </c>
      <c r="C17" s="27" t="n">
        <v>107.04</v>
      </c>
      <c r="D17" s="28" t="n">
        <v>312795.325130061</v>
      </c>
      <c r="E17" s="29" t="n">
        <v>677750</v>
      </c>
      <c r="F17" s="29" t="n">
        <v>990545.325130061</v>
      </c>
      <c r="G17" s="29" t="n">
        <f aca="false">($C$17/$C17)*F17</f>
        <v>990545.325130061</v>
      </c>
      <c r="H17" s="30" t="n">
        <v>164183.055</v>
      </c>
      <c r="I17" s="31"/>
      <c r="J17" s="4" t="s">
        <v>14</v>
      </c>
    </row>
    <row r="18" customFormat="false" ht="12.75" hidden="false" customHeight="true" outlineLevel="0" collapsed="false">
      <c r="A18" s="21" t="n">
        <v>12</v>
      </c>
      <c r="B18" s="32" t="s">
        <v>15</v>
      </c>
      <c r="C18" s="32"/>
      <c r="D18" s="33" t="n">
        <f aca="false">SUM(D9:D17)</f>
        <v>2293792.64857553</v>
      </c>
      <c r="E18" s="33" t="n">
        <f aca="false">SUM(E9:E17)</f>
        <v>11564684</v>
      </c>
      <c r="F18" s="33" t="n">
        <f aca="false">SUM(F9:F17)</f>
        <v>13858476.6485755</v>
      </c>
      <c r="G18" s="33" t="n">
        <f aca="false">SUM(G9:G17)</f>
        <v>14489773.5104666</v>
      </c>
      <c r="H18" s="34" t="n">
        <f aca="false">SUM(H9:H17)</f>
        <v>1250753.373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customFormat="false" ht="12.75" hidden="false" customHeight="false" outlineLevel="0" collapsed="false">
      <c r="A19" s="15" t="n">
        <v>15</v>
      </c>
      <c r="B19" s="13" t="s">
        <v>16</v>
      </c>
      <c r="C19" s="13"/>
      <c r="D19" s="13"/>
      <c r="E19" s="13"/>
      <c r="F19" s="13"/>
      <c r="G19" s="13"/>
      <c r="H19" s="13"/>
      <c r="M19" s="3"/>
    </row>
    <row r="20" customFormat="false" ht="38.45" hidden="false" customHeight="true" outlineLevel="0" collapsed="false">
      <c r="A20" s="21" t="n">
        <v>16</v>
      </c>
      <c r="B20" s="16" t="s">
        <v>7</v>
      </c>
      <c r="C20" s="17" t="s">
        <v>8</v>
      </c>
      <c r="D20" s="17" t="s">
        <v>9</v>
      </c>
      <c r="E20" s="35" t="s">
        <v>10</v>
      </c>
      <c r="F20" s="35" t="s">
        <v>11</v>
      </c>
      <c r="G20" s="35" t="s">
        <v>12</v>
      </c>
      <c r="H20" s="36" t="s">
        <v>13</v>
      </c>
      <c r="M20" s="3"/>
    </row>
    <row r="21" customFormat="false" ht="12.75" hidden="false" customHeight="false" outlineLevel="0" collapsed="false">
      <c r="A21" s="15" t="n">
        <v>17</v>
      </c>
      <c r="B21" s="22"/>
      <c r="C21" s="23"/>
      <c r="D21" s="23"/>
      <c r="E21" s="37"/>
      <c r="F21" s="37"/>
      <c r="G21" s="37"/>
      <c r="H21" s="25"/>
      <c r="M21" s="3"/>
    </row>
    <row r="22" customFormat="false" ht="12.75" hidden="false" customHeight="false" outlineLevel="0" collapsed="false">
      <c r="A22" s="21" t="n">
        <v>18</v>
      </c>
      <c r="B22" s="26" t="n">
        <v>1993</v>
      </c>
      <c r="C22" s="27" t="n">
        <v>94.05</v>
      </c>
      <c r="D22" s="28" t="n">
        <v>3067.61523905907</v>
      </c>
      <c r="E22" s="29" t="n">
        <v>73099</v>
      </c>
      <c r="F22" s="29" t="n">
        <v>76166.6152390591</v>
      </c>
      <c r="G22" s="29" t="n">
        <f aca="false">($C$30/$C22)*F22</f>
        <v>86686.5975033374</v>
      </c>
      <c r="H22" s="30" t="n">
        <v>23842.19</v>
      </c>
      <c r="I22" s="7"/>
      <c r="M22" s="3"/>
    </row>
    <row r="23" customFormat="false" ht="12.75" hidden="false" customHeight="false" outlineLevel="0" collapsed="false">
      <c r="A23" s="15" t="n">
        <v>19</v>
      </c>
      <c r="B23" s="26" t="n">
        <v>1994</v>
      </c>
      <c r="C23" s="27" t="n">
        <v>96.01</v>
      </c>
      <c r="D23" s="28" t="n">
        <v>47.6717935723199</v>
      </c>
      <c r="E23" s="29" t="n">
        <v>237929</v>
      </c>
      <c r="F23" s="29" t="n">
        <v>237976.671793572</v>
      </c>
      <c r="G23" s="29" t="n">
        <f aca="false">($C$30/$C23)*F23</f>
        <v>265316.35192984</v>
      </c>
      <c r="H23" s="30" t="n">
        <v>242.435</v>
      </c>
      <c r="I23" s="7"/>
      <c r="M23" s="3"/>
    </row>
    <row r="24" customFormat="false" ht="12.75" hidden="false" customHeight="false" outlineLevel="0" collapsed="false">
      <c r="A24" s="21" t="n">
        <v>20</v>
      </c>
      <c r="B24" s="26" t="n">
        <v>1995</v>
      </c>
      <c r="C24" s="27" t="n">
        <v>98.1</v>
      </c>
      <c r="D24" s="28" t="n">
        <v>2419.7929757683</v>
      </c>
      <c r="E24" s="29" t="n">
        <v>63233</v>
      </c>
      <c r="F24" s="29" t="n">
        <v>65652.7929757683</v>
      </c>
      <c r="G24" s="29" t="n">
        <f aca="false">($C$30/$C24)*F24</f>
        <v>71635.830378453</v>
      </c>
      <c r="H24" s="30" t="n">
        <v>14940.788</v>
      </c>
      <c r="I24" s="7"/>
      <c r="M24" s="3"/>
    </row>
    <row r="25" customFormat="false" ht="12.75" hidden="false" customHeight="false" outlineLevel="0" collapsed="false">
      <c r="A25" s="15" t="n">
        <v>21</v>
      </c>
      <c r="B25" s="26" t="n">
        <v>1996</v>
      </c>
      <c r="C25" s="27" t="n">
        <v>100</v>
      </c>
      <c r="D25" s="28" t="n">
        <v>2294.50336514475</v>
      </c>
      <c r="E25" s="29" t="n">
        <v>36433</v>
      </c>
      <c r="F25" s="29" t="n">
        <v>38727.5033651448</v>
      </c>
      <c r="G25" s="29" t="n">
        <f aca="false">($C$30/$C25)*F25</f>
        <v>41453.9196020509</v>
      </c>
      <c r="H25" s="30" t="n">
        <v>10426.552</v>
      </c>
      <c r="I25" s="7"/>
      <c r="M25" s="3"/>
    </row>
    <row r="26" customFormat="false" ht="12.75" hidden="false" customHeight="false" outlineLevel="0" collapsed="false">
      <c r="A26" s="21" t="n">
        <v>22</v>
      </c>
      <c r="B26" s="26" t="n">
        <v>1997</v>
      </c>
      <c r="C26" s="27" t="n">
        <v>101.95</v>
      </c>
      <c r="D26" s="28" t="n">
        <v>1922.3953078308</v>
      </c>
      <c r="E26" s="29" t="n">
        <v>21736</v>
      </c>
      <c r="F26" s="29" t="n">
        <v>23658.3953078308</v>
      </c>
      <c r="G26" s="29" t="n">
        <f aca="false">($C$30/$C26)*F26</f>
        <v>24839.5746321747</v>
      </c>
      <c r="H26" s="30" t="n">
        <v>9232.997</v>
      </c>
      <c r="I26" s="7"/>
      <c r="M26" s="3"/>
    </row>
    <row r="27" customFormat="false" ht="12.75" hidden="false" customHeight="false" outlineLevel="0" collapsed="false">
      <c r="A27" s="15" t="n">
        <v>23</v>
      </c>
      <c r="B27" s="26" t="n">
        <v>1998</v>
      </c>
      <c r="C27" s="27" t="n">
        <v>103.2</v>
      </c>
      <c r="D27" s="28" t="n">
        <v>5704.08858342996</v>
      </c>
      <c r="E27" s="29" t="n">
        <v>89372</v>
      </c>
      <c r="F27" s="29" t="n">
        <v>95076.08858343</v>
      </c>
      <c r="G27" s="29" t="n">
        <f aca="false">($C$30/$C27)*F27</f>
        <v>98613.8035074646</v>
      </c>
      <c r="H27" s="30" t="n">
        <v>20003.045</v>
      </c>
      <c r="I27" s="7"/>
      <c r="M27" s="3"/>
    </row>
    <row r="28" customFormat="false" ht="12.75" hidden="false" customHeight="false" outlineLevel="0" collapsed="false">
      <c r="A28" s="21" t="n">
        <v>24</v>
      </c>
      <c r="B28" s="26" t="n">
        <v>1999</v>
      </c>
      <c r="C28" s="27" t="n">
        <v>104.66</v>
      </c>
      <c r="D28" s="28" t="n">
        <v>9734.3160755414</v>
      </c>
      <c r="E28" s="29" t="n">
        <v>85171</v>
      </c>
      <c r="F28" s="29" t="n">
        <v>94905.3160755414</v>
      </c>
      <c r="G28" s="29" t="n">
        <f aca="false">($C$30/$C28)*F28</f>
        <v>97063.4916178669</v>
      </c>
      <c r="H28" s="30" t="n">
        <v>38846.071</v>
      </c>
      <c r="I28" s="7"/>
    </row>
    <row r="29" customFormat="false" ht="12.75" hidden="false" customHeight="false" outlineLevel="0" collapsed="false">
      <c r="A29" s="15" t="n">
        <v>25</v>
      </c>
      <c r="B29" s="26" t="n">
        <v>2000</v>
      </c>
      <c r="C29" s="27" t="n">
        <v>107.04</v>
      </c>
      <c r="D29" s="28" t="n">
        <v>10353.6834952019</v>
      </c>
      <c r="E29" s="29" t="n">
        <v>3919928</v>
      </c>
      <c r="F29" s="29" t="n">
        <v>3930281.6834952</v>
      </c>
      <c r="G29" s="29" t="n">
        <f aca="false">($C$30/$C29)*F29</f>
        <v>3930281.6834952</v>
      </c>
      <c r="H29" s="30" t="n">
        <v>46359.439</v>
      </c>
      <c r="I29" s="7"/>
    </row>
    <row r="30" customFormat="false" ht="12.75" hidden="false" customHeight="false" outlineLevel="0" collapsed="false">
      <c r="A30" s="21" t="n">
        <v>26</v>
      </c>
      <c r="B30" s="26" t="n">
        <v>2001</v>
      </c>
      <c r="C30" s="27" t="n">
        <v>107.04</v>
      </c>
      <c r="D30" s="28" t="n">
        <v>5497.6216560143</v>
      </c>
      <c r="E30" s="29" t="n">
        <v>239306</v>
      </c>
      <c r="F30" s="29" t="n">
        <v>244803.621656014</v>
      </c>
      <c r="G30" s="29" t="n">
        <f aca="false">($C$30/$C30)*F30</f>
        <v>244803.621656014</v>
      </c>
      <c r="H30" s="30" t="n">
        <v>21097.36</v>
      </c>
      <c r="I30" s="7"/>
    </row>
    <row r="31" customFormat="false" ht="12.75" hidden="false" customHeight="true" outlineLevel="0" collapsed="false">
      <c r="A31" s="15" t="n">
        <v>27</v>
      </c>
      <c r="B31" s="32" t="s">
        <v>17</v>
      </c>
      <c r="C31" s="32"/>
      <c r="D31" s="38" t="n">
        <f aca="false">SUM(D22:D30)</f>
        <v>41041.6884915628</v>
      </c>
      <c r="E31" s="38" t="n">
        <f aca="false">SUM(E22:E30)</f>
        <v>4766207</v>
      </c>
      <c r="F31" s="38" t="n">
        <f aca="false">SUM(F22:F30)</f>
        <v>4807248.68849156</v>
      </c>
      <c r="G31" s="38" t="n">
        <f aca="false">SUM(G22:G30)</f>
        <v>4860694.8743224</v>
      </c>
      <c r="H31" s="39" t="n">
        <f aca="false">SUM(H22:H30)</f>
        <v>184990.877</v>
      </c>
    </row>
    <row r="32" customFormat="false" ht="12.75" hidden="false" customHeight="true" outlineLevel="0" collapsed="false">
      <c r="A32" s="21"/>
      <c r="B32" s="32" t="s">
        <v>18</v>
      </c>
      <c r="C32" s="32"/>
      <c r="D32" s="38" t="n">
        <f aca="false">D31+D18</f>
        <v>2334834.3370671</v>
      </c>
      <c r="E32" s="38" t="n">
        <f aca="false">E31+E18</f>
        <v>16330891</v>
      </c>
      <c r="F32" s="38" t="n">
        <f aca="false">F31+F18</f>
        <v>18665725.3370671</v>
      </c>
      <c r="G32" s="38" t="n">
        <f aca="false">G31+G18</f>
        <v>19350468.384789</v>
      </c>
      <c r="H32" s="40" t="n">
        <f aca="false">H31+H18</f>
        <v>1435744.25</v>
      </c>
    </row>
    <row r="33" customFormat="false" ht="12.75" hidden="false" customHeight="false" outlineLevel="0" collapsed="false">
      <c r="A33" s="21" t="n">
        <v>28</v>
      </c>
      <c r="B33" s="41" t="s">
        <v>19</v>
      </c>
      <c r="C33" s="41"/>
      <c r="D33" s="41"/>
      <c r="E33" s="41"/>
      <c r="F33" s="41"/>
      <c r="G33" s="41"/>
      <c r="H33" s="42" t="n">
        <f aca="false">G32/H32</f>
        <v>13.4776568910438</v>
      </c>
    </row>
    <row r="34" customFormat="false" ht="12.75" hidden="false" customHeight="false" outlineLevel="0" collapsed="false">
      <c r="A34" s="15" t="n">
        <v>29</v>
      </c>
      <c r="B34" s="43"/>
      <c r="C34" s="43"/>
      <c r="D34" s="43"/>
      <c r="E34" s="44"/>
      <c r="F34" s="44"/>
      <c r="G34" s="44"/>
      <c r="H34" s="45"/>
    </row>
    <row r="35" customFormat="false" ht="12.75" hidden="false" customHeight="false" outlineLevel="0" collapsed="false">
      <c r="A35" s="21" t="n">
        <v>30</v>
      </c>
      <c r="B35" s="13" t="s">
        <v>20</v>
      </c>
      <c r="C35" s="13"/>
      <c r="D35" s="13"/>
      <c r="E35" s="13"/>
      <c r="F35" s="13"/>
      <c r="G35" s="13"/>
      <c r="H35" s="13"/>
    </row>
    <row r="36" customFormat="false" ht="37.15" hidden="false" customHeight="true" outlineLevel="0" collapsed="false">
      <c r="A36" s="15" t="n">
        <v>31</v>
      </c>
      <c r="B36" s="16" t="s">
        <v>7</v>
      </c>
      <c r="C36" s="17" t="s">
        <v>8</v>
      </c>
      <c r="D36" s="17" t="s">
        <v>9</v>
      </c>
      <c r="E36" s="35" t="s">
        <v>10</v>
      </c>
      <c r="F36" s="35" t="s">
        <v>11</v>
      </c>
      <c r="G36" s="35" t="s">
        <v>12</v>
      </c>
      <c r="H36" s="36" t="s">
        <v>13</v>
      </c>
    </row>
    <row r="37" customFormat="false" ht="12.75" hidden="false" customHeight="false" outlineLevel="0" collapsed="false">
      <c r="A37" s="21" t="n">
        <v>32</v>
      </c>
      <c r="B37" s="22"/>
      <c r="C37" s="23"/>
      <c r="D37" s="23"/>
      <c r="E37" s="24"/>
      <c r="F37" s="24"/>
      <c r="G37" s="24"/>
      <c r="H37" s="25"/>
    </row>
    <row r="38" customFormat="false" ht="12.75" hidden="false" customHeight="false" outlineLevel="0" collapsed="false">
      <c r="A38" s="15" t="n">
        <v>33</v>
      </c>
      <c r="B38" s="26" t="n">
        <v>1993</v>
      </c>
      <c r="C38" s="27" t="n">
        <v>94.05</v>
      </c>
      <c r="D38" s="28" t="n">
        <v>119.10144484789</v>
      </c>
      <c r="E38" s="29" t="n">
        <v>42698</v>
      </c>
      <c r="F38" s="29" t="n">
        <v>42817.1014448479</v>
      </c>
      <c r="G38" s="29" t="n">
        <v>48730.9148182511</v>
      </c>
      <c r="H38" s="30" t="n">
        <v>925.683</v>
      </c>
    </row>
    <row r="39" customFormat="false" ht="12.75" hidden="false" customHeight="false" outlineLevel="0" collapsed="false">
      <c r="A39" s="21" t="n">
        <v>34</v>
      </c>
      <c r="B39" s="26" t="n">
        <v>1994</v>
      </c>
      <c r="C39" s="27" t="n">
        <v>96.01</v>
      </c>
      <c r="D39" s="28" t="n">
        <v>563.020724084352</v>
      </c>
      <c r="E39" s="29" t="n">
        <v>22877</v>
      </c>
      <c r="F39" s="29" t="n">
        <v>23440.0207240844</v>
      </c>
      <c r="G39" s="29" t="n">
        <v>26132.9009301738</v>
      </c>
      <c r="H39" s="30" t="n">
        <v>2863.243</v>
      </c>
    </row>
    <row r="40" customFormat="false" ht="12.75" hidden="false" customHeight="false" outlineLevel="0" collapsed="false">
      <c r="A40" s="15" t="n">
        <v>35</v>
      </c>
      <c r="B40" s="26" t="n">
        <v>1995</v>
      </c>
      <c r="C40" s="27" t="n">
        <v>98.1</v>
      </c>
      <c r="D40" s="28" t="n">
        <v>2.61628340691007</v>
      </c>
      <c r="E40" s="29" t="n">
        <v>8368</v>
      </c>
      <c r="F40" s="29" t="n">
        <v>8370.61628340691</v>
      </c>
      <c r="G40" s="29" t="n">
        <v>9133.4430884391</v>
      </c>
      <c r="H40" s="30" t="n">
        <v>16.154</v>
      </c>
    </row>
    <row r="41" customFormat="false" ht="12.75" hidden="false" customHeight="false" outlineLevel="0" collapsed="false">
      <c r="A41" s="21" t="n">
        <v>36</v>
      </c>
      <c r="B41" s="26" t="n">
        <v>1996</v>
      </c>
      <c r="C41" s="27" t="n">
        <v>100</v>
      </c>
      <c r="D41" s="28" t="n">
        <v>56.8910320938874</v>
      </c>
      <c r="E41" s="29" t="n">
        <v>7316</v>
      </c>
      <c r="F41" s="29" t="n">
        <v>7372.89103209389</v>
      </c>
      <c r="G41" s="29" t="n">
        <v>7891.9425607533</v>
      </c>
      <c r="H41" s="30" t="n">
        <v>258.521</v>
      </c>
    </row>
    <row r="42" customFormat="false" ht="12.75" hidden="false" customHeight="false" outlineLevel="0" collapsed="false">
      <c r="A42" s="15" t="n">
        <v>37</v>
      </c>
      <c r="B42" s="26" t="n">
        <v>1997</v>
      </c>
      <c r="C42" s="27" t="n">
        <v>101.95</v>
      </c>
      <c r="D42" s="28" t="n">
        <v>74.5289146339645</v>
      </c>
      <c r="E42" s="29" t="n">
        <v>4762</v>
      </c>
      <c r="F42" s="29" t="n">
        <v>4836.52891463397</v>
      </c>
      <c r="G42" s="29" t="n">
        <v>5077.99955882707</v>
      </c>
      <c r="H42" s="30" t="n">
        <v>357.952</v>
      </c>
    </row>
    <row r="43" customFormat="false" ht="12.75" hidden="false" customHeight="false" outlineLevel="0" collapsed="false">
      <c r="A43" s="21" t="n">
        <v>38</v>
      </c>
      <c r="B43" s="26" t="n">
        <v>1998</v>
      </c>
      <c r="C43" s="27" t="n">
        <v>103.2</v>
      </c>
      <c r="D43" s="28" t="n">
        <v>538.663451105946</v>
      </c>
      <c r="E43" s="29" t="n">
        <v>71280</v>
      </c>
      <c r="F43" s="29" t="n">
        <v>71818.6634511059</v>
      </c>
      <c r="G43" s="29" t="n">
        <v>74490.9858120773</v>
      </c>
      <c r="H43" s="30" t="n">
        <v>1888.98</v>
      </c>
    </row>
    <row r="44" customFormat="false" ht="12.75" hidden="false" customHeight="false" outlineLevel="0" collapsed="false">
      <c r="A44" s="15" t="n">
        <v>39</v>
      </c>
      <c r="B44" s="26" t="n">
        <v>1999</v>
      </c>
      <c r="C44" s="27" t="n">
        <v>104.66</v>
      </c>
      <c r="D44" s="28" t="n">
        <v>412.806817199193</v>
      </c>
      <c r="E44" s="29" t="n">
        <v>54832</v>
      </c>
      <c r="F44" s="29" t="n">
        <v>55244.8068171992</v>
      </c>
      <c r="G44" s="29" t="n">
        <v>56501.0904042901</v>
      </c>
      <c r="H44" s="30" t="n">
        <v>1647.36</v>
      </c>
    </row>
    <row r="45" customFormat="false" ht="12.75" hidden="false" customHeight="false" outlineLevel="0" collapsed="false">
      <c r="A45" s="21" t="n">
        <v>40</v>
      </c>
      <c r="B45" s="26" t="n">
        <v>2000</v>
      </c>
      <c r="C45" s="27" t="n">
        <v>107.04</v>
      </c>
      <c r="D45" s="28" t="n">
        <v>5563.26762199044</v>
      </c>
      <c r="E45" s="29" t="n">
        <v>92829</v>
      </c>
      <c r="F45" s="29" t="n">
        <v>98392.2676219904</v>
      </c>
      <c r="G45" s="29" t="n">
        <v>98392.2676219904</v>
      </c>
      <c r="H45" s="30" t="n">
        <v>24909.972</v>
      </c>
    </row>
    <row r="46" customFormat="false" ht="12.75" hidden="false" customHeight="false" outlineLevel="0" collapsed="false">
      <c r="A46" s="15" t="n">
        <v>41</v>
      </c>
      <c r="B46" s="26" t="n">
        <v>2001</v>
      </c>
      <c r="C46" s="27" t="n">
        <v>107.04</v>
      </c>
      <c r="D46" s="28" t="n">
        <v>5398.06212248103</v>
      </c>
      <c r="E46" s="29" t="n">
        <v>144393</v>
      </c>
      <c r="F46" s="29" t="n">
        <v>149791.062122481</v>
      </c>
      <c r="G46" s="29" t="n">
        <v>149791.062122481</v>
      </c>
      <c r="H46" s="30" t="n">
        <v>20715.296</v>
      </c>
    </row>
    <row r="47" customFormat="false" ht="12.75" hidden="false" customHeight="true" outlineLevel="0" collapsed="false">
      <c r="A47" s="21" t="n">
        <v>42</v>
      </c>
      <c r="B47" s="32" t="s">
        <v>21</v>
      </c>
      <c r="C47" s="32"/>
      <c r="D47" s="33" t="n">
        <f aca="false">SUM(D38:D46)</f>
        <v>12728.9584118436</v>
      </c>
      <c r="E47" s="33" t="n">
        <f aca="false">SUM(E38:E46)</f>
        <v>449355</v>
      </c>
      <c r="F47" s="33" t="n">
        <f aca="false">SUM(F38:F46)</f>
        <v>462083.958411844</v>
      </c>
      <c r="G47" s="33" t="n">
        <f aca="false">SUM(G38:G46)</f>
        <v>476142.606917283</v>
      </c>
      <c r="H47" s="39" t="n">
        <f aca="false">SUM(H38:H46)</f>
        <v>53583.161</v>
      </c>
    </row>
    <row r="48" customFormat="false" ht="12.75" hidden="false" customHeight="false" outlineLevel="0" collapsed="false">
      <c r="A48" s="15" t="n">
        <v>43</v>
      </c>
      <c r="B48" s="41" t="s">
        <v>22</v>
      </c>
      <c r="C48" s="41"/>
      <c r="D48" s="41"/>
      <c r="E48" s="41"/>
      <c r="F48" s="41"/>
      <c r="G48" s="41"/>
      <c r="H48" s="42" t="n">
        <f aca="false">G47/H47</f>
        <v>8.88604923694747</v>
      </c>
    </row>
    <row r="49" customFormat="false" ht="12.75" hidden="false" customHeight="false" outlineLevel="0" collapsed="false">
      <c r="A49" s="21" t="n">
        <v>44</v>
      </c>
      <c r="B49" s="43"/>
      <c r="C49" s="43"/>
      <c r="D49" s="43"/>
      <c r="H49" s="46"/>
    </row>
    <row r="50" customFormat="false" ht="12.75" hidden="false" customHeight="false" outlineLevel="0" collapsed="false">
      <c r="A50" s="15" t="n">
        <v>45</v>
      </c>
      <c r="B50" s="13" t="s">
        <v>23</v>
      </c>
      <c r="C50" s="13"/>
      <c r="D50" s="13"/>
      <c r="E50" s="13"/>
      <c r="F50" s="13"/>
      <c r="G50" s="13"/>
      <c r="H50" s="13"/>
    </row>
    <row r="51" customFormat="false" ht="35.45" hidden="false" customHeight="true" outlineLevel="0" collapsed="false">
      <c r="A51" s="21" t="n">
        <v>46</v>
      </c>
      <c r="B51" s="16" t="s">
        <v>7</v>
      </c>
      <c r="C51" s="17" t="s">
        <v>8</v>
      </c>
      <c r="D51" s="17" t="s">
        <v>9</v>
      </c>
      <c r="E51" s="35" t="s">
        <v>10</v>
      </c>
      <c r="F51" s="35" t="s">
        <v>11</v>
      </c>
      <c r="G51" s="35" t="s">
        <v>12</v>
      </c>
      <c r="H51" s="36" t="s">
        <v>13</v>
      </c>
    </row>
    <row r="52" customFormat="false" ht="12.75" hidden="false" customHeight="false" outlineLevel="0" collapsed="false">
      <c r="A52" s="15" t="n">
        <v>47</v>
      </c>
      <c r="B52" s="22"/>
      <c r="C52" s="23"/>
      <c r="D52" s="23"/>
      <c r="E52" s="24"/>
      <c r="F52" s="24"/>
      <c r="G52" s="24"/>
      <c r="H52" s="25"/>
    </row>
    <row r="53" customFormat="false" ht="12.75" hidden="false" customHeight="false" outlineLevel="0" collapsed="false">
      <c r="A53" s="21" t="n">
        <v>48</v>
      </c>
      <c r="B53" s="26" t="n">
        <v>1993</v>
      </c>
      <c r="C53" s="27" t="n">
        <v>94.05</v>
      </c>
      <c r="D53" s="28" t="n">
        <v>539.794078226389</v>
      </c>
      <c r="E53" s="29" t="n">
        <v>333365</v>
      </c>
      <c r="F53" s="29" t="n">
        <v>333904.794078226</v>
      </c>
      <c r="G53" s="29" t="n">
        <v>380023.063882332</v>
      </c>
      <c r="H53" s="30" t="n">
        <v>4195.4</v>
      </c>
    </row>
    <row r="54" customFormat="false" ht="12.75" hidden="false" customHeight="false" outlineLevel="0" collapsed="false">
      <c r="A54" s="15" t="n">
        <v>49</v>
      </c>
      <c r="B54" s="26" t="n">
        <v>1994</v>
      </c>
      <c r="C54" s="27" t="n">
        <v>96.01</v>
      </c>
      <c r="D54" s="28" t="n">
        <v>10958.3086109474</v>
      </c>
      <c r="E54" s="29" t="n">
        <v>380561</v>
      </c>
      <c r="F54" s="29" t="n">
        <v>391519.308610947</v>
      </c>
      <c r="G54" s="29" t="n">
        <v>436498.560501154</v>
      </c>
      <c r="H54" s="30" t="n">
        <v>55728.5</v>
      </c>
    </row>
    <row r="55" customFormat="false" ht="12.75" hidden="false" customHeight="false" outlineLevel="0" collapsed="false">
      <c r="A55" s="21" t="n">
        <v>50</v>
      </c>
      <c r="B55" s="26" t="n">
        <v>1995</v>
      </c>
      <c r="C55" s="27" t="n">
        <v>98.1</v>
      </c>
      <c r="D55" s="28" t="n">
        <v>1591.1486135228</v>
      </c>
      <c r="E55" s="29" t="n">
        <v>104607</v>
      </c>
      <c r="F55" s="29" t="n">
        <v>106198.148613523</v>
      </c>
      <c r="G55" s="29" t="n">
        <v>115876.145031514</v>
      </c>
      <c r="H55" s="30" t="n">
        <v>9824.4</v>
      </c>
    </row>
    <row r="56" customFormat="false" ht="12.75" hidden="false" customHeight="false" outlineLevel="0" collapsed="false">
      <c r="A56" s="15" t="n">
        <v>51</v>
      </c>
      <c r="B56" s="26" t="n">
        <v>1996</v>
      </c>
      <c r="C56" s="27" t="n">
        <v>100</v>
      </c>
      <c r="D56" s="28" t="n">
        <v>1849.47954335105</v>
      </c>
      <c r="E56" s="29" t="n">
        <v>32035</v>
      </c>
      <c r="F56" s="29" t="n">
        <v>33884.4795433511</v>
      </c>
      <c r="G56" s="29" t="n">
        <v>36269.946903203</v>
      </c>
      <c r="H56" s="30" t="n">
        <v>8404.3</v>
      </c>
    </row>
    <row r="57" customFormat="false" ht="12.75" hidden="false" customHeight="false" outlineLevel="0" collapsed="false">
      <c r="A57" s="21" t="n">
        <v>52</v>
      </c>
      <c r="B57" s="26" t="n">
        <v>1997</v>
      </c>
      <c r="C57" s="27" t="n">
        <v>101.95</v>
      </c>
      <c r="D57" s="28" t="n">
        <v>3314.04568583874</v>
      </c>
      <c r="E57" s="29" t="n">
        <v>32505</v>
      </c>
      <c r="F57" s="29" t="n">
        <v>35819.0456858387</v>
      </c>
      <c r="G57" s="29" t="n">
        <v>37607.3629250827</v>
      </c>
      <c r="H57" s="30" t="n">
        <v>15916.9</v>
      </c>
    </row>
    <row r="58" customFormat="false" ht="12.75" hidden="false" customHeight="false" outlineLevel="0" collapsed="false">
      <c r="A58" s="15" t="n">
        <v>53</v>
      </c>
      <c r="B58" s="26" t="n">
        <v>1998</v>
      </c>
      <c r="C58" s="27" t="n">
        <v>103.2</v>
      </c>
      <c r="D58" s="28" t="n">
        <v>11001.5689294527</v>
      </c>
      <c r="E58" s="29" t="n">
        <v>1341357</v>
      </c>
      <c r="F58" s="29" t="n">
        <v>1352358.56892945</v>
      </c>
      <c r="G58" s="29" t="n">
        <v>1402678.88777334</v>
      </c>
      <c r="H58" s="30" t="n">
        <v>38580.2</v>
      </c>
    </row>
    <row r="59" customFormat="false" ht="12.75" hidden="false" customHeight="false" outlineLevel="0" collapsed="false">
      <c r="A59" s="21" t="n">
        <v>54</v>
      </c>
      <c r="B59" s="26" t="n">
        <v>1999</v>
      </c>
      <c r="C59" s="27" t="n">
        <v>104.66</v>
      </c>
      <c r="D59" s="28" t="n">
        <v>3190.97344248648</v>
      </c>
      <c r="E59" s="29" t="n">
        <v>506168</v>
      </c>
      <c r="F59" s="29" t="n">
        <v>509358.973442487</v>
      </c>
      <c r="G59" s="29" t="n">
        <v>520941.950289354</v>
      </c>
      <c r="H59" s="30" t="n">
        <v>12734</v>
      </c>
    </row>
    <row r="60" customFormat="false" ht="12.75" hidden="false" customHeight="false" outlineLevel="0" collapsed="false">
      <c r="A60" s="15" t="n">
        <v>55</v>
      </c>
      <c r="B60" s="26" t="n">
        <v>2000</v>
      </c>
      <c r="C60" s="27" t="n">
        <v>107.04</v>
      </c>
      <c r="D60" s="28" t="n">
        <v>32943.9422037366</v>
      </c>
      <c r="E60" s="29" t="n">
        <v>2529687</v>
      </c>
      <c r="F60" s="29" t="n">
        <v>2562630.94220374</v>
      </c>
      <c r="G60" s="29" t="n">
        <v>2562630.94220374</v>
      </c>
      <c r="H60" s="30" t="n">
        <v>147509.114</v>
      </c>
    </row>
    <row r="61" customFormat="false" ht="12.75" hidden="false" customHeight="false" outlineLevel="0" collapsed="false">
      <c r="A61" s="21" t="n">
        <v>56</v>
      </c>
      <c r="B61" s="26" t="n">
        <v>2001</v>
      </c>
      <c r="C61" s="27" t="n">
        <v>107.04</v>
      </c>
      <c r="D61" s="28" t="n">
        <v>42341.4565438873</v>
      </c>
      <c r="E61" s="29" t="n">
        <v>462891</v>
      </c>
      <c r="F61" s="29" t="n">
        <v>505232.456543887</v>
      </c>
      <c r="G61" s="29" t="n">
        <v>505232.456543887</v>
      </c>
      <c r="H61" s="30" t="n">
        <v>162487.164</v>
      </c>
    </row>
    <row r="62" customFormat="false" ht="12.75" hidden="false" customHeight="true" outlineLevel="0" collapsed="false">
      <c r="A62" s="15" t="n">
        <v>57</v>
      </c>
      <c r="B62" s="32" t="s">
        <v>24</v>
      </c>
      <c r="C62" s="32"/>
      <c r="D62" s="33" t="n">
        <f aca="false">SUM(D53:D61)</f>
        <v>107730.717651449</v>
      </c>
      <c r="E62" s="33" t="n">
        <f aca="false">SUM(E53:E61)</f>
        <v>5723176</v>
      </c>
      <c r="F62" s="33" t="n">
        <f aca="false">SUM(F53:F61)</f>
        <v>5830906.71765145</v>
      </c>
      <c r="G62" s="33" t="n">
        <f aca="false">SUM(G53:G61)</f>
        <v>5997759.3160536</v>
      </c>
      <c r="H62" s="39" t="n">
        <f aca="false">SUM(H53:H61)</f>
        <v>455379.978</v>
      </c>
    </row>
    <row r="63" customFormat="false" ht="12.75" hidden="false" customHeight="false" outlineLevel="0" collapsed="false">
      <c r="A63" s="21" t="n">
        <v>58</v>
      </c>
      <c r="B63" s="41" t="s">
        <v>22</v>
      </c>
      <c r="C63" s="41"/>
      <c r="D63" s="41"/>
      <c r="E63" s="41"/>
      <c r="F63" s="41"/>
      <c r="G63" s="41"/>
      <c r="H63" s="42" t="n">
        <f aca="false">G62/H62</f>
        <v>13.1708893798875</v>
      </c>
      <c r="I63" s="31"/>
    </row>
    <row r="64" customFormat="false" ht="13.5" hidden="false" customHeight="false" outlineLevel="0" collapsed="false">
      <c r="A64" s="47"/>
      <c r="B64" s="48"/>
      <c r="C64" s="49"/>
      <c r="D64" s="49"/>
      <c r="E64" s="50"/>
      <c r="F64" s="50"/>
      <c r="G64" s="50"/>
      <c r="H64" s="51"/>
    </row>
  </sheetData>
  <mergeCells count="13">
    <mergeCell ref="A4:H5"/>
    <mergeCell ref="B6:H6"/>
    <mergeCell ref="B18:C18"/>
    <mergeCell ref="B19:H19"/>
    <mergeCell ref="B31:C31"/>
    <mergeCell ref="B32:C32"/>
    <mergeCell ref="B33:G33"/>
    <mergeCell ref="B35:H35"/>
    <mergeCell ref="B47:C47"/>
    <mergeCell ref="B48:G48"/>
    <mergeCell ref="B50:H50"/>
    <mergeCell ref="B62:C62"/>
    <mergeCell ref="B63:G63"/>
  </mergeCells>
  <printOptions headings="false" gridLines="false" gridLinesSet="true" horizontalCentered="false" verticalCentered="false"/>
  <pageMargins left="0.809722222222222" right="0.229861111111111" top="0.709722222222222" bottom="0.4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2" width="10.28"/>
    <col collapsed="false" customWidth="true" hidden="false" outlineLevel="0" max="2" min="2" style="53" width="11.85"/>
    <col collapsed="false" customWidth="true" hidden="false" outlineLevel="0" max="3" min="3" style="53" width="10.71"/>
    <col collapsed="false" customWidth="true" hidden="false" outlineLevel="0" max="4" min="4" style="53" width="11.85"/>
    <col collapsed="false" customWidth="true" hidden="false" outlineLevel="0" max="5" min="5" style="53" width="10.71"/>
    <col collapsed="false" customWidth="true" hidden="false" outlineLevel="0" max="6" min="6" style="53" width="12.28"/>
    <col collapsed="false" customWidth="true" hidden="false" outlineLevel="0" max="7" min="7" style="53" width="10.71"/>
    <col collapsed="false" customWidth="true" hidden="false" outlineLevel="0" max="8" min="8" style="54" width="11.56"/>
    <col collapsed="false" customWidth="true" hidden="false" outlineLevel="0" max="9" min="9" style="55" width="10.13"/>
    <col collapsed="false" customWidth="true" hidden="false" outlineLevel="0" max="10" min="10" style="55" width="11.13"/>
  </cols>
  <sheetData>
    <row r="1" customFormat="false" ht="15.75" hidden="false" customHeight="false" outlineLevel="0" collapsed="false">
      <c r="A1" s="8" t="s">
        <v>0</v>
      </c>
    </row>
    <row r="2" customFormat="false" ht="12.75" hidden="false" customHeight="false" outlineLevel="0" collapsed="false">
      <c r="A2" s="9" t="s">
        <v>1</v>
      </c>
    </row>
    <row r="3" customFormat="false" ht="12.75" hidden="false" customHeight="false" outlineLevel="0" collapsed="false">
      <c r="A3" s="9" t="s">
        <v>25</v>
      </c>
    </row>
    <row r="4" customFormat="false" ht="20.25" hidden="false" customHeight="false" outlineLevel="0" collapsed="false">
      <c r="A4" s="56" t="s">
        <v>26</v>
      </c>
    </row>
    <row r="5" customFormat="false" ht="12.75" hidden="false" customHeight="false" outlineLevel="0" collapsed="false">
      <c r="A5" s="52" t="s">
        <v>27</v>
      </c>
    </row>
    <row r="6" customFormat="false" ht="12.75" hidden="false" customHeight="false" outlineLevel="0" collapsed="false">
      <c r="A6" s="52" t="s">
        <v>28</v>
      </c>
    </row>
    <row r="8" customFormat="false" ht="67.5" hidden="false" customHeight="false" outlineLevel="0" collapsed="false">
      <c r="A8" s="20" t="s">
        <v>29</v>
      </c>
      <c r="B8" s="57" t="s">
        <v>30</v>
      </c>
      <c r="C8" s="57" t="s">
        <v>31</v>
      </c>
      <c r="D8" s="57" t="s">
        <v>32</v>
      </c>
      <c r="E8" s="57" t="s">
        <v>33</v>
      </c>
      <c r="F8" s="57" t="s">
        <v>34</v>
      </c>
    </row>
    <row r="9" customFormat="false" ht="12.75" hidden="false" customHeight="false" outlineLevel="0" collapsed="false">
      <c r="A9" s="58" t="n">
        <v>34304</v>
      </c>
      <c r="B9" s="53" t="n">
        <v>2485487.807</v>
      </c>
      <c r="C9" s="53" t="n">
        <v>163991.017</v>
      </c>
      <c r="D9" s="59" t="n">
        <v>0.0659794091679485</v>
      </c>
      <c r="E9" s="60" t="n">
        <v>3902099</v>
      </c>
      <c r="F9" s="60" t="n">
        <v>257458.186534843</v>
      </c>
    </row>
    <row r="10" customFormat="false" ht="12.75" hidden="false" customHeight="false" outlineLevel="0" collapsed="false">
      <c r="A10" s="58" t="n">
        <v>34669</v>
      </c>
      <c r="B10" s="53" t="n">
        <v>2576740.804</v>
      </c>
      <c r="C10" s="53" t="n">
        <v>-615.383</v>
      </c>
      <c r="D10" s="59" t="n">
        <v>-0.000238822235843322</v>
      </c>
      <c r="E10" s="60" t="n">
        <v>3911788</v>
      </c>
      <c r="F10" s="60" t="n">
        <v>-934.221956305078</v>
      </c>
    </row>
    <row r="11" customFormat="false" ht="12.75" hidden="false" customHeight="false" outlineLevel="0" collapsed="false">
      <c r="A11" s="58" t="n">
        <v>35034</v>
      </c>
      <c r="B11" s="53" t="n">
        <v>2245880.451</v>
      </c>
      <c r="C11" s="53" t="n">
        <v>99917.919</v>
      </c>
      <c r="D11" s="59" t="n">
        <v>0.0444894201539136</v>
      </c>
      <c r="E11" s="60" t="n">
        <v>3670070</v>
      </c>
      <c r="F11" s="60" t="n">
        <v>163279.286224274</v>
      </c>
    </row>
    <row r="12" customFormat="false" ht="12.75" hidden="false" customHeight="false" outlineLevel="0" collapsed="false">
      <c r="A12" s="58" t="n">
        <v>35400</v>
      </c>
      <c r="B12" s="53" t="n">
        <v>1949712.967</v>
      </c>
      <c r="C12" s="53" t="n">
        <v>43119.73</v>
      </c>
      <c r="D12" s="59" t="n">
        <v>0.0221159374378824</v>
      </c>
      <c r="E12" s="60" t="n">
        <v>3328686</v>
      </c>
      <c r="F12" s="60" t="n">
        <v>73617.0113263549</v>
      </c>
    </row>
    <row r="13" customFormat="false" ht="12.75" hidden="false" customHeight="false" outlineLevel="0" collapsed="false">
      <c r="A13" s="58" t="n">
        <v>35765</v>
      </c>
      <c r="B13" s="53" t="n">
        <v>2542410.798</v>
      </c>
      <c r="C13" s="53" t="n">
        <v>63891.601</v>
      </c>
      <c r="D13" s="59" t="n">
        <v>0.0251303216027326</v>
      </c>
      <c r="E13" s="60" t="n">
        <v>3970935</v>
      </c>
      <c r="F13" s="60" t="n">
        <v>99790.8736135469</v>
      </c>
    </row>
    <row r="14" customFormat="false" ht="12.75" hidden="false" customHeight="false" outlineLevel="0" collapsed="false">
      <c r="A14" s="58" t="n">
        <v>36130</v>
      </c>
      <c r="B14" s="53" t="n">
        <v>2612326.835</v>
      </c>
      <c r="C14" s="53" t="n">
        <v>120232.89</v>
      </c>
      <c r="D14" s="59" t="n">
        <v>0.0460252095523109</v>
      </c>
      <c r="E14" s="60" t="n">
        <v>4534944</v>
      </c>
      <c r="F14" s="60" t="n">
        <v>208721.747907995</v>
      </c>
    </row>
    <row r="15" customFormat="false" ht="12.75" hidden="false" customHeight="false" outlineLevel="0" collapsed="false">
      <c r="A15" s="58" t="n">
        <v>36495</v>
      </c>
      <c r="B15" s="53" t="n">
        <v>2887019.441</v>
      </c>
      <c r="C15" s="53" t="n">
        <v>224751.509</v>
      </c>
      <c r="D15" s="59" t="n">
        <v>0.0778489766325062</v>
      </c>
      <c r="E15" s="60" t="n">
        <v>4619277</v>
      </c>
      <c r="F15" s="60" t="n">
        <v>359605.987232073</v>
      </c>
    </row>
    <row r="16" customFormat="false" ht="12.75" hidden="false" customHeight="false" outlineLevel="0" collapsed="false">
      <c r="A16" s="58" t="n">
        <v>36861</v>
      </c>
      <c r="B16" s="53" t="n">
        <v>3286542.274</v>
      </c>
      <c r="C16" s="53" t="n">
        <v>371281.035</v>
      </c>
      <c r="D16" s="59" t="n">
        <v>0.112970107805161</v>
      </c>
      <c r="E16" s="60" t="n">
        <v>5187034</v>
      </c>
      <c r="F16" s="60" t="n">
        <v>585979.790169037</v>
      </c>
    </row>
    <row r="17" customFormat="false" ht="12.75" hidden="false" customHeight="false" outlineLevel="0" collapsed="false">
      <c r="A17" s="58" t="n">
        <v>37073</v>
      </c>
      <c r="B17" s="53" t="n">
        <v>1727088.115</v>
      </c>
      <c r="C17" s="53" t="n">
        <v>164183.055</v>
      </c>
      <c r="D17" s="59" t="n">
        <v>0.0950635080943742</v>
      </c>
      <c r="E17" s="60" t="n">
        <v>2699956</v>
      </c>
      <c r="F17" s="60" t="n">
        <v>256667.289060454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11.85"/>
    <col collapsed="false" customWidth="true" hidden="false" outlineLevel="0" max="3" min="3" style="0" width="10.71"/>
    <col collapsed="false" customWidth="true" hidden="false" outlineLevel="0" max="5" min="4" style="61" width="10.71"/>
    <col collapsed="false" customWidth="true" hidden="false" outlineLevel="0" max="6" min="6" style="61" width="9.41"/>
    <col collapsed="false" customWidth="true" hidden="false" outlineLevel="0" max="7" min="7" style="0" width="7.99"/>
    <col collapsed="false" customWidth="true" hidden="false" outlineLevel="0" max="8" min="8" style="0" width="9.41"/>
    <col collapsed="false" customWidth="true" hidden="false" outlineLevel="0" max="9" min="9" style="0" width="10.85"/>
    <col collapsed="false" customWidth="true" hidden="false" outlineLevel="0" max="10" min="10" style="0" width="9.85"/>
    <col collapsed="false" customWidth="true" hidden="false" outlineLevel="0" max="12" min="11" style="0" width="9.41"/>
    <col collapsed="false" customWidth="true" hidden="false" outlineLevel="0" max="13" min="13" style="0" width="7.99"/>
    <col collapsed="false" customWidth="true" hidden="false" outlineLevel="0" max="14" min="14" style="0" width="8.7"/>
    <col collapsed="false" customWidth="true" hidden="false" outlineLevel="0" max="15" min="15" style="0" width="10.85"/>
    <col collapsed="false" customWidth="true" hidden="false" outlineLevel="0" max="16" min="16" style="0" width="10.13"/>
    <col collapsed="false" customWidth="true" hidden="false" outlineLevel="0" max="17" min="17" style="0" width="8.7"/>
    <col collapsed="false" customWidth="true" hidden="false" outlineLevel="0" max="18" min="18" style="0" width="10.71"/>
  </cols>
  <sheetData>
    <row r="1" customFormat="false" ht="15.75" hidden="false" customHeight="false" outlineLevel="0" collapsed="false">
      <c r="A1" s="8" t="s">
        <v>0</v>
      </c>
    </row>
    <row r="2" customFormat="false" ht="12.75" hidden="false" customHeight="false" outlineLevel="0" collapsed="false">
      <c r="A2" s="9" t="s">
        <v>1</v>
      </c>
    </row>
    <row r="3" customFormat="false" ht="12.75" hidden="false" customHeight="false" outlineLevel="0" collapsed="false">
      <c r="A3" s="9" t="s">
        <v>35</v>
      </c>
    </row>
    <row r="4" customFormat="false" ht="56.25" hidden="false" customHeight="false" outlineLevel="0" collapsed="false">
      <c r="A4" s="62" t="s">
        <v>29</v>
      </c>
      <c r="B4" s="17" t="s">
        <v>36</v>
      </c>
      <c r="C4" s="17" t="s">
        <v>37</v>
      </c>
      <c r="D4" s="17" t="s">
        <v>38</v>
      </c>
      <c r="E4" s="17" t="s">
        <v>39</v>
      </c>
      <c r="F4" s="63" t="s">
        <v>40</v>
      </c>
      <c r="G4" s="64" t="s">
        <v>41</v>
      </c>
      <c r="H4" s="64" t="s">
        <v>42</v>
      </c>
      <c r="I4" s="64" t="s">
        <v>43</v>
      </c>
      <c r="J4" s="65" t="s">
        <v>44</v>
      </c>
      <c r="K4" s="65" t="s">
        <v>45</v>
      </c>
      <c r="L4" s="65" t="s">
        <v>46</v>
      </c>
      <c r="M4" s="66" t="s">
        <v>47</v>
      </c>
      <c r="N4" s="66" t="s">
        <v>48</v>
      </c>
      <c r="O4" s="66" t="s">
        <v>49</v>
      </c>
      <c r="P4" s="67" t="s">
        <v>50</v>
      </c>
      <c r="Q4" s="67" t="s">
        <v>51</v>
      </c>
      <c r="R4" s="67" t="s">
        <v>52</v>
      </c>
    </row>
    <row r="5" customFormat="false" ht="12" hidden="false" customHeight="false" outlineLevel="0" collapsed="false">
      <c r="A5" s="68" t="n">
        <v>34304</v>
      </c>
      <c r="B5" s="69" t="n">
        <v>2774746.26</v>
      </c>
      <c r="C5" s="69" t="n">
        <v>2490608.89</v>
      </c>
      <c r="D5" s="70" t="n">
        <v>320450</v>
      </c>
      <c r="E5" s="71" t="n">
        <v>24826.1388926866</v>
      </c>
      <c r="F5" s="72" t="n">
        <v>0.0774727380018306</v>
      </c>
      <c r="G5" s="73" t="n">
        <v>23842.19</v>
      </c>
      <c r="H5" s="74" t="n">
        <v>0.00957283582168535</v>
      </c>
      <c r="I5" s="75" t="n">
        <v>3067.61523905907</v>
      </c>
      <c r="J5" s="76" t="n">
        <v>925.683</v>
      </c>
      <c r="K5" s="77" t="n">
        <v>0.000371669355119021</v>
      </c>
      <c r="L5" s="78" t="n">
        <v>119.10144484789</v>
      </c>
      <c r="M5" s="79" t="n">
        <v>4195.4</v>
      </c>
      <c r="N5" s="80" t="n">
        <v>0.00168448768365233</v>
      </c>
      <c r="O5" s="81" t="n">
        <v>539.794078226389</v>
      </c>
      <c r="P5" s="82" t="n">
        <v>163991.017</v>
      </c>
      <c r="Q5" s="83" t="n">
        <v>0.0658437451413738</v>
      </c>
      <c r="R5" s="84" t="n">
        <v>21099.6281305532</v>
      </c>
    </row>
    <row r="6" customFormat="false" ht="12" hidden="false" customHeight="false" outlineLevel="0" collapsed="false">
      <c r="A6" s="68" t="n">
        <v>34669</v>
      </c>
      <c r="B6" s="69" t="n">
        <v>2936256.74</v>
      </c>
      <c r="C6" s="69" t="n">
        <v>2635332.547</v>
      </c>
      <c r="D6" s="70" t="n">
        <v>518205</v>
      </c>
      <c r="E6" s="71" t="n">
        <v>11447.9938015105</v>
      </c>
      <c r="F6" s="72" t="n">
        <v>0.0220916313071285</v>
      </c>
      <c r="G6" s="73" t="n">
        <v>242.435</v>
      </c>
      <c r="H6" s="74" t="n">
        <v>9.19940825972731E-005</v>
      </c>
      <c r="I6" s="75" t="n">
        <v>47.6717935723199</v>
      </c>
      <c r="J6" s="76" t="n">
        <v>2863.243</v>
      </c>
      <c r="K6" s="77" t="n">
        <v>0.00108648261611592</v>
      </c>
      <c r="L6" s="78" t="n">
        <v>563.020724084352</v>
      </c>
      <c r="M6" s="79" t="n">
        <v>55728.5</v>
      </c>
      <c r="N6" s="80" t="n">
        <v>0.0211466670737399</v>
      </c>
      <c r="O6" s="81" t="n">
        <v>10958.3086109474</v>
      </c>
      <c r="P6" s="82" t="n">
        <v>-615.383</v>
      </c>
      <c r="Q6" s="83" t="n">
        <v>-0.000233512465324552</v>
      </c>
      <c r="R6" s="84" t="n">
        <v>-121.007327093509</v>
      </c>
    </row>
    <row r="7" customFormat="false" ht="12" hidden="false" customHeight="false" outlineLevel="0" collapsed="false">
      <c r="A7" s="68" t="n">
        <v>35034</v>
      </c>
      <c r="B7" s="69" t="n">
        <v>2526189.72</v>
      </c>
      <c r="C7" s="69" t="n">
        <v>2255721.005</v>
      </c>
      <c r="D7" s="70" t="n">
        <v>365334</v>
      </c>
      <c r="E7" s="71" t="n">
        <v>20196.1500190818</v>
      </c>
      <c r="F7" s="72" t="n">
        <v>0.0552813316556406</v>
      </c>
      <c r="G7" s="73" t="n">
        <v>14940.788</v>
      </c>
      <c r="H7" s="74" t="n">
        <v>0.00662350883237885</v>
      </c>
      <c r="I7" s="75" t="n">
        <v>2419.7929757683</v>
      </c>
      <c r="J7" s="76" t="n">
        <v>16.154</v>
      </c>
      <c r="K7" s="77" t="n">
        <v>7.16134662229649E-006</v>
      </c>
      <c r="L7" s="78" t="n">
        <v>2.61628340691007</v>
      </c>
      <c r="M7" s="79" t="n">
        <v>9824.4</v>
      </c>
      <c r="N7" s="80" t="n">
        <v>0.00435532584846414</v>
      </c>
      <c r="O7" s="81" t="n">
        <v>1591.1486135228</v>
      </c>
      <c r="P7" s="82" t="n">
        <v>99917.919</v>
      </c>
      <c r="Q7" s="83" t="n">
        <v>0.0442953356281753</v>
      </c>
      <c r="R7" s="84" t="n">
        <v>16182.5921463838</v>
      </c>
    </row>
    <row r="8" customFormat="false" ht="12" hidden="false" customHeight="false" outlineLevel="0" collapsed="false">
      <c r="A8" s="68" t="n">
        <v>35400</v>
      </c>
      <c r="B8" s="69" t="n">
        <v>2197924.28</v>
      </c>
      <c r="C8" s="69" t="n">
        <v>1958375.788</v>
      </c>
      <c r="D8" s="70" t="n">
        <v>430967</v>
      </c>
      <c r="E8" s="71" t="n">
        <v>13689.9519780016</v>
      </c>
      <c r="F8" s="72" t="n">
        <v>0.0317656618209784</v>
      </c>
      <c r="G8" s="73" t="n">
        <v>10426.552</v>
      </c>
      <c r="H8" s="74" t="n">
        <v>0.00532408134531124</v>
      </c>
      <c r="I8" s="75" t="n">
        <v>2294.50336514475</v>
      </c>
      <c r="J8" s="76" t="n">
        <v>258.521</v>
      </c>
      <c r="K8" s="77" t="n">
        <v>0.000132007861608632</v>
      </c>
      <c r="L8" s="78" t="n">
        <v>56.8910320938874</v>
      </c>
      <c r="M8" s="79" t="n">
        <v>8404.3</v>
      </c>
      <c r="N8" s="80" t="n">
        <v>0.00429146441224283</v>
      </c>
      <c r="O8" s="81" t="n">
        <v>1849.47954335105</v>
      </c>
      <c r="P8" s="82" t="n">
        <v>43119.73</v>
      </c>
      <c r="Q8" s="83" t="n">
        <v>0.0220181082018157</v>
      </c>
      <c r="R8" s="84" t="n">
        <v>9489.07803741189</v>
      </c>
    </row>
    <row r="9" customFormat="false" ht="12" hidden="false" customHeight="false" outlineLevel="0" collapsed="false">
      <c r="A9" s="68" t="n">
        <v>35765</v>
      </c>
      <c r="B9" s="69" t="n">
        <v>2858125.7</v>
      </c>
      <c r="C9" s="69" t="n">
        <v>2558685.65</v>
      </c>
      <c r="D9" s="70" t="n">
        <v>532742</v>
      </c>
      <c r="E9" s="71" t="n">
        <v>18613.7917301017</v>
      </c>
      <c r="F9" s="72" t="n">
        <v>0.0349395987740815</v>
      </c>
      <c r="G9" s="73" t="n">
        <v>9232.997</v>
      </c>
      <c r="H9" s="74" t="n">
        <v>0.00360849211781838</v>
      </c>
      <c r="I9" s="75" t="n">
        <v>1922.3953078308</v>
      </c>
      <c r="J9" s="76" t="n">
        <v>357.952</v>
      </c>
      <c r="K9" s="77" t="n">
        <v>0.000139896825544005</v>
      </c>
      <c r="L9" s="78" t="n">
        <v>74.5289146339645</v>
      </c>
      <c r="M9" s="79" t="n">
        <v>15916.9</v>
      </c>
      <c r="N9" s="80" t="n">
        <v>0.00622073289854891</v>
      </c>
      <c r="O9" s="81" t="n">
        <v>3314.04568583874</v>
      </c>
      <c r="P9" s="82" t="n">
        <v>63891.601</v>
      </c>
      <c r="Q9" s="83" t="n">
        <v>0.0249704769321702</v>
      </c>
      <c r="R9" s="84" t="n">
        <v>13302.8218217982</v>
      </c>
    </row>
    <row r="10" customFormat="false" ht="12" hidden="false" customHeight="false" outlineLevel="0" collapsed="false">
      <c r="A10" s="68" t="n">
        <v>36130</v>
      </c>
      <c r="B10" s="69" t="n">
        <v>2963247.13</v>
      </c>
      <c r="C10" s="69" t="n">
        <v>2652796.015</v>
      </c>
      <c r="D10" s="70" t="n">
        <v>756474</v>
      </c>
      <c r="E10" s="71" t="n">
        <v>51530.0537212659</v>
      </c>
      <c r="F10" s="72" t="n">
        <v>0.0681187373541799</v>
      </c>
      <c r="G10" s="73" t="n">
        <v>20003.045</v>
      </c>
      <c r="H10" s="74" t="n">
        <v>0.00754036303089063</v>
      </c>
      <c r="I10" s="75" t="n">
        <v>5704.08858342996</v>
      </c>
      <c r="J10" s="76" t="n">
        <v>1888.98</v>
      </c>
      <c r="K10" s="77" t="n">
        <v>0.000712071335043829</v>
      </c>
      <c r="L10" s="78" t="n">
        <v>538.663451105946</v>
      </c>
      <c r="M10" s="79" t="n">
        <v>38580.2</v>
      </c>
      <c r="N10" s="80" t="n">
        <v>0.0145432214847473</v>
      </c>
      <c r="O10" s="81" t="n">
        <v>11001.5689294527</v>
      </c>
      <c r="P10" s="82" t="n">
        <v>120232.89</v>
      </c>
      <c r="Q10" s="83" t="n">
        <v>0.0453230815034981</v>
      </c>
      <c r="R10" s="84" t="n">
        <v>34285.7327572772</v>
      </c>
    </row>
    <row r="11" customFormat="false" ht="12" hidden="false" customHeight="false" outlineLevel="0" collapsed="false">
      <c r="A11" s="68" t="n">
        <v>36495</v>
      </c>
      <c r="B11" s="69" t="n">
        <v>3213021.338</v>
      </c>
      <c r="C11" s="69" t="n">
        <v>2901400.801</v>
      </c>
      <c r="D11" s="70" t="n">
        <v>727053</v>
      </c>
      <c r="E11" s="71" t="n">
        <v>69657.8777375956</v>
      </c>
      <c r="F11" s="72" t="n">
        <v>0.0958085280407283</v>
      </c>
      <c r="G11" s="73" t="n">
        <v>38846.071</v>
      </c>
      <c r="H11" s="74" t="n">
        <v>0.0133887296738221</v>
      </c>
      <c r="I11" s="75" t="n">
        <v>9734.3160755414</v>
      </c>
      <c r="J11" s="76" t="n">
        <v>1647.36</v>
      </c>
      <c r="K11" s="77" t="n">
        <v>0.000567780914457671</v>
      </c>
      <c r="L11" s="78" t="n">
        <v>412.806817199193</v>
      </c>
      <c r="M11" s="79" t="n">
        <v>12734</v>
      </c>
      <c r="N11" s="80" t="n">
        <v>0.00438891448420745</v>
      </c>
      <c r="O11" s="81" t="n">
        <v>3190.97344248648</v>
      </c>
      <c r="P11" s="82" t="n">
        <v>224751.509</v>
      </c>
      <c r="Q11" s="83" t="n">
        <v>0.077463102968241</v>
      </c>
      <c r="R11" s="84" t="n">
        <v>56319.7814023685</v>
      </c>
    </row>
    <row r="12" customFormat="false" ht="12" hidden="false" customHeight="false" outlineLevel="0" collapsed="false">
      <c r="A12" s="68" t="n">
        <v>36861</v>
      </c>
      <c r="B12" s="69" t="n">
        <v>3795651.36</v>
      </c>
      <c r="C12" s="69" t="n">
        <v>3458961.36</v>
      </c>
      <c r="D12" s="70" t="n">
        <v>772507</v>
      </c>
      <c r="E12" s="71" t="n">
        <v>131780.928745882</v>
      </c>
      <c r="F12" s="72" t="n">
        <v>0.170588653236647</v>
      </c>
      <c r="G12" s="73" t="n">
        <v>46359.439</v>
      </c>
      <c r="H12" s="74" t="n">
        <v>0.0134027050825454</v>
      </c>
      <c r="I12" s="75" t="n">
        <v>10353.6834952019</v>
      </c>
      <c r="J12" s="76" t="n">
        <v>24909.972</v>
      </c>
      <c r="K12" s="77" t="n">
        <v>0.00720157567761902</v>
      </c>
      <c r="L12" s="78" t="n">
        <v>5563.26762199044</v>
      </c>
      <c r="M12" s="79" t="n">
        <v>147509.114</v>
      </c>
      <c r="N12" s="80" t="n">
        <v>0.0426454934437313</v>
      </c>
      <c r="O12" s="81" t="n">
        <v>32943.9422037366</v>
      </c>
      <c r="P12" s="82" t="n">
        <v>371281.035</v>
      </c>
      <c r="Q12" s="83" t="n">
        <v>0.107338879032751</v>
      </c>
      <c r="R12" s="84" t="n">
        <v>82920.0354249534</v>
      </c>
    </row>
    <row r="13" customFormat="false" ht="12" hidden="false" customHeight="false" outlineLevel="0" collapsed="false">
      <c r="A13" s="68" t="n">
        <v>37073</v>
      </c>
      <c r="B13" s="69" t="n">
        <v>2096681.665</v>
      </c>
      <c r="C13" s="69" t="n">
        <v>1910290.575</v>
      </c>
      <c r="D13" s="70" t="n">
        <v>497790</v>
      </c>
      <c r="E13" s="71" t="n">
        <v>109365.176391989</v>
      </c>
      <c r="F13" s="72" t="n">
        <v>0.219701433118362</v>
      </c>
      <c r="G13" s="73" t="n">
        <v>21097.36</v>
      </c>
      <c r="H13" s="74" t="n">
        <v>0.0110440580486034</v>
      </c>
      <c r="I13" s="75" t="n">
        <v>5497.6216560143</v>
      </c>
      <c r="J13" s="76" t="n">
        <v>20715.296</v>
      </c>
      <c r="K13" s="77" t="n">
        <v>0.0108440549679203</v>
      </c>
      <c r="L13" s="78" t="n">
        <v>5398.06212248103</v>
      </c>
      <c r="M13" s="79" t="n">
        <v>162487.164</v>
      </c>
      <c r="N13" s="80" t="n">
        <v>0.0850588733077951</v>
      </c>
      <c r="O13" s="81" t="n">
        <v>42341.4565438873</v>
      </c>
      <c r="P13" s="82" t="n">
        <v>215393.757</v>
      </c>
      <c r="Q13" s="83" t="n">
        <v>0.112754446794043</v>
      </c>
      <c r="R13" s="84" t="n">
        <v>56128.0360696068</v>
      </c>
    </row>
    <row r="14" customFormat="false" ht="12.75" hidden="false" customHeight="false" outlineLevel="0" collapsed="false">
      <c r="A14" s="85" t="s">
        <v>14</v>
      </c>
    </row>
  </sheetData>
  <printOptions headings="false" gridLines="false" gridLinesSet="true" horizontalCentered="false" verticalCentered="false"/>
  <pageMargins left="0.4" right="0.229861111111111" top="0.45" bottom="0.4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2001-10-30T19:23:26Z</dcterms:created>
  <dc:creator>billm</dc:creator>
  <dc:description/>
  <dc:language>en-US</dc:language>
  <cp:lastModifiedBy>Default</cp:lastModifiedBy>
  <cp:lastPrinted>2001-11-06T12:51:44Z</cp:lastPrinted>
  <dcterms:modified xsi:type="dcterms:W3CDTF">2001-11-06T13:11:03Z</dcterms:modified>
  <cp:revision>0</cp:revision>
  <dc:subject/>
  <dc:title/>
</cp:coreProperties>
</file>