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. - Month" sheetId="1" state="visible" r:id="rId3"/>
    <sheet name="Income State. - YTD" sheetId="2" state="visible" r:id="rId4"/>
    <sheet name="Income State. - LY" sheetId="3" state="visible" r:id="rId5"/>
    <sheet name="Balance Sheet" sheetId="4" state="visible" r:id="rId6"/>
    <sheet name="Balance Sheet LY" sheetId="5" state="visible" r:id="rId7"/>
    <sheet name="Cash Flow" sheetId="6" state="visible" r:id="rId8"/>
    <sheet name="CapEx" sheetId="7" state="visible" r:id="rId9"/>
    <sheet name="Acct. Rec." sheetId="8" state="visible" r:id="rId10"/>
    <sheet name="Forecast" sheetId="9" state="visible" r:id="rId11"/>
  </sheets>
  <definedNames>
    <definedName function="false" hidden="false" localSheetId="7" name="_xlnm.Print_Area" vbProcedure="false">'Acct. Rec.'!$A$1:$O$40</definedName>
    <definedName function="false" hidden="false" localSheetId="3" name="_xlnm.Print_Area" vbProcedure="false">'Balance Sheet'!$A$1:$H$73</definedName>
    <definedName function="false" hidden="false" localSheetId="6" name="_xlnm.Print_Area" vbProcedure="false">CapEx!$A$1:$R$44</definedName>
    <definedName function="false" hidden="false" localSheetId="5" name="_xlnm.Print_Area" vbProcedure="false">'Cash Flow'!$A$1:$R$39</definedName>
    <definedName function="false" hidden="false" localSheetId="5" name="_xlnm.Print_Titles" vbProcedure="false">'Cash Flow'!$A:$A,'Cash Flow'!$1:$4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<sst xmlns="http://schemas.openxmlformats.org/spreadsheetml/2006/main" count="621" uniqueCount="277">
  <si>
    <t xml:space="preserve">Azurix Europe Ltd</t>
  </si>
  <si>
    <t xml:space="preserve">Statement of Income</t>
  </si>
  <si>
    <t xml:space="preserve">May 2001</t>
  </si>
  <si>
    <t xml:space="preserve">(US GAAP &amp; £ sterling 000)</t>
  </si>
  <si>
    <t xml:space="preserve">Current Month</t>
  </si>
  <si>
    <t xml:space="preserve">Actuals</t>
  </si>
  <si>
    <t xml:space="preserve">Forecast</t>
  </si>
  <si>
    <t xml:space="preserve">Variance</t>
  </si>
  <si>
    <t xml:space="preserve">Budget</t>
  </si>
  <si>
    <t xml:space="preserve">Revenues:</t>
  </si>
  <si>
    <t xml:space="preserve">WWSL Potable Water</t>
  </si>
  <si>
    <t xml:space="preserve">WWSL Sewage</t>
  </si>
  <si>
    <t xml:space="preserve">WWSL Unregulated</t>
  </si>
  <si>
    <t xml:space="preserve"> </t>
  </si>
  <si>
    <t xml:space="preserve">Swiss Combi</t>
  </si>
  <si>
    <t xml:space="preserve">Wessex Water Enterprises</t>
  </si>
  <si>
    <t xml:space="preserve">Net operating revenues</t>
  </si>
  <si>
    <t xml:space="preserve">Operating and maintenance expenses:</t>
  </si>
  <si>
    <t xml:space="preserve">Personnel</t>
  </si>
  <si>
    <t xml:space="preserve">Power</t>
  </si>
  <si>
    <t xml:space="preserve">Chemicals and materials</t>
  </si>
  <si>
    <t xml:space="preserve">Equipment costs</t>
  </si>
  <si>
    <t xml:space="preserve">Abstraction/Discharge fees</t>
  </si>
  <si>
    <t xml:space="preserve">Transportation</t>
  </si>
  <si>
    <t xml:space="preserve">Rent and rates</t>
  </si>
  <si>
    <t xml:space="preserve">Other operations costs</t>
  </si>
  <si>
    <t xml:space="preserve">Total O&amp;M expense</t>
  </si>
  <si>
    <t xml:space="preserve">General and administrative expense</t>
  </si>
  <si>
    <t xml:space="preserve">Billing and customer services</t>
  </si>
  <si>
    <t xml:space="preserve">Other overhead departments</t>
  </si>
  <si>
    <t xml:space="preserve">Azurix Corp share options</t>
  </si>
  <si>
    <t xml:space="preserve">Total G&amp;A expense</t>
  </si>
  <si>
    <t xml:space="preserve">EBITDA</t>
  </si>
  <si>
    <t xml:space="preserve">Depreciation and amort. expense</t>
  </si>
  <si>
    <t xml:space="preserve">Goodwill amortization expense</t>
  </si>
  <si>
    <t xml:space="preserve">Total D&amp;A expense</t>
  </si>
  <si>
    <t xml:space="preserve">Equity in (gain)/loss of unconsolidated affiliates</t>
  </si>
  <si>
    <t xml:space="preserve">Interest income - affiliates (list separately)</t>
  </si>
  <si>
    <t xml:space="preserve">Interest income - 3rd party</t>
  </si>
  <si>
    <t xml:space="preserve">Interest expense, gross - affiliates (list separately)</t>
  </si>
  <si>
    <t xml:space="preserve">Interest expense, gross - 3rd parties</t>
  </si>
  <si>
    <t xml:space="preserve">Amort. &amp; W/O, deferred financing costs</t>
  </si>
  <si>
    <t xml:space="preserve">(Capitalized interest)</t>
  </si>
  <si>
    <t xml:space="preserve">Dividend Income</t>
  </si>
  <si>
    <t xml:space="preserve">(Gain)/loss on disposition of assets</t>
  </si>
  <si>
    <t xml:space="preserve">Currency transaction (gain)/loss</t>
  </si>
  <si>
    <t xml:space="preserve">Total other (income)/expense</t>
  </si>
  <si>
    <t xml:space="preserve">Income tax expense, current</t>
  </si>
  <si>
    <t xml:space="preserve">Income tax expense, deferred</t>
  </si>
  <si>
    <t xml:space="preserve">Total income tax expense</t>
  </si>
  <si>
    <t xml:space="preserve">Minority Interest</t>
  </si>
  <si>
    <t xml:space="preserve">Net Income</t>
  </si>
  <si>
    <t xml:space="preserve">YTD May 2001</t>
  </si>
  <si>
    <t xml:space="preserve">YTD</t>
  </si>
  <si>
    <t xml:space="preserve">Statement of Income - Variance to Last Year</t>
  </si>
  <si>
    <t xml:space="preserve"> May 2001</t>
  </si>
  <si>
    <t xml:space="preserve">May</t>
  </si>
  <si>
    <t xml:space="preserve">Azurix share options</t>
  </si>
  <si>
    <t xml:space="preserve">Interest income - affiliates </t>
  </si>
  <si>
    <t xml:space="preserve">Interest expense, gross - affiliates </t>
  </si>
  <si>
    <t xml:space="preserve">Balance Sheet</t>
  </si>
  <si>
    <t xml:space="preserve">Current</t>
  </si>
  <si>
    <t xml:space="preserve">Prior</t>
  </si>
  <si>
    <t xml:space="preserve">December</t>
  </si>
  <si>
    <t xml:space="preserve">Month</t>
  </si>
  <si>
    <t xml:space="preserve">Current Assets:</t>
  </si>
  <si>
    <t xml:space="preserve">Cash and cash equivalents</t>
  </si>
  <si>
    <t xml:space="preserve">Restricted cash and cash equivalents</t>
  </si>
  <si>
    <t xml:space="preserve">Third party trade receivables</t>
  </si>
  <si>
    <t xml:space="preserve">Allowance for doubtful accounts</t>
  </si>
  <si>
    <t xml:space="preserve">Accounts receivable - affiliates</t>
  </si>
  <si>
    <t xml:space="preserve">Marketable securities</t>
  </si>
  <si>
    <t xml:space="preserve">Inventory &amp; WIP</t>
  </si>
  <si>
    <t xml:space="preserve">Unbilled receivables</t>
  </si>
  <si>
    <t xml:space="preserve">Prepaid items</t>
  </si>
  <si>
    <t xml:space="preserve">Other current assets</t>
  </si>
  <si>
    <t xml:space="preserve">Total current assets</t>
  </si>
  <si>
    <t xml:space="preserve">Property, plant and equipment, at cost</t>
  </si>
  <si>
    <t xml:space="preserve">Accumulated depreciation</t>
  </si>
  <si>
    <t xml:space="preserve">Property, plant and equipment - net</t>
  </si>
  <si>
    <t xml:space="preserve">Investments in unconsolidated affiliates</t>
  </si>
  <si>
    <t xml:space="preserve">Goodwill</t>
  </si>
  <si>
    <t xml:space="preserve">Accumulated amortization, goodwill</t>
  </si>
  <si>
    <t xml:space="preserve">Concession rights</t>
  </si>
  <si>
    <t xml:space="preserve">Accumulated amortization, concession rights</t>
  </si>
  <si>
    <t xml:space="preserve">Other intangible assets</t>
  </si>
  <si>
    <t xml:space="preserve">Accumulated amortization, other intangible assets</t>
  </si>
  <si>
    <t xml:space="preserve">Intangibles, net</t>
  </si>
  <si>
    <t xml:space="preserve">Deferred financing fees</t>
  </si>
  <si>
    <t xml:space="preserve">Deferred tax asset</t>
  </si>
  <si>
    <t xml:space="preserve">Other long-term assets</t>
  </si>
  <si>
    <t xml:space="preserve">Other assets</t>
  </si>
  <si>
    <t xml:space="preserve">Total Assets</t>
  </si>
  <si>
    <t xml:space="preserve">Current Liabilities:</t>
  </si>
  <si>
    <t xml:space="preserve">Accounts payable - trade</t>
  </si>
  <si>
    <t xml:space="preserve">Accrued taxes</t>
  </si>
  <si>
    <t xml:space="preserve">Restructuring provision</t>
  </si>
  <si>
    <t xml:space="preserve">Capital creditor</t>
  </si>
  <si>
    <t xml:space="preserve">Accounts payable--affiliates</t>
  </si>
  <si>
    <t xml:space="preserve">Deferred income</t>
  </si>
  <si>
    <t xml:space="preserve">Short-term debt - third party</t>
  </si>
  <si>
    <t xml:space="preserve">Short-term debt - affiliates</t>
  </si>
  <si>
    <t xml:space="preserve">Current maturities of long-term debt</t>
  </si>
  <si>
    <t xml:space="preserve">Other current liabilities</t>
  </si>
  <si>
    <t xml:space="preserve">Total current liabilities</t>
  </si>
  <si>
    <t xml:space="preserve">Long-term debt (excluding current maturities)</t>
  </si>
  <si>
    <t xml:space="preserve">Long-term debt--affiliates</t>
  </si>
  <si>
    <t xml:space="preserve">Customer deposits</t>
  </si>
  <si>
    <t xml:space="preserve">Deferred taxes</t>
  </si>
  <si>
    <t xml:space="preserve">Other long-term liabilities</t>
  </si>
  <si>
    <t xml:space="preserve">Total liabilities</t>
  </si>
  <si>
    <t xml:space="preserve">Stockholders' equity:</t>
  </si>
  <si>
    <t xml:space="preserve">Common stock</t>
  </si>
  <si>
    <t xml:space="preserve">Additional paid-in capital</t>
  </si>
  <si>
    <t xml:space="preserve">Retained earnings</t>
  </si>
  <si>
    <t xml:space="preserve">Gain/loss on held for sale securities</t>
  </si>
  <si>
    <t xml:space="preserve">Cumulative FX translation adjustment</t>
  </si>
  <si>
    <t xml:space="preserve">Total stockholders' equity</t>
  </si>
  <si>
    <t xml:space="preserve">Total Liabilities and Stockholders' Equity</t>
  </si>
  <si>
    <t xml:space="preserve">Balance Sheet - Variance to Last Year</t>
  </si>
  <si>
    <t xml:space="preserve">variance</t>
  </si>
  <si>
    <t xml:space="preserve">Cash Flow Summary</t>
  </si>
  <si>
    <t xml:space="preserve">Actuals through May 2001</t>
  </si>
  <si>
    <t xml:space="preserve">(£ sterling millions)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</si>
  <si>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</si>
  <si>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</si>
  <si>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</si>
  <si>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</si>
  <si>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Jan</t>
  </si>
  <si>
    <t xml:space="preserve">Feb</t>
  </si>
  <si>
    <t xml:space="preserve">Mar</t>
  </si>
  <si>
    <t xml:space="preserve">Total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</si>
  <si>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</si>
  <si>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</si>
  <si>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</si>
  <si>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</si>
  <si>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</si>
  <si>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</si>
  <si>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</si>
  <si>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</si>
  <si>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</t>
  </si>
  <si>
    <t xml:space="preserve">Actual</t>
  </si>
  <si>
    <t xml:space="preserve">BEGINNING BALANCE - CASH</t>
  </si>
  <si>
    <t xml:space="preserve">RECEIPTS</t>
  </si>
  <si>
    <t xml:space="preserve">Profit before tax</t>
  </si>
  <si>
    <t xml:space="preserve">Add back depreciation/amortisation</t>
  </si>
  <si>
    <t xml:space="preserve">Add back infrastructure maintenance</t>
  </si>
  <si>
    <t xml:space="preserve">Connection charges and grants</t>
  </si>
  <si>
    <t xml:space="preserve">New borrowings</t>
  </si>
  <si>
    <t xml:space="preserve">New borrowing for affiliates</t>
  </si>
  <si>
    <t xml:space="preserve">Loan to affiliates received</t>
  </si>
  <si>
    <t xml:space="preserve">TOTAL RECEIPTS</t>
  </si>
  <si>
    <t xml:space="preserve">DISBURSEMENTS</t>
  </si>
  <si>
    <t xml:space="preserve">Billing receipts in advance</t>
  </si>
  <si>
    <t xml:space="preserve">Capital Expenditures</t>
  </si>
  <si>
    <t xml:space="preserve">Taxation</t>
  </si>
  <si>
    <t xml:space="preserve">Repayment of borrowings</t>
  </si>
  <si>
    <t xml:space="preserve">Loan to affiliates</t>
  </si>
  <si>
    <t xml:space="preserve">Working capital movements</t>
  </si>
  <si>
    <t xml:space="preserve">Investments</t>
  </si>
  <si>
    <t xml:space="preserve">Dividends</t>
  </si>
  <si>
    <t xml:space="preserve">Other Disbursements</t>
  </si>
  <si>
    <t xml:space="preserve">TOTAL DISBURSEMENTS</t>
  </si>
  <si>
    <t xml:space="preserve">ENDING BALANCE - CASH</t>
  </si>
  <si>
    <t xml:space="preserve">USD Equivalent</t>
  </si>
  <si>
    <t xml:space="preserve">Exchange Rate (end of period):</t>
  </si>
  <si>
    <t xml:space="preserve">Summary of Capital Expenditures</t>
  </si>
  <si>
    <t xml:space="preserve">(£ sterling 000)</t>
  </si>
  <si>
    <t xml:space="preserve">Amount</t>
  </si>
  <si>
    <t xml:space="preserve">Estimate</t>
  </si>
  <si>
    <t xml:space="preserve">Over/</t>
  </si>
  <si>
    <t xml:space="preserve">Approved</t>
  </si>
  <si>
    <t xml:space="preserve">Full year</t>
  </si>
  <si>
    <t xml:space="preserve">to</t>
  </si>
  <si>
    <t xml:space="preserve">Expected</t>
  </si>
  <si>
    <t xml:space="preserve">(Under)</t>
  </si>
  <si>
    <t xml:space="preserve">AFE #</t>
  </si>
  <si>
    <t xml:space="preserve">for 2000</t>
  </si>
  <si>
    <t xml:space="preserve">Expend.</t>
  </si>
  <si>
    <t xml:space="preserve">in Total</t>
  </si>
  <si>
    <t xml:space="preserve">Complete</t>
  </si>
  <si>
    <t xml:space="preserve">Costs</t>
  </si>
  <si>
    <t xml:space="preserve">Major Projects (list):</t>
  </si>
  <si>
    <t xml:space="preserve">Water supply </t>
  </si>
  <si>
    <t xml:space="preserve">Capital maintenance</t>
  </si>
  <si>
    <t xml:space="preserve">Quality</t>
  </si>
  <si>
    <t xml:space="preserve">Volume</t>
  </si>
  <si>
    <t xml:space="preserve">Customer service</t>
  </si>
  <si>
    <t xml:space="preserve">Waste water</t>
  </si>
  <si>
    <t xml:space="preserve">Management &amp; General</t>
  </si>
  <si>
    <t xml:space="preserve">Unregulated</t>
  </si>
  <si>
    <t xml:space="preserve">Others (in total)</t>
  </si>
  <si>
    <t xml:space="preserve">WWSL - excludes Swiss Combi</t>
  </si>
  <si>
    <t xml:space="preserve">Reconciliation to Balance Sheet:</t>
  </si>
  <si>
    <t xml:space="preserve">Summary of 2001 CapEx Budget</t>
  </si>
  <si>
    <t xml:space="preserve">Beginning Balance - P,P &amp; E</t>
  </si>
  <si>
    <t xml:space="preserve">Approved Budget</t>
  </si>
  <si>
    <t xml:space="preserve">Retirements and US GAAP adj.</t>
  </si>
  <si>
    <t xml:space="preserve">Approved for 2000</t>
  </si>
  <si>
    <t xml:space="preserve">Ending Balance - P, P &amp; E</t>
  </si>
  <si>
    <t xml:space="preserve">Remaining Balance</t>
  </si>
  <si>
    <t xml:space="preserve">Summary Accounts Receivable Aging</t>
  </si>
  <si>
    <t xml:space="preserve">Overdue</t>
  </si>
  <si>
    <t xml:space="preserve">Overdue &gt;</t>
  </si>
  <si>
    <t xml:space="preserve">Customer/Type</t>
  </si>
  <si>
    <t xml:space="preserve">Balance</t>
  </si>
  <si>
    <t xml:space="preserve">1 to 6 mths</t>
  </si>
  <si>
    <t xml:space="preserve">7 to 12 mths</t>
  </si>
  <si>
    <t xml:space="preserve">1 to 2 yrs</t>
  </si>
  <si>
    <t xml:space="preserve">2 to 3 yrs</t>
  </si>
  <si>
    <t xml:space="preserve">3 yrs</t>
  </si>
  <si>
    <t xml:space="preserve">Unmeasured - instalments</t>
  </si>
  <si>
    <t xml:space="preserve">Unmeasured - summonsed</t>
  </si>
  <si>
    <t xml:space="preserve">Unmeasured - other</t>
  </si>
  <si>
    <t xml:space="preserve">Trade effluent</t>
  </si>
  <si>
    <t xml:space="preserve">Miscellaneous debt</t>
  </si>
  <si>
    <t xml:space="preserve">Measured debt</t>
  </si>
  <si>
    <t xml:space="preserve">TOTAL</t>
  </si>
  <si>
    <t xml:space="preserve">   Total current month</t>
  </si>
  <si>
    <t xml:space="preserve">   </t>
  </si>
  <si>
    <t xml:space="preserve">   Total prior month</t>
  </si>
  <si>
    <t xml:space="preserve">Current Forecast</t>
  </si>
  <si>
    <t xml:space="preserve">Fees earned </t>
  </si>
  <si>
    <t xml:space="preserve">Other revenue</t>
  </si>
  <si>
    <t xml:space="preserve">Trade revenue</t>
  </si>
  <si>
    <t xml:space="preserve">Operating revenues</t>
  </si>
  <si>
    <t xml:space="preserve">Sales growth %</t>
  </si>
  <si>
    <t xml:space="preserve">Operating and maintenance expense</t>
  </si>
  <si>
    <t xml:space="preserve">Total operating expenses</t>
  </si>
  <si>
    <t xml:space="preserve">% of total sales</t>
  </si>
  <si>
    <t xml:space="preserve">Equity in gain/(loss) of unconsolidated affiliates</t>
  </si>
  <si>
    <t xml:space="preserve">Margin %</t>
  </si>
  <si>
    <t xml:space="preserve">Concession rights amortization expense</t>
  </si>
  <si>
    <t xml:space="preserve">Depreciation and other amortization expense</t>
  </si>
  <si>
    <t xml:space="preserve">Total depreciation &amp; amortization</t>
  </si>
  <si>
    <t xml:space="preserve">EBIT</t>
  </si>
  <si>
    <t xml:space="preserve">Interest income - AZX Corporate</t>
  </si>
  <si>
    <t xml:space="preserve">Interest income - AZX Fin. Corp.</t>
  </si>
  <si>
    <t xml:space="preserve">Interest income - AEL</t>
  </si>
  <si>
    <t xml:space="preserve">Interest income - Azurix Buenos Aires</t>
  </si>
  <si>
    <t xml:space="preserve">Interest income - Azurix North America</t>
  </si>
  <si>
    <t xml:space="preserve">Interest income - Global Industrial</t>
  </si>
  <si>
    <t xml:space="preserve">Interest income - Azurix Brasil</t>
  </si>
  <si>
    <t xml:space="preserve">Interest income - Azurix Mexico</t>
  </si>
  <si>
    <t xml:space="preserve">Interest income - Madera Ranch</t>
  </si>
  <si>
    <t xml:space="preserve">Interest income - Grand Cayman Desal</t>
  </si>
  <si>
    <t xml:space="preserve">Interest income - Toluca</t>
  </si>
  <si>
    <t xml:space="preserve">Interest income - Azurix Cancun SRL</t>
  </si>
  <si>
    <t xml:space="preserve">Interest income - Mendoza</t>
  </si>
  <si>
    <t xml:space="preserve">Interest income - To be eliminated</t>
  </si>
  <si>
    <t xml:space="preserve">Interest income - Other affiliates</t>
  </si>
  <si>
    <t xml:space="preserve">Interest income - Total affiliates</t>
  </si>
  <si>
    <t xml:space="preserve">Interest income - public</t>
  </si>
  <si>
    <t xml:space="preserve">Interest expense - AZX Corporate</t>
  </si>
  <si>
    <t xml:space="preserve">Interest expense - AZX Fin. Corp.</t>
  </si>
  <si>
    <t xml:space="preserve">Interest expense - AEL</t>
  </si>
  <si>
    <t xml:space="preserve">Interest expense - Azurix Buenos Aires</t>
  </si>
  <si>
    <t xml:space="preserve">Interest expense - Azurix North America</t>
  </si>
  <si>
    <t xml:space="preserve">Interest expense - Global Industrial</t>
  </si>
  <si>
    <t xml:space="preserve">Interest expense - Azurix Brasil</t>
  </si>
  <si>
    <t xml:space="preserve">Interest expense - Azurix Mexico</t>
  </si>
  <si>
    <t xml:space="preserve">Interest expense - Madera Ranch</t>
  </si>
  <si>
    <t xml:space="preserve">Interest expense - Grand Cayman Desal</t>
  </si>
  <si>
    <t xml:space="preserve">Interest expense - Toluca</t>
  </si>
  <si>
    <t xml:space="preserve">Interest expense - Azurix Cancun SRL</t>
  </si>
  <si>
    <t xml:space="preserve">Interest expense - Mendoza</t>
  </si>
  <si>
    <t xml:space="preserve">Interest expense - To be eliminated</t>
  </si>
  <si>
    <t xml:space="preserve">Interest expense - Other affiliates</t>
  </si>
  <si>
    <t xml:space="preserve">Interest expense - Total affiliates</t>
  </si>
  <si>
    <t xml:space="preserve">Interest expense, gross - public</t>
  </si>
  <si>
    <t xml:space="preserve">Less:  capitalized interest</t>
  </si>
  <si>
    <t xml:space="preserve">Net interest income/(expense)</t>
  </si>
  <si>
    <t xml:space="preserve">Minority interest</t>
  </si>
  <si>
    <t xml:space="preserve">Profit on sale of Wessex House</t>
  </si>
  <si>
    <t xml:space="preserve">Currency transaction gain/(loss)</t>
  </si>
  <si>
    <t xml:space="preserve">Other income</t>
  </si>
  <si>
    <t xml:space="preserve">Total other income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</si>
</sst>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_);[RED]\(0.00\)"/>
    <numFmt numFmtId="166" formatCode="[$-409]mmm\-yy"/>
    <numFmt numFmtId="167" formatCode="#,##0"/>
    <numFmt numFmtId="168" formatCode="_(* #,##0.00_);_(* \(#,##0.00\);_(* \-??_);_(@_)"/>
    <numFmt numFmtId="169" formatCode="[$-409]#,##0_);\(#,##0\)"/>
    <numFmt numFmtId="170" formatCode="_(\$* #,##0_);_(\$* \(#,##0\);_(\$* \-_);_(@_)"/>
    <numFmt numFmtId="171" formatCode="0_);\(0\)"/>
    <numFmt numFmtId="172" formatCode="[$-409]#,##0_);[RED]\(#,##0\)"/>
    <numFmt numFmtId="173" formatCode="0.0"/>
    <numFmt numFmtId="174" formatCode="0.0000"/>
    <numFmt numFmtId="175" formatCode="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-25 Azurix Brazil" xfId="20"/>
    <cellStyle name="Normal_Merger" xfId="21"/>
    <cellStyle name="Normal_Target Input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/>
    <row r="6" customFormat="false" ht="12.75" hidden="false" customHeight="false" outlineLevel="0" collapsed="false">
      <c r="D6" s="5" t="s">
        <v>4</v>
      </c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D7" s="5" t="s">
        <v>5</v>
      </c>
      <c r="E7" s="6"/>
      <c r="F7" s="5" t="s">
        <v>6</v>
      </c>
      <c r="G7" s="6"/>
      <c r="H7" s="5" t="s">
        <v>7</v>
      </c>
      <c r="I7" s="6"/>
      <c r="J7" s="5" t="s">
        <v>8</v>
      </c>
      <c r="K7" s="6"/>
      <c r="L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6462</v>
      </c>
      <c r="E9" s="9"/>
      <c r="F9" s="9" t="n">
        <v>6369</v>
      </c>
      <c r="G9" s="9"/>
      <c r="H9" s="9" t="n">
        <f aca="false">+D9-F9</f>
        <v>93</v>
      </c>
      <c r="I9" s="9"/>
      <c r="J9" s="9" t="n">
        <v>6369</v>
      </c>
      <c r="K9" s="9"/>
      <c r="L9" s="9" t="n">
        <f aca="false">+D9-J9</f>
        <v>93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14378</v>
      </c>
      <c r="E10" s="9"/>
      <c r="F10" s="9" t="n">
        <v>13994</v>
      </c>
      <c r="G10" s="9"/>
      <c r="H10" s="9" t="n">
        <f aca="false">+D10-F10</f>
        <v>384</v>
      </c>
      <c r="I10" s="9"/>
      <c r="J10" s="9" t="n">
        <v>13994</v>
      </c>
      <c r="K10" s="9"/>
      <c r="L10" s="9" t="n">
        <f aca="false">+D10-J10</f>
        <v>384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1259</v>
      </c>
      <c r="E11" s="9"/>
      <c r="F11" s="9" t="n">
        <v>925</v>
      </c>
      <c r="G11" s="9"/>
      <c r="H11" s="9" t="n">
        <f aca="false">+D11-F11</f>
        <v>334</v>
      </c>
      <c r="I11" s="9"/>
      <c r="J11" s="9" t="n">
        <v>925</v>
      </c>
      <c r="K11" s="9"/>
      <c r="L11" s="9" t="n">
        <f aca="false">+D11-J11</f>
        <v>334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1227</v>
      </c>
      <c r="E12" s="9"/>
      <c r="F12" s="9" t="n">
        <v>899</v>
      </c>
      <c r="G12" s="9"/>
      <c r="H12" s="9" t="n">
        <f aca="false">+D12-F12</f>
        <v>328</v>
      </c>
      <c r="I12" s="9"/>
      <c r="J12" s="9" t="n">
        <v>899</v>
      </c>
      <c r="K12" s="9"/>
      <c r="L12" s="9" t="n">
        <f aca="false">+D12-J12</f>
        <v>328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629</v>
      </c>
      <c r="E13" s="9"/>
      <c r="F13" s="9" t="n">
        <v>601</v>
      </c>
      <c r="G13" s="9"/>
      <c r="H13" s="9" t="n">
        <f aca="false">+D13-F13</f>
        <v>28</v>
      </c>
      <c r="I13" s="9"/>
      <c r="J13" s="9" t="n">
        <v>601</v>
      </c>
      <c r="K13" s="9"/>
      <c r="L13" s="9" t="n">
        <f aca="false">+D13-J13</f>
        <v>28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  <c r="I14" s="9"/>
      <c r="J14" s="10"/>
      <c r="K14" s="9"/>
      <c r="L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23955</v>
      </c>
      <c r="E15" s="14"/>
      <c r="F15" s="13" t="n">
        <f aca="false">SUM(F8:F14)</f>
        <v>22788</v>
      </c>
      <c r="G15" s="15"/>
      <c r="H15" s="13" t="n">
        <f aca="false">SUM(H8:H14)</f>
        <v>1167</v>
      </c>
      <c r="I15" s="15"/>
      <c r="J15" s="13" t="n">
        <f aca="false">SUM(J8:J14)</f>
        <v>22788</v>
      </c>
      <c r="K15" s="15"/>
      <c r="L15" s="13" t="n">
        <f aca="false">SUM(L8:L14)</f>
        <v>1167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1184</v>
      </c>
      <c r="E17" s="9"/>
      <c r="F17" s="9" t="n">
        <v>1184</v>
      </c>
      <c r="G17" s="9"/>
      <c r="H17" s="9" t="n">
        <f aca="false">+F17-D17</f>
        <v>0</v>
      </c>
      <c r="I17" s="9"/>
      <c r="J17" s="9" t="n">
        <v>1184</v>
      </c>
      <c r="K17" s="9"/>
      <c r="L17" s="9" t="n">
        <f aca="false">+J17-D17</f>
        <v>0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810</v>
      </c>
      <c r="E18" s="9"/>
      <c r="F18" s="9" t="n">
        <v>810</v>
      </c>
      <c r="G18" s="9"/>
      <c r="H18" s="9" t="n">
        <f aca="false">+F18-D18</f>
        <v>0</v>
      </c>
      <c r="I18" s="9"/>
      <c r="J18" s="9" t="n">
        <v>810</v>
      </c>
      <c r="K18" s="9"/>
      <c r="L18" s="9" t="n">
        <f aca="false">+J18-D18</f>
        <v>0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348</v>
      </c>
      <c r="E19" s="9"/>
      <c r="F19" s="9" t="n">
        <v>348</v>
      </c>
      <c r="G19" s="9"/>
      <c r="H19" s="9" t="n">
        <f aca="false">+F19-D19</f>
        <v>0</v>
      </c>
      <c r="I19" s="9"/>
      <c r="J19" s="9" t="n">
        <v>348</v>
      </c>
      <c r="K19" s="9"/>
      <c r="L19" s="9" t="n">
        <f aca="false">+J19-D19</f>
        <v>0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201</v>
      </c>
      <c r="E20" s="9"/>
      <c r="F20" s="9" t="n">
        <v>201</v>
      </c>
      <c r="G20" s="9"/>
      <c r="H20" s="9" t="n">
        <f aca="false">+F20-D20</f>
        <v>0</v>
      </c>
      <c r="I20" s="9"/>
      <c r="J20" s="9" t="n">
        <v>201</v>
      </c>
      <c r="K20" s="9"/>
      <c r="L20" s="9" t="n">
        <f aca="false">+J20-D20</f>
        <v>0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401</v>
      </c>
      <c r="E21" s="9"/>
      <c r="F21" s="9" t="n">
        <v>401</v>
      </c>
      <c r="G21" s="9"/>
      <c r="H21" s="9" t="n">
        <f aca="false">+F21-D21</f>
        <v>0</v>
      </c>
      <c r="I21" s="9"/>
      <c r="J21" s="9" t="n">
        <v>401</v>
      </c>
      <c r="K21" s="9"/>
      <c r="L21" s="9" t="n">
        <f aca="false">+J21-D21</f>
        <v>0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354</v>
      </c>
      <c r="E22" s="9"/>
      <c r="F22" s="9" t="n">
        <v>354</v>
      </c>
      <c r="G22" s="9"/>
      <c r="H22" s="9" t="n">
        <f aca="false">+F22-D22</f>
        <v>0</v>
      </c>
      <c r="I22" s="9"/>
      <c r="J22" s="9" t="n">
        <v>354</v>
      </c>
      <c r="K22" s="9"/>
      <c r="L22" s="9" t="n">
        <f aca="false">+J22-D22</f>
        <v>0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875</v>
      </c>
      <c r="E23" s="9"/>
      <c r="F23" s="9" t="n">
        <v>875</v>
      </c>
      <c r="G23" s="9"/>
      <c r="H23" s="9" t="n">
        <f aca="false">+F23-D23</f>
        <v>0</v>
      </c>
      <c r="I23" s="9"/>
      <c r="J23" s="9" t="n">
        <v>875</v>
      </c>
      <c r="K23" s="9"/>
      <c r="L23" s="9" t="n">
        <f aca="false">+J23-D23</f>
        <v>0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1020</v>
      </c>
      <c r="E24" s="9"/>
      <c r="F24" s="9" t="n">
        <v>868</v>
      </c>
      <c r="G24" s="9"/>
      <c r="H24" s="9" t="n">
        <f aca="false">+F24-D24</f>
        <v>-152</v>
      </c>
      <c r="I24" s="9"/>
      <c r="J24" s="9" t="n">
        <v>868</v>
      </c>
      <c r="K24" s="9"/>
      <c r="L24" s="9" t="n">
        <f aca="false">+J24-D24</f>
        <v>-152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337</v>
      </c>
      <c r="E25" s="9"/>
      <c r="F25" s="9" t="n">
        <v>377</v>
      </c>
      <c r="G25" s="9"/>
      <c r="H25" s="9" t="n">
        <f aca="false">+F25-D25</f>
        <v>40</v>
      </c>
      <c r="I25" s="9"/>
      <c r="J25" s="9" t="n">
        <v>377</v>
      </c>
      <c r="K25" s="9"/>
      <c r="L25" s="9" t="n">
        <f aca="false">+J25-D25</f>
        <v>40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1558</v>
      </c>
      <c r="E26" s="9"/>
      <c r="F26" s="9" t="n">
        <v>958</v>
      </c>
      <c r="G26" s="9"/>
      <c r="H26" s="9" t="n">
        <f aca="false">+F26-D26</f>
        <v>-600</v>
      </c>
      <c r="I26" s="9"/>
      <c r="J26" s="9" t="n">
        <v>958</v>
      </c>
      <c r="K26" s="9"/>
      <c r="L26" s="9" t="n">
        <f aca="false">+J26-D26</f>
        <v>-600</v>
      </c>
    </row>
    <row r="27" customFormat="false" ht="12.75" hidden="false" customHeight="false" outlineLevel="0" collapsed="false">
      <c r="A27" s="7"/>
      <c r="B27" s="7" t="s">
        <v>15</v>
      </c>
      <c r="C27" s="8"/>
      <c r="D27" s="16" t="n">
        <v>722</v>
      </c>
      <c r="E27" s="9"/>
      <c r="F27" s="16" t="n">
        <v>549</v>
      </c>
      <c r="G27" s="9"/>
      <c r="H27" s="9" t="n">
        <f aca="false">+F27-D27</f>
        <v>-173</v>
      </c>
      <c r="I27" s="9"/>
      <c r="J27" s="16" t="n">
        <v>549</v>
      </c>
      <c r="K27" s="9"/>
      <c r="L27" s="9" t="n">
        <f aca="false">+J27-D27</f>
        <v>-173</v>
      </c>
    </row>
    <row r="28" customFormat="false" ht="12.75" hidden="false" customHeight="false" outlineLevel="0" collapsed="false">
      <c r="A28" s="7"/>
      <c r="B28" s="7"/>
      <c r="C28" s="8"/>
      <c r="D28" s="10"/>
      <c r="E28" s="16"/>
      <c r="F28" s="10"/>
      <c r="G28" s="16"/>
      <c r="H28" s="10"/>
      <c r="I28" s="16"/>
      <c r="J28" s="10"/>
      <c r="K28" s="16"/>
      <c r="L28" s="10"/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SUM(D17:D27)</f>
        <v>7810</v>
      </c>
      <c r="E29" s="17"/>
      <c r="F29" s="13" t="n">
        <f aca="false">SUM(F17:F27)</f>
        <v>6925</v>
      </c>
      <c r="G29" s="15"/>
      <c r="H29" s="13" t="n">
        <f aca="false">SUM(H17:H27)</f>
        <v>-885</v>
      </c>
      <c r="I29" s="15"/>
      <c r="J29" s="13" t="n">
        <f aca="false">SUM(J17:J27)</f>
        <v>6925</v>
      </c>
      <c r="K29" s="15"/>
      <c r="L29" s="13" t="n">
        <f aca="false">SUM(L17:L27)</f>
        <v>-885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  <c r="I30" s="9"/>
      <c r="J30" s="9"/>
      <c r="K30" s="9"/>
      <c r="L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 t="s">
        <v>13</v>
      </c>
      <c r="G31" s="9"/>
      <c r="H31" s="9"/>
      <c r="I31" s="9"/>
      <c r="J31" s="9"/>
      <c r="K31" s="9"/>
      <c r="L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1102</v>
      </c>
      <c r="E32" s="9"/>
      <c r="F32" s="9" t="n">
        <v>1073</v>
      </c>
      <c r="G32" s="9"/>
      <c r="H32" s="9" t="n">
        <f aca="false">+F32-D32</f>
        <v>-29</v>
      </c>
      <c r="I32" s="9"/>
      <c r="J32" s="9" t="n">
        <v>1073</v>
      </c>
      <c r="K32" s="9"/>
      <c r="L32" s="9" t="n">
        <f aca="false">+J32-D32</f>
        <v>-29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568</v>
      </c>
      <c r="E33" s="9"/>
      <c r="F33" s="9" t="n">
        <v>674</v>
      </c>
      <c r="G33" s="9"/>
      <c r="H33" s="9" t="n">
        <f aca="false">+F33-D33</f>
        <v>106</v>
      </c>
      <c r="I33" s="9"/>
      <c r="J33" s="9" t="n">
        <v>674</v>
      </c>
      <c r="K33" s="9"/>
      <c r="L33" s="9" t="n">
        <f aca="false">+J33-D33</f>
        <v>106</v>
      </c>
    </row>
    <row r="34" customFormat="false" ht="12.75" hidden="false" customHeight="false" outlineLevel="0" collapsed="false">
      <c r="A34" s="7"/>
      <c r="B34" s="7" t="s">
        <v>30</v>
      </c>
      <c r="C34" s="8"/>
      <c r="D34" s="9" t="n">
        <v>0</v>
      </c>
      <c r="E34" s="9"/>
      <c r="F34" s="9" t="n">
        <v>0</v>
      </c>
      <c r="G34" s="9"/>
      <c r="H34" s="9" t="n">
        <f aca="false">+F34-D34</f>
        <v>0</v>
      </c>
      <c r="I34" s="9"/>
      <c r="J34" s="9" t="n">
        <v>0</v>
      </c>
      <c r="K34" s="9"/>
      <c r="L34" s="9" t="n">
        <f aca="false">+J34-D34</f>
        <v>0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  <c r="I35" s="9"/>
      <c r="J35" s="10" t="s">
        <v>13</v>
      </c>
      <c r="K35" s="9"/>
      <c r="L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1670</v>
      </c>
      <c r="E36" s="18"/>
      <c r="F36" s="13" t="n">
        <f aca="false">SUM(F32:F35)</f>
        <v>1747</v>
      </c>
      <c r="G36" s="9"/>
      <c r="H36" s="13" t="n">
        <f aca="false">SUM(H32:H35)</f>
        <v>77</v>
      </c>
      <c r="I36" s="9"/>
      <c r="J36" s="13" t="n">
        <f aca="false">SUM(J32:J35)</f>
        <v>1747</v>
      </c>
      <c r="K36" s="9"/>
      <c r="L36" s="13" t="n">
        <f aca="false">SUM(L32:L35)</f>
        <v>77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  <c r="I37" s="9"/>
      <c r="J37" s="19"/>
      <c r="K37" s="9"/>
      <c r="L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14475</v>
      </c>
      <c r="E38" s="18"/>
      <c r="F38" s="13" t="n">
        <f aca="false">+F15-F29-F36</f>
        <v>14116</v>
      </c>
      <c r="G38" s="9"/>
      <c r="H38" s="13" t="n">
        <f aca="false">+H15+H29+H36</f>
        <v>359</v>
      </c>
      <c r="I38" s="9"/>
      <c r="J38" s="13" t="n">
        <f aca="false">+J15-J29-J36</f>
        <v>14116</v>
      </c>
      <c r="K38" s="9"/>
      <c r="L38" s="13" t="n">
        <f aca="false">+L15+L29+L36</f>
        <v>359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  <c r="I39" s="9"/>
      <c r="J39" s="9"/>
      <c r="K39" s="9"/>
      <c r="L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4609</v>
      </c>
      <c r="E40" s="9"/>
      <c r="F40" s="9" t="n">
        <v>4451</v>
      </c>
      <c r="G40" s="9"/>
      <c r="H40" s="9" t="n">
        <f aca="false">+F40-D40</f>
        <v>-158</v>
      </c>
      <c r="I40" s="9"/>
      <c r="J40" s="9" t="n">
        <v>4451</v>
      </c>
      <c r="K40" s="9"/>
      <c r="L40" s="9" t="n">
        <f aca="false">+J40-D40</f>
        <v>-158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1108</v>
      </c>
      <c r="E41" s="9"/>
      <c r="F41" s="10" t="n">
        <v>1100</v>
      </c>
      <c r="G41" s="9"/>
      <c r="H41" s="10" t="n">
        <f aca="false">+F41-D41</f>
        <v>-8</v>
      </c>
      <c r="I41" s="9"/>
      <c r="J41" s="10" t="n">
        <v>1100</v>
      </c>
      <c r="K41" s="9"/>
      <c r="L41" s="10" t="n">
        <f aca="false">+J41-D41</f>
        <v>-8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5717</v>
      </c>
      <c r="E42" s="18"/>
      <c r="F42" s="13" t="n">
        <f aca="false">SUM(F40:F41)</f>
        <v>5551</v>
      </c>
      <c r="G42" s="9"/>
      <c r="H42" s="13" t="n">
        <f aca="false">SUM(H40:H41)</f>
        <v>-166</v>
      </c>
      <c r="I42" s="9"/>
      <c r="J42" s="13" t="n">
        <f aca="false">SUM(J40:J41)</f>
        <v>5551</v>
      </c>
      <c r="K42" s="9"/>
      <c r="L42" s="13" t="n">
        <f aca="false">SUM(L40:L41)</f>
        <v>-166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  <c r="I43" s="9"/>
      <c r="J43" s="9"/>
      <c r="K43" s="9"/>
      <c r="L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  <c r="I44" s="9"/>
      <c r="J44" s="9"/>
      <c r="K44" s="9"/>
      <c r="L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n">
        <f aca="false">+F45-D45</f>
        <v>0</v>
      </c>
      <c r="I45" s="9"/>
      <c r="J45" s="9"/>
      <c r="K45" s="9"/>
      <c r="L45" s="9" t="n">
        <f aca="false">+J45-D45</f>
        <v>0</v>
      </c>
    </row>
    <row r="46" customFormat="false" ht="12.75" hidden="false" customHeight="false" outlineLevel="0" collapsed="false">
      <c r="A46" s="7" t="s">
        <v>37</v>
      </c>
      <c r="B46" s="7"/>
      <c r="C46" s="8"/>
      <c r="D46" s="9" t="n">
        <v>-611</v>
      </c>
      <c r="E46" s="9"/>
      <c r="F46" s="9" t="n">
        <v>-570</v>
      </c>
      <c r="G46" s="9"/>
      <c r="H46" s="9" t="n">
        <f aca="false">+F46-D46</f>
        <v>41</v>
      </c>
      <c r="I46" s="9"/>
      <c r="J46" s="9" t="n">
        <v>-570</v>
      </c>
      <c r="K46" s="9"/>
      <c r="L46" s="9" t="n">
        <f aca="false">+J46-D46</f>
        <v>41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-371</v>
      </c>
      <c r="E47" s="9"/>
      <c r="F47" s="9" t="n">
        <v>-520</v>
      </c>
      <c r="G47" s="9"/>
      <c r="H47" s="9" t="n">
        <f aca="false">+F47-D47</f>
        <v>-149</v>
      </c>
      <c r="I47" s="9"/>
      <c r="J47" s="9" t="n">
        <v>-520</v>
      </c>
      <c r="K47" s="9"/>
      <c r="L47" s="9" t="n">
        <f aca="false">+J47-D47</f>
        <v>-149</v>
      </c>
    </row>
    <row r="48" customFormat="false" ht="12.75" hidden="false" customHeight="false" outlineLevel="0" collapsed="false">
      <c r="A48" s="7" t="s">
        <v>39</v>
      </c>
      <c r="B48" s="7"/>
      <c r="C48" s="8"/>
      <c r="D48" s="9" t="n">
        <v>380</v>
      </c>
      <c r="E48" s="9"/>
      <c r="F48" s="9" t="n">
        <v>370</v>
      </c>
      <c r="G48" s="9"/>
      <c r="H48" s="9" t="n">
        <f aca="false">+F48-D48</f>
        <v>-10</v>
      </c>
      <c r="I48" s="9"/>
      <c r="J48" s="9" t="n">
        <v>370</v>
      </c>
      <c r="K48" s="9"/>
      <c r="L48" s="9" t="n">
        <f aca="false">+J48-D48</f>
        <v>-10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4306</v>
      </c>
      <c r="E49" s="9"/>
      <c r="F49" s="9" t="n">
        <v>4630</v>
      </c>
      <c r="G49" s="9"/>
      <c r="H49" s="9" t="n">
        <f aca="false">+F49-D49</f>
        <v>324</v>
      </c>
      <c r="I49" s="9"/>
      <c r="J49" s="9" t="n">
        <v>4630</v>
      </c>
      <c r="K49" s="9"/>
      <c r="L49" s="9" t="n">
        <f aca="false">+J49-D49</f>
        <v>324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79</v>
      </c>
      <c r="E50" s="9"/>
      <c r="F50" s="9" t="n">
        <v>100</v>
      </c>
      <c r="G50" s="9"/>
      <c r="H50" s="9" t="n">
        <f aca="false">+F50-D50</f>
        <v>21</v>
      </c>
      <c r="I50" s="9"/>
      <c r="J50" s="9" t="n">
        <v>100</v>
      </c>
      <c r="K50" s="9"/>
      <c r="L50" s="9" t="n">
        <f aca="false">+J50-D50</f>
        <v>21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-255</v>
      </c>
      <c r="E51" s="9"/>
      <c r="F51" s="9" t="n">
        <v>-400</v>
      </c>
      <c r="G51" s="9"/>
      <c r="H51" s="9" t="n">
        <f aca="false">+F51-D51</f>
        <v>-145</v>
      </c>
      <c r="I51" s="9"/>
      <c r="J51" s="9" t="n">
        <v>-400</v>
      </c>
      <c r="K51" s="9"/>
      <c r="L51" s="9" t="n">
        <f aca="false">+J51-D51</f>
        <v>-145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n">
        <f aca="false">+F52-D52</f>
        <v>0</v>
      </c>
      <c r="I52" s="9"/>
      <c r="J52" s="9"/>
      <c r="K52" s="9"/>
      <c r="L52" s="9" t="n">
        <f aca="false">+J52-D52</f>
        <v>0</v>
      </c>
    </row>
    <row r="53" customFormat="false" ht="12.75" hidden="false" customHeight="false" outlineLevel="0" collapsed="false">
      <c r="A53" s="7" t="s">
        <v>44</v>
      </c>
      <c r="B53" s="7"/>
      <c r="C53" s="8"/>
      <c r="D53" s="9" t="n">
        <v>0</v>
      </c>
      <c r="E53" s="9"/>
      <c r="F53" s="9"/>
      <c r="G53" s="9"/>
      <c r="H53" s="9" t="n">
        <f aca="false">+F53-D53</f>
        <v>0</v>
      </c>
      <c r="I53" s="9"/>
      <c r="J53" s="9"/>
      <c r="K53" s="9"/>
      <c r="L53" s="9" t="n">
        <f aca="false">+J53-D53</f>
        <v>0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n">
        <f aca="false">+F54-D54</f>
        <v>0</v>
      </c>
      <c r="I54" s="9"/>
      <c r="J54" s="10"/>
      <c r="K54" s="9"/>
      <c r="L54" s="10" t="n">
        <f aca="false">+J54-D54</f>
        <v>0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3528</v>
      </c>
      <c r="E55" s="18"/>
      <c r="F55" s="13" t="n">
        <f aca="false">SUM(F45:F54)</f>
        <v>3610</v>
      </c>
      <c r="G55" s="9"/>
      <c r="H55" s="13" t="n">
        <f aca="false">SUM(H45:H54)</f>
        <v>82</v>
      </c>
      <c r="I55" s="9"/>
      <c r="J55" s="13" t="n">
        <f aca="false">SUM(J45:J54)</f>
        <v>3610</v>
      </c>
      <c r="K55" s="9"/>
      <c r="L55" s="13" t="n">
        <f aca="false">SUM(L45:L54)</f>
        <v>82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  <c r="I56" s="9"/>
      <c r="J56" s="9"/>
      <c r="K56" s="9"/>
      <c r="L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681</v>
      </c>
      <c r="E57" s="9"/>
      <c r="F57" s="9" t="n">
        <v>300</v>
      </c>
      <c r="G57" s="9"/>
      <c r="H57" s="9" t="n">
        <f aca="false">+F57-D57</f>
        <v>-381</v>
      </c>
      <c r="I57" s="9"/>
      <c r="J57" s="9" t="n">
        <v>300</v>
      </c>
      <c r="K57" s="9"/>
      <c r="L57" s="9" t="n">
        <f aca="false">+J57-D57</f>
        <v>-381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1220</v>
      </c>
      <c r="E58" s="9"/>
      <c r="F58" s="10" t="n">
        <v>1570</v>
      </c>
      <c r="G58" s="9"/>
      <c r="H58" s="10" t="n">
        <f aca="false">+F58-D58</f>
        <v>350</v>
      </c>
      <c r="I58" s="9"/>
      <c r="J58" s="10" t="n">
        <v>1570</v>
      </c>
      <c r="K58" s="9"/>
      <c r="L58" s="10" t="n">
        <f aca="false">+J58-D58</f>
        <v>350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1901</v>
      </c>
      <c r="E59" s="18"/>
      <c r="F59" s="13" t="n">
        <f aca="false">SUM(F57:F58)</f>
        <v>1870</v>
      </c>
      <c r="G59" s="9"/>
      <c r="H59" s="13" t="n">
        <f aca="false">SUM(H57:H58)</f>
        <v>-31</v>
      </c>
      <c r="I59" s="9"/>
      <c r="J59" s="13" t="n">
        <f aca="false">SUM(J57:J58)</f>
        <v>1870</v>
      </c>
      <c r="K59" s="9"/>
      <c r="L59" s="13" t="n">
        <f aca="false">SUM(L57:L58)</f>
        <v>-31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  <c r="I60" s="9"/>
      <c r="J60" s="9"/>
      <c r="K60" s="9"/>
      <c r="L60" s="9"/>
    </row>
    <row r="61" customFormat="false" ht="12.75" hidden="false" customHeight="false" outlineLevel="0" collapsed="false">
      <c r="A61" s="8" t="s">
        <v>50</v>
      </c>
      <c r="B61" s="7"/>
      <c r="C61" s="8"/>
      <c r="D61" s="20" t="n">
        <v>0</v>
      </c>
      <c r="E61" s="15"/>
      <c r="F61" s="20" t="n">
        <v>0</v>
      </c>
      <c r="G61" s="15"/>
      <c r="H61" s="20" t="n">
        <f aca="false">+D61-F61</f>
        <v>0</v>
      </c>
      <c r="I61" s="15"/>
      <c r="J61" s="20" t="n">
        <v>0</v>
      </c>
      <c r="K61" s="15"/>
      <c r="L61" s="20" t="n">
        <f aca="false">+D61-J61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  <c r="I62" s="9"/>
      <c r="J62" s="9"/>
      <c r="K62" s="9"/>
      <c r="L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3329</v>
      </c>
      <c r="E63" s="24"/>
      <c r="F63" s="23" t="n">
        <f aca="false">+F15-F29-F36-F42-F55-F59+F61</f>
        <v>3085</v>
      </c>
      <c r="G63" s="9"/>
      <c r="H63" s="23" t="n">
        <f aca="false">+H15+H29+H36+H42+H55+H59+H61</f>
        <v>244</v>
      </c>
      <c r="I63" s="9"/>
      <c r="J63" s="23" t="n">
        <f aca="false">+J15-J29-J36-J42-J55-J59+J61</f>
        <v>3085</v>
      </c>
      <c r="K63" s="9"/>
      <c r="L63" s="23" t="n">
        <f aca="false">+L15+L29+L36+L42+L55+L59+L61</f>
        <v>244</v>
      </c>
    </row>
    <row r="64" customFormat="false" ht="13.5" hidden="false" customHeight="false" outlineLevel="0" collapsed="false">
      <c r="A64" s="25"/>
      <c r="B64" s="25"/>
      <c r="C64" s="25"/>
      <c r="D64" s="26"/>
      <c r="E64" s="26"/>
      <c r="F64" s="7"/>
      <c r="G64" s="7"/>
      <c r="H64" s="7"/>
      <c r="I64" s="7"/>
      <c r="J64" s="7"/>
      <c r="K64" s="7"/>
      <c r="L64" s="7"/>
    </row>
    <row r="65" customFormat="false" ht="15.75" hidden="false" customHeight="false" outlineLevel="0" collapsed="false">
      <c r="A65" s="27"/>
      <c r="B65" s="25"/>
      <c r="C65" s="25"/>
      <c r="D65" s="28"/>
      <c r="E65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/>
    <row r="6" customFormat="false" ht="12.75" hidden="false" customHeight="false" outlineLevel="0" collapsed="false">
      <c r="D6" s="5" t="s">
        <v>53</v>
      </c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D7" s="5" t="s">
        <v>5</v>
      </c>
      <c r="E7" s="6"/>
      <c r="F7" s="5" t="s">
        <v>6</v>
      </c>
      <c r="G7" s="6"/>
      <c r="H7" s="5" t="s">
        <v>7</v>
      </c>
      <c r="I7" s="6"/>
      <c r="J7" s="5" t="s">
        <v>8</v>
      </c>
      <c r="K7" s="6"/>
      <c r="L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32066</v>
      </c>
      <c r="E9" s="9"/>
      <c r="F9" s="9" t="n">
        <v>31973</v>
      </c>
      <c r="G9" s="9"/>
      <c r="H9" s="9" t="n">
        <f aca="false">+D9-F9</f>
        <v>93</v>
      </c>
      <c r="I9" s="9"/>
      <c r="J9" s="9" t="n">
        <v>32187</v>
      </c>
      <c r="K9" s="9"/>
      <c r="L9" s="9" t="n">
        <f aca="false">+D9-J9</f>
        <v>-121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69748</v>
      </c>
      <c r="E10" s="9"/>
      <c r="F10" s="9" t="n">
        <v>69364</v>
      </c>
      <c r="G10" s="9"/>
      <c r="H10" s="9" t="n">
        <f aca="false">+D10-F10</f>
        <v>384</v>
      </c>
      <c r="I10" s="9"/>
      <c r="J10" s="9" t="n">
        <v>68940</v>
      </c>
      <c r="K10" s="9"/>
      <c r="L10" s="9" t="n">
        <f aca="false">+D10-J10</f>
        <v>808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5161</v>
      </c>
      <c r="E11" s="9"/>
      <c r="F11" s="9" t="n">
        <v>4827</v>
      </c>
      <c r="G11" s="9"/>
      <c r="H11" s="9" t="n">
        <f aca="false">+D11-F11</f>
        <v>334</v>
      </c>
      <c r="I11" s="9"/>
      <c r="J11" s="9" t="n">
        <v>4388</v>
      </c>
      <c r="K11" s="9"/>
      <c r="L11" s="9" t="n">
        <f aca="false">+D11-J11</f>
        <v>773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3842</v>
      </c>
      <c r="E12" s="9"/>
      <c r="F12" s="9" t="n">
        <v>3514</v>
      </c>
      <c r="G12" s="9"/>
      <c r="H12" s="9" t="n">
        <f aca="false">+D12-F12</f>
        <v>328</v>
      </c>
      <c r="I12" s="9"/>
      <c r="J12" s="9" t="n">
        <v>4495</v>
      </c>
      <c r="K12" s="9"/>
      <c r="L12" s="9" t="n">
        <f aca="false">+D12-J12</f>
        <v>-653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3229</v>
      </c>
      <c r="E13" s="9"/>
      <c r="F13" s="9" t="n">
        <v>3201</v>
      </c>
      <c r="G13" s="9"/>
      <c r="H13" s="9" t="n">
        <f aca="false">+D13-F13</f>
        <v>28</v>
      </c>
      <c r="I13" s="9"/>
      <c r="J13" s="9" t="n">
        <v>3009</v>
      </c>
      <c r="K13" s="9"/>
      <c r="L13" s="9" t="n">
        <f aca="false">+D13-J13</f>
        <v>220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  <c r="I14" s="9"/>
      <c r="J14" s="10"/>
      <c r="K14" s="9"/>
      <c r="L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114046</v>
      </c>
      <c r="E15" s="14"/>
      <c r="F15" s="13" t="n">
        <f aca="false">SUM(F8:F14)</f>
        <v>112879</v>
      </c>
      <c r="G15" s="15"/>
      <c r="H15" s="13" t="n">
        <f aca="false">SUM(H8:H14)</f>
        <v>1167</v>
      </c>
      <c r="I15" s="15"/>
      <c r="J15" s="13" t="n">
        <f aca="false">SUM(J8:J14)</f>
        <v>113019</v>
      </c>
      <c r="K15" s="15"/>
      <c r="L15" s="13" t="n">
        <f aca="false">SUM(L8:L14)</f>
        <v>1027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6626</v>
      </c>
      <c r="E17" s="9"/>
      <c r="F17" s="9" t="n">
        <v>6626</v>
      </c>
      <c r="G17" s="9"/>
      <c r="H17" s="9" t="n">
        <f aca="false">+F17-D17</f>
        <v>0</v>
      </c>
      <c r="I17" s="9"/>
      <c r="J17" s="9" t="n">
        <v>5916</v>
      </c>
      <c r="K17" s="9"/>
      <c r="L17" s="9" t="n">
        <f aca="false">+J17-D17</f>
        <v>-710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3839</v>
      </c>
      <c r="E18" s="9"/>
      <c r="F18" s="9" t="n">
        <v>3839</v>
      </c>
      <c r="G18" s="9"/>
      <c r="H18" s="9" t="n">
        <f aca="false">+F18-D18</f>
        <v>0</v>
      </c>
      <c r="I18" s="9"/>
      <c r="J18" s="9" t="n">
        <v>3972</v>
      </c>
      <c r="K18" s="9"/>
      <c r="L18" s="9" t="n">
        <f aca="false">+J18-D18</f>
        <v>133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1254</v>
      </c>
      <c r="E19" s="9"/>
      <c r="F19" s="9" t="n">
        <v>1254</v>
      </c>
      <c r="G19" s="9"/>
      <c r="H19" s="9" t="n">
        <f aca="false">+F19-D19</f>
        <v>0</v>
      </c>
      <c r="I19" s="9"/>
      <c r="J19" s="9" t="n">
        <v>1705</v>
      </c>
      <c r="K19" s="9"/>
      <c r="L19" s="9" t="n">
        <f aca="false">+J19-D19</f>
        <v>451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1121</v>
      </c>
      <c r="E20" s="9"/>
      <c r="F20" s="9" t="n">
        <v>1121</v>
      </c>
      <c r="G20" s="9"/>
      <c r="H20" s="9" t="n">
        <f aca="false">+F20-D20</f>
        <v>0</v>
      </c>
      <c r="I20" s="9"/>
      <c r="J20" s="9" t="n">
        <v>1008</v>
      </c>
      <c r="K20" s="9"/>
      <c r="L20" s="9" t="n">
        <f aca="false">+J20-D20</f>
        <v>-113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2065</v>
      </c>
      <c r="E21" s="9"/>
      <c r="F21" s="9" t="n">
        <v>2065</v>
      </c>
      <c r="G21" s="9"/>
      <c r="H21" s="9" t="n">
        <f aca="false">+F21-D21</f>
        <v>0</v>
      </c>
      <c r="I21" s="9"/>
      <c r="J21" s="9" t="n">
        <v>1947</v>
      </c>
      <c r="K21" s="9"/>
      <c r="L21" s="9" t="n">
        <f aca="false">+J21-D21</f>
        <v>-118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1776</v>
      </c>
      <c r="E22" s="9"/>
      <c r="F22" s="9" t="n">
        <v>1776</v>
      </c>
      <c r="G22" s="9"/>
      <c r="H22" s="9" t="n">
        <f aca="false">+F22-D22</f>
        <v>0</v>
      </c>
      <c r="I22" s="9"/>
      <c r="J22" s="9" t="n">
        <v>1903</v>
      </c>
      <c r="K22" s="9"/>
      <c r="L22" s="9" t="n">
        <f aca="false">+J22-D22</f>
        <v>127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4199</v>
      </c>
      <c r="E23" s="9"/>
      <c r="F23" s="9" t="n">
        <v>4199</v>
      </c>
      <c r="G23" s="9"/>
      <c r="H23" s="9" t="n">
        <f aca="false">+F23-D23</f>
        <v>0</v>
      </c>
      <c r="I23" s="9"/>
      <c r="J23" s="9" t="n">
        <v>4069</v>
      </c>
      <c r="K23" s="9"/>
      <c r="L23" s="9" t="n">
        <f aca="false">+J23-D23</f>
        <v>-130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3968</v>
      </c>
      <c r="E24" s="9"/>
      <c r="F24" s="9" t="n">
        <v>3816</v>
      </c>
      <c r="G24" s="9"/>
      <c r="H24" s="9" t="n">
        <f aca="false">+F24-D24</f>
        <v>-152</v>
      </c>
      <c r="I24" s="9"/>
      <c r="J24" s="9" t="n">
        <v>3840</v>
      </c>
      <c r="K24" s="9"/>
      <c r="L24" s="9" t="n">
        <f aca="false">+J24-D24</f>
        <v>-128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1848</v>
      </c>
      <c r="E25" s="9"/>
      <c r="F25" s="9" t="n">
        <v>1888</v>
      </c>
      <c r="G25" s="9"/>
      <c r="H25" s="9" t="n">
        <f aca="false">+F25-D25</f>
        <v>40</v>
      </c>
      <c r="I25" s="9"/>
      <c r="J25" s="9" t="n">
        <v>1873</v>
      </c>
      <c r="K25" s="9"/>
      <c r="L25" s="9" t="n">
        <f aca="false">+J25-D25</f>
        <v>25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4481</v>
      </c>
      <c r="E26" s="9"/>
      <c r="F26" s="9" t="n">
        <v>3881</v>
      </c>
      <c r="G26" s="9"/>
      <c r="H26" s="9" t="n">
        <f aca="false">+F26-D26</f>
        <v>-600</v>
      </c>
      <c r="I26" s="9"/>
      <c r="J26" s="9" t="n">
        <v>4790</v>
      </c>
      <c r="K26" s="9"/>
      <c r="L26" s="9" t="n">
        <f aca="false">+J26-D26</f>
        <v>309</v>
      </c>
    </row>
    <row r="27" customFormat="false" ht="12.75" hidden="false" customHeight="false" outlineLevel="0" collapsed="false">
      <c r="A27" s="7"/>
      <c r="B27" s="7" t="s">
        <v>15</v>
      </c>
      <c r="C27" s="8"/>
      <c r="D27" s="9" t="n">
        <v>3450</v>
      </c>
      <c r="E27" s="9"/>
      <c r="F27" s="9" t="n">
        <v>3277</v>
      </c>
      <c r="G27" s="9"/>
      <c r="H27" s="9" t="n">
        <f aca="false">+F27-D27</f>
        <v>-173</v>
      </c>
      <c r="I27" s="9"/>
      <c r="J27" s="9" t="n">
        <v>2757</v>
      </c>
      <c r="K27" s="9"/>
      <c r="L27" s="9" t="n">
        <f aca="false">+J27-D27</f>
        <v>-693</v>
      </c>
    </row>
    <row r="28" customFormat="false" ht="12.75" hidden="false" customHeight="false" outlineLevel="0" collapsed="false">
      <c r="A28" s="7"/>
      <c r="B28" s="7" t="s">
        <v>13</v>
      </c>
      <c r="C28" s="8"/>
      <c r="D28" s="10" t="s">
        <v>13</v>
      </c>
      <c r="E28" s="9" t="s">
        <v>13</v>
      </c>
      <c r="F28" s="10" t="s">
        <v>13</v>
      </c>
      <c r="G28" s="9"/>
      <c r="H28" s="10" t="s">
        <v>13</v>
      </c>
      <c r="I28" s="9"/>
      <c r="J28" s="10" t="s">
        <v>13</v>
      </c>
      <c r="K28" s="9" t="s">
        <v>13</v>
      </c>
      <c r="L28" s="10" t="s">
        <v>13</v>
      </c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SUM(D17:D28)</f>
        <v>34627</v>
      </c>
      <c r="E29" s="17"/>
      <c r="F29" s="13" t="n">
        <f aca="false">SUM(F17:F28)</f>
        <v>33742</v>
      </c>
      <c r="G29" s="15"/>
      <c r="H29" s="13" t="n">
        <f aca="false">SUM(H17:H28)</f>
        <v>-885</v>
      </c>
      <c r="I29" s="15"/>
      <c r="J29" s="13" t="n">
        <f aca="false">SUM(J17:J28)</f>
        <v>33780</v>
      </c>
      <c r="K29" s="15"/>
      <c r="L29" s="13" t="n">
        <f aca="false">SUM(L17:L28)</f>
        <v>-847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  <c r="I30" s="9"/>
      <c r="J30" s="9"/>
      <c r="K30" s="9"/>
      <c r="L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/>
      <c r="G31" s="9"/>
      <c r="H31" s="9"/>
      <c r="I31" s="9"/>
      <c r="J31" s="9"/>
      <c r="K31" s="9"/>
      <c r="L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4811</v>
      </c>
      <c r="E32" s="9"/>
      <c r="F32" s="9" t="n">
        <v>4782</v>
      </c>
      <c r="G32" s="9"/>
      <c r="H32" s="9" t="n">
        <f aca="false">+F32-D32</f>
        <v>-29</v>
      </c>
      <c r="I32" s="9"/>
      <c r="J32" s="9" t="n">
        <v>5198</v>
      </c>
      <c r="K32" s="9"/>
      <c r="L32" s="9" t="n">
        <f aca="false">+J32-D32</f>
        <v>387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3685</v>
      </c>
      <c r="E33" s="9"/>
      <c r="F33" s="9" t="n">
        <v>3791</v>
      </c>
      <c r="G33" s="9"/>
      <c r="H33" s="9" t="n">
        <f aca="false">+F33-D33</f>
        <v>106</v>
      </c>
      <c r="I33" s="9"/>
      <c r="J33" s="9" t="n">
        <v>3360</v>
      </c>
      <c r="K33" s="9"/>
      <c r="L33" s="9" t="n">
        <f aca="false">+J33-D33</f>
        <v>-325</v>
      </c>
    </row>
    <row r="34" customFormat="false" ht="12.75" hidden="false" customHeight="false" outlineLevel="0" collapsed="false">
      <c r="A34" s="7"/>
      <c r="B34" s="7" t="s">
        <v>30</v>
      </c>
      <c r="C34" s="8"/>
      <c r="D34" s="9" t="n">
        <v>529</v>
      </c>
      <c r="E34" s="9"/>
      <c r="F34" s="9" t="n">
        <v>529</v>
      </c>
      <c r="G34" s="9"/>
      <c r="H34" s="9" t="n">
        <f aca="false">+F34-D34</f>
        <v>0</v>
      </c>
      <c r="I34" s="9"/>
      <c r="J34" s="9" t="n">
        <v>0</v>
      </c>
      <c r="K34" s="9"/>
      <c r="L34" s="9" t="n">
        <f aca="false">+J34-D34</f>
        <v>-529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  <c r="I35" s="9"/>
      <c r="J35" s="10" t="s">
        <v>13</v>
      </c>
      <c r="K35" s="9"/>
      <c r="L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9025</v>
      </c>
      <c r="E36" s="18"/>
      <c r="F36" s="13" t="n">
        <f aca="false">SUM(F32:F35)</f>
        <v>9102</v>
      </c>
      <c r="G36" s="9"/>
      <c r="H36" s="13" t="n">
        <f aca="false">SUM(H32:H35)</f>
        <v>77</v>
      </c>
      <c r="I36" s="9"/>
      <c r="J36" s="13" t="n">
        <f aca="false">SUM(J32:J35)</f>
        <v>8558</v>
      </c>
      <c r="K36" s="9"/>
      <c r="L36" s="13" t="n">
        <f aca="false">SUM(L32:L35)</f>
        <v>-467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  <c r="I37" s="9"/>
      <c r="J37" s="19"/>
      <c r="K37" s="9"/>
      <c r="L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70394</v>
      </c>
      <c r="E38" s="18"/>
      <c r="F38" s="13" t="n">
        <f aca="false">+F15-F29-F36</f>
        <v>70035</v>
      </c>
      <c r="G38" s="9"/>
      <c r="H38" s="13" t="n">
        <f aca="false">+H15+H29+H36</f>
        <v>359</v>
      </c>
      <c r="I38" s="9"/>
      <c r="J38" s="13" t="n">
        <f aca="false">+J15-J29-J36</f>
        <v>70681</v>
      </c>
      <c r="K38" s="9"/>
      <c r="L38" s="13" t="n">
        <f aca="false">+L15+L29+L36</f>
        <v>-287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  <c r="I39" s="9"/>
      <c r="J39" s="9"/>
      <c r="K39" s="9"/>
      <c r="L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22625</v>
      </c>
      <c r="E40" s="9"/>
      <c r="F40" s="9" t="n">
        <v>22467</v>
      </c>
      <c r="G40" s="9"/>
      <c r="H40" s="9" t="n">
        <f aca="false">+F40-D40</f>
        <v>-158</v>
      </c>
      <c r="I40" s="9"/>
      <c r="J40" s="9" t="n">
        <v>22357</v>
      </c>
      <c r="K40" s="9"/>
      <c r="L40" s="9" t="n">
        <f aca="false">+J40-D40</f>
        <v>-268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5540</v>
      </c>
      <c r="E41" s="9"/>
      <c r="F41" s="10" t="n">
        <v>5532</v>
      </c>
      <c r="G41" s="9"/>
      <c r="H41" s="10" t="n">
        <f aca="false">+F41-D41</f>
        <v>-8</v>
      </c>
      <c r="I41" s="9"/>
      <c r="J41" s="10" t="n">
        <v>5500</v>
      </c>
      <c r="K41" s="9"/>
      <c r="L41" s="10" t="n">
        <f aca="false">+J41-D41</f>
        <v>-40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28165</v>
      </c>
      <c r="E42" s="18"/>
      <c r="F42" s="13" t="n">
        <f aca="false">SUM(F40:F41)</f>
        <v>27999</v>
      </c>
      <c r="G42" s="9"/>
      <c r="H42" s="13" t="n">
        <f aca="false">SUM(H40:H41)</f>
        <v>-166</v>
      </c>
      <c r="I42" s="9"/>
      <c r="J42" s="13" t="n">
        <f aca="false">SUM(J40:J41)</f>
        <v>27857</v>
      </c>
      <c r="K42" s="9"/>
      <c r="L42" s="13" t="n">
        <f aca="false">SUM(L40:L41)</f>
        <v>-308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  <c r="I43" s="9"/>
      <c r="J43" s="9"/>
      <c r="K43" s="9"/>
      <c r="L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  <c r="I44" s="9"/>
      <c r="J44" s="9"/>
      <c r="K44" s="9"/>
      <c r="L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n">
        <f aca="false">+F45-D45</f>
        <v>0</v>
      </c>
      <c r="I45" s="9"/>
      <c r="J45" s="9"/>
      <c r="K45" s="9"/>
      <c r="L45" s="9" t="n">
        <f aca="false">+J45-D45</f>
        <v>0</v>
      </c>
    </row>
    <row r="46" customFormat="false" ht="12.75" hidden="false" customHeight="false" outlineLevel="0" collapsed="false">
      <c r="A46" s="7" t="s">
        <v>37</v>
      </c>
      <c r="B46" s="7"/>
      <c r="C46" s="8"/>
      <c r="D46" s="9" t="n">
        <v>-2907</v>
      </c>
      <c r="E46" s="9"/>
      <c r="F46" s="9" t="n">
        <v>-2866</v>
      </c>
      <c r="G46" s="9"/>
      <c r="H46" s="9" t="n">
        <f aca="false">+F46-D46</f>
        <v>41</v>
      </c>
      <c r="I46" s="9"/>
      <c r="J46" s="9" t="n">
        <v>-2810</v>
      </c>
      <c r="K46" s="9"/>
      <c r="L46" s="9" t="n">
        <f aca="false">+J46-D46</f>
        <v>97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-1809</v>
      </c>
      <c r="E47" s="9"/>
      <c r="F47" s="9" t="n">
        <v>-1958</v>
      </c>
      <c r="G47" s="9"/>
      <c r="H47" s="9" t="n">
        <f aca="false">+F47-D47</f>
        <v>-149</v>
      </c>
      <c r="I47" s="9"/>
      <c r="J47" s="9" t="n">
        <v>-2560</v>
      </c>
      <c r="K47" s="9"/>
      <c r="L47" s="9" t="n">
        <f aca="false">+J47-D47</f>
        <v>-751</v>
      </c>
    </row>
    <row r="48" customFormat="false" ht="12.75" hidden="false" customHeight="false" outlineLevel="0" collapsed="false">
      <c r="A48" s="7" t="s">
        <v>39</v>
      </c>
      <c r="B48" s="7"/>
      <c r="C48" s="8"/>
      <c r="D48" s="9" t="n">
        <v>1901</v>
      </c>
      <c r="E48" s="9"/>
      <c r="F48" s="9" t="n">
        <v>1891</v>
      </c>
      <c r="G48" s="9"/>
      <c r="H48" s="9" t="n">
        <f aca="false">+F48-D48</f>
        <v>-10</v>
      </c>
      <c r="I48" s="9"/>
      <c r="J48" s="9" t="n">
        <v>1850</v>
      </c>
      <c r="K48" s="9"/>
      <c r="L48" s="9" t="n">
        <f aca="false">+J48-D48</f>
        <v>-51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20173</v>
      </c>
      <c r="E49" s="9"/>
      <c r="F49" s="9" t="n">
        <v>20497</v>
      </c>
      <c r="G49" s="9"/>
      <c r="H49" s="9" t="n">
        <f aca="false">+F49-D49</f>
        <v>324</v>
      </c>
      <c r="I49" s="9"/>
      <c r="J49" s="9" t="n">
        <v>22550</v>
      </c>
      <c r="K49" s="9"/>
      <c r="L49" s="9" t="n">
        <f aca="false">+J49-D49</f>
        <v>2377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392</v>
      </c>
      <c r="E50" s="9"/>
      <c r="F50" s="9" t="n">
        <v>413</v>
      </c>
      <c r="G50" s="9"/>
      <c r="H50" s="9" t="n">
        <f aca="false">+F50-D50</f>
        <v>21</v>
      </c>
      <c r="I50" s="9"/>
      <c r="J50" s="9" t="n">
        <v>500</v>
      </c>
      <c r="K50" s="9"/>
      <c r="L50" s="9" t="n">
        <f aca="false">+J50-D50</f>
        <v>108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-1278</v>
      </c>
      <c r="E51" s="9"/>
      <c r="F51" s="9" t="n">
        <v>-1423</v>
      </c>
      <c r="G51" s="9"/>
      <c r="H51" s="9" t="n">
        <f aca="false">+F51-D51</f>
        <v>-145</v>
      </c>
      <c r="I51" s="9"/>
      <c r="J51" s="9" t="n">
        <v>-2100</v>
      </c>
      <c r="K51" s="9"/>
      <c r="L51" s="9" t="n">
        <f aca="false">+J51-D51</f>
        <v>-822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n">
        <f aca="false">+F52-D52</f>
        <v>0</v>
      </c>
      <c r="I52" s="9"/>
      <c r="J52" s="9"/>
      <c r="K52" s="9"/>
      <c r="L52" s="9" t="n">
        <f aca="false">+J52-D52</f>
        <v>0</v>
      </c>
    </row>
    <row r="53" customFormat="false" ht="12.75" hidden="false" customHeight="false" outlineLevel="0" collapsed="false">
      <c r="A53" s="7" t="s">
        <v>44</v>
      </c>
      <c r="B53" s="7"/>
      <c r="C53" s="8"/>
      <c r="D53" s="9"/>
      <c r="E53" s="9"/>
      <c r="F53" s="9"/>
      <c r="G53" s="9"/>
      <c r="H53" s="9" t="n">
        <f aca="false">+F53-D53</f>
        <v>0</v>
      </c>
      <c r="I53" s="9"/>
      <c r="J53" s="9"/>
      <c r="K53" s="9"/>
      <c r="L53" s="9" t="n">
        <f aca="false">+J53-D53</f>
        <v>0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n">
        <f aca="false">+F54-D54</f>
        <v>0</v>
      </c>
      <c r="I54" s="9"/>
      <c r="J54" s="10"/>
      <c r="K54" s="9"/>
      <c r="L54" s="10" t="n">
        <f aca="false">+J54-D54</f>
        <v>0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16472</v>
      </c>
      <c r="E55" s="18"/>
      <c r="F55" s="13" t="n">
        <f aca="false">SUM(F45:F54)</f>
        <v>16554</v>
      </c>
      <c r="G55" s="9"/>
      <c r="H55" s="13" t="n">
        <f aca="false">SUM(H45:H54)</f>
        <v>82</v>
      </c>
      <c r="I55" s="9"/>
      <c r="J55" s="13" t="n">
        <f aca="false">SUM(J45:J54)</f>
        <v>17430</v>
      </c>
      <c r="K55" s="9"/>
      <c r="L55" s="13" t="n">
        <f aca="false">SUM(L45:L54)</f>
        <v>958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  <c r="I56" s="9"/>
      <c r="J56" s="9"/>
      <c r="K56" s="9"/>
      <c r="L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2739</v>
      </c>
      <c r="E57" s="9"/>
      <c r="F57" s="9" t="n">
        <v>2358</v>
      </c>
      <c r="G57" s="9"/>
      <c r="H57" s="9" t="n">
        <f aca="false">+F57-D57</f>
        <v>-381</v>
      </c>
      <c r="I57" s="9"/>
      <c r="J57" s="9" t="n">
        <v>400</v>
      </c>
      <c r="K57" s="9"/>
      <c r="L57" s="9" t="n">
        <f aca="false">+J57-D57</f>
        <v>-2339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6650</v>
      </c>
      <c r="E58" s="9"/>
      <c r="F58" s="10" t="n">
        <v>7000</v>
      </c>
      <c r="G58" s="9"/>
      <c r="H58" s="10" t="n">
        <f aca="false">+F58-D58</f>
        <v>350</v>
      </c>
      <c r="I58" s="9"/>
      <c r="J58" s="10" t="n">
        <v>8930</v>
      </c>
      <c r="K58" s="9"/>
      <c r="L58" s="10" t="n">
        <f aca="false">+J58-D58</f>
        <v>2280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9389</v>
      </c>
      <c r="E59" s="18"/>
      <c r="F59" s="13" t="n">
        <f aca="false">SUM(F57:F58)</f>
        <v>9358</v>
      </c>
      <c r="G59" s="9"/>
      <c r="H59" s="13" t="n">
        <f aca="false">SUM(H57:H58)</f>
        <v>-31</v>
      </c>
      <c r="I59" s="9"/>
      <c r="J59" s="13" t="n">
        <f aca="false">SUM(J57:J58)</f>
        <v>9330</v>
      </c>
      <c r="K59" s="9"/>
      <c r="L59" s="13" t="n">
        <f aca="false">SUM(L57:L58)</f>
        <v>-59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  <c r="I60" s="9"/>
      <c r="J60" s="9"/>
      <c r="K60" s="9"/>
      <c r="L60" s="9"/>
    </row>
    <row r="61" customFormat="false" ht="12.75" hidden="false" customHeight="false" outlineLevel="0" collapsed="false">
      <c r="A61" s="8" t="s">
        <v>50</v>
      </c>
      <c r="B61" s="7"/>
      <c r="C61" s="8"/>
      <c r="D61" s="20"/>
      <c r="E61" s="15"/>
      <c r="F61" s="20"/>
      <c r="G61" s="15"/>
      <c r="H61" s="20" t="n">
        <f aca="false">+D61-F61</f>
        <v>0</v>
      </c>
      <c r="I61" s="15"/>
      <c r="J61" s="20"/>
      <c r="K61" s="15"/>
      <c r="L61" s="20" t="n">
        <f aca="false">+D61-J61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  <c r="I62" s="9"/>
      <c r="J62" s="9"/>
      <c r="K62" s="9"/>
      <c r="L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16368</v>
      </c>
      <c r="E63" s="24"/>
      <c r="F63" s="23" t="n">
        <f aca="false">+F15-F29-F36-F42-F55-F59+F61</f>
        <v>16124</v>
      </c>
      <c r="G63" s="9"/>
      <c r="H63" s="23" t="n">
        <f aca="false">+H15+H29+H36+H42+H55+H59+H61</f>
        <v>244</v>
      </c>
      <c r="I63" s="9"/>
      <c r="J63" s="23" t="n">
        <f aca="false">+J15-J29-J36-J42-J55-J59+J61</f>
        <v>16064</v>
      </c>
      <c r="K63" s="9"/>
      <c r="L63" s="23" t="n">
        <f aca="false">+L15+L29+L36+L42+L55+L59+L61</f>
        <v>304</v>
      </c>
    </row>
    <row r="64" customFormat="false" ht="13.5" hidden="false" customHeight="false" outlineLevel="0" collapsed="false">
      <c r="A64" s="25"/>
      <c r="B64" s="25"/>
      <c r="C64" s="25"/>
      <c r="D64" s="26"/>
      <c r="E64" s="26"/>
      <c r="F64" s="7"/>
      <c r="G64" s="7"/>
      <c r="H64" s="7"/>
      <c r="I64" s="7"/>
      <c r="J64" s="7"/>
      <c r="K64" s="7"/>
      <c r="L64" s="7"/>
    </row>
    <row r="65" customFormat="false" ht="15.75" hidden="false" customHeight="false" outlineLevel="0" collapsed="false">
      <c r="A65" s="27"/>
      <c r="B65" s="25"/>
      <c r="C65" s="25"/>
      <c r="D65" s="28"/>
      <c r="E65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30.7"/>
    <col collapsed="false" customWidth="true" hidden="false" outlineLevel="0" max="3" min="3" style="0" width="4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54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6" customFormat="false" ht="12.75" hidden="false" customHeight="false" outlineLevel="0" collapsed="false">
      <c r="D6" s="5" t="s">
        <v>56</v>
      </c>
      <c r="E6" s="5"/>
      <c r="F6" s="5"/>
      <c r="G6" s="5"/>
      <c r="H6" s="5"/>
    </row>
    <row r="7" customFormat="false" ht="12.75" hidden="false" customHeight="false" outlineLevel="0" collapsed="false">
      <c r="D7" s="5" t="n">
        <v>2001</v>
      </c>
      <c r="E7" s="6"/>
      <c r="F7" s="5" t="n">
        <v>2000</v>
      </c>
      <c r="G7" s="6"/>
      <c r="H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6462</v>
      </c>
      <c r="E9" s="9"/>
      <c r="F9" s="9" t="n">
        <v>6562</v>
      </c>
      <c r="G9" s="9"/>
      <c r="H9" s="9" t="n">
        <f aca="false">+D9-F9</f>
        <v>-100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14378</v>
      </c>
      <c r="E10" s="9"/>
      <c r="F10" s="9" t="n">
        <v>14068</v>
      </c>
      <c r="G10" s="9"/>
      <c r="H10" s="9" t="n">
        <f aca="false">+D10-F10</f>
        <v>310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1259</v>
      </c>
      <c r="E11" s="9"/>
      <c r="F11" s="9" t="n">
        <v>587</v>
      </c>
      <c r="G11" s="9"/>
      <c r="H11" s="9" t="n">
        <f aca="false">+D11-F11</f>
        <v>672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1227</v>
      </c>
      <c r="E12" s="9"/>
      <c r="F12" s="9" t="n">
        <v>1359</v>
      </c>
      <c r="G12" s="9"/>
      <c r="H12" s="9" t="n">
        <f aca="false">+D12-F12</f>
        <v>-132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629</v>
      </c>
      <c r="E13" s="9"/>
      <c r="F13" s="9" t="n">
        <v>0</v>
      </c>
      <c r="G13" s="9"/>
      <c r="H13" s="9" t="n">
        <f aca="false">+D13-F13</f>
        <v>629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23955</v>
      </c>
      <c r="E15" s="14"/>
      <c r="F15" s="13" t="n">
        <f aca="false">SUM(F8:F14)</f>
        <v>22576</v>
      </c>
      <c r="G15" s="15"/>
      <c r="H15" s="13" t="n">
        <f aca="false">SUM(H8:H14)</f>
        <v>1379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1184</v>
      </c>
      <c r="E17" s="9"/>
      <c r="F17" s="9" t="n">
        <v>1100</v>
      </c>
      <c r="G17" s="9"/>
      <c r="H17" s="9" t="n">
        <f aca="false">+F17-D17</f>
        <v>-84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810</v>
      </c>
      <c r="E18" s="9"/>
      <c r="F18" s="9" t="n">
        <v>700</v>
      </c>
      <c r="G18" s="9"/>
      <c r="H18" s="9" t="n">
        <f aca="false">+F18-D18</f>
        <v>-110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348</v>
      </c>
      <c r="E19" s="9"/>
      <c r="F19" s="9" t="n">
        <v>200</v>
      </c>
      <c r="G19" s="9"/>
      <c r="H19" s="9" t="n">
        <f aca="false">+F19-D19</f>
        <v>-148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201</v>
      </c>
      <c r="E20" s="9"/>
      <c r="F20" s="9" t="n">
        <v>200</v>
      </c>
      <c r="G20" s="9"/>
      <c r="H20" s="9" t="n">
        <f aca="false">+F20-D20</f>
        <v>-1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401</v>
      </c>
      <c r="E21" s="9"/>
      <c r="F21" s="9" t="n">
        <v>400</v>
      </c>
      <c r="G21" s="9"/>
      <c r="H21" s="9" t="n">
        <f aca="false">+F21-D21</f>
        <v>-1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354</v>
      </c>
      <c r="E22" s="9"/>
      <c r="F22" s="9" t="n">
        <v>200</v>
      </c>
      <c r="G22" s="9"/>
      <c r="H22" s="9" t="n">
        <f aca="false">+F22-D22</f>
        <v>-154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875</v>
      </c>
      <c r="E23" s="9"/>
      <c r="F23" s="9" t="n">
        <v>700</v>
      </c>
      <c r="G23" s="9"/>
      <c r="H23" s="9" t="n">
        <f aca="false">+F23-D23</f>
        <v>-175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1020</v>
      </c>
      <c r="E24" s="9"/>
      <c r="F24" s="9" t="n">
        <v>856</v>
      </c>
      <c r="G24" s="9"/>
      <c r="H24" s="9" t="n">
        <f aca="false">+F24-D24</f>
        <v>-164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337</v>
      </c>
      <c r="E25" s="9"/>
      <c r="F25" s="9" t="n">
        <v>199</v>
      </c>
      <c r="G25" s="9"/>
      <c r="H25" s="9" t="n">
        <f aca="false">+F25-D25</f>
        <v>-138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1558</v>
      </c>
      <c r="E26" s="9"/>
      <c r="F26" s="9" t="n">
        <v>1774</v>
      </c>
      <c r="G26" s="9"/>
      <c r="H26" s="9" t="n">
        <f aca="false">+F26-D26</f>
        <v>216</v>
      </c>
    </row>
    <row r="27" customFormat="false" ht="12.75" hidden="false" customHeight="false" outlineLevel="0" collapsed="false">
      <c r="A27" s="7"/>
      <c r="B27" s="7" t="s">
        <v>15</v>
      </c>
      <c r="C27" s="8"/>
      <c r="D27" s="9" t="n">
        <v>722</v>
      </c>
      <c r="E27" s="9"/>
      <c r="F27" s="9" t="n">
        <v>0</v>
      </c>
      <c r="G27" s="9"/>
      <c r="H27" s="9" t="n">
        <f aca="false">+F27-D27</f>
        <v>-722</v>
      </c>
    </row>
    <row r="28" customFormat="false" ht="12.75" hidden="false" customHeight="false" outlineLevel="0" collapsed="false">
      <c r="A28" s="7"/>
      <c r="B28" s="7" t="s">
        <v>13</v>
      </c>
      <c r="C28" s="8"/>
      <c r="D28" s="10" t="s">
        <v>13</v>
      </c>
      <c r="E28" s="9" t="s">
        <v>13</v>
      </c>
      <c r="F28" s="10" t="s">
        <v>13</v>
      </c>
      <c r="G28" s="9"/>
      <c r="H28" s="10" t="s">
        <v>13</v>
      </c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SUM(D17:D28)</f>
        <v>7810</v>
      </c>
      <c r="E29" s="17"/>
      <c r="F29" s="13" t="n">
        <f aca="false">SUM(F17:F28)</f>
        <v>6329</v>
      </c>
      <c r="G29" s="15"/>
      <c r="H29" s="13" t="n">
        <f aca="false">SUM(H17:H28)</f>
        <v>-1481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1102</v>
      </c>
      <c r="E32" s="9"/>
      <c r="F32" s="9" t="n">
        <v>969</v>
      </c>
      <c r="G32" s="9"/>
      <c r="H32" s="9" t="n">
        <f aca="false">+F32-D32</f>
        <v>-133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568</v>
      </c>
      <c r="E33" s="9"/>
      <c r="F33" s="9" t="n">
        <v>630</v>
      </c>
      <c r="G33" s="9"/>
      <c r="H33" s="9" t="n">
        <f aca="false">+F33-D33</f>
        <v>62</v>
      </c>
    </row>
    <row r="34" customFormat="false" ht="12.75" hidden="false" customHeight="false" outlineLevel="0" collapsed="false">
      <c r="A34" s="7"/>
      <c r="B34" s="7" t="s">
        <v>57</v>
      </c>
      <c r="C34" s="8"/>
      <c r="D34" s="9" t="n">
        <v>0</v>
      </c>
      <c r="E34" s="9"/>
      <c r="F34" s="9" t="n">
        <v>0</v>
      </c>
      <c r="G34" s="9"/>
      <c r="H34" s="9" t="n">
        <f aca="false">+F34-D34</f>
        <v>0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1670</v>
      </c>
      <c r="E36" s="18"/>
      <c r="F36" s="13" t="n">
        <f aca="false">SUM(F32:F35)</f>
        <v>1599</v>
      </c>
      <c r="G36" s="9"/>
      <c r="H36" s="13" t="n">
        <f aca="false">SUM(H32:H35)</f>
        <v>-71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14475</v>
      </c>
      <c r="E38" s="18"/>
      <c r="F38" s="13" t="n">
        <f aca="false">+F15-F29-F36</f>
        <v>14648</v>
      </c>
      <c r="G38" s="9"/>
      <c r="H38" s="13" t="n">
        <f aca="false">+H15+H29+H36</f>
        <v>-173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4609</v>
      </c>
      <c r="E40" s="9"/>
      <c r="F40" s="9" t="n">
        <v>4282</v>
      </c>
      <c r="G40" s="9"/>
      <c r="H40" s="9" t="n">
        <f aca="false">+F40-D40</f>
        <v>-327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1108</v>
      </c>
      <c r="E41" s="9"/>
      <c r="F41" s="10" t="n">
        <v>1108</v>
      </c>
      <c r="G41" s="9"/>
      <c r="H41" s="10" t="n">
        <f aca="false">+F41-D41</f>
        <v>0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5717</v>
      </c>
      <c r="E42" s="18"/>
      <c r="F42" s="13" t="n">
        <f aca="false">SUM(F40:F41)</f>
        <v>5390</v>
      </c>
      <c r="G42" s="9"/>
      <c r="H42" s="13" t="n">
        <f aca="false">SUM(H40:H41)</f>
        <v>-327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s">
        <v>13</v>
      </c>
    </row>
    <row r="46" customFormat="false" ht="12.75" hidden="false" customHeight="false" outlineLevel="0" collapsed="false">
      <c r="A46" s="7" t="s">
        <v>58</v>
      </c>
      <c r="B46" s="7"/>
      <c r="C46" s="8"/>
      <c r="D46" s="9" t="n">
        <v>-611</v>
      </c>
      <c r="E46" s="9"/>
      <c r="F46" s="9" t="n">
        <v>-101</v>
      </c>
      <c r="G46" s="9"/>
      <c r="H46" s="9" t="n">
        <f aca="false">+F46-D46</f>
        <v>510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-371</v>
      </c>
      <c r="E47" s="9"/>
      <c r="F47" s="9" t="n">
        <v>-278</v>
      </c>
      <c r="G47" s="9"/>
      <c r="H47" s="9" t="n">
        <f aca="false">+F47-D47</f>
        <v>93</v>
      </c>
    </row>
    <row r="48" customFormat="false" ht="12.75" hidden="false" customHeight="false" outlineLevel="0" collapsed="false">
      <c r="A48" s="7" t="s">
        <v>59</v>
      </c>
      <c r="B48" s="7"/>
      <c r="C48" s="8"/>
      <c r="D48" s="9" t="n">
        <v>380</v>
      </c>
      <c r="E48" s="9"/>
      <c r="F48" s="9" t="n">
        <v>381</v>
      </c>
      <c r="G48" s="9"/>
      <c r="H48" s="9" t="n">
        <f aca="false">+F48-D48</f>
        <v>1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4306</v>
      </c>
      <c r="E49" s="9"/>
      <c r="F49" s="9" t="n">
        <v>3423</v>
      </c>
      <c r="G49" s="9"/>
      <c r="H49" s="9" t="n">
        <f aca="false">+F49-D49</f>
        <v>-883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79</v>
      </c>
      <c r="E50" s="9"/>
      <c r="F50" s="9" t="n">
        <v>109</v>
      </c>
      <c r="G50" s="9"/>
      <c r="H50" s="9" t="n">
        <f aca="false">+F50-D50</f>
        <v>30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-255</v>
      </c>
      <c r="E51" s="9"/>
      <c r="F51" s="9" t="n">
        <v>-455</v>
      </c>
      <c r="G51" s="9"/>
      <c r="H51" s="9" t="n">
        <f aca="false">+F51-D51</f>
        <v>-200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s">
        <v>13</v>
      </c>
    </row>
    <row r="53" customFormat="false" ht="12.75" hidden="false" customHeight="false" outlineLevel="0" collapsed="false">
      <c r="A53" s="7" t="s">
        <v>44</v>
      </c>
      <c r="B53" s="7"/>
      <c r="C53" s="8"/>
      <c r="D53" s="9"/>
      <c r="E53" s="9"/>
      <c r="F53" s="9"/>
      <c r="G53" s="9"/>
      <c r="H53" s="9" t="s">
        <v>13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s">
        <v>13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3528</v>
      </c>
      <c r="E55" s="18"/>
      <c r="F55" s="13" t="n">
        <f aca="false">SUM(F45:F54)</f>
        <v>3079</v>
      </c>
      <c r="G55" s="9"/>
      <c r="H55" s="13" t="n">
        <f aca="false">SUM(H45:H54)</f>
        <v>-449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681</v>
      </c>
      <c r="E57" s="9"/>
      <c r="F57" s="9" t="n">
        <v>54</v>
      </c>
      <c r="G57" s="9"/>
      <c r="H57" s="9" t="n">
        <f aca="false">+F57-D57</f>
        <v>-627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1220</v>
      </c>
      <c r="E58" s="9"/>
      <c r="F58" s="10" t="n">
        <v>2132</v>
      </c>
      <c r="G58" s="9"/>
      <c r="H58" s="10" t="n">
        <f aca="false">+F58-D58</f>
        <v>912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1901</v>
      </c>
      <c r="E59" s="18"/>
      <c r="F59" s="13" t="n">
        <f aca="false">SUM(F57:F58)</f>
        <v>2186</v>
      </c>
      <c r="G59" s="9"/>
      <c r="H59" s="13" t="n">
        <f aca="false">SUM(H57:H58)</f>
        <v>285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8" t="s">
        <v>50</v>
      </c>
      <c r="B61" s="7"/>
      <c r="C61" s="8"/>
      <c r="D61" s="20"/>
      <c r="E61" s="15"/>
      <c r="F61" s="20"/>
      <c r="G61" s="15"/>
      <c r="H61" s="20" t="n">
        <f aca="false">+D61-F61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3329</v>
      </c>
      <c r="E63" s="24"/>
      <c r="F63" s="23" t="n">
        <f aca="false">+F15-F29-F36-F42-F55-F59+F61</f>
        <v>3993</v>
      </c>
      <c r="G63" s="9"/>
      <c r="H63" s="23" t="n">
        <f aca="false">+H15+H29+H36+H42+H55+H59+H61</f>
        <v>-664</v>
      </c>
    </row>
    <row r="64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D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85"/>
    <col collapsed="false" customWidth="true" hidden="false" outlineLevel="0" max="3" min="3" style="0" width="4.7"/>
    <col collapsed="false" customWidth="true" hidden="false" outlineLevel="0" max="4" min="4" style="0" width="9.7"/>
    <col collapsed="false" customWidth="true" hidden="false" outlineLevel="0" max="5" min="5" style="0" width="4.7"/>
    <col collapsed="false" customWidth="true" hidden="false" outlineLevel="0" max="6" min="6" style="0" width="9.7"/>
    <col collapsed="false" customWidth="true" hidden="false" outlineLevel="0" max="7" min="7" style="0" width="4.7"/>
    <col collapsed="false" customWidth="true" hidden="false" outlineLevel="0" max="8" min="8" style="0" width="9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60</v>
      </c>
      <c r="B2" s="2"/>
      <c r="C2" s="2"/>
      <c r="D2" s="2"/>
      <c r="E2" s="2"/>
      <c r="F2" s="2"/>
      <c r="G2" s="2"/>
      <c r="H2" s="2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</row>
    <row r="6" customFormat="false" ht="12.75" hidden="false" customHeight="false" outlineLevel="0" collapsed="false">
      <c r="D6" s="6" t="s">
        <v>61</v>
      </c>
      <c r="E6" s="6"/>
      <c r="F6" s="6" t="s">
        <v>62</v>
      </c>
      <c r="G6" s="6"/>
      <c r="H6" s="6" t="s">
        <v>63</v>
      </c>
    </row>
    <row r="7" customFormat="false" ht="12.75" hidden="false" customHeight="false" outlineLevel="0" collapsed="false">
      <c r="D7" s="31" t="s">
        <v>64</v>
      </c>
      <c r="E7" s="6"/>
      <c r="F7" s="31" t="s">
        <v>64</v>
      </c>
      <c r="G7" s="6"/>
      <c r="H7" s="31" t="n">
        <v>2000</v>
      </c>
    </row>
    <row r="8" customFormat="false" ht="12.75" hidden="false" customHeight="false" outlineLevel="0" collapsed="false">
      <c r="A8" s="7" t="s">
        <v>65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66</v>
      </c>
      <c r="C9" s="8"/>
      <c r="D9" s="9" t="n">
        <v>89</v>
      </c>
      <c r="E9" s="9"/>
      <c r="F9" s="9" t="n">
        <v>17</v>
      </c>
      <c r="G9" s="9"/>
      <c r="H9" s="9" t="n">
        <v>1075</v>
      </c>
    </row>
    <row r="10" customFormat="false" ht="12.75" hidden="false" customHeight="false" outlineLevel="0" collapsed="false">
      <c r="A10" s="7"/>
      <c r="B10" s="7" t="s">
        <v>67</v>
      </c>
      <c r="C10" s="8"/>
      <c r="D10" s="9" t="n">
        <v>80000</v>
      </c>
      <c r="E10" s="9"/>
      <c r="F10" s="9" t="n">
        <v>80000</v>
      </c>
      <c r="G10" s="9"/>
      <c r="H10" s="9" t="n">
        <v>70000</v>
      </c>
    </row>
    <row r="11" customFormat="false" ht="12.75" hidden="false" customHeight="false" outlineLevel="0" collapsed="false">
      <c r="A11" s="7"/>
      <c r="B11" s="7" t="s">
        <v>68</v>
      </c>
      <c r="C11" s="8"/>
      <c r="D11" s="9" t="n">
        <v>36567</v>
      </c>
      <c r="E11" s="9"/>
      <c r="F11" s="9" t="n">
        <v>36511</v>
      </c>
      <c r="G11" s="9"/>
      <c r="H11" s="9" t="n">
        <v>38904</v>
      </c>
    </row>
    <row r="12" customFormat="false" ht="12.75" hidden="false" customHeight="false" outlineLevel="0" collapsed="false">
      <c r="A12" s="7"/>
      <c r="B12" s="7" t="s">
        <v>69</v>
      </c>
      <c r="C12" s="8"/>
      <c r="D12" s="9" t="n">
        <v>-5434</v>
      </c>
      <c r="E12" s="9"/>
      <c r="F12" s="9" t="n">
        <v>-5139</v>
      </c>
      <c r="G12" s="9"/>
      <c r="H12" s="9" t="n">
        <v>-5453</v>
      </c>
    </row>
    <row r="13" customFormat="false" ht="12.75" hidden="false" customHeight="false" outlineLevel="0" collapsed="false">
      <c r="A13" s="7"/>
      <c r="B13" s="7" t="s">
        <v>70</v>
      </c>
      <c r="C13" s="8"/>
      <c r="D13" s="9" t="n">
        <v>134710</v>
      </c>
      <c r="E13" s="9"/>
      <c r="F13" s="9" t="n">
        <v>123329</v>
      </c>
      <c r="G13" s="9"/>
      <c r="H13" s="9" t="n">
        <v>106506</v>
      </c>
    </row>
    <row r="14" customFormat="false" ht="12.75" hidden="false" customHeight="false" outlineLevel="0" collapsed="false">
      <c r="A14" s="7"/>
      <c r="B14" s="0" t="s">
        <v>71</v>
      </c>
      <c r="C14" s="8"/>
      <c r="D14" s="9" t="n">
        <v>1717</v>
      </c>
      <c r="E14" s="9"/>
      <c r="F14" s="9" t="n">
        <v>1717</v>
      </c>
      <c r="G14" s="9"/>
      <c r="H14" s="9" t="n">
        <v>1712</v>
      </c>
    </row>
    <row r="15" customFormat="false" ht="12.75" hidden="false" customHeight="false" outlineLevel="0" collapsed="false">
      <c r="A15" s="7"/>
      <c r="B15" s="0" t="s">
        <v>72</v>
      </c>
      <c r="C15" s="8"/>
      <c r="D15" s="9" t="n">
        <v>5355</v>
      </c>
      <c r="E15" s="9"/>
      <c r="F15" s="9" t="n">
        <v>5000</v>
      </c>
      <c r="G15" s="9"/>
      <c r="H15" s="9" t="n">
        <v>4477</v>
      </c>
    </row>
    <row r="16" customFormat="false" ht="12.75" hidden="false" customHeight="false" outlineLevel="0" collapsed="false">
      <c r="A16" s="7"/>
      <c r="B16" s="7" t="s">
        <v>73</v>
      </c>
      <c r="C16" s="8"/>
      <c r="D16" s="9" t="n">
        <v>17445</v>
      </c>
      <c r="E16" s="9"/>
      <c r="F16" s="9" t="n">
        <v>19216</v>
      </c>
      <c r="G16" s="9"/>
      <c r="H16" s="9" t="n">
        <v>18098</v>
      </c>
    </row>
    <row r="17" customFormat="false" ht="12.75" hidden="false" customHeight="false" outlineLevel="0" collapsed="false">
      <c r="A17" s="7"/>
      <c r="B17" s="7" t="s">
        <v>74</v>
      </c>
      <c r="C17" s="8"/>
      <c r="D17" s="9" t="n">
        <v>25503</v>
      </c>
      <c r="E17" s="9"/>
      <c r="F17" s="9" t="n">
        <v>23847</v>
      </c>
      <c r="G17" s="9"/>
      <c r="H17" s="9" t="n">
        <v>32102</v>
      </c>
    </row>
    <row r="18" customFormat="false" ht="12.75" hidden="false" customHeight="false" outlineLevel="0" collapsed="false">
      <c r="A18" s="7"/>
      <c r="B18" s="7" t="s">
        <v>75</v>
      </c>
      <c r="C18" s="8"/>
      <c r="D18" s="10" t="n">
        <v>0</v>
      </c>
      <c r="E18" s="9"/>
      <c r="F18" s="10" t="n">
        <v>0</v>
      </c>
      <c r="G18" s="9"/>
      <c r="H18" s="10" t="n">
        <v>0</v>
      </c>
    </row>
    <row r="19" customFormat="false" ht="12.75" hidden="false" customHeight="false" outlineLevel="0" collapsed="false">
      <c r="A19" s="11" t="s">
        <v>76</v>
      </c>
      <c r="B19" s="12"/>
      <c r="D19" s="13" t="n">
        <f aca="false">SUM(D9:D18)</f>
        <v>295952</v>
      </c>
      <c r="E19" s="18"/>
      <c r="F19" s="13" t="n">
        <f aca="false">SUM(F9:F18)</f>
        <v>284498</v>
      </c>
      <c r="G19" s="9"/>
      <c r="H19" s="13" t="n">
        <f aca="false">SUM(H9:H18)</f>
        <v>267421</v>
      </c>
    </row>
    <row r="20" customFormat="false" ht="12.75" hidden="false" customHeight="false" outlineLevel="0" collapsed="false">
      <c r="A20" s="7"/>
      <c r="B20" s="7"/>
      <c r="C20" s="8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7" t="s">
        <v>77</v>
      </c>
      <c r="B21" s="7"/>
      <c r="C21" s="8"/>
      <c r="D21" s="9" t="n">
        <v>1694676</v>
      </c>
      <c r="E21" s="9"/>
      <c r="F21" s="9" t="n">
        <v>1684603</v>
      </c>
      <c r="G21" s="9"/>
      <c r="H21" s="9" t="n">
        <v>1651969</v>
      </c>
    </row>
    <row r="22" customFormat="false" ht="12.75" hidden="false" customHeight="false" outlineLevel="0" collapsed="false">
      <c r="A22" s="7" t="s">
        <v>78</v>
      </c>
      <c r="B22" s="7"/>
      <c r="C22" s="8"/>
      <c r="D22" s="10" t="n">
        <v>-120358</v>
      </c>
      <c r="E22" s="9"/>
      <c r="F22" s="10" t="n">
        <v>-115749</v>
      </c>
      <c r="G22" s="9"/>
      <c r="H22" s="10" t="n">
        <v>-109761</v>
      </c>
    </row>
    <row r="23" customFormat="false" ht="12.75" hidden="false" customHeight="false" outlineLevel="0" collapsed="false">
      <c r="A23" s="12"/>
      <c r="B23" s="12" t="s">
        <v>79</v>
      </c>
      <c r="C23" s="11"/>
      <c r="D23" s="13" t="n">
        <f aca="false">SUM(D21:D22)</f>
        <v>1574318</v>
      </c>
      <c r="E23" s="18"/>
      <c r="F23" s="13" t="n">
        <f aca="false">SUM(F21:F22)</f>
        <v>1568854</v>
      </c>
      <c r="G23" s="9"/>
      <c r="H23" s="13" t="n">
        <f aca="false">SUM(H21:H22)</f>
        <v>1542208</v>
      </c>
    </row>
    <row r="24" customFormat="false" ht="12.75" hidden="false" customHeight="false" outlineLevel="0" collapsed="false">
      <c r="A24" s="7"/>
      <c r="B24" s="7"/>
      <c r="C24" s="8"/>
      <c r="D24" s="9" t="s">
        <v>13</v>
      </c>
      <c r="E24" s="9"/>
      <c r="F24" s="9"/>
      <c r="G24" s="9"/>
      <c r="H24" s="9"/>
    </row>
    <row r="25" customFormat="false" ht="12.75" hidden="false" customHeight="false" outlineLevel="0" collapsed="false">
      <c r="A25" s="7" t="s">
        <v>80</v>
      </c>
      <c r="B25" s="7"/>
      <c r="C25" s="8"/>
      <c r="D25" s="10" t="n">
        <v>369</v>
      </c>
      <c r="E25" s="9"/>
      <c r="F25" s="10" t="n">
        <v>369</v>
      </c>
      <c r="G25" s="9"/>
      <c r="H25" s="10" t="n">
        <v>369</v>
      </c>
    </row>
    <row r="26" customFormat="false" ht="12.75" hidden="false" customHeight="false" outlineLevel="0" collapsed="false">
      <c r="A26" s="7"/>
      <c r="B26" s="7"/>
      <c r="C26" s="8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7" t="s">
        <v>81</v>
      </c>
      <c r="B27" s="7"/>
      <c r="C27" s="8"/>
      <c r="D27" s="9" t="n">
        <v>531857</v>
      </c>
      <c r="E27" s="9"/>
      <c r="F27" s="9" t="n">
        <v>531857</v>
      </c>
      <c r="G27" s="9"/>
      <c r="H27" s="9" t="n">
        <v>531857</v>
      </c>
    </row>
    <row r="28" customFormat="false" ht="12.75" hidden="false" customHeight="false" outlineLevel="0" collapsed="false">
      <c r="A28" s="7" t="s">
        <v>82</v>
      </c>
      <c r="B28" s="7"/>
      <c r="C28" s="8"/>
      <c r="D28" s="9" t="n">
        <v>-35436</v>
      </c>
      <c r="E28" s="9"/>
      <c r="F28" s="9" t="n">
        <v>-34328</v>
      </c>
      <c r="G28" s="9"/>
      <c r="H28" s="9" t="n">
        <v>-29896</v>
      </c>
    </row>
    <row r="29" customFormat="false" ht="12.75" hidden="false" customHeight="false" outlineLevel="0" collapsed="false">
      <c r="A29" s="7" t="s">
        <v>83</v>
      </c>
      <c r="B29" s="7"/>
      <c r="C29" s="8"/>
      <c r="D29" s="9" t="n">
        <v>0</v>
      </c>
      <c r="E29" s="9"/>
      <c r="F29" s="9" t="n">
        <v>0</v>
      </c>
      <c r="G29" s="9"/>
      <c r="H29" s="9" t="n">
        <v>0</v>
      </c>
    </row>
    <row r="30" customFormat="false" ht="12.75" hidden="false" customHeight="false" outlineLevel="0" collapsed="false">
      <c r="A30" s="7" t="s">
        <v>84</v>
      </c>
      <c r="B30" s="7"/>
      <c r="C30" s="8"/>
      <c r="D30" s="9" t="n">
        <v>0</v>
      </c>
      <c r="E30" s="9"/>
      <c r="F30" s="9" t="n">
        <v>0</v>
      </c>
      <c r="G30" s="9"/>
      <c r="H30" s="9" t="n">
        <v>0</v>
      </c>
    </row>
    <row r="31" customFormat="false" ht="12.75" hidden="false" customHeight="false" outlineLevel="0" collapsed="false">
      <c r="A31" s="7" t="s">
        <v>85</v>
      </c>
      <c r="B31" s="7"/>
      <c r="C31" s="8"/>
      <c r="D31" s="9" t="n">
        <v>0</v>
      </c>
      <c r="E31" s="9"/>
      <c r="F31" s="9" t="n">
        <v>0</v>
      </c>
      <c r="G31" s="9"/>
      <c r="H31" s="9" t="n">
        <v>0</v>
      </c>
    </row>
    <row r="32" customFormat="false" ht="12.75" hidden="false" customHeight="false" outlineLevel="0" collapsed="false">
      <c r="A32" s="7" t="s">
        <v>86</v>
      </c>
      <c r="B32" s="7"/>
      <c r="C32" s="8"/>
      <c r="D32" s="10" t="n">
        <v>0</v>
      </c>
      <c r="E32" s="9"/>
      <c r="F32" s="10" t="n">
        <v>0</v>
      </c>
      <c r="G32" s="9"/>
      <c r="H32" s="10" t="n">
        <v>0</v>
      </c>
    </row>
    <row r="33" customFormat="false" ht="12.75" hidden="false" customHeight="false" outlineLevel="0" collapsed="false">
      <c r="A33" s="12"/>
      <c r="B33" s="12" t="s">
        <v>87</v>
      </c>
      <c r="C33" s="11"/>
      <c r="D33" s="13" t="n">
        <f aca="false">SUM(D27:D32)</f>
        <v>496421</v>
      </c>
      <c r="E33" s="18"/>
      <c r="F33" s="13" t="n">
        <f aca="false">SUM(F27:F32)</f>
        <v>497529</v>
      </c>
      <c r="G33" s="9"/>
      <c r="H33" s="13" t="n">
        <f aca="false">SUM(H27:H32)</f>
        <v>501961</v>
      </c>
    </row>
    <row r="34" customFormat="false" ht="12.75" hidden="false" customHeight="false" outlineLevel="0" collapsed="false">
      <c r="A34" s="7"/>
      <c r="B34" s="7"/>
      <c r="C34" s="8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7" t="s">
        <v>88</v>
      </c>
      <c r="B35" s="7"/>
      <c r="C35" s="8"/>
      <c r="D35" s="9" t="n">
        <v>861</v>
      </c>
      <c r="E35" s="9"/>
      <c r="F35" s="9" t="n">
        <v>940</v>
      </c>
      <c r="G35" s="9"/>
      <c r="H35" s="9" t="n">
        <v>1253</v>
      </c>
    </row>
    <row r="36" customFormat="false" ht="12.75" hidden="false" customHeight="false" outlineLevel="0" collapsed="false">
      <c r="A36" s="7" t="s">
        <v>89</v>
      </c>
      <c r="B36" s="7"/>
      <c r="C36" s="8"/>
      <c r="D36" s="9" t="n">
        <v>0</v>
      </c>
      <c r="E36" s="9"/>
      <c r="F36" s="9" t="n">
        <v>0</v>
      </c>
      <c r="G36" s="9"/>
      <c r="H36" s="9" t="n">
        <v>0</v>
      </c>
    </row>
    <row r="37" customFormat="false" ht="12.75" hidden="false" customHeight="false" outlineLevel="0" collapsed="false">
      <c r="A37" s="7" t="s">
        <v>90</v>
      </c>
      <c r="B37" s="7"/>
      <c r="C37" s="8"/>
      <c r="D37" s="10" t="n">
        <v>17000</v>
      </c>
      <c r="E37" s="9"/>
      <c r="F37" s="10" t="n">
        <v>17000</v>
      </c>
      <c r="G37" s="9"/>
      <c r="H37" s="10" t="n">
        <v>8458</v>
      </c>
    </row>
    <row r="38" customFormat="false" ht="12.75" hidden="false" customHeight="false" outlineLevel="0" collapsed="false">
      <c r="A38" s="12"/>
      <c r="B38" s="12" t="s">
        <v>91</v>
      </c>
      <c r="C38" s="11"/>
      <c r="D38" s="13" t="n">
        <f aca="false">SUM(D35:D37)</f>
        <v>17861</v>
      </c>
      <c r="E38" s="18"/>
      <c r="F38" s="13" t="n">
        <f aca="false">SUM(F35:F37)</f>
        <v>17940</v>
      </c>
      <c r="G38" s="9"/>
      <c r="H38" s="13" t="n">
        <f aca="false">SUM(H35:H37)</f>
        <v>9711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</row>
    <row r="40" customFormat="false" ht="13.5" hidden="false" customHeight="false" outlineLevel="0" collapsed="false">
      <c r="A40" s="11" t="s">
        <v>92</v>
      </c>
      <c r="B40" s="12"/>
      <c r="D40" s="23" t="n">
        <f aca="false">+D19+D23+D25+D33+D38</f>
        <v>2384921</v>
      </c>
      <c r="E40" s="18"/>
      <c r="F40" s="23" t="n">
        <f aca="false">+F19+F23+F25+F33+F38</f>
        <v>2369190</v>
      </c>
      <c r="G40" s="9"/>
      <c r="H40" s="23" t="n">
        <f aca="false">+H19+H23+H25+H33+H38</f>
        <v>2321670</v>
      </c>
    </row>
    <row r="41" customFormat="false" ht="13.5" hidden="false" customHeight="false" outlineLevel="0" collapsed="false">
      <c r="A41" s="7"/>
      <c r="B41" s="7"/>
      <c r="C41" s="8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7" t="s">
        <v>93</v>
      </c>
      <c r="B42" s="7"/>
      <c r="C42" s="8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7"/>
      <c r="B43" s="7" t="s">
        <v>94</v>
      </c>
      <c r="C43" s="8"/>
      <c r="D43" s="9" t="n">
        <v>-914</v>
      </c>
      <c r="E43" s="9"/>
      <c r="F43" s="9" t="n">
        <v>-1571</v>
      </c>
      <c r="G43" s="9"/>
      <c r="H43" s="9" t="n">
        <v>-811</v>
      </c>
    </row>
    <row r="44" customFormat="false" ht="12.75" hidden="false" customHeight="false" outlineLevel="0" collapsed="false">
      <c r="A44" s="7"/>
      <c r="B44" s="7" t="s">
        <v>95</v>
      </c>
      <c r="C44" s="8"/>
      <c r="D44" s="9" t="n">
        <v>-7584</v>
      </c>
      <c r="E44" s="9"/>
      <c r="F44" s="9" t="n">
        <v>-6832</v>
      </c>
      <c r="G44" s="9"/>
      <c r="H44" s="9" t="n">
        <v>-16620</v>
      </c>
    </row>
    <row r="45" customFormat="false" ht="12.75" hidden="false" customHeight="false" outlineLevel="0" collapsed="false">
      <c r="A45" s="7"/>
      <c r="B45" s="7" t="s">
        <v>96</v>
      </c>
      <c r="C45" s="8"/>
      <c r="D45" s="9" t="n">
        <v>0</v>
      </c>
      <c r="E45" s="9"/>
      <c r="F45" s="9" t="n">
        <v>0</v>
      </c>
      <c r="G45" s="9"/>
      <c r="H45" s="9" t="n">
        <v>0</v>
      </c>
    </row>
    <row r="46" customFormat="false" ht="12.75" hidden="false" customHeight="false" outlineLevel="0" collapsed="false">
      <c r="A46" s="7"/>
      <c r="B46" s="7" t="s">
        <v>97</v>
      </c>
      <c r="C46" s="8"/>
      <c r="D46" s="9" t="n">
        <v>-30150</v>
      </c>
      <c r="E46" s="9"/>
      <c r="F46" s="9" t="n">
        <v>-32448</v>
      </c>
      <c r="G46" s="9"/>
      <c r="H46" s="9" t="n">
        <v>-32039</v>
      </c>
    </row>
    <row r="47" customFormat="false" ht="12.75" hidden="false" customHeight="false" outlineLevel="0" collapsed="false">
      <c r="A47" s="7"/>
      <c r="B47" s="7" t="s">
        <v>98</v>
      </c>
      <c r="C47" s="8"/>
      <c r="D47" s="9" t="n">
        <v>-491</v>
      </c>
      <c r="E47" s="9"/>
      <c r="F47" s="9" t="n">
        <v>-491</v>
      </c>
      <c r="G47" s="9"/>
      <c r="H47" s="9" t="n">
        <v>-491</v>
      </c>
    </row>
    <row r="48" customFormat="false" ht="12.75" hidden="false" customHeight="false" outlineLevel="0" collapsed="false">
      <c r="A48" s="7"/>
      <c r="B48" s="7" t="s">
        <v>99</v>
      </c>
      <c r="C48" s="8"/>
      <c r="D48" s="9" t="n">
        <v>-21609</v>
      </c>
      <c r="E48" s="9"/>
      <c r="F48" s="9" t="n">
        <v>-14486</v>
      </c>
      <c r="G48" s="9"/>
      <c r="H48" s="9" t="n">
        <v>-28886</v>
      </c>
    </row>
    <row r="49" customFormat="false" ht="12.75" hidden="false" customHeight="false" outlineLevel="0" collapsed="false">
      <c r="A49" s="7"/>
      <c r="B49" s="7" t="s">
        <v>100</v>
      </c>
      <c r="C49" s="8"/>
      <c r="D49" s="9" t="n">
        <v>-276954</v>
      </c>
      <c r="E49" s="9"/>
      <c r="F49" s="9" t="n">
        <v>-254118</v>
      </c>
      <c r="G49" s="9"/>
      <c r="H49" s="9" t="n">
        <v>-226318</v>
      </c>
    </row>
    <row r="50" customFormat="false" ht="12.75" hidden="false" customHeight="false" outlineLevel="0" collapsed="false">
      <c r="A50" s="7"/>
      <c r="B50" s="7" t="s">
        <v>101</v>
      </c>
      <c r="C50" s="8"/>
      <c r="D50" s="9" t="n">
        <v>-73000</v>
      </c>
      <c r="E50" s="9"/>
      <c r="F50" s="9" t="n">
        <v>-73000</v>
      </c>
      <c r="G50" s="9"/>
      <c r="H50" s="9" t="n">
        <v>-73000</v>
      </c>
    </row>
    <row r="51" customFormat="false" ht="12.75" hidden="false" customHeight="false" outlineLevel="0" collapsed="false">
      <c r="A51" s="7"/>
      <c r="B51" s="12" t="s">
        <v>102</v>
      </c>
      <c r="C51" s="8"/>
      <c r="D51" s="9" t="n">
        <v>-52191</v>
      </c>
      <c r="E51" s="9"/>
      <c r="F51" s="9" t="n">
        <v>-52191</v>
      </c>
      <c r="G51" s="9"/>
      <c r="H51" s="9" t="n">
        <v>-50833</v>
      </c>
    </row>
    <row r="52" customFormat="false" ht="12.75" hidden="false" customHeight="false" outlineLevel="0" collapsed="false">
      <c r="A52" s="7"/>
      <c r="B52" s="7" t="s">
        <v>103</v>
      </c>
      <c r="C52" s="8"/>
      <c r="D52" s="10" t="n">
        <v>-37420</v>
      </c>
      <c r="E52" s="9"/>
      <c r="F52" s="10" t="n">
        <v>-38507</v>
      </c>
      <c r="G52" s="9"/>
      <c r="H52" s="10" t="n">
        <v>-50859</v>
      </c>
    </row>
    <row r="53" customFormat="false" ht="12.75" hidden="false" customHeight="false" outlineLevel="0" collapsed="false">
      <c r="A53" s="11" t="s">
        <v>104</v>
      </c>
      <c r="B53" s="12"/>
      <c r="C53" s="32"/>
      <c r="D53" s="33" t="n">
        <f aca="false">SUM(D43:D52)</f>
        <v>-500313</v>
      </c>
      <c r="E53" s="18"/>
      <c r="F53" s="33" t="n">
        <f aca="false">SUM(F43:F52)</f>
        <v>-473644</v>
      </c>
      <c r="G53" s="18"/>
      <c r="H53" s="33" t="n">
        <f aca="false">SUM(H43:H52)</f>
        <v>-479857</v>
      </c>
    </row>
    <row r="54" customFormat="false" ht="12.75" hidden="false" customHeight="false" outlineLevel="0" collapsed="false">
      <c r="A54" s="7"/>
      <c r="B54" s="7"/>
      <c r="C54" s="8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7" t="s">
        <v>105</v>
      </c>
      <c r="B55" s="7"/>
      <c r="C55" s="8"/>
      <c r="D55" s="9" t="n">
        <v>-484198</v>
      </c>
      <c r="E55" s="9"/>
      <c r="F55" s="9" t="n">
        <v>-499168</v>
      </c>
      <c r="G55" s="9"/>
      <c r="H55" s="9" t="n">
        <v>-461044</v>
      </c>
    </row>
    <row r="56" customFormat="false" ht="12.75" hidden="false" customHeight="false" outlineLevel="0" collapsed="false">
      <c r="A56" s="7" t="s">
        <v>106</v>
      </c>
      <c r="B56" s="7"/>
      <c r="C56" s="8"/>
      <c r="D56" s="9" t="n">
        <v>0</v>
      </c>
      <c r="E56" s="9"/>
      <c r="F56" s="9" t="n">
        <v>0</v>
      </c>
      <c r="G56" s="9"/>
      <c r="H56" s="9" t="n">
        <v>0</v>
      </c>
    </row>
    <row r="57" customFormat="false" ht="12.75" hidden="false" customHeight="false" outlineLevel="0" collapsed="false">
      <c r="A57" s="7" t="s">
        <v>107</v>
      </c>
      <c r="B57" s="7"/>
      <c r="C57" s="8"/>
      <c r="D57" s="9" t="n">
        <v>-3952</v>
      </c>
      <c r="E57" s="9"/>
      <c r="F57" s="9" t="n">
        <v>-3867</v>
      </c>
      <c r="G57" s="9"/>
      <c r="H57" s="9" t="n">
        <v>-2437</v>
      </c>
    </row>
    <row r="58" customFormat="false" ht="12.75" hidden="false" customHeight="false" outlineLevel="0" collapsed="false">
      <c r="A58" s="7" t="s">
        <v>108</v>
      </c>
      <c r="B58" s="7"/>
      <c r="C58" s="8"/>
      <c r="D58" s="9" t="n">
        <v>-304191</v>
      </c>
      <c r="E58" s="9"/>
      <c r="F58" s="9" t="n">
        <v>-302971</v>
      </c>
      <c r="G58" s="9"/>
      <c r="H58" s="9" t="n">
        <v>-301091</v>
      </c>
    </row>
    <row r="59" customFormat="false" ht="12.75" hidden="false" customHeight="false" outlineLevel="0" collapsed="false">
      <c r="A59" s="7" t="s">
        <v>109</v>
      </c>
      <c r="B59" s="7"/>
      <c r="C59" s="8"/>
      <c r="D59" s="10" t="n">
        <v>-514</v>
      </c>
      <c r="E59" s="9"/>
      <c r="F59" s="10" t="n">
        <v>-1025</v>
      </c>
      <c r="G59" s="9"/>
      <c r="H59" s="10" t="n">
        <v>-1629</v>
      </c>
    </row>
    <row r="60" customFormat="false" ht="12.75" hidden="false" customHeight="false" outlineLevel="0" collapsed="false">
      <c r="A60" s="11" t="s">
        <v>110</v>
      </c>
      <c r="B60" s="12"/>
      <c r="D60" s="13" t="n">
        <f aca="false">SUM(D53:D59)</f>
        <v>-1293168</v>
      </c>
      <c r="E60" s="18"/>
      <c r="F60" s="13" t="n">
        <f aca="false">SUM(F53:F59)</f>
        <v>-1280675</v>
      </c>
      <c r="G60" s="9"/>
      <c r="H60" s="13" t="n">
        <f aca="false">SUM(H53:H59)</f>
        <v>-1246058</v>
      </c>
    </row>
    <row r="61" customFormat="false" ht="12.75" hidden="false" customHeight="false" outlineLevel="0" collapsed="false">
      <c r="A61" s="11"/>
      <c r="B61" s="12"/>
      <c r="D61" s="19"/>
      <c r="E61" s="18"/>
      <c r="F61" s="19"/>
      <c r="G61" s="9"/>
      <c r="H61" s="19"/>
    </row>
    <row r="62" customFormat="false" ht="12.75" hidden="false" customHeight="false" outlineLevel="0" collapsed="false">
      <c r="A62" s="11" t="s">
        <v>50</v>
      </c>
      <c r="B62" s="12"/>
      <c r="D62" s="13" t="n">
        <v>0</v>
      </c>
      <c r="E62" s="18"/>
      <c r="F62" s="13" t="n">
        <v>0</v>
      </c>
      <c r="G62" s="9"/>
      <c r="H62" s="13" t="n">
        <v>0</v>
      </c>
    </row>
    <row r="63" customFormat="false" ht="12.75" hidden="false" customHeight="false" outlineLevel="0" collapsed="false">
      <c r="A63" s="7"/>
      <c r="B63" s="7"/>
      <c r="C63" s="8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7" t="s">
        <v>111</v>
      </c>
      <c r="B64" s="7"/>
      <c r="C64" s="8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7"/>
      <c r="B65" s="7" t="s">
        <v>112</v>
      </c>
      <c r="C65" s="8"/>
      <c r="D65" s="9" t="n">
        <v>-50</v>
      </c>
      <c r="E65" s="9"/>
      <c r="F65" s="9" t="n">
        <v>-50</v>
      </c>
      <c r="G65" s="9"/>
      <c r="H65" s="9" t="n">
        <v>-50</v>
      </c>
    </row>
    <row r="66" customFormat="false" ht="12.75" hidden="false" customHeight="false" outlineLevel="0" collapsed="false">
      <c r="A66" s="7"/>
      <c r="B66" s="7" t="s">
        <v>113</v>
      </c>
      <c r="C66" s="8"/>
      <c r="D66" s="9" t="n">
        <v>-943107</v>
      </c>
      <c r="E66" s="9"/>
      <c r="F66" s="9" t="n">
        <v>-943107</v>
      </c>
      <c r="G66" s="9"/>
      <c r="H66" s="9" t="n">
        <v>-943107</v>
      </c>
    </row>
    <row r="67" customFormat="false" ht="12.75" hidden="false" customHeight="false" outlineLevel="0" collapsed="false">
      <c r="A67" s="7"/>
      <c r="B67" s="7" t="s">
        <v>114</v>
      </c>
      <c r="C67" s="8"/>
      <c r="D67" s="9" t="n">
        <v>-150115</v>
      </c>
      <c r="E67" s="9"/>
      <c r="F67" s="9" t="n">
        <v>-146786</v>
      </c>
      <c r="G67" s="9"/>
      <c r="H67" s="9" t="n">
        <v>-133747</v>
      </c>
    </row>
    <row r="68" customFormat="false" ht="12.75" hidden="false" customHeight="false" outlineLevel="0" collapsed="false">
      <c r="A68" s="7"/>
      <c r="B68" s="7" t="s">
        <v>115</v>
      </c>
      <c r="C68" s="8"/>
      <c r="D68" s="9" t="n">
        <v>900</v>
      </c>
      <c r="E68" s="9"/>
      <c r="F68" s="9" t="n">
        <v>900</v>
      </c>
      <c r="G68" s="9"/>
      <c r="H68" s="9" t="n">
        <v>1221</v>
      </c>
    </row>
    <row r="69" customFormat="false" ht="12.75" hidden="false" customHeight="false" outlineLevel="0" collapsed="false">
      <c r="A69" s="7"/>
      <c r="B69" s="7" t="s">
        <v>116</v>
      </c>
      <c r="C69" s="8"/>
      <c r="D69" s="10" t="n">
        <v>619</v>
      </c>
      <c r="E69" s="9"/>
      <c r="F69" s="10" t="n">
        <v>528</v>
      </c>
      <c r="G69" s="9"/>
      <c r="H69" s="10" t="n">
        <v>71</v>
      </c>
    </row>
    <row r="70" customFormat="false" ht="12.75" hidden="false" customHeight="false" outlineLevel="0" collapsed="false">
      <c r="A70" s="11" t="s">
        <v>117</v>
      </c>
      <c r="B70" s="12"/>
      <c r="D70" s="13" t="n">
        <f aca="false">SUM(D65:D69)</f>
        <v>-1091753</v>
      </c>
      <c r="E70" s="18"/>
      <c r="F70" s="13" t="n">
        <f aca="false">SUM(F65:F69)</f>
        <v>-1088515</v>
      </c>
      <c r="G70" s="9"/>
      <c r="H70" s="13" t="n">
        <f aca="false">SUM(H65:H69)</f>
        <v>-1075612</v>
      </c>
    </row>
    <row r="71" customFormat="false" ht="12.75" hidden="false" customHeight="false" outlineLevel="0" collapsed="false">
      <c r="A71" s="7"/>
      <c r="B71" s="7"/>
      <c r="C71" s="8"/>
      <c r="D71" s="9"/>
      <c r="E71" s="9"/>
      <c r="F71" s="9"/>
      <c r="G71" s="9"/>
      <c r="H71" s="9"/>
    </row>
    <row r="72" customFormat="false" ht="13.5" hidden="false" customHeight="true" outlineLevel="0" collapsed="false">
      <c r="A72" s="11" t="s">
        <v>118</v>
      </c>
      <c r="B72" s="22"/>
      <c r="D72" s="23" t="n">
        <f aca="false">+D60+D62+D70</f>
        <v>-2384921</v>
      </c>
      <c r="E72" s="24"/>
      <c r="F72" s="23" t="n">
        <f aca="false">+F60+F62+F70</f>
        <v>-2369190</v>
      </c>
      <c r="G72" s="9"/>
      <c r="H72" s="23" t="n">
        <f aca="false">+H60+H62+H70</f>
        <v>-2321670</v>
      </c>
    </row>
    <row r="73" customFormat="false" ht="13.5" hidden="false" customHeight="false" outlineLevel="0" collapsed="false">
      <c r="A73" s="34"/>
      <c r="B73" s="34"/>
      <c r="C73" s="34"/>
      <c r="D73" s="35"/>
      <c r="E73" s="35"/>
      <c r="F73" s="35"/>
      <c r="G73" s="36"/>
      <c r="H73" s="36"/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3.7"/>
    <col collapsed="false" customWidth="true" hidden="false" outlineLevel="0" max="2" min="2" style="37" width="38.85"/>
    <col collapsed="false" customWidth="true" hidden="false" outlineLevel="0" max="3" min="3" style="37" width="4.7"/>
    <col collapsed="false" customWidth="true" hidden="false" outlineLevel="0" max="4" min="4" style="37" width="9.7"/>
    <col collapsed="false" customWidth="true" hidden="false" outlineLevel="0" max="5" min="5" style="37" width="4.7"/>
    <col collapsed="false" customWidth="true" hidden="false" outlineLevel="0" max="6" min="6" style="37" width="9.7"/>
    <col collapsed="false" customWidth="true" hidden="false" outlineLevel="0" max="7" min="7" style="37" width="4.7"/>
    <col collapsed="false" customWidth="true" hidden="false" outlineLevel="0" max="8" min="8" style="37" width="9.7"/>
    <col collapsed="false" customWidth="false" hidden="false" outlineLevel="0" max="257" min="9" style="37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119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/>
      <c r="H5" s="38"/>
    </row>
    <row r="6" customFormat="false" ht="12.75" hidden="false" customHeight="false" outlineLevel="0" collapsed="false">
      <c r="D6" s="38" t="s">
        <v>61</v>
      </c>
      <c r="E6" s="38"/>
      <c r="F6" s="38" t="s">
        <v>56</v>
      </c>
      <c r="G6" s="38"/>
      <c r="H6" s="38" t="s">
        <v>13</v>
      </c>
    </row>
    <row r="7" customFormat="false" ht="12.75" hidden="false" customHeight="false" outlineLevel="0" collapsed="false">
      <c r="D7" s="38" t="s">
        <v>64</v>
      </c>
      <c r="E7" s="38"/>
      <c r="F7" s="38" t="n">
        <v>2000</v>
      </c>
      <c r="G7" s="38"/>
      <c r="H7" s="38" t="s">
        <v>120</v>
      </c>
    </row>
    <row r="8" customFormat="false" ht="12.75" hidden="false" customHeight="false" outlineLevel="0" collapsed="false">
      <c r="A8" s="26" t="s">
        <v>65</v>
      </c>
      <c r="B8" s="26"/>
      <c r="C8" s="25"/>
      <c r="D8" s="25"/>
      <c r="E8" s="25"/>
    </row>
    <row r="9" customFormat="false" ht="12.75" hidden="false" customHeight="false" outlineLevel="0" collapsed="false">
      <c r="A9" s="26"/>
      <c r="B9" s="26" t="s">
        <v>66</v>
      </c>
      <c r="C9" s="25"/>
      <c r="D9" s="16" t="n">
        <v>89</v>
      </c>
      <c r="E9" s="16"/>
      <c r="F9" s="16" t="n">
        <v>2443</v>
      </c>
      <c r="G9" s="16"/>
      <c r="H9" s="16" t="n">
        <f aca="false">+D9-F9</f>
        <v>-2354</v>
      </c>
    </row>
    <row r="10" customFormat="false" ht="12.75" hidden="false" customHeight="false" outlineLevel="0" collapsed="false">
      <c r="A10" s="26"/>
      <c r="B10" s="26" t="s">
        <v>67</v>
      </c>
      <c r="C10" s="25"/>
      <c r="D10" s="16" t="n">
        <v>80000</v>
      </c>
      <c r="E10" s="16"/>
      <c r="F10" s="16" t="n">
        <v>49000</v>
      </c>
      <c r="G10" s="16"/>
      <c r="H10" s="16" t="n">
        <f aca="false">+D10-F10</f>
        <v>31000</v>
      </c>
    </row>
    <row r="11" customFormat="false" ht="12.75" hidden="false" customHeight="false" outlineLevel="0" collapsed="false">
      <c r="A11" s="26"/>
      <c r="B11" s="26" t="s">
        <v>68</v>
      </c>
      <c r="C11" s="25"/>
      <c r="D11" s="16" t="n">
        <v>36567</v>
      </c>
      <c r="E11" s="16"/>
      <c r="F11" s="16" t="n">
        <v>33770</v>
      </c>
      <c r="G11" s="16"/>
      <c r="H11" s="16" t="n">
        <f aca="false">+D11-F11</f>
        <v>2797</v>
      </c>
    </row>
    <row r="12" customFormat="false" ht="12.75" hidden="false" customHeight="false" outlineLevel="0" collapsed="false">
      <c r="A12" s="26"/>
      <c r="B12" s="26" t="s">
        <v>69</v>
      </c>
      <c r="C12" s="25"/>
      <c r="D12" s="16" t="n">
        <v>-5434</v>
      </c>
      <c r="E12" s="16"/>
      <c r="F12" s="16" t="n">
        <v>-5142</v>
      </c>
      <c r="G12" s="16"/>
      <c r="H12" s="16" t="n">
        <f aca="false">+D12-F12</f>
        <v>-292</v>
      </c>
    </row>
    <row r="13" customFormat="false" ht="12.75" hidden="false" customHeight="false" outlineLevel="0" collapsed="false">
      <c r="A13" s="26"/>
      <c r="B13" s="26" t="s">
        <v>70</v>
      </c>
      <c r="C13" s="25"/>
      <c r="D13" s="16" t="n">
        <v>134710</v>
      </c>
      <c r="E13" s="16"/>
      <c r="F13" s="16" t="n">
        <v>24874</v>
      </c>
      <c r="G13" s="16"/>
      <c r="H13" s="16" t="n">
        <f aca="false">+D13-F13</f>
        <v>109836</v>
      </c>
    </row>
    <row r="14" customFormat="false" ht="12.75" hidden="false" customHeight="false" outlineLevel="0" collapsed="false">
      <c r="A14" s="26"/>
      <c r="B14" s="37" t="s">
        <v>71</v>
      </c>
      <c r="C14" s="25"/>
      <c r="D14" s="16" t="n">
        <v>1717</v>
      </c>
      <c r="E14" s="16"/>
      <c r="F14" s="16" t="n">
        <v>1446</v>
      </c>
      <c r="G14" s="16"/>
      <c r="H14" s="16" t="n">
        <f aca="false">+D14-F14</f>
        <v>271</v>
      </c>
    </row>
    <row r="15" customFormat="false" ht="12.75" hidden="false" customHeight="false" outlineLevel="0" collapsed="false">
      <c r="A15" s="26"/>
      <c r="B15" s="37" t="s">
        <v>72</v>
      </c>
      <c r="C15" s="25"/>
      <c r="D15" s="16" t="n">
        <v>5355</v>
      </c>
      <c r="E15" s="16"/>
      <c r="F15" s="16" t="n">
        <v>2851</v>
      </c>
      <c r="G15" s="16"/>
      <c r="H15" s="16" t="n">
        <f aca="false">+D15-F15</f>
        <v>2504</v>
      </c>
    </row>
    <row r="16" customFormat="false" ht="12.75" hidden="false" customHeight="false" outlineLevel="0" collapsed="false">
      <c r="A16" s="26"/>
      <c r="B16" s="26" t="s">
        <v>73</v>
      </c>
      <c r="C16" s="25"/>
      <c r="D16" s="16" t="n">
        <v>17445</v>
      </c>
      <c r="E16" s="16"/>
      <c r="F16" s="16" t="n">
        <v>17467</v>
      </c>
      <c r="G16" s="16"/>
      <c r="H16" s="16" t="n">
        <f aca="false">+D16-F16</f>
        <v>-22</v>
      </c>
    </row>
    <row r="17" customFormat="false" ht="12.75" hidden="false" customHeight="false" outlineLevel="0" collapsed="false">
      <c r="A17" s="26"/>
      <c r="B17" s="26" t="s">
        <v>74</v>
      </c>
      <c r="C17" s="25"/>
      <c r="D17" s="16" t="n">
        <v>25503</v>
      </c>
      <c r="E17" s="16"/>
      <c r="F17" s="16" t="n">
        <v>26096</v>
      </c>
      <c r="G17" s="16"/>
      <c r="H17" s="16" t="n">
        <f aca="false">+D17-F17</f>
        <v>-593</v>
      </c>
    </row>
    <row r="18" customFormat="false" ht="12.75" hidden="false" customHeight="false" outlineLevel="0" collapsed="false">
      <c r="A18" s="26"/>
      <c r="B18" s="26" t="s">
        <v>75</v>
      </c>
      <c r="C18" s="25"/>
      <c r="D18" s="16" t="n">
        <v>0</v>
      </c>
      <c r="E18" s="16"/>
      <c r="F18" s="16" t="n">
        <v>0</v>
      </c>
      <c r="G18" s="16"/>
      <c r="H18" s="16" t="n">
        <f aca="false">+D18-F18</f>
        <v>0</v>
      </c>
    </row>
    <row r="19" customFormat="false" ht="12.75" hidden="false" customHeight="false" outlineLevel="0" collapsed="false">
      <c r="A19" s="39" t="s">
        <v>76</v>
      </c>
      <c r="B19" s="40"/>
      <c r="D19" s="41" t="n">
        <f aca="false">SUM(D9:D18)</f>
        <v>295952</v>
      </c>
      <c r="E19" s="42"/>
      <c r="F19" s="41" t="n">
        <f aca="false">SUM(F9:F18)</f>
        <v>152805</v>
      </c>
      <c r="G19" s="16"/>
      <c r="H19" s="41" t="n">
        <f aca="false">SUM(H9:H18)</f>
        <v>143147</v>
      </c>
    </row>
    <row r="20" customFormat="false" ht="12.75" hidden="false" customHeight="false" outlineLevel="0" collapsed="false">
      <c r="A20" s="26"/>
      <c r="B20" s="26"/>
      <c r="C20" s="25"/>
      <c r="D20" s="16"/>
      <c r="E20" s="16"/>
      <c r="F20" s="16"/>
      <c r="G20" s="16"/>
      <c r="H20" s="16"/>
    </row>
    <row r="21" customFormat="false" ht="12.75" hidden="false" customHeight="false" outlineLevel="0" collapsed="false">
      <c r="A21" s="26" t="s">
        <v>77</v>
      </c>
      <c r="B21" s="26"/>
      <c r="C21" s="25"/>
      <c r="D21" s="16" t="n">
        <v>1694676</v>
      </c>
      <c r="E21" s="16"/>
      <c r="F21" s="16" t="n">
        <v>1579148</v>
      </c>
      <c r="G21" s="16"/>
      <c r="H21" s="16" t="n">
        <f aca="false">+D21-F21</f>
        <v>115528</v>
      </c>
    </row>
    <row r="22" customFormat="false" ht="12.75" hidden="false" customHeight="false" outlineLevel="0" collapsed="false">
      <c r="A22" s="26" t="s">
        <v>78</v>
      </c>
      <c r="B22" s="26"/>
      <c r="C22" s="25"/>
      <c r="D22" s="16" t="n">
        <v>-120358</v>
      </c>
      <c r="E22" s="16"/>
      <c r="F22" s="16" t="n">
        <v>-77129</v>
      </c>
      <c r="G22" s="16"/>
      <c r="H22" s="16" t="n">
        <f aca="false">+D22-F22</f>
        <v>-43229</v>
      </c>
    </row>
    <row r="23" customFormat="false" ht="12.75" hidden="false" customHeight="false" outlineLevel="0" collapsed="false">
      <c r="A23" s="40"/>
      <c r="B23" s="40" t="s">
        <v>79</v>
      </c>
      <c r="C23" s="39"/>
      <c r="D23" s="41" t="n">
        <f aca="false">SUM(D21:D22)</f>
        <v>1574318</v>
      </c>
      <c r="E23" s="42"/>
      <c r="F23" s="41" t="n">
        <f aca="false">SUM(F21:F22)</f>
        <v>1502019</v>
      </c>
      <c r="G23" s="16"/>
      <c r="H23" s="41" t="n">
        <f aca="false">SUM(H21:H22)</f>
        <v>72299</v>
      </c>
    </row>
    <row r="24" customFormat="false" ht="12.75" hidden="false" customHeight="false" outlineLevel="0" collapsed="false">
      <c r="A24" s="26"/>
      <c r="B24" s="26"/>
      <c r="C24" s="25"/>
      <c r="D24" s="16" t="s">
        <v>13</v>
      </c>
      <c r="E24" s="16"/>
      <c r="F24" s="16"/>
      <c r="G24" s="16"/>
      <c r="H24" s="16"/>
    </row>
    <row r="25" customFormat="false" ht="12.75" hidden="false" customHeight="false" outlineLevel="0" collapsed="false">
      <c r="A25" s="26" t="s">
        <v>80</v>
      </c>
      <c r="B25" s="26"/>
      <c r="C25" s="25"/>
      <c r="D25" s="10" t="n">
        <v>369</v>
      </c>
      <c r="E25" s="16"/>
      <c r="F25" s="10" t="n">
        <v>369</v>
      </c>
      <c r="G25" s="16"/>
      <c r="H25" s="10" t="n">
        <f aca="false">+D25-F25</f>
        <v>0</v>
      </c>
    </row>
    <row r="26" customFormat="false" ht="12.75" hidden="false" customHeight="false" outlineLevel="0" collapsed="false">
      <c r="A26" s="26"/>
      <c r="B26" s="26"/>
      <c r="C26" s="25"/>
      <c r="D26" s="16"/>
      <c r="E26" s="16"/>
      <c r="F26" s="16"/>
      <c r="G26" s="16"/>
      <c r="H26" s="16"/>
    </row>
    <row r="27" customFormat="false" ht="12.75" hidden="false" customHeight="false" outlineLevel="0" collapsed="false">
      <c r="A27" s="26" t="s">
        <v>81</v>
      </c>
      <c r="B27" s="26"/>
      <c r="C27" s="25"/>
      <c r="D27" s="16" t="n">
        <v>531857</v>
      </c>
      <c r="E27" s="16"/>
      <c r="F27" s="16" t="n">
        <v>531857</v>
      </c>
      <c r="G27" s="16"/>
      <c r="H27" s="16" t="n">
        <f aca="false">+D27-F27</f>
        <v>0</v>
      </c>
    </row>
    <row r="28" customFormat="false" ht="12.75" hidden="false" customHeight="false" outlineLevel="0" collapsed="false">
      <c r="A28" s="26" t="s">
        <v>82</v>
      </c>
      <c r="B28" s="26"/>
      <c r="C28" s="25"/>
      <c r="D28" s="16" t="n">
        <v>-35436</v>
      </c>
      <c r="E28" s="16"/>
      <c r="F28" s="16" t="n">
        <v>-22140</v>
      </c>
      <c r="G28" s="16"/>
      <c r="H28" s="16" t="n">
        <f aca="false">+D28-F28</f>
        <v>-13296</v>
      </c>
    </row>
    <row r="29" customFormat="false" ht="12.75" hidden="false" customHeight="false" outlineLevel="0" collapsed="false">
      <c r="A29" s="26" t="s">
        <v>83</v>
      </c>
      <c r="B29" s="26"/>
      <c r="C29" s="25"/>
      <c r="D29" s="16" t="n">
        <v>0</v>
      </c>
      <c r="E29" s="16"/>
      <c r="F29" s="16" t="n">
        <v>0</v>
      </c>
      <c r="G29" s="16"/>
      <c r="H29" s="16" t="n">
        <f aca="false">+D29-F29</f>
        <v>0</v>
      </c>
    </row>
    <row r="30" customFormat="false" ht="12.75" hidden="false" customHeight="false" outlineLevel="0" collapsed="false">
      <c r="A30" s="26" t="s">
        <v>84</v>
      </c>
      <c r="B30" s="26"/>
      <c r="C30" s="25"/>
      <c r="D30" s="16" t="n">
        <v>0</v>
      </c>
      <c r="E30" s="16"/>
      <c r="F30" s="16" t="n">
        <v>0</v>
      </c>
      <c r="G30" s="16"/>
      <c r="H30" s="16" t="n">
        <f aca="false">+D30-F30</f>
        <v>0</v>
      </c>
    </row>
    <row r="31" customFormat="false" ht="12.75" hidden="false" customHeight="false" outlineLevel="0" collapsed="false">
      <c r="A31" s="26" t="s">
        <v>85</v>
      </c>
      <c r="B31" s="26"/>
      <c r="C31" s="25"/>
      <c r="D31" s="16" t="n">
        <v>0</v>
      </c>
      <c r="E31" s="16"/>
      <c r="F31" s="16" t="n">
        <v>0</v>
      </c>
      <c r="G31" s="16"/>
      <c r="H31" s="16" t="n">
        <f aca="false">+D31-F31</f>
        <v>0</v>
      </c>
    </row>
    <row r="32" customFormat="false" ht="12.75" hidden="false" customHeight="false" outlineLevel="0" collapsed="false">
      <c r="A32" s="26" t="s">
        <v>86</v>
      </c>
      <c r="B32" s="26"/>
      <c r="C32" s="25"/>
      <c r="D32" s="16" t="n">
        <v>0</v>
      </c>
      <c r="E32" s="16"/>
      <c r="F32" s="16" t="n">
        <v>0</v>
      </c>
      <c r="G32" s="16"/>
      <c r="H32" s="16" t="n">
        <f aca="false">+D32-F32</f>
        <v>0</v>
      </c>
    </row>
    <row r="33" customFormat="false" ht="12.75" hidden="false" customHeight="false" outlineLevel="0" collapsed="false">
      <c r="A33" s="40"/>
      <c r="B33" s="40" t="s">
        <v>87</v>
      </c>
      <c r="C33" s="39"/>
      <c r="D33" s="41" t="n">
        <f aca="false">SUM(D27:D32)</f>
        <v>496421</v>
      </c>
      <c r="E33" s="42"/>
      <c r="F33" s="41" t="n">
        <f aca="false">SUM(F27:F32)</f>
        <v>509717</v>
      </c>
      <c r="G33" s="16"/>
      <c r="H33" s="41" t="n">
        <f aca="false">SUM(H27:H32)</f>
        <v>-13296</v>
      </c>
    </row>
    <row r="34" customFormat="false" ht="12.75" hidden="false" customHeight="false" outlineLevel="0" collapsed="false">
      <c r="A34" s="26"/>
      <c r="B34" s="26"/>
      <c r="C34" s="25"/>
      <c r="D34" s="16"/>
      <c r="E34" s="16"/>
      <c r="F34" s="16"/>
      <c r="G34" s="16"/>
      <c r="H34" s="16"/>
    </row>
    <row r="35" customFormat="false" ht="12.75" hidden="false" customHeight="false" outlineLevel="0" collapsed="false">
      <c r="A35" s="26" t="s">
        <v>88</v>
      </c>
      <c r="B35" s="26"/>
      <c r="C35" s="25"/>
      <c r="D35" s="16" t="n">
        <v>861</v>
      </c>
      <c r="E35" s="16"/>
      <c r="F35" s="16" t="n">
        <v>2178</v>
      </c>
      <c r="G35" s="16"/>
      <c r="H35" s="16" t="n">
        <f aca="false">+D35-F35</f>
        <v>-1317</v>
      </c>
    </row>
    <row r="36" customFormat="false" ht="12.75" hidden="false" customHeight="false" outlineLevel="0" collapsed="false">
      <c r="A36" s="26" t="s">
        <v>89</v>
      </c>
      <c r="B36" s="26"/>
      <c r="C36" s="25"/>
      <c r="D36" s="16" t="n">
        <v>0</v>
      </c>
      <c r="E36" s="16"/>
      <c r="F36" s="16" t="n">
        <v>0</v>
      </c>
      <c r="G36" s="16"/>
      <c r="H36" s="16" t="n">
        <f aca="false">+D36-F36</f>
        <v>0</v>
      </c>
    </row>
    <row r="37" customFormat="false" ht="12.75" hidden="false" customHeight="false" outlineLevel="0" collapsed="false">
      <c r="A37" s="26" t="s">
        <v>90</v>
      </c>
      <c r="B37" s="26"/>
      <c r="C37" s="25"/>
      <c r="D37" s="16" t="n">
        <v>17000</v>
      </c>
      <c r="E37" s="16"/>
      <c r="F37" s="16" t="n">
        <v>2100</v>
      </c>
      <c r="G37" s="16"/>
      <c r="H37" s="16" t="n">
        <f aca="false">+D37-F37</f>
        <v>14900</v>
      </c>
    </row>
    <row r="38" customFormat="false" ht="12.75" hidden="false" customHeight="false" outlineLevel="0" collapsed="false">
      <c r="A38" s="40"/>
      <c r="B38" s="40" t="s">
        <v>91</v>
      </c>
      <c r="C38" s="39"/>
      <c r="D38" s="19" t="n">
        <f aca="false">SUM(D35:D37)</f>
        <v>17861</v>
      </c>
      <c r="E38" s="42"/>
      <c r="F38" s="19" t="n">
        <f aca="false">SUM(F35:F37)</f>
        <v>4278</v>
      </c>
      <c r="G38" s="16"/>
      <c r="H38" s="19" t="n">
        <f aca="false">SUM(H35:H37)</f>
        <v>13583</v>
      </c>
    </row>
    <row r="39" customFormat="false" ht="12.75" hidden="false" customHeight="false" outlineLevel="0" collapsed="false">
      <c r="A39" s="26"/>
      <c r="B39" s="26"/>
      <c r="C39" s="25"/>
      <c r="D39" s="16"/>
      <c r="E39" s="16"/>
      <c r="F39" s="16"/>
      <c r="G39" s="16"/>
      <c r="H39" s="16"/>
    </row>
    <row r="40" customFormat="false" ht="12.75" hidden="false" customHeight="false" outlineLevel="0" collapsed="false">
      <c r="A40" s="39" t="s">
        <v>92</v>
      </c>
      <c r="B40" s="40"/>
      <c r="D40" s="41" t="n">
        <f aca="false">+D19+D23+D25+D33+D38</f>
        <v>2384921</v>
      </c>
      <c r="E40" s="42"/>
      <c r="F40" s="41" t="n">
        <f aca="false">+F19+F23+F25+F33+F38</f>
        <v>2169188</v>
      </c>
      <c r="G40" s="16"/>
      <c r="H40" s="41" t="n">
        <f aca="false">+H19+H23+H25+H33+H38</f>
        <v>215733</v>
      </c>
    </row>
    <row r="41" customFormat="false" ht="12.75" hidden="false" customHeight="false" outlineLevel="0" collapsed="false">
      <c r="A41" s="26"/>
      <c r="B41" s="26"/>
      <c r="C41" s="25"/>
      <c r="D41" s="16"/>
      <c r="E41" s="16"/>
      <c r="F41" s="16"/>
      <c r="G41" s="16"/>
      <c r="H41" s="16"/>
    </row>
    <row r="42" customFormat="false" ht="12.75" hidden="false" customHeight="false" outlineLevel="0" collapsed="false">
      <c r="A42" s="26" t="s">
        <v>93</v>
      </c>
      <c r="B42" s="26"/>
      <c r="C42" s="25"/>
      <c r="D42" s="16"/>
      <c r="E42" s="16"/>
      <c r="F42" s="16"/>
      <c r="G42" s="16"/>
      <c r="H42" s="16"/>
    </row>
    <row r="43" customFormat="false" ht="12.75" hidden="false" customHeight="false" outlineLevel="0" collapsed="false">
      <c r="A43" s="26"/>
      <c r="B43" s="26" t="s">
        <v>94</v>
      </c>
      <c r="C43" s="25"/>
      <c r="D43" s="16" t="n">
        <v>-914</v>
      </c>
      <c r="E43" s="16"/>
      <c r="F43" s="16" t="n">
        <v>-696</v>
      </c>
      <c r="G43" s="16"/>
      <c r="H43" s="16" t="n">
        <f aca="false">+D43-F43</f>
        <v>-218</v>
      </c>
    </row>
    <row r="44" customFormat="false" ht="12.75" hidden="false" customHeight="false" outlineLevel="0" collapsed="false">
      <c r="A44" s="26"/>
      <c r="B44" s="26" t="s">
        <v>95</v>
      </c>
      <c r="C44" s="25"/>
      <c r="D44" s="16" t="n">
        <v>-7584</v>
      </c>
      <c r="E44" s="16"/>
      <c r="F44" s="16" t="n">
        <v>-13961</v>
      </c>
      <c r="G44" s="16"/>
      <c r="H44" s="16" t="n">
        <f aca="false">+D44-F44</f>
        <v>6377</v>
      </c>
    </row>
    <row r="45" customFormat="false" ht="12.75" hidden="false" customHeight="false" outlineLevel="0" collapsed="false">
      <c r="A45" s="26"/>
      <c r="B45" s="26" t="s">
        <v>96</v>
      </c>
      <c r="C45" s="25"/>
      <c r="D45" s="16" t="n">
        <v>0</v>
      </c>
      <c r="E45" s="16"/>
      <c r="F45" s="16" t="n">
        <v>-1646</v>
      </c>
      <c r="G45" s="16"/>
      <c r="H45" s="16" t="n">
        <f aca="false">+D45-F45</f>
        <v>1646</v>
      </c>
    </row>
    <row r="46" customFormat="false" ht="12.75" hidden="false" customHeight="false" outlineLevel="0" collapsed="false">
      <c r="A46" s="26"/>
      <c r="B46" s="26" t="s">
        <v>97</v>
      </c>
      <c r="C46" s="25"/>
      <c r="D46" s="16" t="n">
        <v>-30150</v>
      </c>
      <c r="E46" s="16"/>
      <c r="F46" s="16" t="n">
        <v>-28167</v>
      </c>
      <c r="G46" s="16"/>
      <c r="H46" s="16" t="n">
        <f aca="false">+D46-F46</f>
        <v>-1983</v>
      </c>
    </row>
    <row r="47" customFormat="false" ht="12.75" hidden="false" customHeight="false" outlineLevel="0" collapsed="false">
      <c r="A47" s="26"/>
      <c r="B47" s="26" t="s">
        <v>98</v>
      </c>
      <c r="C47" s="25"/>
      <c r="D47" s="16" t="n">
        <v>-491</v>
      </c>
      <c r="E47" s="16"/>
      <c r="F47" s="16" t="n">
        <v>-883</v>
      </c>
      <c r="G47" s="16"/>
      <c r="H47" s="16" t="n">
        <f aca="false">+D47-F47</f>
        <v>392</v>
      </c>
    </row>
    <row r="48" customFormat="false" ht="12.75" hidden="false" customHeight="false" outlineLevel="0" collapsed="false">
      <c r="A48" s="26"/>
      <c r="B48" s="26" t="s">
        <v>99</v>
      </c>
      <c r="C48" s="25"/>
      <c r="D48" s="16" t="n">
        <v>-21609</v>
      </c>
      <c r="E48" s="16"/>
      <c r="F48" s="16" t="n">
        <v>-21946</v>
      </c>
      <c r="G48" s="16"/>
      <c r="H48" s="16" t="n">
        <f aca="false">+D48-F48</f>
        <v>337</v>
      </c>
    </row>
    <row r="49" customFormat="false" ht="12.75" hidden="false" customHeight="false" outlineLevel="0" collapsed="false">
      <c r="A49" s="26"/>
      <c r="B49" s="26" t="s">
        <v>100</v>
      </c>
      <c r="C49" s="25"/>
      <c r="D49" s="16" t="n">
        <v>-276954</v>
      </c>
      <c r="E49" s="16"/>
      <c r="F49" s="16" t="n">
        <v>-118251</v>
      </c>
      <c r="G49" s="16"/>
      <c r="H49" s="16" t="n">
        <f aca="false">+D49-F49</f>
        <v>-158703</v>
      </c>
    </row>
    <row r="50" customFormat="false" ht="12.75" hidden="false" customHeight="false" outlineLevel="0" collapsed="false">
      <c r="A50" s="26"/>
      <c r="B50" s="26" t="s">
        <v>101</v>
      </c>
      <c r="C50" s="25"/>
      <c r="D50" s="16" t="n">
        <v>-73000</v>
      </c>
      <c r="E50" s="16"/>
      <c r="F50" s="16" t="n">
        <v>-73000</v>
      </c>
      <c r="G50" s="16"/>
      <c r="H50" s="16" t="n">
        <f aca="false">+D50-F50</f>
        <v>0</v>
      </c>
    </row>
    <row r="51" customFormat="false" ht="12.75" hidden="false" customHeight="false" outlineLevel="0" collapsed="false">
      <c r="A51" s="26"/>
      <c r="B51" s="40" t="s">
        <v>102</v>
      </c>
      <c r="C51" s="25"/>
      <c r="D51" s="16" t="n">
        <v>-52191</v>
      </c>
      <c r="E51" s="16"/>
      <c r="F51" s="16" t="n">
        <v>-19598</v>
      </c>
      <c r="G51" s="16"/>
      <c r="H51" s="16" t="n">
        <f aca="false">+D51-F51</f>
        <v>-32593</v>
      </c>
    </row>
    <row r="52" customFormat="false" ht="12.75" hidden="false" customHeight="false" outlineLevel="0" collapsed="false">
      <c r="A52" s="26"/>
      <c r="B52" s="26" t="s">
        <v>103</v>
      </c>
      <c r="C52" s="25"/>
      <c r="D52" s="16" t="n">
        <v>-37420</v>
      </c>
      <c r="E52" s="16"/>
      <c r="F52" s="16" t="n">
        <v>-33309</v>
      </c>
      <c r="G52" s="16"/>
      <c r="H52" s="16" t="n">
        <f aca="false">+D52-F52</f>
        <v>-4111</v>
      </c>
    </row>
    <row r="53" customFormat="false" ht="12.75" hidden="false" customHeight="false" outlineLevel="0" collapsed="false">
      <c r="A53" s="39" t="s">
        <v>104</v>
      </c>
      <c r="B53" s="40"/>
      <c r="C53" s="43"/>
      <c r="D53" s="41" t="n">
        <f aca="false">SUM(D43:D52)</f>
        <v>-500313</v>
      </c>
      <c r="E53" s="42"/>
      <c r="F53" s="41" t="n">
        <f aca="false">SUM(F43:F52)</f>
        <v>-311457</v>
      </c>
      <c r="G53" s="42"/>
      <c r="H53" s="41" t="n">
        <f aca="false">SUM(H43:H52)</f>
        <v>-188856</v>
      </c>
    </row>
    <row r="54" customFormat="false" ht="12.75" hidden="false" customHeight="false" outlineLevel="0" collapsed="false">
      <c r="A54" s="26"/>
      <c r="B54" s="26"/>
      <c r="C54" s="25"/>
      <c r="D54" s="16"/>
      <c r="E54" s="16"/>
      <c r="F54" s="16"/>
      <c r="G54" s="16"/>
      <c r="H54" s="16"/>
    </row>
    <row r="55" customFormat="false" ht="12.75" hidden="false" customHeight="false" outlineLevel="0" collapsed="false">
      <c r="A55" s="26" t="s">
        <v>105</v>
      </c>
      <c r="B55" s="44"/>
      <c r="C55" s="25"/>
      <c r="D55" s="16" t="n">
        <v>-484198</v>
      </c>
      <c r="E55" s="16"/>
      <c r="F55" s="16" t="n">
        <v>-520325</v>
      </c>
      <c r="G55" s="16"/>
      <c r="H55" s="16" t="n">
        <f aca="false">+D55-F55</f>
        <v>36127</v>
      </c>
    </row>
    <row r="56" customFormat="false" ht="12.75" hidden="false" customHeight="false" outlineLevel="0" collapsed="false">
      <c r="A56" s="26" t="s">
        <v>106</v>
      </c>
      <c r="B56" s="26"/>
      <c r="C56" s="25"/>
      <c r="D56" s="16" t="n">
        <v>0</v>
      </c>
      <c r="E56" s="16"/>
      <c r="F56" s="16" t="n">
        <v>0</v>
      </c>
      <c r="G56" s="16"/>
      <c r="H56" s="16" t="n">
        <f aca="false">+D56-F56</f>
        <v>0</v>
      </c>
    </row>
    <row r="57" customFormat="false" ht="12.75" hidden="false" customHeight="false" outlineLevel="0" collapsed="false">
      <c r="A57" s="26" t="s">
        <v>107</v>
      </c>
      <c r="B57" s="26"/>
      <c r="C57" s="25"/>
      <c r="D57" s="16" t="n">
        <v>-3952</v>
      </c>
      <c r="E57" s="16"/>
      <c r="F57" s="16" t="n">
        <v>-2338</v>
      </c>
      <c r="G57" s="16"/>
      <c r="H57" s="16" t="n">
        <f aca="false">+D57-F57</f>
        <v>-1614</v>
      </c>
    </row>
    <row r="58" customFormat="false" ht="12.75" hidden="false" customHeight="false" outlineLevel="0" collapsed="false">
      <c r="A58" s="26" t="s">
        <v>108</v>
      </c>
      <c r="B58" s="26"/>
      <c r="C58" s="25"/>
      <c r="D58" s="16" t="n">
        <v>-304191</v>
      </c>
      <c r="E58" s="16"/>
      <c r="F58" s="16" t="n">
        <v>-286402</v>
      </c>
      <c r="G58" s="16"/>
      <c r="H58" s="16" t="n">
        <f aca="false">+D58-F58</f>
        <v>-17789</v>
      </c>
    </row>
    <row r="59" customFormat="false" ht="12.75" hidden="false" customHeight="false" outlineLevel="0" collapsed="false">
      <c r="A59" s="26" t="s">
        <v>109</v>
      </c>
      <c r="B59" s="26"/>
      <c r="C59" s="25"/>
      <c r="D59" s="16" t="n">
        <v>-514</v>
      </c>
      <c r="E59" s="16"/>
      <c r="F59" s="16" t="n">
        <v>-2992</v>
      </c>
      <c r="G59" s="16"/>
      <c r="H59" s="16" t="n">
        <f aca="false">+D59-F59</f>
        <v>2478</v>
      </c>
    </row>
    <row r="60" customFormat="false" ht="12.75" hidden="false" customHeight="false" outlineLevel="0" collapsed="false">
      <c r="A60" s="39" t="s">
        <v>110</v>
      </c>
      <c r="B60" s="40"/>
      <c r="D60" s="41" t="n">
        <f aca="false">SUM(D53:D59)</f>
        <v>-1293168</v>
      </c>
      <c r="E60" s="42"/>
      <c r="F60" s="41" t="n">
        <f aca="false">SUM(F53:F59)</f>
        <v>-1123514</v>
      </c>
      <c r="G60" s="16"/>
      <c r="H60" s="41" t="n">
        <f aca="false">SUM(H53:H59)</f>
        <v>-169654</v>
      </c>
    </row>
    <row r="61" customFormat="false" ht="12.75" hidden="false" customHeight="false" outlineLevel="0" collapsed="false">
      <c r="A61" s="39"/>
      <c r="B61" s="40"/>
      <c r="D61" s="19"/>
      <c r="E61" s="42"/>
      <c r="F61" s="19"/>
      <c r="G61" s="16"/>
      <c r="H61" s="19"/>
    </row>
    <row r="62" customFormat="false" ht="12.75" hidden="false" customHeight="false" outlineLevel="0" collapsed="false">
      <c r="A62" s="39" t="s">
        <v>50</v>
      </c>
      <c r="B62" s="40"/>
      <c r="D62" s="13" t="n">
        <v>0</v>
      </c>
      <c r="E62" s="42"/>
      <c r="F62" s="13" t="n">
        <v>0</v>
      </c>
      <c r="G62" s="16"/>
      <c r="H62" s="10" t="n">
        <f aca="false">+D62-F62</f>
        <v>0</v>
      </c>
    </row>
    <row r="63" customFormat="false" ht="12.75" hidden="false" customHeight="false" outlineLevel="0" collapsed="false">
      <c r="A63" s="26"/>
      <c r="B63" s="26"/>
      <c r="C63" s="25"/>
      <c r="D63" s="16"/>
      <c r="E63" s="16"/>
      <c r="F63" s="16"/>
      <c r="G63" s="16"/>
      <c r="H63" s="16"/>
    </row>
    <row r="64" customFormat="false" ht="12.75" hidden="false" customHeight="false" outlineLevel="0" collapsed="false">
      <c r="A64" s="26" t="s">
        <v>111</v>
      </c>
      <c r="B64" s="26"/>
      <c r="C64" s="25"/>
      <c r="D64" s="16"/>
      <c r="E64" s="16"/>
      <c r="F64" s="16"/>
      <c r="G64" s="16"/>
      <c r="H64" s="16"/>
    </row>
    <row r="65" customFormat="false" ht="12.75" hidden="false" customHeight="false" outlineLevel="0" collapsed="false">
      <c r="A65" s="26"/>
      <c r="B65" s="26" t="s">
        <v>112</v>
      </c>
      <c r="C65" s="25"/>
      <c r="D65" s="16" t="n">
        <v>-50</v>
      </c>
      <c r="E65" s="16"/>
      <c r="F65" s="16" t="n">
        <v>-50</v>
      </c>
      <c r="G65" s="16"/>
      <c r="H65" s="16" t="n">
        <f aca="false">+D65-F65</f>
        <v>0</v>
      </c>
    </row>
    <row r="66" customFormat="false" ht="12.75" hidden="false" customHeight="false" outlineLevel="0" collapsed="false">
      <c r="A66" s="26"/>
      <c r="B66" s="26" t="s">
        <v>113</v>
      </c>
      <c r="C66" s="25"/>
      <c r="D66" s="16" t="n">
        <v>-943107</v>
      </c>
      <c r="E66" s="16"/>
      <c r="F66" s="16" t="n">
        <v>-943107</v>
      </c>
      <c r="G66" s="16"/>
      <c r="H66" s="16" t="n">
        <f aca="false">+D66-F66</f>
        <v>0</v>
      </c>
    </row>
    <row r="67" customFormat="false" ht="12.75" hidden="false" customHeight="false" outlineLevel="0" collapsed="false">
      <c r="A67" s="26"/>
      <c r="B67" s="26" t="s">
        <v>114</v>
      </c>
      <c r="C67" s="25"/>
      <c r="D67" s="16" t="n">
        <v>-150115</v>
      </c>
      <c r="E67" s="16"/>
      <c r="F67" s="16" t="n">
        <v>-104318</v>
      </c>
      <c r="G67" s="16"/>
      <c r="H67" s="16" t="n">
        <f aca="false">+D67-F67</f>
        <v>-45797</v>
      </c>
    </row>
    <row r="68" customFormat="false" ht="12.75" hidden="false" customHeight="false" outlineLevel="0" collapsed="false">
      <c r="A68" s="26"/>
      <c r="B68" s="26" t="s">
        <v>115</v>
      </c>
      <c r="C68" s="25"/>
      <c r="D68" s="16" t="n">
        <v>900</v>
      </c>
      <c r="E68" s="16"/>
      <c r="F68" s="16" t="n">
        <v>1257</v>
      </c>
      <c r="G68" s="16"/>
      <c r="H68" s="16" t="n">
        <f aca="false">+D68-F68</f>
        <v>-357</v>
      </c>
    </row>
    <row r="69" customFormat="false" ht="12.75" hidden="false" customHeight="false" outlineLevel="0" collapsed="false">
      <c r="A69" s="26"/>
      <c r="B69" s="26" t="s">
        <v>116</v>
      </c>
      <c r="C69" s="25"/>
      <c r="D69" s="16" t="n">
        <v>619</v>
      </c>
      <c r="E69" s="16"/>
      <c r="F69" s="16" t="n">
        <v>544</v>
      </c>
      <c r="G69" s="16"/>
      <c r="H69" s="16" t="n">
        <f aca="false">+D69-F69</f>
        <v>75</v>
      </c>
    </row>
    <row r="70" customFormat="false" ht="12.75" hidden="false" customHeight="false" outlineLevel="0" collapsed="false">
      <c r="A70" s="39" t="s">
        <v>117</v>
      </c>
      <c r="B70" s="40"/>
      <c r="D70" s="41" t="n">
        <f aca="false">SUM(D65:D69)</f>
        <v>-1091753</v>
      </c>
      <c r="E70" s="42"/>
      <c r="F70" s="41" t="n">
        <f aca="false">SUM(F65:F69)</f>
        <v>-1045674</v>
      </c>
      <c r="G70" s="16"/>
      <c r="H70" s="41" t="n">
        <f aca="false">SUM(H65:H69)</f>
        <v>-46079</v>
      </c>
    </row>
    <row r="71" customFormat="false" ht="12.75" hidden="false" customHeight="false" outlineLevel="0" collapsed="false">
      <c r="A71" s="26"/>
      <c r="B71" s="26"/>
      <c r="C71" s="25"/>
      <c r="D71" s="16"/>
      <c r="E71" s="16"/>
      <c r="F71" s="16"/>
      <c r="G71" s="16"/>
      <c r="H71" s="16"/>
    </row>
    <row r="72" customFormat="false" ht="13.5" hidden="false" customHeight="true" outlineLevel="0" collapsed="false">
      <c r="A72" s="39" t="s">
        <v>118</v>
      </c>
      <c r="B72" s="45"/>
      <c r="D72" s="41" t="n">
        <f aca="false">+D60+D62+D70</f>
        <v>-2384921</v>
      </c>
      <c r="E72" s="46"/>
      <c r="F72" s="41" t="n">
        <f aca="false">+F60+F62+F70</f>
        <v>-2169188</v>
      </c>
      <c r="G72" s="16"/>
      <c r="H72" s="41" t="n">
        <f aca="false">+H60+H62+H70</f>
        <v>-215733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32.41"/>
    <col collapsed="false" customWidth="true" hidden="false" outlineLevel="0" max="16" min="2" style="47" width="9.99"/>
    <col collapsed="false" customWidth="true" hidden="false" outlineLevel="0" max="17" min="17" style="48" width="9.99"/>
    <col collapsed="false" customWidth="true" hidden="false" outlineLevel="0" max="18" min="18" style="47" width="9.99"/>
    <col collapsed="false" customWidth="false" hidden="false" outlineLevel="0" max="257" min="19" style="47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49"/>
    </row>
    <row r="6" customFormat="false" ht="12.75" hidden="false" customHeight="false" outlineLevel="0" collapsed="false">
      <c r="B6" s="50" t="s">
        <v>124</v>
      </c>
      <c r="C6" s="50"/>
      <c r="D6" s="50"/>
      <c r="E6" s="50"/>
      <c r="F6" s="50" t="s">
        <v>125</v>
      </c>
      <c r="G6" s="50"/>
      <c r="H6" s="50"/>
      <c r="I6" s="50"/>
      <c r="J6" s="50" t="s">
        <v>126</v>
      </c>
      <c r="K6" s="50"/>
      <c r="L6" s="50"/>
      <c r="M6" s="50"/>
      <c r="N6" s="50" t="s">
        <v>127</v>
      </c>
      <c r="O6" s="50"/>
      <c r="P6" s="50"/>
      <c r="Q6" s="50"/>
      <c r="R6" s="51" t="n">
        <v>2001</v>
      </c>
    </row>
    <row r="7" customFormat="false" ht="12.75" hidden="false" customHeight="false" outlineLevel="0" collapsed="false">
      <c r="B7" s="52" t="s">
        <v>128</v>
      </c>
      <c r="C7" s="52" t="s">
        <v>129</v>
      </c>
      <c r="D7" s="52" t="s">
        <v>130</v>
      </c>
      <c r="E7" s="53" t="s">
        <v>131</v>
      </c>
      <c r="F7" s="52" t="s">
        <v>132</v>
      </c>
      <c r="G7" s="52" t="s">
        <v>56</v>
      </c>
      <c r="H7" s="52" t="s">
        <v>133</v>
      </c>
      <c r="I7" s="53" t="s">
        <v>131</v>
      </c>
      <c r="J7" s="52" t="s">
        <v>134</v>
      </c>
      <c r="K7" s="52" t="s">
        <v>135</v>
      </c>
      <c r="L7" s="52" t="s">
        <v>136</v>
      </c>
      <c r="M7" s="53" t="s">
        <v>131</v>
      </c>
      <c r="N7" s="52" t="s">
        <v>137</v>
      </c>
      <c r="O7" s="52" t="s">
        <v>138</v>
      </c>
      <c r="P7" s="52" t="s">
        <v>139</v>
      </c>
      <c r="Q7" s="53" t="s">
        <v>131</v>
      </c>
      <c r="R7" s="53" t="s">
        <v>140</v>
      </c>
    </row>
    <row r="8" customFormat="false" ht="12.75" hidden="false" customHeight="false" outlineLevel="0" collapsed="false">
      <c r="B8" s="54" t="s">
        <v>141</v>
      </c>
      <c r="C8" s="54" t="s">
        <v>141</v>
      </c>
      <c r="D8" s="54" t="s">
        <v>141</v>
      </c>
      <c r="E8" s="55" t="s">
        <v>141</v>
      </c>
      <c r="F8" s="54" t="s">
        <v>141</v>
      </c>
      <c r="G8" s="54" t="s">
        <v>141</v>
      </c>
      <c r="H8" s="54" t="s">
        <v>141</v>
      </c>
      <c r="I8" s="55" t="s">
        <v>141</v>
      </c>
      <c r="J8" s="54" t="s">
        <v>141</v>
      </c>
      <c r="K8" s="54" t="s">
        <v>141</v>
      </c>
      <c r="L8" s="54" t="s">
        <v>141</v>
      </c>
      <c r="M8" s="54" t="s">
        <v>141</v>
      </c>
      <c r="N8" s="54" t="s">
        <v>141</v>
      </c>
      <c r="O8" s="54" t="s">
        <v>141</v>
      </c>
      <c r="P8" s="54" t="s">
        <v>141</v>
      </c>
      <c r="Q8" s="54" t="s">
        <v>141</v>
      </c>
      <c r="R8" s="55" t="s">
        <v>141</v>
      </c>
    </row>
    <row r="9" customFormat="false" ht="12.75" hidden="false" customHeight="false" outlineLevel="0" collapsed="false">
      <c r="B9" s="56"/>
      <c r="C9" s="56"/>
      <c r="D9" s="56"/>
      <c r="E9" s="57"/>
      <c r="F9" s="56"/>
      <c r="G9" s="56"/>
      <c r="H9" s="56"/>
      <c r="I9" s="57"/>
      <c r="J9" s="56"/>
      <c r="K9" s="56"/>
      <c r="L9" s="56"/>
      <c r="M9" s="57"/>
      <c r="N9" s="56"/>
      <c r="O9" s="56"/>
      <c r="P9" s="56"/>
      <c r="Q9" s="58"/>
      <c r="R9" s="59"/>
    </row>
    <row r="10" customFormat="false" ht="12.75" hidden="false" customHeight="false" outlineLevel="0" collapsed="false">
      <c r="A10" s="60" t="s">
        <v>142</v>
      </c>
      <c r="B10" s="61" t="n">
        <v>71.1</v>
      </c>
      <c r="C10" s="61" t="n">
        <f aca="false">+B34</f>
        <v>72.4</v>
      </c>
      <c r="D10" s="61" t="n">
        <f aca="false">+C34</f>
        <v>70.6</v>
      </c>
      <c r="E10" s="62" t="n">
        <f aca="false">+B10</f>
        <v>71.1</v>
      </c>
      <c r="F10" s="61" t="n">
        <f aca="false">+D34</f>
        <v>78.2</v>
      </c>
      <c r="G10" s="61" t="n">
        <f aca="false">F34</f>
        <v>76.2</v>
      </c>
      <c r="H10" s="61" t="n">
        <f aca="false">G34</f>
        <v>75.7</v>
      </c>
      <c r="I10" s="62" t="n">
        <f aca="false">+F10</f>
        <v>78.2</v>
      </c>
      <c r="J10" s="61" t="n">
        <f aca="false">+H34</f>
        <v>75.7</v>
      </c>
      <c r="K10" s="61" t="n">
        <f aca="false">J34</f>
        <v>75.7</v>
      </c>
      <c r="L10" s="61" t="n">
        <f aca="false">K34</f>
        <v>75.7</v>
      </c>
      <c r="M10" s="62" t="n">
        <f aca="false">+J10</f>
        <v>75.7</v>
      </c>
      <c r="N10" s="61" t="n">
        <f aca="false">L34</f>
        <v>75.7</v>
      </c>
      <c r="O10" s="61" t="n">
        <f aca="false">N34</f>
        <v>75.7</v>
      </c>
      <c r="P10" s="61" t="n">
        <f aca="false">O34</f>
        <v>75.7</v>
      </c>
      <c r="Q10" s="62" t="n">
        <f aca="false">+N10</f>
        <v>75.7</v>
      </c>
      <c r="R10" s="63" t="n">
        <f aca="false">+B10</f>
        <v>71.1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</row>
    <row r="11" customFormat="false" ht="12.75" hidden="false" customHeight="false" outlineLevel="0" collapsed="false">
      <c r="A11" s="65"/>
      <c r="B11" s="66"/>
      <c r="C11" s="66"/>
      <c r="D11" s="66"/>
      <c r="E11" s="67"/>
      <c r="F11" s="66"/>
      <c r="G11" s="66"/>
      <c r="H11" s="66"/>
      <c r="I11" s="67"/>
      <c r="J11" s="66"/>
      <c r="K11" s="66"/>
      <c r="L11" s="66"/>
      <c r="M11" s="67"/>
      <c r="N11" s="66"/>
      <c r="O11" s="66"/>
      <c r="P11" s="66"/>
      <c r="Q11" s="67"/>
      <c r="R11" s="68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</row>
    <row r="12" customFormat="false" ht="12.75" hidden="false" customHeight="false" outlineLevel="0" collapsed="false">
      <c r="A12" s="69" t="s">
        <v>143</v>
      </c>
      <c r="B12" s="66"/>
      <c r="C12" s="66"/>
      <c r="D12" s="66"/>
      <c r="E12" s="67"/>
      <c r="F12" s="66"/>
      <c r="G12" s="66"/>
      <c r="H12" s="66"/>
      <c r="I12" s="67"/>
      <c r="J12" s="66"/>
      <c r="K12" s="66"/>
      <c r="L12" s="66"/>
      <c r="M12" s="67"/>
      <c r="N12" s="66"/>
      <c r="O12" s="66"/>
      <c r="P12" s="66"/>
      <c r="Q12" s="67"/>
      <c r="R12" s="68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</row>
    <row r="13" customFormat="false" ht="12.75" hidden="false" customHeight="false" outlineLevel="0" collapsed="false">
      <c r="A13" s="65" t="s">
        <v>144</v>
      </c>
      <c r="B13" s="66" t="n">
        <v>5.1</v>
      </c>
      <c r="C13" s="66" t="n">
        <v>5.2</v>
      </c>
      <c r="D13" s="66" t="n">
        <v>5.3</v>
      </c>
      <c r="E13" s="67" t="n">
        <f aca="false">SUM(B13:D13)</f>
        <v>15.6</v>
      </c>
      <c r="F13" s="66" t="n">
        <v>4.9</v>
      </c>
      <c r="G13" s="66" t="n">
        <v>5.2</v>
      </c>
      <c r="H13" s="66" t="n">
        <v>0</v>
      </c>
      <c r="I13" s="67" t="n">
        <f aca="false">SUM(F13:H13)</f>
        <v>10.1</v>
      </c>
      <c r="J13" s="66" t="n">
        <v>0</v>
      </c>
      <c r="K13" s="66" t="n">
        <v>0</v>
      </c>
      <c r="L13" s="66" t="n">
        <v>0</v>
      </c>
      <c r="M13" s="67" t="n">
        <f aca="false">SUM(J13:L13)</f>
        <v>0</v>
      </c>
      <c r="N13" s="66" t="n">
        <v>0</v>
      </c>
      <c r="O13" s="66" t="n">
        <v>0</v>
      </c>
      <c r="P13" s="66" t="n">
        <v>0</v>
      </c>
      <c r="Q13" s="67" t="n">
        <f aca="false">SUM(N13:P13)</f>
        <v>0</v>
      </c>
      <c r="R13" s="68" t="n">
        <f aca="false">+E13+I13+M13+Q13</f>
        <v>25.7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</row>
    <row r="14" customFormat="false" ht="12.75" hidden="false" customHeight="false" outlineLevel="0" collapsed="false">
      <c r="A14" s="65" t="s">
        <v>145</v>
      </c>
      <c r="B14" s="66" t="n">
        <v>5.4</v>
      </c>
      <c r="C14" s="66" t="n">
        <v>5.5</v>
      </c>
      <c r="D14" s="66" t="n">
        <v>5.4</v>
      </c>
      <c r="E14" s="67" t="n">
        <f aca="false">SUM(B14:D14)</f>
        <v>16.3</v>
      </c>
      <c r="F14" s="66" t="n">
        <v>5.7</v>
      </c>
      <c r="G14" s="66" t="n">
        <v>5.6</v>
      </c>
      <c r="H14" s="66" t="n">
        <v>0</v>
      </c>
      <c r="I14" s="67" t="n">
        <f aca="false">SUM(F14:H14)</f>
        <v>11.3</v>
      </c>
      <c r="J14" s="66" t="n">
        <v>0</v>
      </c>
      <c r="K14" s="66" t="n">
        <v>0</v>
      </c>
      <c r="L14" s="66" t="n">
        <v>0</v>
      </c>
      <c r="M14" s="67" t="n">
        <f aca="false">SUM(J14:L14)</f>
        <v>0</v>
      </c>
      <c r="N14" s="66" t="n">
        <v>0</v>
      </c>
      <c r="O14" s="66" t="n">
        <v>0</v>
      </c>
      <c r="P14" s="66" t="n">
        <v>0</v>
      </c>
      <c r="Q14" s="67" t="n">
        <f aca="false">SUM(N14:P14)</f>
        <v>0</v>
      </c>
      <c r="R14" s="68" t="n">
        <f aca="false">+E14+I14+M14+Q14</f>
        <v>27.6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2.75" hidden="false" customHeight="false" outlineLevel="0" collapsed="false">
      <c r="A15" s="65" t="s">
        <v>146</v>
      </c>
      <c r="B15" s="66" t="n">
        <v>0.1</v>
      </c>
      <c r="C15" s="66" t="n">
        <v>0.1</v>
      </c>
      <c r="D15" s="70" t="n">
        <v>0.1</v>
      </c>
      <c r="E15" s="67" t="n">
        <f aca="false">SUM(B15:D15)</f>
        <v>0.3</v>
      </c>
      <c r="F15" s="66" t="n">
        <v>0.1</v>
      </c>
      <c r="G15" s="66" t="n">
        <v>0.1</v>
      </c>
      <c r="H15" s="66" t="n">
        <v>0</v>
      </c>
      <c r="I15" s="67" t="n">
        <f aca="false">SUM(F15:H15)</f>
        <v>0.2</v>
      </c>
      <c r="J15" s="66" t="n">
        <v>0</v>
      </c>
      <c r="K15" s="66" t="n">
        <v>0</v>
      </c>
      <c r="L15" s="66" t="n">
        <v>0</v>
      </c>
      <c r="M15" s="67" t="n">
        <f aca="false">SUM(J15:L15)</f>
        <v>0</v>
      </c>
      <c r="N15" s="66" t="n">
        <v>0</v>
      </c>
      <c r="O15" s="66" t="n">
        <v>0</v>
      </c>
      <c r="P15" s="66" t="n">
        <v>0</v>
      </c>
      <c r="Q15" s="67" t="n">
        <f aca="false">SUM(N15:P15)</f>
        <v>0</v>
      </c>
      <c r="R15" s="68" t="n">
        <f aca="false">+E15+I15+M15+Q15</f>
        <v>0.5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</row>
    <row r="16" customFormat="false" ht="12.75" hidden="false" customHeight="false" outlineLevel="0" collapsed="false">
      <c r="A16" s="65" t="s">
        <v>147</v>
      </c>
      <c r="B16" s="66" t="n">
        <v>0.3</v>
      </c>
      <c r="C16" s="66" t="n">
        <v>0.2</v>
      </c>
      <c r="D16" s="66" t="n">
        <v>0.2</v>
      </c>
      <c r="E16" s="67" t="n">
        <f aca="false">SUM(B16:D16)</f>
        <v>0.7</v>
      </c>
      <c r="F16" s="66" t="n">
        <v>0.2</v>
      </c>
      <c r="G16" s="66" t="n">
        <v>0.1</v>
      </c>
      <c r="H16" s="66" t="n">
        <v>0</v>
      </c>
      <c r="I16" s="67" t="n">
        <f aca="false">SUM(F16:H16)</f>
        <v>0.3</v>
      </c>
      <c r="J16" s="66" t="n">
        <v>0</v>
      </c>
      <c r="K16" s="66" t="n">
        <v>0</v>
      </c>
      <c r="L16" s="66" t="n">
        <v>0</v>
      </c>
      <c r="M16" s="67" t="n">
        <f aca="false">SUM(J16:L16)</f>
        <v>0</v>
      </c>
      <c r="N16" s="66" t="n">
        <v>0</v>
      </c>
      <c r="O16" s="66" t="n">
        <v>0</v>
      </c>
      <c r="P16" s="66" t="n">
        <v>0</v>
      </c>
      <c r="Q16" s="67" t="n">
        <f aca="false">SUM(N16:P16)</f>
        <v>0</v>
      </c>
      <c r="R16" s="68" t="n">
        <f aca="false">+E16+I16+M16+Q16</f>
        <v>1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</row>
    <row r="17" customFormat="false" ht="12.75" hidden="false" customHeight="false" outlineLevel="0" collapsed="false">
      <c r="A17" s="65" t="s">
        <v>148</v>
      </c>
      <c r="B17" s="66" t="n">
        <v>7.9</v>
      </c>
      <c r="C17" s="66" t="n">
        <v>2</v>
      </c>
      <c r="D17" s="66" t="n">
        <v>34.2</v>
      </c>
      <c r="E17" s="67" t="n">
        <f aca="false">SUM(B17:D17)</f>
        <v>44.1</v>
      </c>
      <c r="F17" s="66" t="n">
        <v>11.4</v>
      </c>
      <c r="G17" s="66" t="n">
        <v>0.7</v>
      </c>
      <c r="H17" s="66" t="n">
        <v>0</v>
      </c>
      <c r="I17" s="67" t="n">
        <f aca="false">SUM(F17:H17)</f>
        <v>12.1</v>
      </c>
      <c r="J17" s="66" t="n">
        <v>0</v>
      </c>
      <c r="K17" s="66" t="n">
        <v>0</v>
      </c>
      <c r="L17" s="66" t="n">
        <v>0</v>
      </c>
      <c r="M17" s="67" t="n">
        <f aca="false">SUM(J17:L17)</f>
        <v>0</v>
      </c>
      <c r="N17" s="66" t="n">
        <v>0</v>
      </c>
      <c r="O17" s="66" t="n">
        <v>0</v>
      </c>
      <c r="P17" s="66" t="n">
        <v>0</v>
      </c>
      <c r="Q17" s="67" t="n">
        <f aca="false">SUM(N17:P17)</f>
        <v>0</v>
      </c>
      <c r="R17" s="68" t="n">
        <f aca="false">+E17+I17+M17+Q17</f>
        <v>56.2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</row>
    <row r="18" customFormat="false" ht="12.75" hidden="false" customHeight="false" outlineLevel="0" collapsed="false">
      <c r="A18" s="65" t="s">
        <v>149</v>
      </c>
      <c r="B18" s="66" t="n">
        <v>22.9</v>
      </c>
      <c r="C18" s="66" t="n">
        <v>21.8</v>
      </c>
      <c r="D18" s="66" t="n">
        <v>12.3</v>
      </c>
      <c r="E18" s="67" t="n">
        <f aca="false">SUM(B18:D18)</f>
        <v>57</v>
      </c>
      <c r="F18" s="66" t="n">
        <v>6</v>
      </c>
      <c r="G18" s="66" t="n">
        <v>11.7</v>
      </c>
      <c r="H18" s="66" t="n">
        <v>0</v>
      </c>
      <c r="I18" s="67" t="n">
        <f aca="false">SUM(F18:H18)</f>
        <v>17.7</v>
      </c>
      <c r="J18" s="66" t="n">
        <v>0</v>
      </c>
      <c r="K18" s="66" t="n">
        <v>0</v>
      </c>
      <c r="L18" s="66" t="n">
        <v>0</v>
      </c>
      <c r="M18" s="67" t="n">
        <f aca="false">SUM(J18:L18)</f>
        <v>0</v>
      </c>
      <c r="N18" s="66" t="n">
        <v>0</v>
      </c>
      <c r="O18" s="66" t="n">
        <v>0</v>
      </c>
      <c r="P18" s="66" t="n">
        <v>0</v>
      </c>
      <c r="Q18" s="67" t="n">
        <f aca="false">SUM(N18:P18)</f>
        <v>0</v>
      </c>
      <c r="R18" s="68" t="n">
        <f aca="false">+E18+I18+M18+Q18</f>
        <v>74.7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</row>
    <row r="19" customFormat="false" ht="12.75" hidden="false" customHeight="false" outlineLevel="0" collapsed="false">
      <c r="A19" s="65" t="s">
        <v>150</v>
      </c>
      <c r="B19" s="71" t="n">
        <v>0</v>
      </c>
      <c r="C19" s="71" t="n">
        <v>0</v>
      </c>
      <c r="D19" s="71" t="n">
        <v>0</v>
      </c>
      <c r="E19" s="72" t="n">
        <f aca="false">SUM(B19:D19)</f>
        <v>0</v>
      </c>
      <c r="F19" s="71" t="n">
        <v>0</v>
      </c>
      <c r="G19" s="71" t="n">
        <v>0</v>
      </c>
      <c r="H19" s="71" t="n">
        <v>0</v>
      </c>
      <c r="I19" s="72" t="n">
        <f aca="false">SUM(F19:H19)</f>
        <v>0</v>
      </c>
      <c r="J19" s="71" t="n">
        <v>0</v>
      </c>
      <c r="K19" s="71" t="n">
        <v>0</v>
      </c>
      <c r="L19" s="71" t="n">
        <v>0</v>
      </c>
      <c r="M19" s="72" t="n">
        <f aca="false">SUM(J19:L19)</f>
        <v>0</v>
      </c>
      <c r="N19" s="71" t="n">
        <v>0</v>
      </c>
      <c r="O19" s="71" t="n">
        <v>0</v>
      </c>
      <c r="P19" s="71" t="n">
        <v>0</v>
      </c>
      <c r="Q19" s="72" t="n">
        <f aca="false">SUM(N19:P19)</f>
        <v>0</v>
      </c>
      <c r="R19" s="72" t="n">
        <f aca="false">+E19+I19+M19+Q19</f>
        <v>0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2.75" hidden="false" customHeight="false" outlineLevel="0" collapsed="false">
      <c r="A20" s="60" t="s">
        <v>151</v>
      </c>
      <c r="B20" s="73" t="n">
        <f aca="false">SUM(B13:B19)</f>
        <v>41.7</v>
      </c>
      <c r="C20" s="73" t="n">
        <f aca="false">SUM(C13:C19)</f>
        <v>34.8</v>
      </c>
      <c r="D20" s="73" t="n">
        <f aca="false">SUM(D13:D19)</f>
        <v>57.5</v>
      </c>
      <c r="E20" s="62" t="n">
        <f aca="false">SUM(E13:E19)</f>
        <v>134</v>
      </c>
      <c r="F20" s="73" t="n">
        <f aca="false">SUM(F13:F19)</f>
        <v>28.3</v>
      </c>
      <c r="G20" s="73" t="n">
        <f aca="false">SUM(G13:G19)</f>
        <v>23.4</v>
      </c>
      <c r="H20" s="73" t="n">
        <f aca="false">SUM(H13:H19)</f>
        <v>0</v>
      </c>
      <c r="I20" s="62" t="n">
        <f aca="false">SUM(I13:I19)</f>
        <v>51.7</v>
      </c>
      <c r="J20" s="73" t="n">
        <f aca="false">SUM(J13:J19)</f>
        <v>0</v>
      </c>
      <c r="K20" s="73" t="n">
        <f aca="false">SUM(K13:K19)</f>
        <v>0</v>
      </c>
      <c r="L20" s="73" t="n">
        <f aca="false">SUM(L13:L19)</f>
        <v>0</v>
      </c>
      <c r="M20" s="62" t="n">
        <f aca="false">SUM(M13:M19)</f>
        <v>0</v>
      </c>
      <c r="N20" s="73" t="n">
        <f aca="false">SUM(N13:N19)</f>
        <v>0</v>
      </c>
      <c r="O20" s="73" t="n">
        <f aca="false">SUM(O13:O19)</f>
        <v>0</v>
      </c>
      <c r="P20" s="73" t="n">
        <f aca="false">SUM(P13:P19)</f>
        <v>0</v>
      </c>
      <c r="Q20" s="62" t="n">
        <f aca="false">SUM(Q13:Q19)</f>
        <v>0</v>
      </c>
      <c r="R20" s="62" t="n">
        <f aca="false">SUM(R13:R19)</f>
        <v>185.7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65"/>
      <c r="B21" s="66"/>
      <c r="C21" s="66"/>
      <c r="D21" s="66"/>
      <c r="E21" s="67"/>
      <c r="F21" s="66"/>
      <c r="G21" s="66"/>
      <c r="H21" s="66"/>
      <c r="I21" s="67"/>
      <c r="J21" s="66"/>
      <c r="K21" s="66"/>
      <c r="L21" s="66"/>
      <c r="M21" s="67"/>
      <c r="N21" s="66"/>
      <c r="O21" s="66"/>
      <c r="P21" s="66"/>
      <c r="Q21" s="67"/>
      <c r="R21" s="68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2.75" hidden="false" customHeight="false" outlineLevel="0" collapsed="false">
      <c r="A22" s="69" t="s">
        <v>152</v>
      </c>
      <c r="B22" s="66"/>
      <c r="C22" s="66"/>
      <c r="D22" s="70" t="s">
        <v>13</v>
      </c>
      <c r="E22" s="67"/>
      <c r="F22" s="66"/>
      <c r="G22" s="66"/>
      <c r="H22" s="66"/>
      <c r="I22" s="67"/>
      <c r="J22" s="66"/>
      <c r="K22" s="66"/>
      <c r="L22" s="66"/>
      <c r="M22" s="67"/>
      <c r="N22" s="66"/>
      <c r="O22" s="66"/>
      <c r="P22" s="66"/>
      <c r="Q22" s="67"/>
      <c r="R22" s="68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12.75" hidden="false" customHeight="false" outlineLevel="0" collapsed="false">
      <c r="A23" s="65" t="s">
        <v>153</v>
      </c>
      <c r="B23" s="74" t="n">
        <v>-7.8</v>
      </c>
      <c r="C23" s="74" t="n">
        <v>-7.9</v>
      </c>
      <c r="D23" s="74" t="n">
        <v>0.1</v>
      </c>
      <c r="E23" s="67" t="n">
        <f aca="false">SUM(B23:D23)</f>
        <v>-15.6</v>
      </c>
      <c r="F23" s="74" t="n">
        <v>1.2</v>
      </c>
      <c r="G23" s="74" t="n">
        <v>7.1</v>
      </c>
      <c r="H23" s="74" t="n">
        <v>0</v>
      </c>
      <c r="I23" s="67" t="n">
        <f aca="false">SUM(F23:H23)</f>
        <v>8.3</v>
      </c>
      <c r="J23" s="74" t="n">
        <v>0</v>
      </c>
      <c r="K23" s="74" t="n">
        <v>0</v>
      </c>
      <c r="L23" s="74" t="n">
        <v>0</v>
      </c>
      <c r="M23" s="67" t="n">
        <f aca="false">SUM(J23:L23)</f>
        <v>0</v>
      </c>
      <c r="N23" s="74" t="n">
        <v>0</v>
      </c>
      <c r="O23" s="74" t="n">
        <v>0</v>
      </c>
      <c r="P23" s="74" t="n">
        <v>0</v>
      </c>
      <c r="Q23" s="67" t="n">
        <f aca="false">SUM(N23:P23)</f>
        <v>0</v>
      </c>
      <c r="R23" s="68" t="n">
        <f aca="false">+E23+I23+M23+Q23</f>
        <v>-7.3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12.75" hidden="false" customHeight="false" outlineLevel="0" collapsed="false">
      <c r="A24" s="65" t="s">
        <v>154</v>
      </c>
      <c r="B24" s="74" t="n">
        <v>-12.1</v>
      </c>
      <c r="C24" s="74" t="n">
        <v>-11.6</v>
      </c>
      <c r="D24" s="74" t="n">
        <v>-12.2</v>
      </c>
      <c r="E24" s="67" t="n">
        <f aca="false">SUM(B24:D24)</f>
        <v>-35.9</v>
      </c>
      <c r="F24" s="74" t="n">
        <v>-11.4</v>
      </c>
      <c r="G24" s="74" t="n">
        <v>-9.9</v>
      </c>
      <c r="H24" s="74" t="n">
        <v>0</v>
      </c>
      <c r="I24" s="67" t="n">
        <f aca="false">SUM(F24:H24)</f>
        <v>-21.3</v>
      </c>
      <c r="J24" s="74" t="n">
        <v>0</v>
      </c>
      <c r="K24" s="74" t="n">
        <v>0</v>
      </c>
      <c r="L24" s="74" t="n">
        <v>0</v>
      </c>
      <c r="M24" s="67" t="n">
        <f aca="false">SUM(J24:L24)</f>
        <v>0</v>
      </c>
      <c r="N24" s="74" t="n">
        <v>0</v>
      </c>
      <c r="O24" s="74" t="n">
        <v>0</v>
      </c>
      <c r="P24" s="74" t="n">
        <v>0</v>
      </c>
      <c r="Q24" s="67" t="n">
        <f aca="false">SUM(N24:P24)</f>
        <v>0</v>
      </c>
      <c r="R24" s="68" t="n">
        <f aca="false">+E24+I24+M24+Q24</f>
        <v>-57.2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2.75" hidden="false" customHeight="false" outlineLevel="0" collapsed="false">
      <c r="A25" s="65" t="s">
        <v>155</v>
      </c>
      <c r="B25" s="74" t="n">
        <v>-1.2</v>
      </c>
      <c r="C25" s="74" t="n">
        <v>0</v>
      </c>
      <c r="D25" s="74" t="n">
        <v>0</v>
      </c>
      <c r="E25" s="67" t="n">
        <f aca="false">SUM(B25:D25)</f>
        <v>-1.2</v>
      </c>
      <c r="F25" s="74" t="n">
        <v>-0.4</v>
      </c>
      <c r="G25" s="74" t="n">
        <v>0</v>
      </c>
      <c r="H25" s="74" t="n">
        <v>0</v>
      </c>
      <c r="I25" s="67" t="n">
        <f aca="false">SUM(F25:H25)</f>
        <v>-0.4</v>
      </c>
      <c r="J25" s="74" t="n">
        <v>0</v>
      </c>
      <c r="K25" s="74" t="n">
        <v>0</v>
      </c>
      <c r="L25" s="74" t="n">
        <v>0</v>
      </c>
      <c r="M25" s="67" t="n">
        <f aca="false">SUM(J25:L25)</f>
        <v>0</v>
      </c>
      <c r="N25" s="74" t="n">
        <v>0</v>
      </c>
      <c r="O25" s="74" t="n">
        <v>0</v>
      </c>
      <c r="P25" s="74" t="n">
        <v>0</v>
      </c>
      <c r="Q25" s="67" t="n">
        <f aca="false">SUM(N25:P25)</f>
        <v>0</v>
      </c>
      <c r="R25" s="68" t="n">
        <f aca="false">+E25+I25+M25+Q25</f>
        <v>-1.6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65" t="s">
        <v>156</v>
      </c>
      <c r="B26" s="74" t="n">
        <v>0</v>
      </c>
      <c r="C26" s="74" t="n">
        <v>0</v>
      </c>
      <c r="D26" s="74" t="n">
        <v>0</v>
      </c>
      <c r="E26" s="67" t="n">
        <f aca="false">SUM(B26:D26)</f>
        <v>0</v>
      </c>
      <c r="F26" s="74" t="n">
        <v>-10.4</v>
      </c>
      <c r="G26" s="74" t="n">
        <v>-5</v>
      </c>
      <c r="H26" s="74" t="n">
        <v>0</v>
      </c>
      <c r="I26" s="67" t="n">
        <f aca="false">SUM(F26:H26)</f>
        <v>-15.4</v>
      </c>
      <c r="J26" s="74" t="n">
        <v>0</v>
      </c>
      <c r="K26" s="74" t="n">
        <v>0</v>
      </c>
      <c r="L26" s="74" t="n">
        <v>0</v>
      </c>
      <c r="M26" s="67" t="n">
        <f aca="false">SUM(J26:L26)</f>
        <v>0</v>
      </c>
      <c r="N26" s="74" t="n">
        <v>0</v>
      </c>
      <c r="O26" s="74" t="n">
        <v>0</v>
      </c>
      <c r="P26" s="74" t="n">
        <v>0</v>
      </c>
      <c r="Q26" s="67" t="n">
        <f aca="false">SUM(N26:P26)</f>
        <v>0</v>
      </c>
      <c r="R26" s="68" t="n">
        <f aca="false">+E26+I26+M26+Q26</f>
        <v>-15.4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2.75" hidden="false" customHeight="false" outlineLevel="0" collapsed="false">
      <c r="A27" s="65" t="s">
        <v>157</v>
      </c>
      <c r="B27" s="74" t="n">
        <v>-22.9</v>
      </c>
      <c r="C27" s="74" t="n">
        <v>-21.8</v>
      </c>
      <c r="D27" s="74" t="n">
        <v>-12.3</v>
      </c>
      <c r="E27" s="67" t="n">
        <f aca="false">SUM(B27:D27)</f>
        <v>-57</v>
      </c>
      <c r="F27" s="74" t="n">
        <v>-6</v>
      </c>
      <c r="G27" s="74" t="n">
        <v>-11.7</v>
      </c>
      <c r="H27" s="74" t="n">
        <v>0</v>
      </c>
      <c r="I27" s="67" t="n">
        <f aca="false">SUM(F27:H27)</f>
        <v>-17.7</v>
      </c>
      <c r="J27" s="74" t="n">
        <v>0</v>
      </c>
      <c r="K27" s="74" t="n">
        <v>0</v>
      </c>
      <c r="L27" s="74" t="n">
        <v>0</v>
      </c>
      <c r="M27" s="67" t="n">
        <f aca="false">SUM(J27:L27)</f>
        <v>0</v>
      </c>
      <c r="N27" s="74" t="n">
        <v>0</v>
      </c>
      <c r="O27" s="74" t="n">
        <v>0</v>
      </c>
      <c r="P27" s="74" t="n">
        <v>0</v>
      </c>
      <c r="Q27" s="67" t="n">
        <f aca="false">SUM(N27:P27)</f>
        <v>0</v>
      </c>
      <c r="R27" s="68" t="n">
        <f aca="false">+E27+I27+M27+Q27</f>
        <v>-74.7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2.75" hidden="false" customHeight="false" outlineLevel="0" collapsed="false">
      <c r="A28" s="65" t="s">
        <v>158</v>
      </c>
      <c r="B28" s="74" t="n">
        <v>3.6</v>
      </c>
      <c r="C28" s="74" t="n">
        <v>4.7</v>
      </c>
      <c r="D28" s="74" t="n">
        <v>-25.5</v>
      </c>
      <c r="E28" s="67" t="n">
        <f aca="false">SUM(B28:D28)</f>
        <v>-17.2</v>
      </c>
      <c r="F28" s="74" t="n">
        <v>-3.3</v>
      </c>
      <c r="G28" s="74" t="n">
        <v>-4.4</v>
      </c>
      <c r="H28" s="74" t="n">
        <v>0</v>
      </c>
      <c r="I28" s="67" t="n">
        <f aca="false">SUM(F28:H28)</f>
        <v>-7.7</v>
      </c>
      <c r="J28" s="74" t="n">
        <v>0</v>
      </c>
      <c r="K28" s="74" t="n">
        <v>0</v>
      </c>
      <c r="L28" s="74" t="n">
        <v>0</v>
      </c>
      <c r="M28" s="67" t="n">
        <f aca="false">SUM(J28:L28)</f>
        <v>0</v>
      </c>
      <c r="N28" s="74" t="n">
        <v>0</v>
      </c>
      <c r="O28" s="74" t="n">
        <v>0</v>
      </c>
      <c r="P28" s="74" t="n">
        <v>0</v>
      </c>
      <c r="Q28" s="67" t="n">
        <f aca="false">SUM(N28:P28)</f>
        <v>0</v>
      </c>
      <c r="R28" s="68" t="n">
        <f aca="false">+E28+I28+M28+Q28</f>
        <v>-24.9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12.75" hidden="false" customHeight="false" outlineLevel="0" collapsed="false">
      <c r="A29" s="65" t="s">
        <v>159</v>
      </c>
      <c r="B29" s="74" t="n">
        <v>0</v>
      </c>
      <c r="C29" s="74" t="n">
        <v>0</v>
      </c>
      <c r="D29" s="74" t="n">
        <v>0</v>
      </c>
      <c r="E29" s="67" t="n">
        <f aca="false">SUM(B29:D29)</f>
        <v>0</v>
      </c>
      <c r="F29" s="74" t="n">
        <v>0</v>
      </c>
      <c r="G29" s="74" t="n">
        <v>0</v>
      </c>
      <c r="H29" s="74" t="n">
        <v>0</v>
      </c>
      <c r="I29" s="67" t="n">
        <f aca="false">SUM(F29:H29)</f>
        <v>0</v>
      </c>
      <c r="J29" s="74" t="n">
        <v>0</v>
      </c>
      <c r="K29" s="74" t="n">
        <v>0</v>
      </c>
      <c r="L29" s="74" t="n">
        <v>0</v>
      </c>
      <c r="M29" s="67" t="n">
        <f aca="false">SUM(J29:L29)</f>
        <v>0</v>
      </c>
      <c r="N29" s="74" t="n">
        <v>0</v>
      </c>
      <c r="O29" s="74" t="n">
        <v>0</v>
      </c>
      <c r="P29" s="74" t="n">
        <v>0</v>
      </c>
      <c r="Q29" s="67" t="n">
        <f aca="false">SUM(N29:P29)</f>
        <v>0</v>
      </c>
      <c r="R29" s="68" t="n">
        <f aca="false">+E29+I29+M29+Q29</f>
        <v>0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12.75" hidden="false" customHeight="false" outlineLevel="0" collapsed="false">
      <c r="A30" s="65" t="s">
        <v>160</v>
      </c>
      <c r="B30" s="74" t="n">
        <v>0</v>
      </c>
      <c r="C30" s="74" t="n">
        <v>0</v>
      </c>
      <c r="D30" s="74" t="n">
        <v>0</v>
      </c>
      <c r="E30" s="67" t="n">
        <f aca="false">SUM(B30:D30)</f>
        <v>0</v>
      </c>
      <c r="F30" s="74" t="n">
        <v>0</v>
      </c>
      <c r="G30" s="74" t="n">
        <v>0</v>
      </c>
      <c r="H30" s="74" t="n">
        <v>0</v>
      </c>
      <c r="I30" s="67" t="n">
        <f aca="false">SUM(F30:H30)</f>
        <v>0</v>
      </c>
      <c r="J30" s="74" t="n">
        <v>0</v>
      </c>
      <c r="K30" s="74" t="n">
        <v>0</v>
      </c>
      <c r="L30" s="74" t="n">
        <v>0</v>
      </c>
      <c r="M30" s="67" t="n">
        <f aca="false">SUM(J30:L30)</f>
        <v>0</v>
      </c>
      <c r="N30" s="74" t="n">
        <v>0</v>
      </c>
      <c r="O30" s="74" t="n">
        <v>0</v>
      </c>
      <c r="P30" s="74" t="n">
        <v>0</v>
      </c>
      <c r="Q30" s="67" t="n">
        <f aca="false">SUM(N30:P30)</f>
        <v>0</v>
      </c>
      <c r="R30" s="68" t="n">
        <f aca="false">+E30+I30+M30+Q30</f>
        <v>0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</row>
    <row r="31" customFormat="false" ht="12.75" hidden="false" customHeight="false" outlineLevel="0" collapsed="false">
      <c r="A31" s="65" t="s">
        <v>161</v>
      </c>
      <c r="B31" s="75" t="n">
        <v>0</v>
      </c>
      <c r="C31" s="75" t="n">
        <v>0</v>
      </c>
      <c r="D31" s="75" t="n">
        <v>0</v>
      </c>
      <c r="E31" s="72" t="n">
        <f aca="false">SUM(B31:D31)</f>
        <v>0</v>
      </c>
      <c r="F31" s="75" t="n">
        <v>0</v>
      </c>
      <c r="G31" s="75" t="n">
        <v>0</v>
      </c>
      <c r="H31" s="75" t="n">
        <v>0</v>
      </c>
      <c r="I31" s="72" t="n">
        <f aca="false">SUM(F31:H31)</f>
        <v>0</v>
      </c>
      <c r="J31" s="75" t="n">
        <v>0</v>
      </c>
      <c r="K31" s="75" t="n">
        <v>0</v>
      </c>
      <c r="L31" s="75" t="n">
        <v>0</v>
      </c>
      <c r="M31" s="72" t="n">
        <f aca="false">SUM(J31:L31)</f>
        <v>0</v>
      </c>
      <c r="N31" s="75" t="n">
        <v>0</v>
      </c>
      <c r="O31" s="75" t="n">
        <v>0</v>
      </c>
      <c r="P31" s="75" t="n">
        <v>0</v>
      </c>
      <c r="Q31" s="72" t="n">
        <f aca="false">SUM(N31:P31)</f>
        <v>0</v>
      </c>
      <c r="R31" s="72" t="n">
        <f aca="false">+E31+I31+M31+Q31</f>
        <v>0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12.75" hidden="false" customHeight="false" outlineLevel="0" collapsed="false">
      <c r="A32" s="60" t="s">
        <v>162</v>
      </c>
      <c r="B32" s="76" t="n">
        <f aca="false">SUM(B23:B31)</f>
        <v>-40.4</v>
      </c>
      <c r="C32" s="76" t="n">
        <f aca="false">SUM(C23:C31)</f>
        <v>-36.6</v>
      </c>
      <c r="D32" s="76" t="n">
        <f aca="false">SUM(D23:D31)</f>
        <v>-49.9</v>
      </c>
      <c r="E32" s="77" t="n">
        <f aca="false">SUM(E23:E31)</f>
        <v>-126.9</v>
      </c>
      <c r="F32" s="76" t="n">
        <f aca="false">SUM(F23:F31)</f>
        <v>-30.3</v>
      </c>
      <c r="G32" s="76" t="n">
        <f aca="false">SUM(G23:G31)</f>
        <v>-23.9</v>
      </c>
      <c r="H32" s="76" t="n">
        <f aca="false">SUM(H23:H31)</f>
        <v>0</v>
      </c>
      <c r="I32" s="77" t="n">
        <f aca="false">SUM(I23:I31)</f>
        <v>-54.2</v>
      </c>
      <c r="J32" s="76" t="n">
        <f aca="false">SUM(J23:J31)</f>
        <v>0</v>
      </c>
      <c r="K32" s="76" t="n">
        <f aca="false">SUM(K23:K31)</f>
        <v>0</v>
      </c>
      <c r="L32" s="76" t="n">
        <f aca="false">SUM(L23:L31)</f>
        <v>0</v>
      </c>
      <c r="M32" s="77" t="n">
        <f aca="false">SUM(M23:M31)</f>
        <v>0</v>
      </c>
      <c r="N32" s="76" t="n">
        <f aca="false">SUM(N23:N31)</f>
        <v>0</v>
      </c>
      <c r="O32" s="76" t="n">
        <f aca="false">SUM(O23:O31)</f>
        <v>0</v>
      </c>
      <c r="P32" s="76" t="n">
        <f aca="false">SUM(P23:P31)</f>
        <v>0</v>
      </c>
      <c r="Q32" s="77" t="n">
        <f aca="false">SUM(Q23:Q31)</f>
        <v>0</v>
      </c>
      <c r="R32" s="77" t="n">
        <f aca="false">SUM(R23:R31)</f>
        <v>-181.1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.75" hidden="false" customHeight="false" outlineLevel="0" collapsed="false">
      <c r="A33" s="65"/>
      <c r="B33" s="66"/>
      <c r="C33" s="66"/>
      <c r="D33" s="66"/>
      <c r="E33" s="67"/>
      <c r="F33" s="66"/>
      <c r="G33" s="66"/>
      <c r="H33" s="66"/>
      <c r="I33" s="67"/>
      <c r="J33" s="66"/>
      <c r="K33" s="66"/>
      <c r="L33" s="66"/>
      <c r="M33" s="67"/>
      <c r="N33" s="66"/>
      <c r="O33" s="66"/>
      <c r="P33" s="66"/>
      <c r="Q33" s="67"/>
      <c r="R33" s="68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12.75" hidden="false" customHeight="false" outlineLevel="0" collapsed="false">
      <c r="A34" s="60" t="s">
        <v>163</v>
      </c>
      <c r="B34" s="66" t="n">
        <f aca="false">+B10+B20+B32</f>
        <v>72.4</v>
      </c>
      <c r="C34" s="66" t="n">
        <f aca="false">+C10+C20+C32</f>
        <v>70.6</v>
      </c>
      <c r="D34" s="68" t="n">
        <f aca="false">+D10+D20+D32</f>
        <v>78.2</v>
      </c>
      <c r="E34" s="67" t="n">
        <f aca="false">+E10+E20+E32</f>
        <v>78.2</v>
      </c>
      <c r="F34" s="66" t="n">
        <f aca="false">+F10+F20+F32</f>
        <v>76.2</v>
      </c>
      <c r="G34" s="66" t="n">
        <f aca="false">+G10+G20+G32</f>
        <v>75.7</v>
      </c>
      <c r="H34" s="68" t="n">
        <f aca="false">+H10+H20+H32</f>
        <v>75.7</v>
      </c>
      <c r="I34" s="67" t="n">
        <f aca="false">+I10+I20+I32</f>
        <v>75.7</v>
      </c>
      <c r="J34" s="66" t="n">
        <f aca="false">+J10+J20+J32</f>
        <v>75.7</v>
      </c>
      <c r="K34" s="66" t="n">
        <f aca="false">+K10+K20+K32</f>
        <v>75.7</v>
      </c>
      <c r="L34" s="68" t="n">
        <f aca="false">+L10+L20+L32</f>
        <v>75.7</v>
      </c>
      <c r="M34" s="67" t="n">
        <f aca="false">+M10+M20+M32</f>
        <v>75.7</v>
      </c>
      <c r="N34" s="66" t="n">
        <f aca="false">+N10+N20+N32</f>
        <v>75.7</v>
      </c>
      <c r="O34" s="66" t="n">
        <f aca="false">+O10+O20+O32</f>
        <v>75.7</v>
      </c>
      <c r="P34" s="68" t="n">
        <f aca="false">+P10+P20+P32</f>
        <v>75.7</v>
      </c>
      <c r="Q34" s="67" t="n">
        <f aca="false">+Q10+Q20+Q32</f>
        <v>75.7</v>
      </c>
      <c r="R34" s="67" t="n">
        <f aca="false">+R10+R20+R32</f>
        <v>75.6999999999999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12.75" hidden="false" customHeight="false" outlineLevel="0" collapsed="false">
      <c r="A35" s="65"/>
      <c r="B35" s="66"/>
      <c r="C35" s="66"/>
      <c r="D35" s="66"/>
      <c r="E35" s="67"/>
      <c r="F35" s="66"/>
      <c r="G35" s="66"/>
      <c r="H35" s="66"/>
      <c r="I35" s="67"/>
      <c r="J35" s="66"/>
      <c r="K35" s="66"/>
      <c r="L35" s="66"/>
      <c r="M35" s="67"/>
      <c r="N35" s="66"/>
      <c r="O35" s="66"/>
      <c r="P35" s="66"/>
      <c r="Q35" s="67"/>
      <c r="R35" s="68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2.75" hidden="false" customHeight="false" outlineLevel="0" collapsed="false">
      <c r="A36" s="78" t="s">
        <v>164</v>
      </c>
      <c r="B36" s="66" t="n">
        <f aca="false">+B34*$B$39</f>
        <v>105.79812</v>
      </c>
      <c r="C36" s="66" t="n">
        <f aca="false">+C34*$C$39</f>
        <v>101.89698</v>
      </c>
      <c r="D36" s="66" t="n">
        <f aca="false">+D34*$D$39</f>
        <v>110.9658</v>
      </c>
      <c r="E36" s="67" t="n">
        <f aca="false">+E34*$D$39</f>
        <v>110.9658</v>
      </c>
      <c r="F36" s="66" t="n">
        <f aca="false">+F34*$F$39</f>
        <v>109.01172</v>
      </c>
      <c r="G36" s="66" t="n">
        <f aca="false">+G34*$G$39</f>
        <v>107.30475</v>
      </c>
      <c r="H36" s="66" t="n">
        <f aca="false">+H34*$H$39</f>
        <v>110.62041</v>
      </c>
      <c r="I36" s="67" t="n">
        <f aca="false">+I34*$I$39</f>
        <v>110.62041</v>
      </c>
      <c r="J36" s="66" t="n">
        <f aca="false">+J34*$J$39</f>
        <v>110.62041</v>
      </c>
      <c r="K36" s="66" t="n">
        <f aca="false">+K34*$K$39</f>
        <v>110.62041</v>
      </c>
      <c r="L36" s="66" t="n">
        <f aca="false">+L34*$L$39</f>
        <v>110.62041</v>
      </c>
      <c r="M36" s="67" t="n">
        <f aca="false">+M34*$M$39</f>
        <v>110.62041</v>
      </c>
      <c r="N36" s="66" t="n">
        <f aca="false">+N34*$N$39</f>
        <v>110.62041</v>
      </c>
      <c r="O36" s="66" t="n">
        <f aca="false">+O34*$O$39</f>
        <v>110.62041</v>
      </c>
      <c r="P36" s="66" t="n">
        <f aca="false">+P34*$P$39</f>
        <v>110.62041</v>
      </c>
      <c r="Q36" s="67" t="n">
        <f aca="false">+Q34*$Q$39</f>
        <v>110.62041</v>
      </c>
      <c r="R36" s="67" t="n">
        <f aca="false">+R34*$R$39</f>
        <v>110.62041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12.75" hidden="false" customHeight="false" outlineLevel="0" collapsed="false">
      <c r="A37" s="65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0"/>
      <c r="R37" s="79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12.75" hidden="false" customHeight="false" outlineLevel="0" collapsed="false">
      <c r="A38" s="81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73"/>
      <c r="R38" s="66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2" hidden="false" customHeight="true" outlineLevel="0" collapsed="false">
      <c r="A39" s="64" t="s">
        <v>165</v>
      </c>
      <c r="B39" s="82" t="n">
        <v>1.4613</v>
      </c>
      <c r="C39" s="82" t="n">
        <v>1.4433</v>
      </c>
      <c r="D39" s="82" t="n">
        <v>1.419</v>
      </c>
      <c r="E39" s="82" t="n">
        <v>1.419</v>
      </c>
      <c r="F39" s="82" t="n">
        <v>1.4306</v>
      </c>
      <c r="G39" s="82" t="n">
        <v>1.4175</v>
      </c>
      <c r="H39" s="82" t="n">
        <v>1.4613</v>
      </c>
      <c r="I39" s="82" t="n">
        <v>1.4613</v>
      </c>
      <c r="J39" s="82" t="n">
        <v>1.4613</v>
      </c>
      <c r="K39" s="82" t="n">
        <v>1.4613</v>
      </c>
      <c r="L39" s="82" t="n">
        <v>1.4613</v>
      </c>
      <c r="M39" s="82" t="n">
        <v>1.4613</v>
      </c>
      <c r="N39" s="82" t="n">
        <v>1.4613</v>
      </c>
      <c r="O39" s="82" t="n">
        <v>1.4613</v>
      </c>
      <c r="P39" s="82" t="n">
        <v>1.4613</v>
      </c>
      <c r="Q39" s="82" t="n">
        <v>1.4613</v>
      </c>
      <c r="R39" s="82" t="n">
        <v>1.4613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2.7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0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</sheetData>
  <mergeCells count="8">
    <mergeCell ref="A1:R1"/>
    <mergeCell ref="A2:R2"/>
    <mergeCell ref="A3:R3"/>
    <mergeCell ref="A4:R4"/>
    <mergeCell ref="B6:E6"/>
    <mergeCell ref="F6:I6"/>
    <mergeCell ref="J6:M6"/>
    <mergeCell ref="N6:Q6"/>
  </mergeCells>
  <printOptions headings="false" gridLines="false" gridLinesSet="true" horizontalCentered="true" verticalCentered="false"/>
  <pageMargins left="0.25" right="0.25" top="0.984027777777778" bottom="0.7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reports/&amp;F - &amp;A&amp;R&amp;8date prepared:  04/01/00
&amp;D - &amp;T</oddFooter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3" min="3" style="0" width="3.7"/>
    <col collapsed="false" customWidth="true" hidden="false" outlineLevel="0" max="5" min="5" style="0" width="3.7"/>
    <col collapsed="false" customWidth="true" hidden="false" outlineLevel="0" max="7" min="7" style="0" width="2.7"/>
    <col collapsed="false" customWidth="true" hidden="false" outlineLevel="0" max="9" min="9" style="0" width="3.7"/>
    <col collapsed="false" customWidth="true" hidden="false" outlineLevel="0" max="11" min="11" style="0" width="2.7"/>
    <col collapsed="false" customWidth="true" hidden="false" outlineLevel="0" max="13" min="13" style="0" width="2.7"/>
    <col collapsed="false" customWidth="true" hidden="false" outlineLevel="0" max="15" min="15" style="0" width="2.7"/>
    <col collapsed="false" customWidth="true" hidden="false" outlineLevel="0" max="17" min="17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8" customFormat="false" ht="12.75" hidden="false" customHeight="false" outlineLevel="0" collapsed="false">
      <c r="D8" s="6"/>
      <c r="E8" s="6"/>
      <c r="F8" s="6" t="s">
        <v>168</v>
      </c>
      <c r="G8" s="6"/>
      <c r="H8" s="6"/>
      <c r="I8" s="6"/>
      <c r="J8" s="6" t="s">
        <v>168</v>
      </c>
      <c r="K8" s="6"/>
      <c r="L8" s="6" t="s">
        <v>6</v>
      </c>
      <c r="M8" s="6"/>
      <c r="N8" s="6" t="s">
        <v>169</v>
      </c>
      <c r="O8" s="6"/>
      <c r="P8" s="6" t="s">
        <v>131</v>
      </c>
      <c r="Q8" s="6"/>
      <c r="R8" s="6" t="s">
        <v>170</v>
      </c>
    </row>
    <row r="9" customFormat="false" ht="12.75" hidden="false" customHeight="false" outlineLevel="0" collapsed="false">
      <c r="D9" s="6"/>
      <c r="E9" s="6"/>
      <c r="F9" s="6" t="s">
        <v>171</v>
      </c>
      <c r="G9" s="6"/>
      <c r="H9" s="6" t="s">
        <v>53</v>
      </c>
      <c r="I9" s="6"/>
      <c r="J9" s="6" t="s">
        <v>171</v>
      </c>
      <c r="K9" s="6"/>
      <c r="L9" s="6" t="s">
        <v>172</v>
      </c>
      <c r="M9" s="6"/>
      <c r="N9" s="6" t="s">
        <v>173</v>
      </c>
      <c r="O9" s="6"/>
      <c r="P9" s="6" t="s">
        <v>174</v>
      </c>
      <c r="Q9" s="6"/>
      <c r="R9" s="6" t="s">
        <v>175</v>
      </c>
    </row>
    <row r="10" customFormat="false" ht="12.75" hidden="false" customHeight="false" outlineLevel="0" collapsed="false">
      <c r="D10" s="31" t="s">
        <v>176</v>
      </c>
      <c r="E10" s="6"/>
      <c r="F10" s="31" t="s">
        <v>177</v>
      </c>
      <c r="G10" s="6"/>
      <c r="H10" s="31" t="s">
        <v>178</v>
      </c>
      <c r="I10" s="6"/>
      <c r="J10" s="31" t="s">
        <v>179</v>
      </c>
      <c r="K10" s="6"/>
      <c r="L10" s="31" t="s">
        <v>178</v>
      </c>
      <c r="M10" s="6"/>
      <c r="N10" s="31" t="s">
        <v>180</v>
      </c>
      <c r="O10" s="6"/>
      <c r="P10" s="31" t="s">
        <v>181</v>
      </c>
      <c r="Q10" s="6"/>
      <c r="R10" s="31" t="s">
        <v>8</v>
      </c>
    </row>
    <row r="11" customFormat="false" ht="12.75" hidden="false" customHeight="false" outlineLevel="0" collapsed="false">
      <c r="A11" s="0" t="s">
        <v>182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customFormat="false" ht="12.75" hidden="false" customHeight="false" outlineLevel="0" collapsed="false">
      <c r="B12" s="8" t="s">
        <v>183</v>
      </c>
      <c r="G12" s="84"/>
      <c r="H12" s="84"/>
      <c r="I12" s="83"/>
      <c r="J12" s="83"/>
      <c r="K12" s="83"/>
      <c r="L12" s="83"/>
      <c r="M12" s="83"/>
      <c r="N12" s="83"/>
      <c r="O12" s="83"/>
      <c r="Q12" s="83"/>
    </row>
    <row r="13" customFormat="false" ht="12.75" hidden="false" customHeight="false" outlineLevel="0" collapsed="false">
      <c r="B13" s="0" t="s">
        <v>184</v>
      </c>
      <c r="F13" s="85" t="n">
        <v>18614</v>
      </c>
      <c r="G13" s="85"/>
      <c r="H13" s="9" t="n">
        <v>6338</v>
      </c>
      <c r="I13" s="85"/>
      <c r="J13" s="85"/>
      <c r="K13" s="85"/>
      <c r="L13" s="85" t="n">
        <v>14110</v>
      </c>
      <c r="M13" s="83"/>
      <c r="N13" s="83"/>
      <c r="O13" s="83"/>
      <c r="Q13" s="83"/>
    </row>
    <row r="14" customFormat="false" ht="12.75" hidden="false" customHeight="false" outlineLevel="0" collapsed="false">
      <c r="B14" s="0" t="s">
        <v>185</v>
      </c>
      <c r="F14" s="85" t="n">
        <v>15183</v>
      </c>
      <c r="G14" s="85"/>
      <c r="H14" s="85" t="n">
        <v>4456</v>
      </c>
      <c r="I14" s="85"/>
      <c r="J14" s="85"/>
      <c r="K14" s="85"/>
      <c r="L14" s="85" t="n">
        <v>16995</v>
      </c>
      <c r="M14" s="83"/>
      <c r="N14" s="83"/>
      <c r="O14" s="83"/>
      <c r="Q14" s="83"/>
    </row>
    <row r="15" customFormat="false" ht="12.75" hidden="false" customHeight="false" outlineLevel="0" collapsed="false">
      <c r="B15" s="0" t="s">
        <v>186</v>
      </c>
      <c r="F15" s="85" t="n">
        <v>11626</v>
      </c>
      <c r="G15" s="85"/>
      <c r="H15" s="85" t="n">
        <v>4574</v>
      </c>
      <c r="I15" s="85"/>
      <c r="J15" s="85"/>
      <c r="K15" s="85"/>
      <c r="L15" s="85" t="n">
        <v>10609</v>
      </c>
      <c r="M15" s="83"/>
      <c r="N15" s="83"/>
      <c r="O15" s="83"/>
      <c r="Q15" s="83"/>
    </row>
    <row r="16" customFormat="false" ht="12.75" hidden="false" customHeight="false" outlineLevel="0" collapsed="false">
      <c r="B16" s="0" t="s">
        <v>187</v>
      </c>
      <c r="F16" s="85" t="n">
        <v>2569</v>
      </c>
      <c r="G16" s="85"/>
      <c r="H16" s="85" t="n">
        <v>525</v>
      </c>
      <c r="I16" s="85"/>
      <c r="J16" s="85"/>
      <c r="K16" s="85"/>
      <c r="L16" s="85" t="n">
        <v>1341</v>
      </c>
      <c r="M16" s="83"/>
      <c r="N16" s="83"/>
      <c r="O16" s="83"/>
      <c r="Q16" s="83"/>
    </row>
    <row r="17" customFormat="false" ht="12.75" hidden="false" customHeight="false" outlineLevel="0" collapsed="false">
      <c r="F17" s="86" t="n">
        <f aca="false">SUM(F13:F16)</f>
        <v>47992</v>
      </c>
      <c r="G17" s="85"/>
      <c r="H17" s="86" t="n">
        <f aca="false">SUM(H13:H16)</f>
        <v>15893</v>
      </c>
      <c r="I17" s="85"/>
      <c r="J17" s="85"/>
      <c r="K17" s="85"/>
      <c r="L17" s="86" t="n">
        <f aca="false">SUM(L13:L16)</f>
        <v>43055</v>
      </c>
      <c r="M17" s="83"/>
      <c r="N17" s="83"/>
      <c r="O17" s="83"/>
      <c r="Q17" s="83"/>
    </row>
    <row r="18" customFormat="false" ht="12.75" hidden="false" customHeight="false" outlineLevel="0" collapsed="false">
      <c r="B18" s="8" t="s">
        <v>188</v>
      </c>
      <c r="F18" s="85"/>
      <c r="G18" s="85"/>
      <c r="H18" s="85"/>
      <c r="I18" s="85"/>
      <c r="J18" s="85"/>
      <c r="K18" s="85"/>
      <c r="L18" s="85"/>
      <c r="M18" s="83"/>
      <c r="N18" s="83"/>
      <c r="O18" s="83"/>
      <c r="Q18" s="83"/>
    </row>
    <row r="19" customFormat="false" ht="12.75" hidden="false" customHeight="false" outlineLevel="0" collapsed="false">
      <c r="B19" s="0" t="s">
        <v>184</v>
      </c>
      <c r="F19" s="85" t="n">
        <v>23371</v>
      </c>
      <c r="G19" s="85"/>
      <c r="H19" s="85" t="n">
        <v>11083</v>
      </c>
      <c r="I19" s="85"/>
      <c r="J19" s="85"/>
      <c r="K19" s="85"/>
      <c r="L19" s="85" t="n">
        <v>20864</v>
      </c>
      <c r="M19" s="83"/>
      <c r="N19" s="83"/>
      <c r="O19" s="83"/>
      <c r="Q19" s="83"/>
    </row>
    <row r="20" customFormat="false" ht="12.75" hidden="false" customHeight="false" outlineLevel="0" collapsed="false">
      <c r="B20" s="0" t="s">
        <v>185</v>
      </c>
      <c r="F20" s="85" t="n">
        <v>50170</v>
      </c>
      <c r="G20" s="85"/>
      <c r="H20" s="85" t="n">
        <v>19738</v>
      </c>
      <c r="I20" s="85"/>
      <c r="J20" s="85"/>
      <c r="K20" s="85"/>
      <c r="L20" s="85" t="n">
        <v>50906</v>
      </c>
      <c r="M20" s="83"/>
      <c r="N20" s="83"/>
      <c r="O20" s="83"/>
      <c r="Q20" s="83"/>
    </row>
    <row r="21" customFormat="false" ht="12.75" hidden="false" customHeight="false" outlineLevel="0" collapsed="false">
      <c r="B21" s="0" t="s">
        <v>186</v>
      </c>
      <c r="F21" s="85" t="n">
        <v>7610</v>
      </c>
      <c r="G21" s="85"/>
      <c r="H21" s="85" t="n">
        <v>2355</v>
      </c>
      <c r="I21" s="85"/>
      <c r="J21" s="85"/>
      <c r="K21" s="85"/>
      <c r="L21" s="85" t="n">
        <v>7250</v>
      </c>
      <c r="M21" s="83"/>
      <c r="N21" s="83"/>
      <c r="O21" s="83"/>
      <c r="Q21" s="83"/>
    </row>
    <row r="22" customFormat="false" ht="12.75" hidden="false" customHeight="false" outlineLevel="0" collapsed="false">
      <c r="B22" s="0" t="s">
        <v>187</v>
      </c>
      <c r="F22" s="85" t="n">
        <v>3800</v>
      </c>
      <c r="G22" s="85"/>
      <c r="H22" s="85" t="n">
        <v>697</v>
      </c>
      <c r="I22" s="85"/>
      <c r="J22" s="85"/>
      <c r="K22" s="85"/>
      <c r="L22" s="85" t="n">
        <v>2899</v>
      </c>
      <c r="M22" s="83"/>
      <c r="N22" s="83"/>
      <c r="O22" s="83"/>
      <c r="Q22" s="83"/>
    </row>
    <row r="23" customFormat="false" ht="12.75" hidden="false" customHeight="false" outlineLevel="0" collapsed="false">
      <c r="F23" s="86" t="n">
        <f aca="false">SUM(F19:F22)</f>
        <v>84951</v>
      </c>
      <c r="G23" s="85"/>
      <c r="H23" s="86" t="n">
        <f aca="false">SUM(H19:H22)</f>
        <v>33873</v>
      </c>
      <c r="I23" s="85"/>
      <c r="J23" s="85"/>
      <c r="K23" s="85"/>
      <c r="L23" s="86" t="n">
        <f aca="false">SUM(L19:L22)</f>
        <v>81919</v>
      </c>
      <c r="M23" s="83"/>
      <c r="N23" s="83"/>
      <c r="O23" s="83"/>
      <c r="Q23" s="83"/>
    </row>
    <row r="24" customFormat="false" ht="12.75" hidden="false" customHeight="false" outlineLevel="0" collapsed="false">
      <c r="F24" s="85"/>
      <c r="G24" s="85"/>
      <c r="H24" s="85"/>
      <c r="I24" s="85"/>
      <c r="J24" s="85"/>
      <c r="K24" s="85"/>
      <c r="L24" s="85"/>
      <c r="M24" s="83"/>
      <c r="N24" s="83"/>
      <c r="O24" s="83"/>
      <c r="Q24" s="83"/>
    </row>
    <row r="25" customFormat="false" ht="12.75" hidden="false" customHeight="false" outlineLevel="0" collapsed="false">
      <c r="B25" s="0" t="s">
        <v>189</v>
      </c>
      <c r="F25" s="85" t="n">
        <v>18557</v>
      </c>
      <c r="G25" s="85"/>
      <c r="H25" s="85" t="n">
        <v>5904</v>
      </c>
      <c r="I25" s="85"/>
      <c r="J25" s="85"/>
      <c r="K25" s="85"/>
      <c r="L25" s="85" t="n">
        <v>17314</v>
      </c>
      <c r="M25" s="83"/>
      <c r="N25" s="83"/>
      <c r="O25" s="83"/>
      <c r="Q25" s="83"/>
    </row>
    <row r="26" customFormat="false" ht="12.75" hidden="false" customHeight="false" outlineLevel="0" collapsed="false">
      <c r="F26" s="85"/>
      <c r="G26" s="85"/>
      <c r="H26" s="85" t="s">
        <v>13</v>
      </c>
      <c r="I26" s="85"/>
      <c r="J26" s="85"/>
      <c r="K26" s="85"/>
      <c r="L26" s="85"/>
      <c r="M26" s="83"/>
      <c r="N26" s="83"/>
      <c r="O26" s="83"/>
      <c r="Q26" s="83"/>
    </row>
    <row r="27" customFormat="false" ht="12.75" hidden="false" customHeight="false" outlineLevel="0" collapsed="false">
      <c r="B27" s="0" t="s">
        <v>190</v>
      </c>
      <c r="F27" s="85" t="n">
        <v>0</v>
      </c>
      <c r="G27" s="85"/>
      <c r="H27" s="85" t="n">
        <v>608</v>
      </c>
      <c r="I27" s="85"/>
      <c r="J27" s="85"/>
      <c r="K27" s="85"/>
      <c r="L27" s="85" t="n">
        <v>712</v>
      </c>
      <c r="M27" s="83"/>
      <c r="N27" s="83"/>
      <c r="O27" s="83"/>
      <c r="Q27" s="83"/>
    </row>
    <row r="28" customFormat="false" ht="12.75" hidden="false" customHeight="false" outlineLevel="0" collapsed="false">
      <c r="F28" s="85"/>
      <c r="G28" s="85"/>
      <c r="H28" s="85"/>
      <c r="I28" s="85"/>
      <c r="J28" s="85"/>
      <c r="K28" s="85"/>
      <c r="L28" s="85"/>
      <c r="M28" s="83"/>
      <c r="N28" s="83"/>
      <c r="O28" s="83"/>
      <c r="Q28" s="83"/>
    </row>
    <row r="29" customFormat="false" ht="12.75" hidden="false" customHeight="false" outlineLevel="0" collapsed="false">
      <c r="F29" s="85"/>
      <c r="G29" s="85"/>
      <c r="H29" s="85"/>
      <c r="I29" s="85"/>
      <c r="J29" s="85"/>
      <c r="K29" s="85"/>
      <c r="L29" s="85"/>
      <c r="M29" s="83"/>
      <c r="N29" s="83"/>
      <c r="O29" s="83"/>
      <c r="Q29" s="83"/>
    </row>
    <row r="30" customFormat="false" ht="12.75" hidden="false" customHeight="false" outlineLevel="0" collapsed="false">
      <c r="F30" s="85"/>
      <c r="G30" s="85"/>
      <c r="H30" s="85"/>
      <c r="I30" s="85"/>
      <c r="J30" s="85"/>
      <c r="K30" s="85"/>
      <c r="L30" s="85"/>
      <c r="M30" s="83"/>
      <c r="N30" s="83"/>
      <c r="O30" s="83"/>
      <c r="Q30" s="83"/>
    </row>
    <row r="31" customFormat="false" ht="12.75" hidden="false" customHeight="false" outlineLevel="0" collapsed="false">
      <c r="B31" s="0" t="s">
        <v>191</v>
      </c>
      <c r="F31" s="87"/>
      <c r="G31" s="85"/>
      <c r="H31" s="87"/>
      <c r="I31" s="85"/>
      <c r="J31" s="87"/>
      <c r="K31" s="85"/>
      <c r="L31" s="87"/>
      <c r="M31" s="83"/>
      <c r="N31" s="88"/>
      <c r="O31" s="83"/>
      <c r="Q31" s="83"/>
    </row>
    <row r="32" customFormat="false" ht="6.75" hidden="false" customHeight="true" outlineLevel="0" collapsed="false">
      <c r="F32" s="85"/>
      <c r="G32" s="85"/>
      <c r="H32" s="85"/>
      <c r="I32" s="85"/>
      <c r="J32" s="85"/>
      <c r="K32" s="85"/>
      <c r="L32" s="85"/>
      <c r="M32" s="83"/>
      <c r="N32" s="83"/>
      <c r="O32" s="83"/>
      <c r="P32" s="83"/>
      <c r="Q32" s="83"/>
      <c r="R32" s="83"/>
    </row>
    <row r="33" customFormat="false" ht="13.5" hidden="false" customHeight="false" outlineLevel="0" collapsed="false">
      <c r="B33" s="0" t="s">
        <v>192</v>
      </c>
      <c r="F33" s="89" t="n">
        <f aca="false">+F17+F23+F25+F27</f>
        <v>151500</v>
      </c>
      <c r="G33" s="85"/>
      <c r="H33" s="89" t="n">
        <f aca="false">+H17+H23+H25+H27</f>
        <v>56278</v>
      </c>
      <c r="I33" s="85"/>
      <c r="J33" s="89" t="n">
        <f aca="false">SUM(J11:J31)</f>
        <v>0</v>
      </c>
      <c r="K33" s="85"/>
      <c r="L33" s="89" t="n">
        <f aca="false">+L17+L23+L25+L27</f>
        <v>143000</v>
      </c>
      <c r="M33" s="83"/>
      <c r="N33" s="90" t="n">
        <f aca="false">SUM(N11:N31)</f>
        <v>0</v>
      </c>
      <c r="O33" s="83"/>
      <c r="P33" s="90" t="n">
        <f aca="false">SUM(P11:P31)</f>
        <v>0</v>
      </c>
      <c r="Q33" s="83"/>
      <c r="R33" s="90" t="n">
        <f aca="false">SUM(R11:R31)</f>
        <v>0</v>
      </c>
    </row>
    <row r="34" customFormat="false" ht="13.5" hidden="false" customHeight="false" outlineLevel="0" collapsed="false">
      <c r="F34" s="91"/>
      <c r="G34" s="83"/>
      <c r="H34" s="91"/>
      <c r="I34" s="83"/>
      <c r="J34" s="91"/>
      <c r="K34" s="83"/>
      <c r="L34" s="91"/>
      <c r="M34" s="83"/>
      <c r="N34" s="91"/>
      <c r="O34" s="83"/>
      <c r="P34" s="91"/>
      <c r="Q34" s="83"/>
      <c r="R34" s="91"/>
    </row>
    <row r="35" customFormat="false" ht="12.75" hidden="false" customHeight="false" outlineLevel="0" collapsed="false">
      <c r="F35" s="83"/>
      <c r="G35" s="83"/>
      <c r="H35" s="84" t="s">
        <v>13</v>
      </c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customFormat="false" ht="12.75" hidden="false" customHeight="false" outlineLevel="0" collapsed="false">
      <c r="B36" s="37" t="s">
        <v>193</v>
      </c>
      <c r="F36" s="83"/>
      <c r="G36" s="83"/>
      <c r="H36" s="83"/>
      <c r="I36" s="83"/>
      <c r="J36" s="83"/>
      <c r="K36" s="83"/>
      <c r="M36" s="83"/>
      <c r="N36" s="92" t="s">
        <v>194</v>
      </c>
      <c r="O36" s="92"/>
      <c r="P36" s="92"/>
      <c r="Q36" s="92"/>
      <c r="R36" s="92"/>
    </row>
    <row r="37" customFormat="false" ht="6" hidden="false" customHeight="true" outlineLevel="0" collapsed="false">
      <c r="F37" s="83"/>
      <c r="G37" s="83"/>
      <c r="H37" s="83"/>
      <c r="I37" s="83"/>
      <c r="J37" s="83"/>
      <c r="K37" s="83"/>
      <c r="M37" s="83"/>
      <c r="N37" s="83"/>
      <c r="O37" s="83"/>
      <c r="P37" s="83"/>
      <c r="Q37" s="83"/>
      <c r="R37" s="83"/>
    </row>
    <row r="38" customFormat="false" ht="12.75" hidden="false" customHeight="false" outlineLevel="0" collapsed="false">
      <c r="B38" s="0" t="s">
        <v>195</v>
      </c>
      <c r="F38" s="83"/>
      <c r="G38" s="83"/>
      <c r="H38" s="83" t="s">
        <v>13</v>
      </c>
      <c r="I38" s="83"/>
      <c r="J38" s="83"/>
      <c r="K38" s="83"/>
      <c r="M38" s="83"/>
      <c r="N38" s="83" t="s">
        <v>196</v>
      </c>
      <c r="O38" s="83"/>
      <c r="P38" s="83"/>
      <c r="Q38" s="83"/>
      <c r="R38" s="85" t="n">
        <f aca="false">+F33</f>
        <v>151500</v>
      </c>
    </row>
    <row r="39" customFormat="false" ht="12.75" hidden="false" customHeight="false" outlineLevel="0" collapsed="false">
      <c r="F39" s="83"/>
      <c r="G39" s="83"/>
      <c r="H39" s="83"/>
      <c r="I39" s="83"/>
      <c r="J39" s="83"/>
      <c r="K39" s="83"/>
      <c r="M39" s="83"/>
      <c r="N39" s="83"/>
      <c r="O39" s="83"/>
      <c r="P39" s="83"/>
      <c r="Q39" s="83"/>
      <c r="R39" s="85"/>
    </row>
    <row r="40" customFormat="false" ht="12.75" hidden="false" customHeight="false" outlineLevel="0" collapsed="false">
      <c r="B40" s="0" t="s">
        <v>197</v>
      </c>
      <c r="F40" s="83"/>
      <c r="G40" s="83"/>
      <c r="H40" s="88" t="s">
        <v>13</v>
      </c>
      <c r="I40" s="83"/>
      <c r="J40" s="83"/>
      <c r="K40" s="83"/>
      <c r="M40" s="83"/>
      <c r="N40" s="83" t="s">
        <v>198</v>
      </c>
      <c r="O40" s="83"/>
      <c r="P40" s="83"/>
      <c r="Q40" s="83"/>
      <c r="R40" s="87" t="n">
        <f aca="false">+H33</f>
        <v>56278</v>
      </c>
    </row>
    <row r="41" customFormat="false" ht="12.75" hidden="false" customHeight="false" outlineLevel="0" collapsed="false">
      <c r="F41" s="83"/>
      <c r="G41" s="83"/>
      <c r="H41" s="83"/>
      <c r="I41" s="83"/>
      <c r="J41" s="83"/>
      <c r="K41" s="83"/>
      <c r="M41" s="83"/>
      <c r="N41" s="83"/>
      <c r="O41" s="83"/>
      <c r="P41" s="83"/>
      <c r="Q41" s="83"/>
      <c r="R41" s="85"/>
    </row>
    <row r="42" customFormat="false" ht="13.5" hidden="false" customHeight="false" outlineLevel="0" collapsed="false">
      <c r="B42" s="0" t="s">
        <v>199</v>
      </c>
      <c r="F42" s="83"/>
      <c r="G42" s="83"/>
      <c r="H42" s="90" t="s">
        <v>13</v>
      </c>
      <c r="I42" s="83"/>
      <c r="J42" s="83"/>
      <c r="K42" s="83"/>
      <c r="M42" s="83"/>
      <c r="N42" s="83" t="s">
        <v>200</v>
      </c>
      <c r="O42" s="83"/>
      <c r="P42" s="83"/>
      <c r="Q42" s="83"/>
      <c r="R42" s="89" t="n">
        <f aca="false">+R38-R40</f>
        <v>95222</v>
      </c>
    </row>
    <row r="43" customFormat="false" ht="13.5" hidden="false" customHeight="false" outlineLevel="0" collapsed="false"/>
    <row r="44" customFormat="false" ht="12.75" hidden="false" customHeight="false" outlineLevel="0" collapsed="false">
      <c r="H44" s="0" t="s">
        <v>13</v>
      </c>
    </row>
  </sheetData>
  <mergeCells count="5">
    <mergeCell ref="A1:R1"/>
    <mergeCell ref="A2:R2"/>
    <mergeCell ref="A3:R3"/>
    <mergeCell ref="A4:R4"/>
    <mergeCell ref="N36:R3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.7"/>
    <col collapsed="false" customWidth="true" hidden="false" outlineLevel="0" max="4" min="4" style="0" width="3.7"/>
    <col collapsed="false" customWidth="true" hidden="false" outlineLevel="0" max="6" min="6" style="0" width="2.7"/>
    <col collapsed="false" customWidth="true" hidden="false" outlineLevel="0" max="8" min="8" style="0" width="3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" t="s">
        <v>201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7" customFormat="false" ht="12.75" hidden="false" customHeight="false" outlineLevel="0" collapsed="false">
      <c r="E7" s="6"/>
      <c r="F7" s="6"/>
      <c r="G7" s="6" t="s">
        <v>202</v>
      </c>
      <c r="H7" s="6"/>
      <c r="I7" s="6" t="s">
        <v>202</v>
      </c>
      <c r="J7" s="6"/>
      <c r="K7" s="6" t="s">
        <v>202</v>
      </c>
      <c r="L7" s="6"/>
      <c r="M7" s="6" t="s">
        <v>202</v>
      </c>
      <c r="N7" s="6"/>
      <c r="O7" s="6" t="s">
        <v>203</v>
      </c>
    </row>
    <row r="8" customFormat="false" ht="12.75" hidden="false" customHeight="false" outlineLevel="0" collapsed="false">
      <c r="A8" s="31" t="s">
        <v>204</v>
      </c>
      <c r="C8" s="31" t="s">
        <v>205</v>
      </c>
      <c r="E8" s="31" t="s">
        <v>61</v>
      </c>
      <c r="F8" s="6"/>
      <c r="G8" s="31" t="s">
        <v>206</v>
      </c>
      <c r="H8" s="6"/>
      <c r="I8" s="31" t="s">
        <v>207</v>
      </c>
      <c r="J8" s="6"/>
      <c r="K8" s="31" t="s">
        <v>208</v>
      </c>
      <c r="L8" s="6"/>
      <c r="M8" s="31" t="s">
        <v>209</v>
      </c>
      <c r="N8" s="6"/>
      <c r="O8" s="31" t="s">
        <v>210</v>
      </c>
    </row>
    <row r="9" customFormat="false" ht="12.75" hidden="false" customHeight="false" outlineLevel="0" collapsed="false">
      <c r="A9" s="0" t="s">
        <v>211</v>
      </c>
      <c r="C9" s="84" t="n">
        <v>0</v>
      </c>
      <c r="D9" s="84"/>
      <c r="E9" s="84" t="n">
        <v>0</v>
      </c>
      <c r="F9" s="84"/>
      <c r="G9" s="84" t="n">
        <v>0</v>
      </c>
      <c r="H9" s="84" t="s">
        <v>13</v>
      </c>
      <c r="I9" s="84" t="n">
        <v>0</v>
      </c>
      <c r="J9" s="84"/>
      <c r="K9" s="84" t="n">
        <v>0</v>
      </c>
      <c r="L9" s="84"/>
      <c r="M9" s="84" t="n">
        <v>0</v>
      </c>
      <c r="N9" s="84"/>
      <c r="O9" s="84" t="n">
        <v>0</v>
      </c>
    </row>
    <row r="10" customFormat="false" ht="12.75" hidden="false" customHeight="false" outlineLevel="0" collapsed="false">
      <c r="A10" s="0" t="s">
        <v>212</v>
      </c>
      <c r="C10" s="84" t="n">
        <v>0</v>
      </c>
      <c r="D10" s="84"/>
      <c r="E10" s="84" t="n">
        <v>0</v>
      </c>
      <c r="F10" s="84"/>
      <c r="G10" s="84" t="n">
        <v>0</v>
      </c>
      <c r="H10" s="84"/>
      <c r="I10" s="84" t="n">
        <v>0</v>
      </c>
      <c r="J10" s="84"/>
      <c r="K10" s="84" t="n">
        <v>0</v>
      </c>
      <c r="L10" s="84"/>
      <c r="M10" s="84" t="n">
        <v>0</v>
      </c>
      <c r="N10" s="84"/>
      <c r="O10" s="84" t="n">
        <v>0</v>
      </c>
    </row>
    <row r="11" customFormat="false" ht="12.75" hidden="false" customHeight="false" outlineLevel="0" collapsed="false">
      <c r="A11" s="0" t="s">
        <v>213</v>
      </c>
      <c r="C11" s="84" t="n">
        <v>0</v>
      </c>
      <c r="D11" s="84"/>
      <c r="E11" s="84" t="n">
        <v>0</v>
      </c>
      <c r="F11" s="84"/>
      <c r="G11" s="84" t="n">
        <v>0</v>
      </c>
      <c r="H11" s="84"/>
      <c r="I11" s="84" t="n">
        <v>0</v>
      </c>
      <c r="J11" s="84"/>
      <c r="K11" s="84" t="n">
        <v>0</v>
      </c>
      <c r="L11" s="84"/>
      <c r="M11" s="84" t="n">
        <v>0</v>
      </c>
      <c r="N11" s="84"/>
      <c r="O11" s="84" t="n">
        <v>0</v>
      </c>
    </row>
    <row r="12" customFormat="false" ht="12.75" hidden="false" customHeight="false" outlineLevel="0" collapsed="false">
      <c r="C12" s="93" t="n">
        <f aca="false">SUM(C9:C11)</f>
        <v>0</v>
      </c>
      <c r="D12" s="84"/>
      <c r="E12" s="93" t="n">
        <f aca="false">SUM(E9:E11)</f>
        <v>0</v>
      </c>
      <c r="F12" s="84"/>
      <c r="G12" s="93" t="n">
        <f aca="false">SUM(G9:G11)</f>
        <v>0</v>
      </c>
      <c r="H12" s="84"/>
      <c r="I12" s="93" t="n">
        <f aca="false">SUM(I9:I11)</f>
        <v>0</v>
      </c>
      <c r="J12" s="84"/>
      <c r="K12" s="93" t="n">
        <f aca="false">SUM(K9:K11)</f>
        <v>0</v>
      </c>
      <c r="L12" s="84"/>
      <c r="M12" s="93" t="n">
        <f aca="false">SUM(M9:M11)</f>
        <v>0</v>
      </c>
      <c r="N12" s="84"/>
      <c r="O12" s="93" t="n">
        <f aca="false">SUM(O9:O11)</f>
        <v>0</v>
      </c>
    </row>
    <row r="13" customFormat="false" ht="12.75" hidden="false" customHeight="false" outlineLevel="0" collapsed="false"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customFormat="false" ht="12.75" hidden="false" customHeight="false" outlineLevel="0" collapsed="false">
      <c r="A14" s="0" t="s">
        <v>214</v>
      </c>
      <c r="C14" s="84" t="n">
        <v>0</v>
      </c>
      <c r="D14" s="84"/>
      <c r="E14" s="84" t="n">
        <v>0</v>
      </c>
      <c r="F14" s="84"/>
      <c r="G14" s="84" t="n">
        <v>0</v>
      </c>
      <c r="H14" s="84"/>
      <c r="I14" s="84" t="n">
        <v>0</v>
      </c>
      <c r="J14" s="84"/>
      <c r="K14" s="84" t="n">
        <v>0</v>
      </c>
      <c r="L14" s="84"/>
      <c r="M14" s="84" t="n">
        <v>0</v>
      </c>
      <c r="N14" s="84"/>
      <c r="O14" s="84" t="n">
        <v>0</v>
      </c>
    </row>
    <row r="15" customFormat="false" ht="12.75" hidden="false" customHeight="false" outlineLevel="0" collapsed="false">
      <c r="A15" s="0" t="s">
        <v>215</v>
      </c>
      <c r="C15" s="84" t="n">
        <v>0</v>
      </c>
      <c r="D15" s="84"/>
      <c r="E15" s="84" t="n">
        <v>0</v>
      </c>
      <c r="F15" s="84"/>
      <c r="G15" s="84" t="n">
        <v>0</v>
      </c>
      <c r="H15" s="84"/>
      <c r="I15" s="84" t="n">
        <v>0</v>
      </c>
      <c r="J15" s="84"/>
      <c r="K15" s="84" t="n">
        <v>0</v>
      </c>
      <c r="L15" s="84"/>
      <c r="M15" s="84" t="n">
        <v>0</v>
      </c>
      <c r="N15" s="84"/>
      <c r="O15" s="84" t="n">
        <v>0</v>
      </c>
    </row>
    <row r="16" customFormat="false" ht="12.75" hidden="false" customHeight="false" outlineLevel="0" collapsed="false">
      <c r="C16" s="84" t="s">
        <v>13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customFormat="false" ht="12.75" hidden="false" customHeight="false" outlineLevel="0" collapsed="false">
      <c r="A17" s="0" t="s">
        <v>216</v>
      </c>
      <c r="C17" s="84" t="n">
        <v>0</v>
      </c>
      <c r="D17" s="84"/>
      <c r="E17" s="84" t="n">
        <v>0</v>
      </c>
      <c r="F17" s="84"/>
      <c r="G17" s="84" t="n">
        <v>0</v>
      </c>
      <c r="H17" s="84"/>
      <c r="I17" s="84" t="n">
        <v>0</v>
      </c>
      <c r="J17" s="84"/>
      <c r="K17" s="84" t="n">
        <v>0</v>
      </c>
      <c r="L17" s="84"/>
      <c r="M17" s="84" t="n">
        <v>0</v>
      </c>
      <c r="N17" s="84"/>
      <c r="O17" s="84" t="n">
        <v>0</v>
      </c>
    </row>
    <row r="18" customFormat="false" ht="12.75" hidden="false" customHeight="false" outlineLevel="0" collapsed="false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customFormat="false" ht="12.75" hidden="false" customHeight="false" outlineLevel="0" collapsed="false">
      <c r="A19" s="0" t="s">
        <v>217</v>
      </c>
      <c r="C19" s="94" t="n">
        <f aca="false">+C12+C14+C15+C17</f>
        <v>0</v>
      </c>
      <c r="D19" s="84"/>
      <c r="E19" s="94" t="n">
        <f aca="false">+E12+E14+E15+E17</f>
        <v>0</v>
      </c>
      <c r="G19" s="94" t="n">
        <f aca="false">+G12+G14+G15+G17</f>
        <v>0</v>
      </c>
      <c r="I19" s="94" t="n">
        <f aca="false">+I12+I14+I15+I17</f>
        <v>0</v>
      </c>
      <c r="K19" s="94" t="n">
        <f aca="false">+K12+K14+K15+K17</f>
        <v>0</v>
      </c>
      <c r="M19" s="94" t="n">
        <f aca="false">+M12+M14+M15+M17</f>
        <v>0</v>
      </c>
      <c r="O19" s="94" t="n">
        <f aca="false">+O12+O14+O15+O17</f>
        <v>0</v>
      </c>
    </row>
    <row r="20" customFormat="false" ht="12.75" hidden="false" customHeight="false" outlineLevel="0" collapsed="false"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customFormat="false" ht="12.75" hidden="false" customHeight="false" outlineLevel="0" collapsed="false"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customFormat="false" ht="12.75" hidden="false" customHeight="false" outlineLevel="0" collapsed="false"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customFormat="false" ht="12.75" hidden="false" customHeight="false" outlineLevel="0" collapsed="false"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customFormat="false" ht="12.75" hidden="false" customHeight="false" outlineLevel="0" collapsed="false"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customFormat="false" ht="12.75" hidden="false" customHeight="false" outlineLevel="0" collapsed="false"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customFormat="false" ht="12.75" hidden="false" customHeight="false" outlineLevel="0" collapsed="false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customFormat="false" ht="12.75" hidden="false" customHeight="false" outlineLevel="0" collapsed="false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customFormat="false" ht="12.75" hidden="false" customHeight="false" outlineLevel="0" collapsed="false"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customFormat="false" ht="12.75" hidden="false" customHeight="false" outlineLevel="0" collapsed="false"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customFormat="false" ht="12.75" hidden="false" customHeight="false" outlineLevel="0" collapsed="false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customFormat="false" ht="12.75" hidden="false" customHeight="false" outlineLevel="0" collapsed="false"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customFormat="false" ht="12.75" hidden="false" customHeight="false" outlineLevel="0" collapsed="false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customFormat="false" ht="12.75" hidden="false" customHeight="false" outlineLevel="0" collapsed="false">
      <c r="A33" s="0" t="s">
        <v>191</v>
      </c>
      <c r="C33" s="95"/>
      <c r="D33" s="84"/>
      <c r="E33" s="95"/>
      <c r="F33" s="84"/>
      <c r="G33" s="95"/>
      <c r="H33" s="84"/>
      <c r="I33" s="95"/>
      <c r="J33" s="84"/>
      <c r="K33" s="95"/>
      <c r="L33" s="84"/>
      <c r="M33" s="95"/>
      <c r="N33" s="84"/>
      <c r="O33" s="95"/>
    </row>
    <row r="34" customFormat="false" ht="6.75" hidden="false" customHeight="true" outlineLevel="0" collapsed="false"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customFormat="false" ht="13.5" hidden="false" customHeight="false" outlineLevel="0" collapsed="false">
      <c r="A35" s="0" t="s">
        <v>218</v>
      </c>
      <c r="C35" s="96" t="s">
        <v>13</v>
      </c>
      <c r="D35" s="84"/>
      <c r="E35" s="96" t="s">
        <v>13</v>
      </c>
      <c r="F35" s="84"/>
      <c r="G35" s="96" t="s">
        <v>13</v>
      </c>
      <c r="H35" s="84"/>
      <c r="I35" s="96" t="s">
        <v>13</v>
      </c>
      <c r="J35" s="84"/>
      <c r="K35" s="96" t="s">
        <v>13</v>
      </c>
      <c r="L35" s="84"/>
      <c r="M35" s="96" t="s">
        <v>13</v>
      </c>
      <c r="N35" s="84"/>
      <c r="O35" s="96" t="s">
        <v>13</v>
      </c>
    </row>
    <row r="36" customFormat="false" ht="13.5" hidden="false" customHeight="false" outlineLevel="0" collapsed="false">
      <c r="C36" s="97" t="s">
        <v>13</v>
      </c>
      <c r="D36" s="84"/>
      <c r="E36" s="97" t="s">
        <v>13</v>
      </c>
      <c r="F36" s="84"/>
      <c r="G36" s="97" t="s">
        <v>13</v>
      </c>
      <c r="H36" s="84"/>
      <c r="I36" s="97" t="s">
        <v>13</v>
      </c>
      <c r="J36" s="84"/>
      <c r="K36" s="97" t="s">
        <v>13</v>
      </c>
      <c r="L36" s="84"/>
      <c r="M36" s="97" t="s">
        <v>13</v>
      </c>
      <c r="N36" s="84"/>
      <c r="O36" s="97" t="s">
        <v>13</v>
      </c>
    </row>
    <row r="37" customFormat="false" ht="12.75" hidden="false" customHeight="false" outlineLevel="0" collapsed="false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customFormat="false" ht="12.75" hidden="false" customHeight="false" outlineLevel="0" collapsed="false">
      <c r="A38" s="0" t="s">
        <v>219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customFormat="false" ht="13.5" hidden="false" customHeight="false" outlineLevel="0" collapsed="false">
      <c r="A39" s="0" t="s">
        <v>220</v>
      </c>
      <c r="C39" s="96" t="s">
        <v>13</v>
      </c>
      <c r="D39" s="84"/>
      <c r="E39" s="96"/>
      <c r="F39" s="84"/>
      <c r="G39" s="96"/>
      <c r="H39" s="84"/>
      <c r="I39" s="96"/>
      <c r="J39" s="84"/>
      <c r="K39" s="96"/>
      <c r="L39" s="84"/>
      <c r="M39" s="96"/>
      <c r="N39" s="84"/>
      <c r="O39" s="96"/>
    </row>
    <row r="40" customFormat="false" ht="13.5" hidden="false" customHeight="false" outlineLevel="0" collapsed="false">
      <c r="C40" s="97" t="s">
        <v>13</v>
      </c>
      <c r="D40" s="84" t="s">
        <v>13</v>
      </c>
      <c r="E40" s="97" t="s">
        <v>13</v>
      </c>
      <c r="F40" s="84"/>
      <c r="G40" s="97" t="s">
        <v>13</v>
      </c>
      <c r="H40" s="84"/>
      <c r="I40" s="97" t="s">
        <v>13</v>
      </c>
      <c r="J40" s="84"/>
      <c r="K40" s="97" t="s">
        <v>13</v>
      </c>
      <c r="L40" s="84"/>
      <c r="M40" s="97" t="s">
        <v>13</v>
      </c>
      <c r="N40" s="84" t="s">
        <v>13</v>
      </c>
      <c r="O40" s="97" t="s">
        <v>13</v>
      </c>
    </row>
  </sheetData>
  <mergeCells count="4">
    <mergeCell ref="A1:O1"/>
    <mergeCell ref="A2:O2"/>
    <mergeCell ref="A3:O3"/>
    <mergeCell ref="A4:O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2245" ySplit="0" topLeftCell="T1" activePane="topLeft" state="split"/>
      <selection pane="topLeft" activeCell="A1" activeCellId="0" sqref="A1"/>
      <selection pane="topRight" activeCell="T1" activeCellId="0" sqref="T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20" min="3" style="0" width="9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.75" hidden="false" customHeight="false" outlineLevel="0" collapsed="false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75" hidden="false" customHeight="false" outlineLevel="0" collapsed="false">
      <c r="A5" s="4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7" customFormat="false" ht="15.75" hidden="false" customHeight="false" outlineLevel="0" collapsed="false">
      <c r="A7" s="98"/>
      <c r="B7" s="99"/>
      <c r="C7" s="99"/>
      <c r="D7" s="50" t="s">
        <v>124</v>
      </c>
      <c r="E7" s="50"/>
      <c r="F7" s="50"/>
      <c r="G7" s="50"/>
      <c r="H7" s="50" t="s">
        <v>125</v>
      </c>
      <c r="I7" s="50"/>
      <c r="J7" s="50"/>
      <c r="K7" s="50"/>
      <c r="L7" s="50" t="s">
        <v>126</v>
      </c>
      <c r="M7" s="50"/>
      <c r="N7" s="50"/>
      <c r="O7" s="50"/>
      <c r="P7" s="50" t="s">
        <v>127</v>
      </c>
      <c r="Q7" s="50"/>
      <c r="R7" s="50"/>
      <c r="S7" s="50"/>
      <c r="T7" s="51" t="n">
        <v>2001</v>
      </c>
    </row>
    <row r="8" customFormat="false" ht="12.75" hidden="false" customHeight="false" outlineLevel="0" collapsed="false">
      <c r="A8" s="100"/>
      <c r="B8" s="99"/>
      <c r="C8" s="99"/>
      <c r="D8" s="52" t="s">
        <v>128</v>
      </c>
      <c r="E8" s="52" t="s">
        <v>129</v>
      </c>
      <c r="F8" s="52" t="s">
        <v>130</v>
      </c>
      <c r="G8" s="53" t="s">
        <v>131</v>
      </c>
      <c r="H8" s="52" t="s">
        <v>132</v>
      </c>
      <c r="I8" s="52" t="s">
        <v>56</v>
      </c>
      <c r="J8" s="52" t="s">
        <v>133</v>
      </c>
      <c r="K8" s="53" t="s">
        <v>131</v>
      </c>
      <c r="L8" s="52" t="s">
        <v>134</v>
      </c>
      <c r="M8" s="52" t="s">
        <v>135</v>
      </c>
      <c r="N8" s="52" t="s">
        <v>136</v>
      </c>
      <c r="O8" s="53" t="s">
        <v>131</v>
      </c>
      <c r="P8" s="52" t="s">
        <v>137</v>
      </c>
      <c r="Q8" s="52" t="s">
        <v>138</v>
      </c>
      <c r="R8" s="52" t="s">
        <v>139</v>
      </c>
      <c r="S8" s="53" t="s">
        <v>131</v>
      </c>
      <c r="T8" s="53" t="s">
        <v>140</v>
      </c>
    </row>
    <row r="9" customFormat="false" ht="12.75" hidden="false" customHeight="false" outlineLevel="0" collapsed="false">
      <c r="A9" s="99"/>
      <c r="B9" s="99"/>
      <c r="C9" s="99"/>
      <c r="D9" s="54" t="s">
        <v>141</v>
      </c>
      <c r="E9" s="54" t="s">
        <v>141</v>
      </c>
      <c r="F9" s="54" t="s">
        <v>141</v>
      </c>
      <c r="G9" s="55" t="s">
        <v>141</v>
      </c>
      <c r="H9" s="55" t="s">
        <v>141</v>
      </c>
      <c r="I9" s="55" t="s">
        <v>141</v>
      </c>
      <c r="J9" s="55" t="s">
        <v>6</v>
      </c>
      <c r="K9" s="55" t="s">
        <v>6</v>
      </c>
      <c r="L9" s="54" t="s">
        <v>6</v>
      </c>
      <c r="M9" s="54" t="s">
        <v>6</v>
      </c>
      <c r="N9" s="54" t="s">
        <v>6</v>
      </c>
      <c r="O9" s="54" t="s">
        <v>6</v>
      </c>
      <c r="P9" s="54" t="s">
        <v>6</v>
      </c>
      <c r="Q9" s="54" t="s">
        <v>6</v>
      </c>
      <c r="R9" s="54" t="s">
        <v>6</v>
      </c>
      <c r="S9" s="54" t="s">
        <v>6</v>
      </c>
      <c r="T9" s="55" t="s">
        <v>6</v>
      </c>
    </row>
    <row r="10" customFormat="false" ht="12.75" hidden="false" customHeight="false" outlineLevel="0" collapsed="false">
      <c r="A10" s="99"/>
      <c r="B10" s="99"/>
      <c r="C10" s="99"/>
      <c r="D10" s="101"/>
      <c r="E10" s="101"/>
      <c r="F10" s="101"/>
      <c r="G10" s="102"/>
      <c r="H10" s="101"/>
      <c r="I10" s="101"/>
      <c r="J10" s="101"/>
      <c r="K10" s="102"/>
      <c r="L10" s="101"/>
      <c r="M10" s="101"/>
      <c r="N10" s="101"/>
      <c r="O10" s="102"/>
      <c r="P10" s="101"/>
      <c r="Q10" s="101"/>
      <c r="R10" s="101"/>
      <c r="S10" s="102"/>
      <c r="T10" s="102"/>
    </row>
    <row r="11" customFormat="false" ht="12.75" hidden="false" customHeight="false" outlineLevel="0" collapsed="false">
      <c r="A11" s="99" t="s">
        <v>222</v>
      </c>
      <c r="B11" s="99"/>
      <c r="C11" s="99"/>
      <c r="D11" s="103"/>
      <c r="E11" s="103"/>
      <c r="F11" s="103"/>
      <c r="G11" s="104" t="n">
        <v>0</v>
      </c>
      <c r="H11" s="103"/>
      <c r="I11" s="103"/>
      <c r="J11" s="103"/>
      <c r="K11" s="104" t="n">
        <f aca="false">SUM(H11:J11)</f>
        <v>0</v>
      </c>
      <c r="L11" s="103"/>
      <c r="M11" s="103"/>
      <c r="N11" s="103"/>
      <c r="O11" s="104" t="n">
        <f aca="false">SUM(L11:N11)</f>
        <v>0</v>
      </c>
      <c r="P11" s="103"/>
      <c r="Q11" s="103"/>
      <c r="R11" s="103"/>
      <c r="S11" s="104" t="n">
        <f aca="false">SUM(P11:R11)</f>
        <v>0</v>
      </c>
      <c r="T11" s="104" t="n">
        <f aca="false">G11+K11+O11+S11</f>
        <v>0</v>
      </c>
    </row>
    <row r="12" customFormat="false" ht="12.75" hidden="false" customHeight="false" outlineLevel="0" collapsed="false">
      <c r="A12" s="99" t="s">
        <v>223</v>
      </c>
      <c r="B12" s="99"/>
      <c r="C12" s="99"/>
      <c r="D12" s="103"/>
      <c r="E12" s="103"/>
      <c r="F12" s="103"/>
      <c r="G12" s="104" t="n">
        <f aca="false">SUM(D12:F12)</f>
        <v>0</v>
      </c>
      <c r="H12" s="103"/>
      <c r="I12" s="103"/>
      <c r="J12" s="103"/>
      <c r="K12" s="104" t="n">
        <f aca="false">SUM(H12:J12)</f>
        <v>0</v>
      </c>
      <c r="L12" s="103"/>
      <c r="M12" s="103"/>
      <c r="N12" s="103"/>
      <c r="O12" s="104" t="n">
        <f aca="false">SUM(L12:N12)</f>
        <v>0</v>
      </c>
      <c r="P12" s="103"/>
      <c r="Q12" s="103"/>
      <c r="R12" s="103"/>
      <c r="S12" s="104" t="n">
        <f aca="false">SUM(P12:R12)</f>
        <v>0</v>
      </c>
      <c r="T12" s="104" t="n">
        <f aca="false">G12+K12+O12+S12</f>
        <v>0</v>
      </c>
    </row>
    <row r="13" customFormat="false" ht="12.75" hidden="false" customHeight="false" outlineLevel="0" collapsed="false">
      <c r="A13" s="99" t="s">
        <v>224</v>
      </c>
      <c r="B13" s="99"/>
      <c r="C13" s="99"/>
      <c r="D13" s="105" t="n">
        <v>21714</v>
      </c>
      <c r="E13" s="105" t="n">
        <v>21753</v>
      </c>
      <c r="F13" s="105" t="n">
        <v>23462</v>
      </c>
      <c r="G13" s="106" t="n">
        <f aca="false">SUM(D13:F13)</f>
        <v>66929</v>
      </c>
      <c r="H13" s="105" t="n">
        <v>23162</v>
      </c>
      <c r="I13" s="105" t="n">
        <v>23955</v>
      </c>
      <c r="J13" s="105" t="n">
        <v>23173</v>
      </c>
      <c r="K13" s="106" t="n">
        <f aca="false">SUM(H13:J13)</f>
        <v>70290</v>
      </c>
      <c r="L13" s="105" t="n">
        <v>23153</v>
      </c>
      <c r="M13" s="105" t="n">
        <v>23270</v>
      </c>
      <c r="N13" s="105" t="n">
        <v>23248</v>
      </c>
      <c r="O13" s="106" t="n">
        <f aca="false">SUM(L13:N13)</f>
        <v>69671</v>
      </c>
      <c r="P13" s="105" t="n">
        <v>23320</v>
      </c>
      <c r="Q13" s="105" t="n">
        <v>23132</v>
      </c>
      <c r="R13" s="105" t="n">
        <v>23082</v>
      </c>
      <c r="S13" s="106" t="n">
        <f aca="false">SUM(P13:R13)</f>
        <v>69534</v>
      </c>
      <c r="T13" s="106" t="n">
        <f aca="false">G13+K13+O13+S13</f>
        <v>276424</v>
      </c>
    </row>
    <row r="14" customFormat="false" ht="12.75" hidden="false" customHeight="false" outlineLevel="0" collapsed="false">
      <c r="A14" s="99"/>
      <c r="B14" s="99" t="s">
        <v>225</v>
      </c>
      <c r="C14" s="99"/>
      <c r="D14" s="103" t="n">
        <f aca="false">SUM(D11:D13)</f>
        <v>21714</v>
      </c>
      <c r="E14" s="103" t="n">
        <f aca="false">SUM(E11:E13)</f>
        <v>21753</v>
      </c>
      <c r="F14" s="103" t="n">
        <f aca="false">SUM(F11:F13)</f>
        <v>23462</v>
      </c>
      <c r="G14" s="104" t="n">
        <f aca="false">SUM(G11:G13)</f>
        <v>66929</v>
      </c>
      <c r="H14" s="103" t="n">
        <f aca="false">SUM(H11:H13)</f>
        <v>23162</v>
      </c>
      <c r="I14" s="103" t="n">
        <f aca="false">SUM(I11:I13)</f>
        <v>23955</v>
      </c>
      <c r="J14" s="103" t="n">
        <f aca="false">SUM(J11:J13)</f>
        <v>23173</v>
      </c>
      <c r="K14" s="104" t="n">
        <f aca="false">SUM(K11:K13)</f>
        <v>70290</v>
      </c>
      <c r="L14" s="103" t="n">
        <f aca="false">SUM(L11:L13)</f>
        <v>23153</v>
      </c>
      <c r="M14" s="103" t="n">
        <f aca="false">SUM(M11:M13)</f>
        <v>23270</v>
      </c>
      <c r="N14" s="103" t="n">
        <f aca="false">SUM(N11:N13)</f>
        <v>23248</v>
      </c>
      <c r="O14" s="104" t="n">
        <f aca="false">SUM(O11:O13)</f>
        <v>69671</v>
      </c>
      <c r="P14" s="103" t="n">
        <f aca="false">SUM(P11:P13)</f>
        <v>23320</v>
      </c>
      <c r="Q14" s="103" t="n">
        <f aca="false">SUM(Q11:Q13)</f>
        <v>23132</v>
      </c>
      <c r="R14" s="103" t="n">
        <f aca="false">SUM(R11:R13)</f>
        <v>23082</v>
      </c>
      <c r="S14" s="104" t="n">
        <f aca="false">SUM(S11:S13)</f>
        <v>69534</v>
      </c>
      <c r="T14" s="104" t="n">
        <f aca="false">SUM(T11:T13)</f>
        <v>276424</v>
      </c>
    </row>
    <row r="15" customFormat="false" ht="12.75" hidden="false" customHeight="false" outlineLevel="0" collapsed="false">
      <c r="A15" s="99"/>
      <c r="B15" s="107" t="s">
        <v>226</v>
      </c>
      <c r="C15" s="99"/>
      <c r="D15" s="108"/>
      <c r="E15" s="108"/>
      <c r="F15" s="108"/>
      <c r="G15" s="109"/>
      <c r="H15" s="108"/>
      <c r="I15" s="108"/>
      <c r="J15" s="108"/>
      <c r="K15" s="109"/>
      <c r="L15" s="108"/>
      <c r="M15" s="108"/>
      <c r="N15" s="108"/>
      <c r="O15" s="109"/>
      <c r="P15" s="108"/>
      <c r="Q15" s="108"/>
      <c r="R15" s="108"/>
      <c r="S15" s="109"/>
      <c r="T15" s="109"/>
    </row>
    <row r="16" customFormat="false" ht="12.75" hidden="false" customHeight="false" outlineLevel="0" collapsed="false">
      <c r="A16" s="99"/>
      <c r="B16" s="99"/>
      <c r="C16" s="99"/>
      <c r="D16" s="103"/>
      <c r="E16" s="103"/>
      <c r="F16" s="103"/>
      <c r="G16" s="104"/>
      <c r="H16" s="103"/>
      <c r="I16" s="103"/>
      <c r="J16" s="103"/>
      <c r="K16" s="104"/>
      <c r="L16" s="103"/>
      <c r="M16" s="103"/>
      <c r="N16" s="103"/>
      <c r="O16" s="104"/>
      <c r="P16" s="103"/>
      <c r="Q16" s="103"/>
      <c r="R16" s="103"/>
      <c r="S16" s="104"/>
      <c r="T16" s="104"/>
    </row>
    <row r="17" customFormat="false" ht="12.75" hidden="false" customHeight="false" outlineLevel="0" collapsed="false">
      <c r="A17" s="99" t="s">
        <v>227</v>
      </c>
      <c r="B17" s="99"/>
      <c r="C17" s="99"/>
      <c r="D17" s="103" t="n">
        <v>-6229</v>
      </c>
      <c r="E17" s="103" t="n">
        <v>-6264</v>
      </c>
      <c r="F17" s="103" t="n">
        <v>-7690</v>
      </c>
      <c r="G17" s="104" t="n">
        <f aca="false">SUM(D17:F17)</f>
        <v>-20183</v>
      </c>
      <c r="H17" s="103" t="n">
        <v>-6634</v>
      </c>
      <c r="I17" s="103" t="n">
        <v>-7810</v>
      </c>
      <c r="J17" s="103" t="n">
        <v>-7144</v>
      </c>
      <c r="K17" s="104" t="n">
        <f aca="false">SUM(H17:J17)</f>
        <v>-21588</v>
      </c>
      <c r="L17" s="103" t="n">
        <v>-7042</v>
      </c>
      <c r="M17" s="103" t="n">
        <v>-7016</v>
      </c>
      <c r="N17" s="103" t="n">
        <v>-7104</v>
      </c>
      <c r="O17" s="104" t="n">
        <f aca="false">SUM(L17:N17)</f>
        <v>-21162</v>
      </c>
      <c r="P17" s="103" t="n">
        <v>-7022</v>
      </c>
      <c r="Q17" s="103" t="n">
        <v>-7024</v>
      </c>
      <c r="R17" s="103" t="n">
        <v>-7005</v>
      </c>
      <c r="S17" s="104" t="n">
        <f aca="false">SUM(P17:R17)</f>
        <v>-21051</v>
      </c>
      <c r="T17" s="104" t="n">
        <f aca="false">G17+K17+O17+S17</f>
        <v>-83984</v>
      </c>
    </row>
    <row r="18" customFormat="false" ht="12.75" hidden="false" customHeight="false" outlineLevel="0" collapsed="false">
      <c r="A18" s="99" t="s">
        <v>27</v>
      </c>
      <c r="B18" s="99"/>
      <c r="C18" s="99"/>
      <c r="D18" s="105" t="n">
        <v>-1651</v>
      </c>
      <c r="E18" s="105" t="n">
        <v>-1571</v>
      </c>
      <c r="F18" s="105" t="n">
        <v>-1776</v>
      </c>
      <c r="G18" s="106" t="n">
        <f aca="false">SUM(D18:F18)</f>
        <v>-4998</v>
      </c>
      <c r="H18" s="105" t="n">
        <v>-2357</v>
      </c>
      <c r="I18" s="105" t="n">
        <v>-1670</v>
      </c>
      <c r="J18" s="105" t="n">
        <v>-1955</v>
      </c>
      <c r="K18" s="106" t="n">
        <f aca="false">SUM(H18:J18)</f>
        <v>-5982</v>
      </c>
      <c r="L18" s="105" t="n">
        <v>-1695</v>
      </c>
      <c r="M18" s="105" t="n">
        <v>-1683</v>
      </c>
      <c r="N18" s="105" t="n">
        <v>-1579</v>
      </c>
      <c r="O18" s="106" t="n">
        <f aca="false">SUM(L18:N18)</f>
        <v>-4957</v>
      </c>
      <c r="P18" s="105" t="n">
        <v>-1573</v>
      </c>
      <c r="Q18" s="105" t="n">
        <v>-1595</v>
      </c>
      <c r="R18" s="105" t="n">
        <v>-1562</v>
      </c>
      <c r="S18" s="106" t="n">
        <f aca="false">SUM(P18:R18)</f>
        <v>-4730</v>
      </c>
      <c r="T18" s="106" t="n">
        <f aca="false">G18+K18+O18+S18</f>
        <v>-20667</v>
      </c>
    </row>
    <row r="19" customFormat="false" ht="12.75" hidden="false" customHeight="false" outlineLevel="0" collapsed="false">
      <c r="A19" s="99"/>
      <c r="B19" s="99" t="s">
        <v>228</v>
      </c>
      <c r="C19" s="99"/>
      <c r="D19" s="103" t="n">
        <f aca="false">SUM(D17:D18)</f>
        <v>-7880</v>
      </c>
      <c r="E19" s="103" t="n">
        <f aca="false">SUM(E17:E18)</f>
        <v>-7835</v>
      </c>
      <c r="F19" s="103" t="n">
        <f aca="false">SUM(F17:F18)</f>
        <v>-9466</v>
      </c>
      <c r="G19" s="104" t="n">
        <f aca="false">SUM(G17:G18)</f>
        <v>-25181</v>
      </c>
      <c r="H19" s="103" t="n">
        <f aca="false">SUM(H17:H18)</f>
        <v>-8991</v>
      </c>
      <c r="I19" s="103" t="n">
        <f aca="false">SUM(I17:I18)</f>
        <v>-9480</v>
      </c>
      <c r="J19" s="103" t="n">
        <f aca="false">SUM(J17:J18)</f>
        <v>-9099</v>
      </c>
      <c r="K19" s="104" t="n">
        <f aca="false">SUM(K17:K18)</f>
        <v>-27570</v>
      </c>
      <c r="L19" s="103" t="n">
        <f aca="false">SUM(L17:L18)</f>
        <v>-8737</v>
      </c>
      <c r="M19" s="103" t="n">
        <f aca="false">SUM(M17:M18)</f>
        <v>-8699</v>
      </c>
      <c r="N19" s="103" t="n">
        <f aca="false">SUM(N17:N18)</f>
        <v>-8683</v>
      </c>
      <c r="O19" s="104" t="n">
        <f aca="false">SUM(O17:O18)</f>
        <v>-26119</v>
      </c>
      <c r="P19" s="103" t="n">
        <f aca="false">SUM(P17:P18)</f>
        <v>-8595</v>
      </c>
      <c r="Q19" s="103" t="n">
        <f aca="false">SUM(Q17:Q18)</f>
        <v>-8619</v>
      </c>
      <c r="R19" s="103" t="n">
        <f aca="false">SUM(R17:R18)</f>
        <v>-8567</v>
      </c>
      <c r="S19" s="104" t="n">
        <f aca="false">SUM(S17:S18)</f>
        <v>-25781</v>
      </c>
      <c r="T19" s="104" t="n">
        <f aca="false">SUM(T17:T18)</f>
        <v>-104651</v>
      </c>
    </row>
    <row r="20" customFormat="false" ht="12.75" hidden="false" customHeight="false" outlineLevel="0" collapsed="false">
      <c r="A20" s="99"/>
      <c r="B20" s="107" t="s">
        <v>229</v>
      </c>
      <c r="C20" s="99"/>
      <c r="D20" s="110" t="n">
        <f aca="false">-(D19/D14)*100</f>
        <v>36.2899511835682</v>
      </c>
      <c r="E20" s="85" t="n">
        <f aca="false">-(E19/E14)*100</f>
        <v>36.0180205029191</v>
      </c>
      <c r="F20" s="85" t="n">
        <f aca="false">-(F19/F14)*100</f>
        <v>40.3460915522973</v>
      </c>
      <c r="G20" s="111" t="n">
        <f aca="false">-(G19/G14)*100</f>
        <v>37.6234517174917</v>
      </c>
      <c r="H20" s="110" t="n">
        <f aca="false">-(H19/H14)*100</f>
        <v>38.8178913738019</v>
      </c>
      <c r="I20" s="110" t="n">
        <f aca="false">-(I19/I14)*100</f>
        <v>39.5742016280526</v>
      </c>
      <c r="J20" s="110" t="n">
        <f aca="false">-(J19/J14)*100</f>
        <v>39.2655245328615</v>
      </c>
      <c r="K20" s="111" t="n">
        <f aca="false">-(K19/K14)*100</f>
        <v>39.2232180964575</v>
      </c>
      <c r="L20" s="110" t="n">
        <f aca="false">-(L19/L14)*100</f>
        <v>37.7359305489569</v>
      </c>
      <c r="M20" s="110" t="n">
        <f aca="false">-(M19/M14)*100</f>
        <v>37.3828964331758</v>
      </c>
      <c r="N20" s="110" t="n">
        <f aca="false">-(N19/N14)*100</f>
        <v>37.3494494150034</v>
      </c>
      <c r="O20" s="111" t="n">
        <f aca="false">-(O19/O14)*100</f>
        <v>37.4890557046691</v>
      </c>
      <c r="P20" s="110" t="n">
        <f aca="false">-(P19/P14)*100</f>
        <v>36.8567753001715</v>
      </c>
      <c r="Q20" s="110" t="n">
        <f aca="false">-(Q19/Q14)*100</f>
        <v>37.2600726266644</v>
      </c>
      <c r="R20" s="110" t="n">
        <f aca="false">-(R19/R14)*100</f>
        <v>37.1155012563903</v>
      </c>
      <c r="S20" s="111" t="n">
        <f aca="false">-(S19/S14)*100</f>
        <v>37.0768257255443</v>
      </c>
      <c r="T20" s="111" t="n">
        <f aca="false">-(T19/T14)*100</f>
        <v>37.8588689838798</v>
      </c>
    </row>
    <row r="21" customFormat="false" ht="12.75" hidden="false" customHeight="false" outlineLevel="0" collapsed="false">
      <c r="A21" s="99"/>
      <c r="B21" s="99"/>
      <c r="C21" s="99"/>
      <c r="D21" s="103"/>
      <c r="E21" s="103"/>
      <c r="F21" s="103"/>
      <c r="G21" s="104"/>
      <c r="H21" s="103"/>
      <c r="I21" s="103"/>
      <c r="J21" s="103"/>
      <c r="K21" s="104"/>
      <c r="L21" s="103"/>
      <c r="M21" s="103"/>
      <c r="N21" s="103"/>
      <c r="O21" s="104"/>
      <c r="P21" s="103"/>
      <c r="Q21" s="103"/>
      <c r="R21" s="103"/>
      <c r="S21" s="104"/>
      <c r="T21" s="104"/>
    </row>
    <row r="22" customFormat="false" ht="12.75" hidden="false" customHeight="false" outlineLevel="0" collapsed="false">
      <c r="A22" s="99" t="s">
        <v>230</v>
      </c>
      <c r="B22" s="99"/>
      <c r="C22" s="99"/>
      <c r="D22" s="103" t="n">
        <v>0</v>
      </c>
      <c r="E22" s="103" t="n">
        <v>0</v>
      </c>
      <c r="F22" s="103" t="n">
        <v>0</v>
      </c>
      <c r="G22" s="104" t="n">
        <f aca="false">SUM(D22:F22)</f>
        <v>0</v>
      </c>
      <c r="H22" s="103" t="n">
        <v>0</v>
      </c>
      <c r="I22" s="103"/>
      <c r="J22" s="103"/>
      <c r="K22" s="104" t="n">
        <f aca="false">SUM(H22:J22)</f>
        <v>0</v>
      </c>
      <c r="L22" s="103"/>
      <c r="M22" s="103"/>
      <c r="N22" s="103"/>
      <c r="O22" s="104" t="n">
        <f aca="false">SUM(L22:N22)</f>
        <v>0</v>
      </c>
      <c r="P22" s="103"/>
      <c r="Q22" s="103"/>
      <c r="R22" s="103"/>
      <c r="S22" s="104" t="n">
        <f aca="false">SUM(P22:R22)</f>
        <v>0</v>
      </c>
      <c r="T22" s="104" t="n">
        <f aca="false">G22+K22+O22+S22</f>
        <v>0</v>
      </c>
    </row>
    <row r="23" customFormat="false" ht="12.75" hidden="false" customHeight="false" outlineLevel="0" collapsed="false">
      <c r="A23" s="99"/>
      <c r="B23" s="99"/>
      <c r="C23" s="99"/>
      <c r="D23" s="103"/>
      <c r="E23" s="103"/>
      <c r="F23" s="103"/>
      <c r="G23" s="104"/>
      <c r="H23" s="103"/>
      <c r="I23" s="103"/>
      <c r="J23" s="103"/>
      <c r="K23" s="104"/>
      <c r="L23" s="103"/>
      <c r="M23" s="103"/>
      <c r="N23" s="103"/>
      <c r="O23" s="104"/>
      <c r="P23" s="103"/>
      <c r="Q23" s="103"/>
      <c r="R23" s="103"/>
      <c r="S23" s="104"/>
      <c r="T23" s="104"/>
    </row>
    <row r="24" customFormat="false" ht="12.75" hidden="false" customHeight="false" outlineLevel="0" collapsed="false">
      <c r="A24" s="100" t="s">
        <v>32</v>
      </c>
      <c r="B24" s="100"/>
      <c r="C24" s="99"/>
      <c r="D24" s="112" t="n">
        <f aca="false">D14+D22+D19</f>
        <v>13834</v>
      </c>
      <c r="E24" s="112" t="n">
        <f aca="false">E14+E22+E19</f>
        <v>13918</v>
      </c>
      <c r="F24" s="112" t="n">
        <f aca="false">F14+F22+F19</f>
        <v>13996</v>
      </c>
      <c r="G24" s="113" t="n">
        <f aca="false">G14+G22+G19</f>
        <v>41748</v>
      </c>
      <c r="H24" s="112" t="n">
        <f aca="false">H14+H22+H19</f>
        <v>14171</v>
      </c>
      <c r="I24" s="112" t="n">
        <f aca="false">I14+I22+I19</f>
        <v>14475</v>
      </c>
      <c r="J24" s="112" t="n">
        <f aca="false">J14+J22+J19</f>
        <v>14074</v>
      </c>
      <c r="K24" s="113" t="n">
        <f aca="false">K14+K22+K19</f>
        <v>42720</v>
      </c>
      <c r="L24" s="112" t="n">
        <f aca="false">L14+L22+L19</f>
        <v>14416</v>
      </c>
      <c r="M24" s="112" t="n">
        <f aca="false">M14+M22+M19</f>
        <v>14571</v>
      </c>
      <c r="N24" s="112" t="n">
        <f aca="false">N14+N22+N19</f>
        <v>14565</v>
      </c>
      <c r="O24" s="113" t="n">
        <f aca="false">O14+O22+O19</f>
        <v>43552</v>
      </c>
      <c r="P24" s="112" t="n">
        <f aca="false">P14+P22+P19</f>
        <v>14725</v>
      </c>
      <c r="Q24" s="112" t="n">
        <f aca="false">Q14+Q22+Q19</f>
        <v>14513</v>
      </c>
      <c r="R24" s="112" t="n">
        <f aca="false">R14+R22+R19</f>
        <v>14515</v>
      </c>
      <c r="S24" s="113" t="n">
        <f aca="false">S14+S22+S19</f>
        <v>43753</v>
      </c>
      <c r="T24" s="113" t="n">
        <f aca="false">T14+T22+T19</f>
        <v>171773</v>
      </c>
    </row>
    <row r="25" customFormat="false" ht="12.75" hidden="false" customHeight="false" outlineLevel="0" collapsed="false">
      <c r="A25" s="107" t="s">
        <v>231</v>
      </c>
      <c r="B25" s="107"/>
      <c r="C25" s="99"/>
      <c r="D25" s="110" t="n">
        <f aca="false">(+D24/D13)*100</f>
        <v>63.7100488164318</v>
      </c>
      <c r="E25" s="110" t="n">
        <f aca="false">(+E24/E14)*100</f>
        <v>63.9819794970809</v>
      </c>
      <c r="F25" s="110" t="n">
        <f aca="false">(+F24/F14)*100</f>
        <v>59.6539084477027</v>
      </c>
      <c r="G25" s="111" t="n">
        <f aca="false">(G24/G14)*100</f>
        <v>62.3765482825083</v>
      </c>
      <c r="H25" s="110" t="n">
        <f aca="false">(+H24/H14)*100</f>
        <v>61.1821086261981</v>
      </c>
      <c r="I25" s="110" t="n">
        <f aca="false">(+I24/I14)*100</f>
        <v>60.4257983719474</v>
      </c>
      <c r="J25" s="110" t="n">
        <f aca="false">(+J24/J14)*100</f>
        <v>60.7344754671385</v>
      </c>
      <c r="K25" s="111" t="n">
        <f aca="false">(K24/K14)*100</f>
        <v>60.7767819035425</v>
      </c>
      <c r="L25" s="110" t="n">
        <f aca="false">(+L24/L14)*100</f>
        <v>62.2640694510431</v>
      </c>
      <c r="M25" s="110" t="n">
        <f aca="false">(+M24/M14)*100</f>
        <v>62.6171035668242</v>
      </c>
      <c r="N25" s="110" t="n">
        <f aca="false">(+N24/N14)*100</f>
        <v>62.6505505849966</v>
      </c>
      <c r="O25" s="111" t="n">
        <f aca="false">(O24/O14)*100</f>
        <v>62.5109442953309</v>
      </c>
      <c r="P25" s="110" t="n">
        <f aca="false">(+P24/P14)*100</f>
        <v>63.1432246998285</v>
      </c>
      <c r="Q25" s="110" t="n">
        <f aca="false">(+Q24/Q14)*100</f>
        <v>62.7399273733356</v>
      </c>
      <c r="R25" s="110" t="n">
        <f aca="false">(+R24/R14)*100</f>
        <v>62.8844987436097</v>
      </c>
      <c r="S25" s="111" t="n">
        <f aca="false">(S24/S14)*100</f>
        <v>62.9231742744557</v>
      </c>
      <c r="T25" s="111" t="n">
        <f aca="false">(T24/T14)*100</f>
        <v>62.1411310161202</v>
      </c>
    </row>
    <row r="26" customFormat="false" ht="12.75" hidden="false" customHeight="false" outlineLevel="0" collapsed="false">
      <c r="A26" s="99"/>
      <c r="B26" s="99"/>
      <c r="C26" s="99"/>
      <c r="D26" s="103"/>
      <c r="E26" s="103"/>
      <c r="F26" s="103"/>
      <c r="G26" s="104"/>
      <c r="H26" s="103"/>
      <c r="I26" s="103"/>
      <c r="J26" s="103"/>
      <c r="K26" s="104"/>
      <c r="L26" s="103"/>
      <c r="M26" s="103"/>
      <c r="N26" s="103"/>
      <c r="O26" s="104"/>
      <c r="P26" s="103"/>
      <c r="Q26" s="103"/>
      <c r="R26" s="103"/>
      <c r="S26" s="104"/>
      <c r="T26" s="104"/>
    </row>
    <row r="27" customFormat="false" ht="12.75" hidden="false" customHeight="false" outlineLevel="0" collapsed="false">
      <c r="A27" s="99" t="s">
        <v>34</v>
      </c>
      <c r="B27" s="99"/>
      <c r="C27" s="99"/>
      <c r="D27" s="103" t="n">
        <v>-1108</v>
      </c>
      <c r="E27" s="103" t="n">
        <v>-1108</v>
      </c>
      <c r="F27" s="103" t="n">
        <v>-1108</v>
      </c>
      <c r="G27" s="104" t="n">
        <f aca="false">SUM(D27:F27)</f>
        <v>-3324</v>
      </c>
      <c r="H27" s="103" t="n">
        <v>-1108</v>
      </c>
      <c r="I27" s="103" t="n">
        <v>-1108</v>
      </c>
      <c r="J27" s="103" t="n">
        <v>-1200</v>
      </c>
      <c r="K27" s="104" t="n">
        <f aca="false">SUM(H27:J27)</f>
        <v>-3416</v>
      </c>
      <c r="L27" s="103" t="n">
        <v>-1100</v>
      </c>
      <c r="M27" s="103" t="n">
        <v>-1108</v>
      </c>
      <c r="N27" s="103" t="n">
        <v>-1108</v>
      </c>
      <c r="O27" s="104" t="n">
        <f aca="false">SUM(L27:N27)</f>
        <v>-3316</v>
      </c>
      <c r="P27" s="103" t="n">
        <v>-1100</v>
      </c>
      <c r="Q27" s="103" t="n">
        <v>-1100</v>
      </c>
      <c r="R27" s="103" t="n">
        <v>-1100</v>
      </c>
      <c r="S27" s="104" t="n">
        <f aca="false">SUM(P27:R27)</f>
        <v>-3300</v>
      </c>
      <c r="T27" s="104" t="n">
        <f aca="false">G27+K27+O27+S27</f>
        <v>-13356</v>
      </c>
    </row>
    <row r="28" customFormat="false" ht="12.75" hidden="false" customHeight="false" outlineLevel="0" collapsed="false">
      <c r="A28" s="99" t="s">
        <v>232</v>
      </c>
      <c r="B28" s="99"/>
      <c r="C28" s="99"/>
      <c r="D28" s="103" t="n">
        <v>0</v>
      </c>
      <c r="E28" s="103" t="n">
        <v>0</v>
      </c>
      <c r="F28" s="103" t="n">
        <v>0</v>
      </c>
      <c r="G28" s="104" t="n">
        <f aca="false">SUM(D28:F28)</f>
        <v>0</v>
      </c>
      <c r="H28" s="103" t="n">
        <v>0</v>
      </c>
      <c r="I28" s="103" t="n">
        <v>0</v>
      </c>
      <c r="J28" s="103" t="n">
        <v>0</v>
      </c>
      <c r="K28" s="104" t="n">
        <f aca="false">SUM(H28:J28)</f>
        <v>0</v>
      </c>
      <c r="L28" s="103" t="n">
        <v>0</v>
      </c>
      <c r="M28" s="103" t="n">
        <v>0</v>
      </c>
      <c r="N28" s="103" t="n">
        <v>0</v>
      </c>
      <c r="O28" s="104" t="n">
        <f aca="false">SUM(L28:N28)</f>
        <v>0</v>
      </c>
      <c r="P28" s="103" t="n">
        <v>0</v>
      </c>
      <c r="Q28" s="103" t="n">
        <v>0</v>
      </c>
      <c r="R28" s="103" t="n">
        <v>0</v>
      </c>
      <c r="S28" s="104" t="n">
        <f aca="false">SUM(P28:R28)</f>
        <v>0</v>
      </c>
      <c r="T28" s="104" t="n">
        <f aca="false">G28+K28+O28+S28</f>
        <v>0</v>
      </c>
    </row>
    <row r="29" customFormat="false" ht="12.75" hidden="false" customHeight="false" outlineLevel="0" collapsed="false">
      <c r="A29" s="99" t="s">
        <v>233</v>
      </c>
      <c r="B29" s="99"/>
      <c r="C29" s="99"/>
      <c r="D29" s="105" t="n">
        <v>-4455</v>
      </c>
      <c r="E29" s="105" t="n">
        <v>-4495</v>
      </c>
      <c r="F29" s="105" t="n">
        <v>-4401</v>
      </c>
      <c r="G29" s="106" t="n">
        <f aca="false">SUM(D29:F29)</f>
        <v>-13351</v>
      </c>
      <c r="H29" s="105" t="n">
        <v>-4665</v>
      </c>
      <c r="I29" s="105" t="n">
        <v>-4609</v>
      </c>
      <c r="J29" s="105" t="n">
        <v>-4501</v>
      </c>
      <c r="K29" s="106" t="n">
        <f aca="false">SUM(H29:J29)</f>
        <v>-13775</v>
      </c>
      <c r="L29" s="105" t="n">
        <v>-4576</v>
      </c>
      <c r="M29" s="105" t="n">
        <v>-4575</v>
      </c>
      <c r="N29" s="105" t="n">
        <v>-4571</v>
      </c>
      <c r="O29" s="106" t="n">
        <f aca="false">SUM(L29:N29)</f>
        <v>-13722</v>
      </c>
      <c r="P29" s="105" t="n">
        <v>-4600</v>
      </c>
      <c r="Q29" s="105" t="n">
        <v>-4600</v>
      </c>
      <c r="R29" s="105" t="n">
        <v>-4604</v>
      </c>
      <c r="S29" s="106" t="n">
        <f aca="false">SUM(P29:R29)</f>
        <v>-13804</v>
      </c>
      <c r="T29" s="106" t="n">
        <f aca="false">G29+K29+O29+S29</f>
        <v>-54652</v>
      </c>
    </row>
    <row r="30" customFormat="false" ht="12.75" hidden="false" customHeight="false" outlineLevel="0" collapsed="false">
      <c r="A30" s="99"/>
      <c r="B30" s="99" t="s">
        <v>234</v>
      </c>
      <c r="C30" s="99"/>
      <c r="D30" s="103" t="n">
        <f aca="false">SUM(D27:D29)</f>
        <v>-5563</v>
      </c>
      <c r="E30" s="103" t="n">
        <f aca="false">SUM(E27:E29)</f>
        <v>-5603</v>
      </c>
      <c r="F30" s="103" t="n">
        <f aca="false">SUM(F27:F29)</f>
        <v>-5509</v>
      </c>
      <c r="G30" s="104" t="n">
        <f aca="false">SUM(G27:G29)</f>
        <v>-16675</v>
      </c>
      <c r="H30" s="103" t="n">
        <f aca="false">SUM(H27:H29)</f>
        <v>-5773</v>
      </c>
      <c r="I30" s="103" t="n">
        <f aca="false">SUM(I27:I29)</f>
        <v>-5717</v>
      </c>
      <c r="J30" s="103" t="n">
        <f aca="false">SUM(J27:J29)</f>
        <v>-5701</v>
      </c>
      <c r="K30" s="104" t="n">
        <f aca="false">SUM(K27:K29)</f>
        <v>-17191</v>
      </c>
      <c r="L30" s="103" t="n">
        <f aca="false">SUM(L27:L29)</f>
        <v>-5676</v>
      </c>
      <c r="M30" s="103" t="n">
        <f aca="false">SUM(M27:M29)</f>
        <v>-5683</v>
      </c>
      <c r="N30" s="103" t="n">
        <f aca="false">SUM(N27:N29)</f>
        <v>-5679</v>
      </c>
      <c r="O30" s="104" t="n">
        <f aca="false">SUM(O27:O29)</f>
        <v>-17038</v>
      </c>
      <c r="P30" s="103" t="n">
        <f aca="false">SUM(P27:P29)</f>
        <v>-5700</v>
      </c>
      <c r="Q30" s="103" t="n">
        <f aca="false">SUM(Q27:Q29)</f>
        <v>-5700</v>
      </c>
      <c r="R30" s="103" t="n">
        <f aca="false">SUM(R27:R29)</f>
        <v>-5704</v>
      </c>
      <c r="S30" s="104" t="n">
        <f aca="false">SUM(S27:S29)</f>
        <v>-17104</v>
      </c>
      <c r="T30" s="104" t="n">
        <f aca="false">SUM(T27:T29)</f>
        <v>-68008</v>
      </c>
    </row>
    <row r="31" customFormat="false" ht="12.75" hidden="false" customHeight="false" outlineLevel="0" collapsed="false">
      <c r="A31" s="99"/>
      <c r="B31" s="99"/>
      <c r="C31" s="99"/>
      <c r="D31" s="103"/>
      <c r="E31" s="103"/>
      <c r="F31" s="103"/>
      <c r="G31" s="104"/>
      <c r="H31" s="103"/>
      <c r="I31" s="103"/>
      <c r="J31" s="103"/>
      <c r="K31" s="104"/>
      <c r="L31" s="103"/>
      <c r="M31" s="103"/>
      <c r="N31" s="103"/>
      <c r="O31" s="104"/>
      <c r="P31" s="103"/>
      <c r="Q31" s="103"/>
      <c r="R31" s="103"/>
      <c r="S31" s="104"/>
      <c r="T31" s="104"/>
    </row>
    <row r="32" customFormat="false" ht="12.75" hidden="false" customHeight="false" outlineLevel="0" collapsed="false">
      <c r="A32" s="100" t="s">
        <v>235</v>
      </c>
      <c r="B32" s="100"/>
      <c r="C32" s="99"/>
      <c r="D32" s="112" t="n">
        <f aca="false">D24+D30</f>
        <v>8271</v>
      </c>
      <c r="E32" s="112" t="n">
        <f aca="false">E24+E30</f>
        <v>8315</v>
      </c>
      <c r="F32" s="112" t="n">
        <f aca="false">F24+F30</f>
        <v>8487</v>
      </c>
      <c r="G32" s="113" t="n">
        <f aca="false">SUM(D32:F32)</f>
        <v>25073</v>
      </c>
      <c r="H32" s="112" t="n">
        <f aca="false">H24+H30</f>
        <v>8398</v>
      </c>
      <c r="I32" s="112" t="n">
        <f aca="false">I24+I30</f>
        <v>8758</v>
      </c>
      <c r="J32" s="112" t="n">
        <f aca="false">J24+J30</f>
        <v>8373</v>
      </c>
      <c r="K32" s="113" t="n">
        <f aca="false">SUM(H32:J32)</f>
        <v>25529</v>
      </c>
      <c r="L32" s="112" t="n">
        <f aca="false">L24+L30</f>
        <v>8740</v>
      </c>
      <c r="M32" s="112" t="n">
        <f aca="false">M24+M30</f>
        <v>8888</v>
      </c>
      <c r="N32" s="112" t="n">
        <f aca="false">N24+N30</f>
        <v>8886</v>
      </c>
      <c r="O32" s="113" t="n">
        <f aca="false">SUM(L32:N32)</f>
        <v>26514</v>
      </c>
      <c r="P32" s="112" t="n">
        <f aca="false">P24+P30</f>
        <v>9025</v>
      </c>
      <c r="Q32" s="112" t="n">
        <f aca="false">Q24+Q30</f>
        <v>8813</v>
      </c>
      <c r="R32" s="112" t="n">
        <f aca="false">R24+R30</f>
        <v>8811</v>
      </c>
      <c r="S32" s="113" t="n">
        <f aca="false">SUM(P32:R32)</f>
        <v>26649</v>
      </c>
      <c r="T32" s="113" t="n">
        <f aca="false">T24+T30</f>
        <v>103765</v>
      </c>
    </row>
    <row r="33" customFormat="false" ht="12.75" hidden="false" customHeight="false" outlineLevel="0" collapsed="false">
      <c r="A33" s="99"/>
      <c r="B33" s="99"/>
      <c r="C33" s="99"/>
      <c r="D33" s="103"/>
      <c r="E33" s="103"/>
      <c r="F33" s="103"/>
      <c r="G33" s="104"/>
      <c r="H33" s="103"/>
      <c r="I33" s="103"/>
      <c r="J33" s="103"/>
      <c r="K33" s="104"/>
      <c r="L33" s="103"/>
      <c r="M33" s="103"/>
      <c r="N33" s="103"/>
      <c r="O33" s="104"/>
      <c r="P33" s="103"/>
      <c r="Q33" s="103"/>
      <c r="R33" s="103" t="s">
        <v>13</v>
      </c>
      <c r="S33" s="104"/>
      <c r="T33" s="104"/>
    </row>
    <row r="34" customFormat="false" ht="12.75" hidden="true" customHeight="false" outlineLevel="0" collapsed="false">
      <c r="B34" s="99" t="s">
        <v>236</v>
      </c>
      <c r="C34" s="99"/>
      <c r="D34" s="103"/>
      <c r="E34" s="103"/>
      <c r="F34" s="103"/>
      <c r="G34" s="104" t="n">
        <f aca="false">SUM(D34:F34)</f>
        <v>0</v>
      </c>
      <c r="H34" s="103"/>
      <c r="I34" s="103"/>
      <c r="J34" s="103"/>
      <c r="K34" s="104" t="n">
        <f aca="false">SUM(H34:J34)</f>
        <v>0</v>
      </c>
      <c r="L34" s="103"/>
      <c r="M34" s="103"/>
      <c r="N34" s="103"/>
      <c r="O34" s="104" t="n">
        <f aca="false">SUM(L34:N34)</f>
        <v>0</v>
      </c>
      <c r="P34" s="103"/>
      <c r="Q34" s="103"/>
      <c r="R34" s="103"/>
      <c r="S34" s="104" t="n">
        <f aca="false">SUM(P34:R34)</f>
        <v>0</v>
      </c>
      <c r="T34" s="104" t="n">
        <f aca="false">G34+K34+O34+S34</f>
        <v>0</v>
      </c>
    </row>
    <row r="35" customFormat="false" ht="12.75" hidden="true" customHeight="false" outlineLevel="0" collapsed="false">
      <c r="B35" s="99" t="s">
        <v>237</v>
      </c>
      <c r="C35" s="99"/>
      <c r="D35" s="103"/>
      <c r="E35" s="103"/>
      <c r="F35" s="103"/>
      <c r="G35" s="104" t="n">
        <f aca="false">SUM(D35:F35)</f>
        <v>0</v>
      </c>
      <c r="H35" s="103"/>
      <c r="I35" s="103"/>
      <c r="J35" s="103"/>
      <c r="K35" s="104" t="n">
        <f aca="false">SUM(H35:J35)</f>
        <v>0</v>
      </c>
      <c r="L35" s="103"/>
      <c r="M35" s="103"/>
      <c r="N35" s="103"/>
      <c r="O35" s="104" t="n">
        <f aca="false">SUM(L35:N35)</f>
        <v>0</v>
      </c>
      <c r="P35" s="103"/>
      <c r="Q35" s="103"/>
      <c r="R35" s="103"/>
      <c r="S35" s="104" t="n">
        <f aca="false">SUM(P35:R35)</f>
        <v>0</v>
      </c>
      <c r="T35" s="104" t="n">
        <f aca="false">G35+K35+O35+S35</f>
        <v>0</v>
      </c>
    </row>
    <row r="36" customFormat="false" ht="12.75" hidden="true" customHeight="false" outlineLevel="0" collapsed="false">
      <c r="B36" s="99" t="s">
        <v>238</v>
      </c>
      <c r="C36" s="99"/>
      <c r="D36" s="103"/>
      <c r="E36" s="103"/>
      <c r="F36" s="103"/>
      <c r="G36" s="104" t="n">
        <f aca="false">SUM(D36:F36)</f>
        <v>0</v>
      </c>
      <c r="H36" s="103"/>
      <c r="I36" s="103"/>
      <c r="J36" s="103"/>
      <c r="K36" s="104" t="n">
        <f aca="false">SUM(H36:J36)</f>
        <v>0</v>
      </c>
      <c r="L36" s="103"/>
      <c r="M36" s="103"/>
      <c r="N36" s="103"/>
      <c r="O36" s="104" t="n">
        <f aca="false">SUM(L36:N36)</f>
        <v>0</v>
      </c>
      <c r="P36" s="103"/>
      <c r="Q36" s="103"/>
      <c r="R36" s="103"/>
      <c r="S36" s="104" t="n">
        <f aca="false">SUM(P36:R36)</f>
        <v>0</v>
      </c>
      <c r="T36" s="104" t="n">
        <f aca="false">G36+K36+O36+S36</f>
        <v>0</v>
      </c>
    </row>
    <row r="37" customFormat="false" ht="12.75" hidden="true" customHeight="false" outlineLevel="0" collapsed="false">
      <c r="B37" s="99" t="s">
        <v>239</v>
      </c>
      <c r="C37" s="99"/>
      <c r="D37" s="103"/>
      <c r="E37" s="103"/>
      <c r="F37" s="103"/>
      <c r="G37" s="104" t="n">
        <f aca="false">SUM(D37:F37)</f>
        <v>0</v>
      </c>
      <c r="H37" s="103"/>
      <c r="I37" s="103"/>
      <c r="J37" s="103"/>
      <c r="K37" s="104" t="n">
        <f aca="false">SUM(H37:J37)</f>
        <v>0</v>
      </c>
      <c r="L37" s="103"/>
      <c r="M37" s="103"/>
      <c r="N37" s="103"/>
      <c r="O37" s="104" t="n">
        <f aca="false">SUM(L37:N37)</f>
        <v>0</v>
      </c>
      <c r="P37" s="103"/>
      <c r="Q37" s="103"/>
      <c r="R37" s="103"/>
      <c r="S37" s="104" t="n">
        <f aca="false">SUM(P37:R37)</f>
        <v>0</v>
      </c>
      <c r="T37" s="104" t="n">
        <f aca="false">G37+K37+O37+S37</f>
        <v>0</v>
      </c>
    </row>
    <row r="38" customFormat="false" ht="12.75" hidden="true" customHeight="false" outlineLevel="0" collapsed="false">
      <c r="B38" s="99" t="s">
        <v>240</v>
      </c>
      <c r="C38" s="99"/>
      <c r="D38" s="103"/>
      <c r="E38" s="103"/>
      <c r="F38" s="103"/>
      <c r="G38" s="104" t="n">
        <f aca="false">SUM(D38:F38)</f>
        <v>0</v>
      </c>
      <c r="H38" s="103"/>
      <c r="I38" s="103"/>
      <c r="J38" s="103"/>
      <c r="K38" s="104" t="n">
        <f aca="false">SUM(H38:J38)</f>
        <v>0</v>
      </c>
      <c r="L38" s="103"/>
      <c r="M38" s="103"/>
      <c r="N38" s="103"/>
      <c r="O38" s="104" t="n">
        <f aca="false">SUM(L38:N38)</f>
        <v>0</v>
      </c>
      <c r="P38" s="103"/>
      <c r="Q38" s="103"/>
      <c r="R38" s="103"/>
      <c r="S38" s="104" t="n">
        <f aca="false">SUM(P38:R38)</f>
        <v>0</v>
      </c>
      <c r="T38" s="104" t="n">
        <f aca="false">G38+K38+O38+S38</f>
        <v>0</v>
      </c>
    </row>
    <row r="39" customFormat="false" ht="12.75" hidden="true" customHeight="false" outlineLevel="0" collapsed="false">
      <c r="B39" s="99" t="s">
        <v>241</v>
      </c>
      <c r="C39" s="99"/>
      <c r="D39" s="103"/>
      <c r="E39" s="103"/>
      <c r="F39" s="103"/>
      <c r="G39" s="104" t="n">
        <f aca="false">SUM(D39:F39)</f>
        <v>0</v>
      </c>
      <c r="H39" s="103"/>
      <c r="I39" s="103"/>
      <c r="J39" s="103"/>
      <c r="K39" s="104" t="n">
        <f aca="false">SUM(H39:J39)</f>
        <v>0</v>
      </c>
      <c r="L39" s="103"/>
      <c r="M39" s="103"/>
      <c r="N39" s="103"/>
      <c r="O39" s="104" t="n">
        <f aca="false">SUM(L39:N39)</f>
        <v>0</v>
      </c>
      <c r="P39" s="103"/>
      <c r="Q39" s="103"/>
      <c r="R39" s="103"/>
      <c r="S39" s="104" t="n">
        <f aca="false">SUM(P39:R39)</f>
        <v>0</v>
      </c>
      <c r="T39" s="104" t="n">
        <f aca="false">G39+K39+O39+S39</f>
        <v>0</v>
      </c>
    </row>
    <row r="40" customFormat="false" ht="12.75" hidden="true" customHeight="false" outlineLevel="0" collapsed="false">
      <c r="B40" s="99" t="s">
        <v>242</v>
      </c>
      <c r="C40" s="99"/>
      <c r="D40" s="103"/>
      <c r="E40" s="103"/>
      <c r="F40" s="103"/>
      <c r="G40" s="104" t="n">
        <f aca="false">SUM(D40:F40)</f>
        <v>0</v>
      </c>
      <c r="H40" s="103"/>
      <c r="I40" s="103"/>
      <c r="J40" s="103"/>
      <c r="K40" s="104" t="n">
        <f aca="false">SUM(H40:J40)</f>
        <v>0</v>
      </c>
      <c r="L40" s="103"/>
      <c r="M40" s="103"/>
      <c r="N40" s="103"/>
      <c r="O40" s="104" t="n">
        <f aca="false">SUM(L40:N40)</f>
        <v>0</v>
      </c>
      <c r="P40" s="103"/>
      <c r="Q40" s="103"/>
      <c r="R40" s="103"/>
      <c r="S40" s="104" t="n">
        <f aca="false">SUM(P40:R40)</f>
        <v>0</v>
      </c>
      <c r="T40" s="104" t="n">
        <f aca="false">G40+K40+O40+S40</f>
        <v>0</v>
      </c>
    </row>
    <row r="41" customFormat="false" ht="12.75" hidden="true" customHeight="false" outlineLevel="0" collapsed="false">
      <c r="B41" s="99" t="s">
        <v>243</v>
      </c>
      <c r="C41" s="99"/>
      <c r="D41" s="103"/>
      <c r="E41" s="103"/>
      <c r="F41" s="103"/>
      <c r="G41" s="104" t="n">
        <f aca="false">SUM(D41:F41)</f>
        <v>0</v>
      </c>
      <c r="H41" s="103"/>
      <c r="I41" s="103"/>
      <c r="J41" s="103"/>
      <c r="K41" s="104" t="n">
        <f aca="false">SUM(H41:J41)</f>
        <v>0</v>
      </c>
      <c r="L41" s="103"/>
      <c r="M41" s="103"/>
      <c r="N41" s="103"/>
      <c r="O41" s="104" t="n">
        <f aca="false">SUM(L41:N41)</f>
        <v>0</v>
      </c>
      <c r="P41" s="103"/>
      <c r="Q41" s="103"/>
      <c r="R41" s="103"/>
      <c r="S41" s="104" t="n">
        <f aca="false">SUM(P41:R41)</f>
        <v>0</v>
      </c>
      <c r="T41" s="104" t="n">
        <f aca="false">G41+K41+O41+S41</f>
        <v>0</v>
      </c>
    </row>
    <row r="42" customFormat="false" ht="12.75" hidden="true" customHeight="false" outlineLevel="0" collapsed="false">
      <c r="B42" s="99" t="s">
        <v>244</v>
      </c>
      <c r="C42" s="99"/>
      <c r="D42" s="103"/>
      <c r="E42" s="103"/>
      <c r="F42" s="103"/>
      <c r="G42" s="104" t="n">
        <f aca="false">SUM(D42:F42)</f>
        <v>0</v>
      </c>
      <c r="H42" s="103"/>
      <c r="I42" s="103"/>
      <c r="J42" s="103"/>
      <c r="K42" s="104" t="n">
        <f aca="false">SUM(H42:J42)</f>
        <v>0</v>
      </c>
      <c r="L42" s="103"/>
      <c r="M42" s="103"/>
      <c r="N42" s="103"/>
      <c r="O42" s="104" t="n">
        <f aca="false">SUM(L42:N42)</f>
        <v>0</v>
      </c>
      <c r="P42" s="103"/>
      <c r="Q42" s="103"/>
      <c r="R42" s="103"/>
      <c r="S42" s="104" t="n">
        <f aca="false">SUM(P42:R42)</f>
        <v>0</v>
      </c>
      <c r="T42" s="104" t="n">
        <f aca="false">G42+K42+O42+S42</f>
        <v>0</v>
      </c>
    </row>
    <row r="43" customFormat="false" ht="12.75" hidden="true" customHeight="false" outlineLevel="0" collapsed="false">
      <c r="B43" s="99" t="s">
        <v>245</v>
      </c>
      <c r="C43" s="99"/>
      <c r="D43" s="103"/>
      <c r="E43" s="103"/>
      <c r="F43" s="103"/>
      <c r="G43" s="104" t="n">
        <f aca="false">SUM(D43:F43)</f>
        <v>0</v>
      </c>
      <c r="H43" s="103"/>
      <c r="I43" s="103"/>
      <c r="J43" s="103"/>
      <c r="K43" s="104" t="n">
        <f aca="false">SUM(H43:J43)</f>
        <v>0</v>
      </c>
      <c r="L43" s="103"/>
      <c r="M43" s="103"/>
      <c r="N43" s="103"/>
      <c r="O43" s="104" t="n">
        <f aca="false">SUM(L43:N43)</f>
        <v>0</v>
      </c>
      <c r="P43" s="103"/>
      <c r="Q43" s="103"/>
      <c r="R43" s="103"/>
      <c r="S43" s="104" t="n">
        <f aca="false">SUM(P43:R43)</f>
        <v>0</v>
      </c>
      <c r="T43" s="104" t="n">
        <f aca="false">G43+K43+O43+S43</f>
        <v>0</v>
      </c>
    </row>
    <row r="44" customFormat="false" ht="12.75" hidden="true" customHeight="false" outlineLevel="0" collapsed="false">
      <c r="B44" s="99" t="s">
        <v>246</v>
      </c>
      <c r="C44" s="99"/>
      <c r="D44" s="103"/>
      <c r="E44" s="103"/>
      <c r="F44" s="103"/>
      <c r="G44" s="104" t="n">
        <f aca="false">SUM(D44:F44)</f>
        <v>0</v>
      </c>
      <c r="H44" s="103"/>
      <c r="I44" s="103"/>
      <c r="J44" s="103"/>
      <c r="K44" s="104" t="n">
        <f aca="false">SUM(H44:J44)</f>
        <v>0</v>
      </c>
      <c r="L44" s="103"/>
      <c r="M44" s="103"/>
      <c r="N44" s="103"/>
      <c r="O44" s="104" t="n">
        <f aca="false">SUM(L44:N44)</f>
        <v>0</v>
      </c>
      <c r="P44" s="103"/>
      <c r="Q44" s="103"/>
      <c r="R44" s="103"/>
      <c r="S44" s="104" t="n">
        <f aca="false">SUM(P44:R44)</f>
        <v>0</v>
      </c>
      <c r="T44" s="104" t="n">
        <f aca="false">G44+K44+O44+S44</f>
        <v>0</v>
      </c>
    </row>
    <row r="45" customFormat="false" ht="12.75" hidden="true" customHeight="false" outlineLevel="0" collapsed="false">
      <c r="B45" s="99" t="s">
        <v>247</v>
      </c>
      <c r="C45" s="99"/>
      <c r="D45" s="103"/>
      <c r="E45" s="103"/>
      <c r="F45" s="103"/>
      <c r="G45" s="104"/>
      <c r="H45" s="103"/>
      <c r="I45" s="103"/>
      <c r="J45" s="103"/>
      <c r="K45" s="104"/>
      <c r="L45" s="103"/>
      <c r="M45" s="103"/>
      <c r="N45" s="103"/>
      <c r="O45" s="104"/>
      <c r="P45" s="103"/>
      <c r="Q45" s="103"/>
      <c r="R45" s="103"/>
      <c r="S45" s="104"/>
      <c r="T45" s="104"/>
    </row>
    <row r="46" customFormat="false" ht="12.75" hidden="true" customHeight="false" outlineLevel="0" collapsed="false">
      <c r="B46" s="99" t="s">
        <v>248</v>
      </c>
      <c r="C46" s="99"/>
      <c r="D46" s="105"/>
      <c r="E46" s="105"/>
      <c r="F46" s="105"/>
      <c r="G46" s="106"/>
      <c r="H46" s="105"/>
      <c r="I46" s="105"/>
      <c r="J46" s="105"/>
      <c r="K46" s="106"/>
      <c r="L46" s="105"/>
      <c r="M46" s="105"/>
      <c r="N46" s="105"/>
      <c r="O46" s="106"/>
      <c r="P46" s="105"/>
      <c r="Q46" s="105"/>
      <c r="R46" s="105"/>
      <c r="S46" s="106"/>
      <c r="T46" s="106"/>
    </row>
    <row r="47" customFormat="false" ht="12.75" hidden="true" customHeight="false" outlineLevel="0" collapsed="false">
      <c r="B47" s="99" t="s">
        <v>249</v>
      </c>
      <c r="C47" s="99"/>
      <c r="D47" s="103" t="n">
        <f aca="false">SUM(D34:D46)</f>
        <v>0</v>
      </c>
      <c r="E47" s="103" t="n">
        <f aca="false">SUM(E34:E46)</f>
        <v>0</v>
      </c>
      <c r="F47" s="103" t="n">
        <f aca="false">SUM(F34:F46)</f>
        <v>0</v>
      </c>
      <c r="G47" s="104" t="n">
        <f aca="false">SUM(D47:F47)</f>
        <v>0</v>
      </c>
      <c r="H47" s="103" t="n">
        <f aca="false">SUM(H34:H46)</f>
        <v>0</v>
      </c>
      <c r="I47" s="103" t="n">
        <f aca="false">SUM(I34:I46)</f>
        <v>0</v>
      </c>
      <c r="J47" s="103" t="n">
        <f aca="false">SUM(J34:J46)</f>
        <v>0</v>
      </c>
      <c r="K47" s="104" t="n">
        <f aca="false">SUM(H47:J47)</f>
        <v>0</v>
      </c>
      <c r="L47" s="103" t="n">
        <f aca="false">SUM(L34:L46)</f>
        <v>0</v>
      </c>
      <c r="M47" s="103" t="n">
        <f aca="false">SUM(M34:M46)</f>
        <v>0</v>
      </c>
      <c r="N47" s="103" t="n">
        <f aca="false">SUM(N34:N46)</f>
        <v>0</v>
      </c>
      <c r="O47" s="104" t="n">
        <f aca="false">SUM(L47:N47)</f>
        <v>0</v>
      </c>
      <c r="P47" s="103" t="n">
        <f aca="false">SUM(P34:P46)</f>
        <v>0</v>
      </c>
      <c r="Q47" s="103" t="n">
        <f aca="false">SUM(Q34:Q46)</f>
        <v>0</v>
      </c>
      <c r="R47" s="103" t="n">
        <f aca="false">SUM(R34:R46)</f>
        <v>0</v>
      </c>
      <c r="S47" s="104" t="n">
        <f aca="false">SUM(P47:R47)</f>
        <v>0</v>
      </c>
      <c r="T47" s="104" t="n">
        <f aca="false">SUM(T34:T46)</f>
        <v>0</v>
      </c>
    </row>
    <row r="48" customFormat="false" ht="12.75" hidden="true" customHeight="false" outlineLevel="0" collapsed="false">
      <c r="B48" s="99" t="s">
        <v>250</v>
      </c>
      <c r="C48" s="99"/>
      <c r="D48" s="105"/>
      <c r="E48" s="105"/>
      <c r="F48" s="105"/>
      <c r="G48" s="106" t="n">
        <f aca="false">SUM(D48:F48)</f>
        <v>0</v>
      </c>
      <c r="H48" s="105"/>
      <c r="I48" s="105"/>
      <c r="J48" s="105"/>
      <c r="K48" s="106" t="n">
        <f aca="false">SUM(H48:J48)</f>
        <v>0</v>
      </c>
      <c r="L48" s="105"/>
      <c r="M48" s="105"/>
      <c r="N48" s="105"/>
      <c r="O48" s="106" t="n">
        <f aca="false">SUM(L48:N48)</f>
        <v>0</v>
      </c>
      <c r="P48" s="105"/>
      <c r="Q48" s="105"/>
      <c r="R48" s="105"/>
      <c r="S48" s="106" t="n">
        <f aca="false">SUM(P48:R48)</f>
        <v>0</v>
      </c>
      <c r="T48" s="106" t="n">
        <f aca="false">G48+K48+O48+S48</f>
        <v>0</v>
      </c>
    </row>
    <row r="49" customFormat="false" ht="12.75" hidden="true" customHeight="false" outlineLevel="0" collapsed="false">
      <c r="A49" s="99" t="s">
        <v>251</v>
      </c>
      <c r="B49" s="99"/>
      <c r="C49" s="99"/>
      <c r="D49" s="103" t="n">
        <f aca="false">D47+D48</f>
        <v>0</v>
      </c>
      <c r="E49" s="103" t="n">
        <f aca="false">E47+E48</f>
        <v>0</v>
      </c>
      <c r="F49" s="103" t="n">
        <f aca="false">F47+F48</f>
        <v>0</v>
      </c>
      <c r="G49" s="104" t="n">
        <f aca="false">SUM(D49:F49)</f>
        <v>0</v>
      </c>
      <c r="H49" s="103" t="n">
        <f aca="false">H47+H48</f>
        <v>0</v>
      </c>
      <c r="I49" s="103" t="n">
        <f aca="false">I47+I48</f>
        <v>0</v>
      </c>
      <c r="J49" s="103" t="n">
        <f aca="false">J47+J48</f>
        <v>0</v>
      </c>
      <c r="K49" s="104" t="n">
        <f aca="false">SUM(H49:J49)</f>
        <v>0</v>
      </c>
      <c r="L49" s="103" t="n">
        <f aca="false">L47+L48</f>
        <v>0</v>
      </c>
      <c r="M49" s="103" t="n">
        <f aca="false">M47+M48</f>
        <v>0</v>
      </c>
      <c r="N49" s="103" t="n">
        <f aca="false">N47+N48</f>
        <v>0</v>
      </c>
      <c r="O49" s="104" t="n">
        <f aca="false">SUM(L49:N49)</f>
        <v>0</v>
      </c>
      <c r="P49" s="103" t="n">
        <f aca="false">P47+P48</f>
        <v>0</v>
      </c>
      <c r="Q49" s="103" t="n">
        <f aca="false">Q47+Q48</f>
        <v>0</v>
      </c>
      <c r="R49" s="103" t="n">
        <f aca="false">R47+R48</f>
        <v>0</v>
      </c>
      <c r="S49" s="104" t="n">
        <f aca="false">SUM(P49:R49)</f>
        <v>0</v>
      </c>
      <c r="T49" s="104" t="n">
        <f aca="false">T47+T48</f>
        <v>0</v>
      </c>
    </row>
    <row r="50" customFormat="false" ht="12.75" hidden="true" customHeight="false" outlineLevel="0" collapsed="false">
      <c r="A50" s="99" t="s">
        <v>252</v>
      </c>
      <c r="B50" s="99"/>
      <c r="C50" s="99"/>
      <c r="D50" s="103" t="n">
        <v>0</v>
      </c>
      <c r="E50" s="103" t="n">
        <v>0</v>
      </c>
      <c r="F50" s="103" t="n">
        <v>0</v>
      </c>
      <c r="G50" s="104" t="n">
        <f aca="false">SUM(D50:F50)</f>
        <v>0</v>
      </c>
      <c r="H50" s="103" t="n">
        <v>0</v>
      </c>
      <c r="I50" s="103" t="n">
        <v>0</v>
      </c>
      <c r="J50" s="103" t="n">
        <v>0</v>
      </c>
      <c r="K50" s="104" t="n">
        <f aca="false">SUM(H50:J50)</f>
        <v>0</v>
      </c>
      <c r="L50" s="103" t="n">
        <v>0</v>
      </c>
      <c r="M50" s="103" t="n">
        <v>0</v>
      </c>
      <c r="N50" s="103" t="n">
        <v>0</v>
      </c>
      <c r="O50" s="104" t="n">
        <f aca="false">SUM(L50:N50)</f>
        <v>0</v>
      </c>
      <c r="P50" s="103" t="n">
        <v>0</v>
      </c>
      <c r="Q50" s="103" t="n">
        <v>0</v>
      </c>
      <c r="R50" s="103" t="n">
        <v>0</v>
      </c>
      <c r="S50" s="104" t="n">
        <f aca="false">SUM(P50:R50)</f>
        <v>0</v>
      </c>
      <c r="T50" s="104" t="n">
        <f aca="false">G50+K50+O50+S50</f>
        <v>0</v>
      </c>
    </row>
    <row r="51" customFormat="false" ht="12.75" hidden="true" customHeight="false" outlineLevel="0" collapsed="false">
      <c r="A51" s="99"/>
      <c r="B51" s="99" t="s">
        <v>253</v>
      </c>
      <c r="C51" s="99"/>
      <c r="D51" s="103"/>
      <c r="E51" s="103"/>
      <c r="F51" s="103"/>
      <c r="G51" s="104" t="n">
        <f aca="false">SUM(D51:F51)</f>
        <v>0</v>
      </c>
      <c r="H51" s="103"/>
      <c r="I51" s="103"/>
      <c r="J51" s="103"/>
      <c r="K51" s="104" t="n">
        <f aca="false">SUM(H51:J51)</f>
        <v>0</v>
      </c>
      <c r="L51" s="103"/>
      <c r="M51" s="103"/>
      <c r="N51" s="103"/>
      <c r="O51" s="104" t="n">
        <f aca="false">SUM(L51:N51)</f>
        <v>0</v>
      </c>
      <c r="P51" s="103"/>
      <c r="Q51" s="103"/>
      <c r="R51" s="103"/>
      <c r="S51" s="104" t="n">
        <f aca="false">SUM(P51:R51)</f>
        <v>0</v>
      </c>
      <c r="T51" s="104" t="n">
        <f aca="false">G51+K51+O51+S51</f>
        <v>0</v>
      </c>
    </row>
    <row r="52" customFormat="false" ht="12.75" hidden="true" customHeight="false" outlineLevel="0" collapsed="false">
      <c r="A52" s="99"/>
      <c r="B52" s="99" t="s">
        <v>254</v>
      </c>
      <c r="C52" s="99"/>
      <c r="D52" s="103"/>
      <c r="E52" s="103"/>
      <c r="F52" s="103"/>
      <c r="G52" s="104" t="n">
        <f aca="false">SUM(D52:F52)</f>
        <v>0</v>
      </c>
      <c r="H52" s="103"/>
      <c r="I52" s="103"/>
      <c r="J52" s="103"/>
      <c r="K52" s="104" t="n">
        <f aca="false">SUM(H52:J52)</f>
        <v>0</v>
      </c>
      <c r="L52" s="103"/>
      <c r="M52" s="103"/>
      <c r="N52" s="103"/>
      <c r="O52" s="104" t="n">
        <f aca="false">SUM(L52:N52)</f>
        <v>0</v>
      </c>
      <c r="P52" s="103"/>
      <c r="Q52" s="103"/>
      <c r="R52" s="103"/>
      <c r="S52" s="104" t="n">
        <f aca="false">SUM(P52:R52)</f>
        <v>0</v>
      </c>
      <c r="T52" s="104" t="n">
        <f aca="false">G52+K52+O52+S52</f>
        <v>0</v>
      </c>
    </row>
    <row r="53" customFormat="false" ht="12.75" hidden="true" customHeight="false" outlineLevel="0" collapsed="false">
      <c r="A53" s="99"/>
      <c r="B53" s="99" t="s">
        <v>255</v>
      </c>
      <c r="C53" s="99"/>
      <c r="D53" s="103"/>
      <c r="E53" s="103"/>
      <c r="F53" s="103"/>
      <c r="G53" s="104" t="n">
        <f aca="false">SUM(D53:F53)</f>
        <v>0</v>
      </c>
      <c r="H53" s="103"/>
      <c r="I53" s="103"/>
      <c r="J53" s="103"/>
      <c r="K53" s="104" t="n">
        <f aca="false">SUM(H53:J53)</f>
        <v>0</v>
      </c>
      <c r="L53" s="103"/>
      <c r="M53" s="103"/>
      <c r="N53" s="103"/>
      <c r="O53" s="104" t="n">
        <f aca="false">SUM(L53:N53)</f>
        <v>0</v>
      </c>
      <c r="P53" s="103"/>
      <c r="Q53" s="103"/>
      <c r="R53" s="103"/>
      <c r="S53" s="104" t="n">
        <f aca="false">SUM(P53:R53)</f>
        <v>0</v>
      </c>
      <c r="T53" s="104" t="n">
        <f aca="false">G53+K53+O53+S53</f>
        <v>0</v>
      </c>
    </row>
    <row r="54" customFormat="false" ht="12.75" hidden="true" customHeight="false" outlineLevel="0" collapsed="false">
      <c r="A54" s="99"/>
      <c r="B54" s="99" t="s">
        <v>256</v>
      </c>
      <c r="C54" s="99"/>
      <c r="D54" s="103"/>
      <c r="E54" s="103"/>
      <c r="F54" s="103"/>
      <c r="G54" s="104" t="n">
        <f aca="false">SUM(D54:F54)</f>
        <v>0</v>
      </c>
      <c r="H54" s="103"/>
      <c r="I54" s="103"/>
      <c r="J54" s="103"/>
      <c r="K54" s="104" t="n">
        <f aca="false">SUM(H54:J54)</f>
        <v>0</v>
      </c>
      <c r="L54" s="103"/>
      <c r="M54" s="103"/>
      <c r="N54" s="103"/>
      <c r="O54" s="104" t="n">
        <f aca="false">SUM(L54:N54)</f>
        <v>0</v>
      </c>
      <c r="P54" s="103"/>
      <c r="Q54" s="103"/>
      <c r="R54" s="103"/>
      <c r="S54" s="104" t="n">
        <f aca="false">SUM(P54:R54)</f>
        <v>0</v>
      </c>
      <c r="T54" s="104" t="n">
        <f aca="false">G54+K54+O54+S54</f>
        <v>0</v>
      </c>
    </row>
    <row r="55" customFormat="false" ht="12.75" hidden="true" customHeight="false" outlineLevel="0" collapsed="false">
      <c r="A55" s="99"/>
      <c r="B55" s="99" t="s">
        <v>257</v>
      </c>
      <c r="C55" s="99"/>
      <c r="D55" s="103"/>
      <c r="E55" s="103"/>
      <c r="F55" s="103"/>
      <c r="G55" s="104" t="n">
        <f aca="false">SUM(D55:F55)</f>
        <v>0</v>
      </c>
      <c r="H55" s="103"/>
      <c r="I55" s="103"/>
      <c r="J55" s="103"/>
      <c r="K55" s="104" t="n">
        <f aca="false">SUM(H55:J55)</f>
        <v>0</v>
      </c>
      <c r="L55" s="103"/>
      <c r="M55" s="103"/>
      <c r="N55" s="103"/>
      <c r="O55" s="104" t="n">
        <f aca="false">SUM(L55:N55)</f>
        <v>0</v>
      </c>
      <c r="P55" s="103"/>
      <c r="Q55" s="103"/>
      <c r="R55" s="103"/>
      <c r="S55" s="104" t="n">
        <f aca="false">SUM(P55:R55)</f>
        <v>0</v>
      </c>
      <c r="T55" s="104" t="n">
        <f aca="false">G55+K55+O55+S55</f>
        <v>0</v>
      </c>
    </row>
    <row r="56" customFormat="false" ht="12.75" hidden="true" customHeight="false" outlineLevel="0" collapsed="false">
      <c r="A56" s="99"/>
      <c r="B56" s="99" t="s">
        <v>258</v>
      </c>
      <c r="C56" s="99"/>
      <c r="D56" s="103"/>
      <c r="E56" s="103"/>
      <c r="F56" s="103"/>
      <c r="G56" s="104" t="n">
        <f aca="false">SUM(D56:F56)</f>
        <v>0</v>
      </c>
      <c r="H56" s="103"/>
      <c r="I56" s="103"/>
      <c r="J56" s="103"/>
      <c r="K56" s="104" t="n">
        <f aca="false">SUM(H56:J56)</f>
        <v>0</v>
      </c>
      <c r="L56" s="103"/>
      <c r="M56" s="103"/>
      <c r="N56" s="103"/>
      <c r="O56" s="104" t="n">
        <f aca="false">SUM(L56:N56)</f>
        <v>0</v>
      </c>
      <c r="P56" s="103"/>
      <c r="Q56" s="103"/>
      <c r="R56" s="103"/>
      <c r="S56" s="104" t="n">
        <f aca="false">SUM(P56:R56)</f>
        <v>0</v>
      </c>
      <c r="T56" s="104" t="n">
        <f aca="false">G56+K56+O56+S56</f>
        <v>0</v>
      </c>
    </row>
    <row r="57" customFormat="false" ht="12.75" hidden="true" customHeight="false" outlineLevel="0" collapsed="false">
      <c r="A57" s="99"/>
      <c r="B57" s="99" t="s">
        <v>259</v>
      </c>
      <c r="C57" s="99"/>
      <c r="D57" s="103"/>
      <c r="E57" s="103"/>
      <c r="F57" s="103"/>
      <c r="G57" s="104" t="n">
        <f aca="false">SUM(D57:F57)</f>
        <v>0</v>
      </c>
      <c r="H57" s="103"/>
      <c r="I57" s="103"/>
      <c r="J57" s="103"/>
      <c r="K57" s="104" t="n">
        <f aca="false">SUM(H57:J57)</f>
        <v>0</v>
      </c>
      <c r="L57" s="103"/>
      <c r="M57" s="103"/>
      <c r="N57" s="103"/>
      <c r="O57" s="104" t="n">
        <f aca="false">SUM(L57:N57)</f>
        <v>0</v>
      </c>
      <c r="P57" s="103"/>
      <c r="Q57" s="103"/>
      <c r="R57" s="103"/>
      <c r="S57" s="104" t="n">
        <f aca="false">SUM(P57:R57)</f>
        <v>0</v>
      </c>
      <c r="T57" s="104" t="n">
        <f aca="false">G57+K57+O57+S57</f>
        <v>0</v>
      </c>
    </row>
    <row r="58" customFormat="false" ht="12.75" hidden="true" customHeight="false" outlineLevel="0" collapsed="false">
      <c r="A58" s="99"/>
      <c r="B58" s="99" t="s">
        <v>260</v>
      </c>
      <c r="C58" s="99"/>
      <c r="D58" s="103"/>
      <c r="E58" s="103"/>
      <c r="F58" s="103"/>
      <c r="G58" s="104" t="n">
        <f aca="false">SUM(D58:F58)</f>
        <v>0</v>
      </c>
      <c r="H58" s="103"/>
      <c r="I58" s="103"/>
      <c r="J58" s="103"/>
      <c r="K58" s="104" t="n">
        <f aca="false">SUM(H58:J58)</f>
        <v>0</v>
      </c>
      <c r="L58" s="103"/>
      <c r="M58" s="103"/>
      <c r="N58" s="103"/>
      <c r="O58" s="104" t="n">
        <f aca="false">SUM(L58:N58)</f>
        <v>0</v>
      </c>
      <c r="P58" s="103"/>
      <c r="Q58" s="103"/>
      <c r="R58" s="103"/>
      <c r="S58" s="104" t="n">
        <f aca="false">SUM(P58:R58)</f>
        <v>0</v>
      </c>
      <c r="T58" s="104" t="n">
        <f aca="false">G58+K58+O58+S58</f>
        <v>0</v>
      </c>
    </row>
    <row r="59" customFormat="false" ht="12.75" hidden="true" customHeight="false" outlineLevel="0" collapsed="false">
      <c r="A59" s="99"/>
      <c r="B59" s="99" t="s">
        <v>261</v>
      </c>
      <c r="C59" s="99"/>
      <c r="D59" s="103"/>
      <c r="E59" s="103"/>
      <c r="F59" s="103"/>
      <c r="G59" s="104" t="n">
        <f aca="false">SUM(D59:F59)</f>
        <v>0</v>
      </c>
      <c r="H59" s="103"/>
      <c r="I59" s="103"/>
      <c r="J59" s="103"/>
      <c r="K59" s="104" t="n">
        <f aca="false">SUM(H59:J59)</f>
        <v>0</v>
      </c>
      <c r="L59" s="103"/>
      <c r="M59" s="103"/>
      <c r="N59" s="103"/>
      <c r="O59" s="104" t="n">
        <f aca="false">SUM(L59:N59)</f>
        <v>0</v>
      </c>
      <c r="P59" s="103"/>
      <c r="Q59" s="103"/>
      <c r="R59" s="103"/>
      <c r="S59" s="104" t="n">
        <f aca="false">SUM(P59:R59)</f>
        <v>0</v>
      </c>
      <c r="T59" s="104" t="n">
        <f aca="false">G59+K59+O59+S59</f>
        <v>0</v>
      </c>
    </row>
    <row r="60" customFormat="false" ht="12.75" hidden="true" customHeight="false" outlineLevel="0" collapsed="false">
      <c r="A60" s="99"/>
      <c r="B60" s="99" t="s">
        <v>262</v>
      </c>
      <c r="C60" s="99"/>
      <c r="D60" s="103"/>
      <c r="E60" s="103"/>
      <c r="F60" s="103"/>
      <c r="G60" s="104" t="n">
        <f aca="false">SUM(D60:F60)</f>
        <v>0</v>
      </c>
      <c r="H60" s="103"/>
      <c r="I60" s="103"/>
      <c r="J60" s="103"/>
      <c r="K60" s="104" t="n">
        <f aca="false">SUM(H60:J60)</f>
        <v>0</v>
      </c>
      <c r="L60" s="103"/>
      <c r="M60" s="103"/>
      <c r="N60" s="103"/>
      <c r="O60" s="104" t="n">
        <f aca="false">SUM(L60:N60)</f>
        <v>0</v>
      </c>
      <c r="P60" s="103"/>
      <c r="Q60" s="103"/>
      <c r="R60" s="103"/>
      <c r="S60" s="104" t="n">
        <f aca="false">SUM(P60:R60)</f>
        <v>0</v>
      </c>
      <c r="T60" s="104" t="n">
        <f aca="false">G60+K60+O60+S60</f>
        <v>0</v>
      </c>
    </row>
    <row r="61" customFormat="false" ht="12.75" hidden="true" customHeight="false" outlineLevel="0" collapsed="false">
      <c r="A61" s="99"/>
      <c r="B61" s="99" t="s">
        <v>263</v>
      </c>
      <c r="C61" s="99"/>
      <c r="D61" s="103"/>
      <c r="E61" s="103"/>
      <c r="F61" s="103"/>
      <c r="G61" s="104" t="n">
        <f aca="false">SUM(D61:F61)</f>
        <v>0</v>
      </c>
      <c r="H61" s="103"/>
      <c r="I61" s="103"/>
      <c r="J61" s="103"/>
      <c r="K61" s="104" t="n">
        <f aca="false">SUM(H61:J61)</f>
        <v>0</v>
      </c>
      <c r="L61" s="103"/>
      <c r="M61" s="103"/>
      <c r="N61" s="103"/>
      <c r="O61" s="104" t="n">
        <f aca="false">SUM(L61:N61)</f>
        <v>0</v>
      </c>
      <c r="P61" s="103"/>
      <c r="Q61" s="103"/>
      <c r="R61" s="103"/>
      <c r="S61" s="104" t="n">
        <f aca="false">SUM(P61:R61)</f>
        <v>0</v>
      </c>
      <c r="T61" s="104" t="n">
        <f aca="false">G61+K61+O61+S61</f>
        <v>0</v>
      </c>
    </row>
    <row r="62" customFormat="false" ht="12.75" hidden="true" customHeight="false" outlineLevel="0" collapsed="false">
      <c r="A62" s="99"/>
      <c r="B62" s="99" t="s">
        <v>264</v>
      </c>
      <c r="C62" s="99"/>
      <c r="D62" s="103"/>
      <c r="E62" s="103"/>
      <c r="F62" s="103"/>
      <c r="G62" s="104" t="n">
        <f aca="false">SUM(D62:F62)</f>
        <v>0</v>
      </c>
      <c r="H62" s="103"/>
      <c r="I62" s="103"/>
      <c r="J62" s="103"/>
      <c r="K62" s="104" t="n">
        <f aca="false">SUM(H62:J62)</f>
        <v>0</v>
      </c>
      <c r="L62" s="103"/>
      <c r="M62" s="103"/>
      <c r="N62" s="103"/>
      <c r="O62" s="104" t="n">
        <f aca="false">SUM(L62:N62)</f>
        <v>0</v>
      </c>
      <c r="P62" s="103"/>
      <c r="Q62" s="103"/>
      <c r="R62" s="103"/>
      <c r="S62" s="104" t="n">
        <f aca="false">SUM(P62:R62)</f>
        <v>0</v>
      </c>
      <c r="T62" s="104" t="n">
        <f aca="false">G62+K62+O62+S62</f>
        <v>0</v>
      </c>
    </row>
    <row r="63" customFormat="false" ht="12.75" hidden="true" customHeight="false" outlineLevel="0" collapsed="false">
      <c r="A63" s="99"/>
      <c r="B63" s="99" t="s">
        <v>265</v>
      </c>
      <c r="C63" s="99"/>
      <c r="D63" s="105"/>
      <c r="E63" s="105"/>
      <c r="F63" s="105"/>
      <c r="G63" s="106" t="n">
        <f aca="false">SUM(D63:F63)</f>
        <v>0</v>
      </c>
      <c r="H63" s="105"/>
      <c r="I63" s="105"/>
      <c r="J63" s="105"/>
      <c r="K63" s="106" t="n">
        <f aca="false">SUM(H63:J63)</f>
        <v>0</v>
      </c>
      <c r="L63" s="105"/>
      <c r="M63" s="105"/>
      <c r="N63" s="105"/>
      <c r="O63" s="106" t="n">
        <f aca="false">SUM(L63:N63)</f>
        <v>0</v>
      </c>
      <c r="P63" s="105"/>
      <c r="Q63" s="105"/>
      <c r="R63" s="105"/>
      <c r="S63" s="106" t="n">
        <f aca="false">SUM(P63:R63)</f>
        <v>0</v>
      </c>
      <c r="T63" s="106" t="n">
        <f aca="false">G63+K63+O63+S63</f>
        <v>0</v>
      </c>
    </row>
    <row r="64" customFormat="false" ht="12.75" hidden="true" customHeight="false" outlineLevel="0" collapsed="false">
      <c r="B64" s="99" t="s">
        <v>266</v>
      </c>
      <c r="C64" s="99"/>
      <c r="D64" s="103" t="n">
        <f aca="false">SUM(D51:D63)</f>
        <v>0</v>
      </c>
      <c r="E64" s="103" t="n">
        <f aca="false">SUM(E51:E63)</f>
        <v>0</v>
      </c>
      <c r="F64" s="103" t="n">
        <f aca="false">SUM(F51:F63)</f>
        <v>0</v>
      </c>
      <c r="G64" s="104" t="n">
        <f aca="false">SUM(D64:F64)</f>
        <v>0</v>
      </c>
      <c r="H64" s="103" t="n">
        <f aca="false">SUM(H51:H63)</f>
        <v>0</v>
      </c>
      <c r="I64" s="103" t="n">
        <f aca="false">SUM(I51:I63)</f>
        <v>0</v>
      </c>
      <c r="J64" s="103" t="n">
        <f aca="false">SUM(J51:J63)</f>
        <v>0</v>
      </c>
      <c r="K64" s="104" t="n">
        <f aca="false">SUM(H64:J64)</f>
        <v>0</v>
      </c>
      <c r="L64" s="103" t="n">
        <f aca="false">SUM(L51:L63)</f>
        <v>0</v>
      </c>
      <c r="M64" s="103" t="n">
        <f aca="false">SUM(M51:M63)</f>
        <v>0</v>
      </c>
      <c r="N64" s="103" t="n">
        <f aca="false">SUM(N51:N63)</f>
        <v>0</v>
      </c>
      <c r="O64" s="104" t="n">
        <f aca="false">SUM(L64:N64)</f>
        <v>0</v>
      </c>
      <c r="P64" s="103" t="n">
        <f aca="false">SUM(P51:P63)</f>
        <v>0</v>
      </c>
      <c r="Q64" s="103" t="n">
        <f aca="false">SUM(Q51:Q63)</f>
        <v>0</v>
      </c>
      <c r="R64" s="103" t="n">
        <f aca="false">SUM(R51:R63)</f>
        <v>0</v>
      </c>
      <c r="S64" s="104" t="n">
        <f aca="false">SUM(P64:R64)</f>
        <v>0</v>
      </c>
      <c r="T64" s="104" t="n">
        <f aca="false">SUM(T51:T63)</f>
        <v>0</v>
      </c>
    </row>
    <row r="65" customFormat="false" ht="12.75" hidden="true" customHeight="false" outlineLevel="0" collapsed="false">
      <c r="B65" s="99" t="s">
        <v>267</v>
      </c>
      <c r="C65" s="99"/>
      <c r="D65" s="105"/>
      <c r="E65" s="105"/>
      <c r="F65" s="105"/>
      <c r="G65" s="106" t="n">
        <f aca="false">SUM(D65:F65)</f>
        <v>0</v>
      </c>
      <c r="H65" s="105"/>
      <c r="I65" s="105"/>
      <c r="J65" s="105"/>
      <c r="K65" s="106" t="n">
        <f aca="false">SUM(H65:J65)</f>
        <v>0</v>
      </c>
      <c r="L65" s="105"/>
      <c r="M65" s="105"/>
      <c r="N65" s="105"/>
      <c r="O65" s="106" t="n">
        <f aca="false">SUM(L65:N65)</f>
        <v>0</v>
      </c>
      <c r="P65" s="105"/>
      <c r="Q65" s="105"/>
      <c r="R65" s="105"/>
      <c r="S65" s="106" t="n">
        <f aca="false">SUM(P65:R65)</f>
        <v>0</v>
      </c>
      <c r="T65" s="106" t="n">
        <f aca="false">G65+K65+O65+S65</f>
        <v>0</v>
      </c>
    </row>
    <row r="66" customFormat="false" ht="12.75" hidden="true" customHeight="false" outlineLevel="0" collapsed="false">
      <c r="A66" s="99" t="s">
        <v>268</v>
      </c>
      <c r="B66" s="99"/>
      <c r="C66" s="99"/>
      <c r="D66" s="103" t="n">
        <f aca="false">D64+D65</f>
        <v>0</v>
      </c>
      <c r="E66" s="103" t="n">
        <f aca="false">E64+E65</f>
        <v>0</v>
      </c>
      <c r="F66" s="103" t="n">
        <f aca="false">F64+F65</f>
        <v>0</v>
      </c>
      <c r="G66" s="104" t="n">
        <f aca="false">SUM(D66:F66)</f>
        <v>0</v>
      </c>
      <c r="H66" s="103" t="n">
        <f aca="false">H64+H65</f>
        <v>0</v>
      </c>
      <c r="I66" s="103" t="n">
        <f aca="false">I64+I65</f>
        <v>0</v>
      </c>
      <c r="J66" s="103" t="n">
        <f aca="false">J64+J65</f>
        <v>0</v>
      </c>
      <c r="K66" s="104" t="n">
        <f aca="false">SUM(H66:J66)</f>
        <v>0</v>
      </c>
      <c r="L66" s="103" t="n">
        <f aca="false">L64+L65</f>
        <v>0</v>
      </c>
      <c r="M66" s="103" t="n">
        <f aca="false">M64+M65</f>
        <v>0</v>
      </c>
      <c r="N66" s="103" t="n">
        <f aca="false">N64+N65</f>
        <v>0</v>
      </c>
      <c r="O66" s="104" t="n">
        <f aca="false">SUM(L66:N66)</f>
        <v>0</v>
      </c>
      <c r="P66" s="103" t="n">
        <f aca="false">P64+P65</f>
        <v>0</v>
      </c>
      <c r="Q66" s="103" t="n">
        <f aca="false">Q64+Q65</f>
        <v>0</v>
      </c>
      <c r="R66" s="103" t="n">
        <f aca="false">R64+R65</f>
        <v>0</v>
      </c>
      <c r="S66" s="104" t="n">
        <f aca="false">SUM(P66:R66)</f>
        <v>0</v>
      </c>
      <c r="T66" s="104" t="n">
        <f aca="false">T64+T65</f>
        <v>0</v>
      </c>
    </row>
    <row r="67" customFormat="false" ht="12.75" hidden="true" customHeight="false" outlineLevel="0" collapsed="false">
      <c r="A67" s="99" t="s">
        <v>269</v>
      </c>
      <c r="B67" s="99"/>
      <c r="C67" s="99"/>
      <c r="D67" s="103"/>
      <c r="E67" s="103"/>
      <c r="F67" s="103"/>
      <c r="G67" s="104" t="n">
        <f aca="false">SUM(D67:F67)</f>
        <v>0</v>
      </c>
      <c r="H67" s="103"/>
      <c r="I67" s="103"/>
      <c r="J67" s="103"/>
      <c r="K67" s="104" t="n">
        <f aca="false">SUM(H67:J67)</f>
        <v>0</v>
      </c>
      <c r="L67" s="103"/>
      <c r="M67" s="103"/>
      <c r="N67" s="103"/>
      <c r="O67" s="104" t="n">
        <f aca="false">SUM(L67:N67)</f>
        <v>0</v>
      </c>
      <c r="P67" s="103"/>
      <c r="Q67" s="103"/>
      <c r="R67" s="103"/>
      <c r="S67" s="104" t="n">
        <f aca="false">SUM(P67:R67)</f>
        <v>0</v>
      </c>
      <c r="T67" s="104" t="n">
        <f aca="false">G67+K67+O67+S67</f>
        <v>0</v>
      </c>
    </row>
    <row r="68" customFormat="false" ht="12.75" hidden="true" customHeight="false" outlineLevel="0" collapsed="false">
      <c r="A68" s="99" t="s">
        <v>41</v>
      </c>
      <c r="B68" s="99"/>
      <c r="C68" s="99"/>
      <c r="D68" s="103"/>
      <c r="E68" s="103"/>
      <c r="F68" s="103"/>
      <c r="G68" s="104" t="n">
        <f aca="false">SUM(D68:F68)</f>
        <v>0</v>
      </c>
      <c r="H68" s="103"/>
      <c r="I68" s="103"/>
      <c r="J68" s="103"/>
      <c r="K68" s="104" t="n">
        <f aca="false">SUM(H68:J68)</f>
        <v>0</v>
      </c>
      <c r="L68" s="103"/>
      <c r="M68" s="103"/>
      <c r="N68" s="103"/>
      <c r="O68" s="104" t="n">
        <f aca="false">SUM(L68:N68)</f>
        <v>0</v>
      </c>
      <c r="P68" s="103"/>
      <c r="Q68" s="103"/>
      <c r="R68" s="103"/>
      <c r="S68" s="104" t="n">
        <f aca="false">SUM(P68:R68)</f>
        <v>0</v>
      </c>
      <c r="T68" s="104" t="n">
        <f aca="false">G68+K68+O68+S68</f>
        <v>0</v>
      </c>
    </row>
    <row r="69" customFormat="false" ht="12.75" hidden="true" customHeight="false" outlineLevel="0" collapsed="false">
      <c r="A69" s="99" t="s">
        <v>270</v>
      </c>
      <c r="B69" s="99"/>
      <c r="C69" s="99"/>
      <c r="D69" s="105"/>
      <c r="E69" s="105"/>
      <c r="F69" s="105"/>
      <c r="G69" s="106" t="n">
        <f aca="false">SUM(D69:F69)</f>
        <v>0</v>
      </c>
      <c r="H69" s="105"/>
      <c r="I69" s="105"/>
      <c r="J69" s="105"/>
      <c r="K69" s="106" t="n">
        <f aca="false">SUM(H69:J69)</f>
        <v>0</v>
      </c>
      <c r="L69" s="105"/>
      <c r="M69" s="105"/>
      <c r="N69" s="105"/>
      <c r="O69" s="106" t="n">
        <f aca="false">SUM(L69:N69)</f>
        <v>0</v>
      </c>
      <c r="P69" s="105"/>
      <c r="Q69" s="105"/>
      <c r="R69" s="105"/>
      <c r="S69" s="106" t="n">
        <f aca="false">SUM(P69:R69)</f>
        <v>0</v>
      </c>
      <c r="T69" s="106" t="n">
        <f aca="false">G69+K69+O69+S69</f>
        <v>0</v>
      </c>
    </row>
    <row r="70" customFormat="false" ht="12.75" hidden="false" customHeight="false" outlineLevel="0" collapsed="false">
      <c r="A70" s="99"/>
      <c r="B70" s="99" t="s">
        <v>271</v>
      </c>
      <c r="C70" s="99"/>
      <c r="D70" s="103" t="n">
        <v>-3171</v>
      </c>
      <c r="E70" s="103" t="n">
        <v>-3103</v>
      </c>
      <c r="F70" s="103" t="n">
        <v>-3185</v>
      </c>
      <c r="G70" s="104" t="n">
        <f aca="false">SUM(D70:F70)</f>
        <v>-9459</v>
      </c>
      <c r="H70" s="103" t="n">
        <v>-3485</v>
      </c>
      <c r="I70" s="103" t="n">
        <v>-3528</v>
      </c>
      <c r="J70" s="103" t="n">
        <v>-3530</v>
      </c>
      <c r="K70" s="104" t="n">
        <f aca="false">SUM(H70:J70)</f>
        <v>-10543</v>
      </c>
      <c r="L70" s="103" t="n">
        <v>-3510</v>
      </c>
      <c r="M70" s="103" t="n">
        <v>-3600</v>
      </c>
      <c r="N70" s="103" t="n">
        <v>-3650</v>
      </c>
      <c r="O70" s="104" t="n">
        <f aca="false">SUM(L70:N70)</f>
        <v>-10760</v>
      </c>
      <c r="P70" s="103" t="n">
        <v>-3610</v>
      </c>
      <c r="Q70" s="103" t="n">
        <v>-3410</v>
      </c>
      <c r="R70" s="103" t="n">
        <v>-3441</v>
      </c>
      <c r="S70" s="104" t="n">
        <f aca="false">SUM(P70:R70)</f>
        <v>-10461</v>
      </c>
      <c r="T70" s="104" t="n">
        <f aca="false">G70+K70+O70+S70</f>
        <v>-41223</v>
      </c>
    </row>
    <row r="71" customFormat="false" ht="12.75" hidden="false" customHeight="false" outlineLevel="0" collapsed="false">
      <c r="A71" s="99"/>
      <c r="B71" s="99"/>
      <c r="C71" s="99"/>
      <c r="D71" s="103"/>
      <c r="E71" s="103"/>
      <c r="F71" s="103"/>
      <c r="G71" s="104"/>
      <c r="H71" s="103"/>
      <c r="I71" s="103"/>
      <c r="J71" s="103"/>
      <c r="K71" s="104"/>
      <c r="L71" s="103"/>
      <c r="M71" s="103"/>
      <c r="N71" s="103"/>
      <c r="O71" s="104"/>
      <c r="P71" s="103"/>
      <c r="Q71" s="103"/>
      <c r="R71" s="103"/>
      <c r="S71" s="104"/>
      <c r="T71" s="104"/>
    </row>
    <row r="72" customFormat="false" ht="12.75" hidden="false" customHeight="false" outlineLevel="0" collapsed="false">
      <c r="A72" s="99" t="s">
        <v>272</v>
      </c>
      <c r="B72" s="99"/>
      <c r="C72" s="114"/>
      <c r="D72" s="103"/>
      <c r="E72" s="103"/>
      <c r="F72" s="103"/>
      <c r="G72" s="104" t="n">
        <f aca="false">SUM(D72:F72)</f>
        <v>0</v>
      </c>
      <c r="H72" s="103"/>
      <c r="I72" s="103"/>
      <c r="J72" s="103"/>
      <c r="K72" s="104" t="n">
        <f aca="false">SUM(H72:J72)</f>
        <v>0</v>
      </c>
      <c r="L72" s="103"/>
      <c r="M72" s="103"/>
      <c r="N72" s="103"/>
      <c r="O72" s="104" t="n">
        <f aca="false">SUM(L72:N72)</f>
        <v>0</v>
      </c>
      <c r="P72" s="103"/>
      <c r="Q72" s="103"/>
      <c r="R72" s="103"/>
      <c r="S72" s="104" t="n">
        <f aca="false">SUM(P72:R72)</f>
        <v>0</v>
      </c>
      <c r="T72" s="104" t="n">
        <f aca="false">G72+K72+O72+S72</f>
        <v>0</v>
      </c>
    </row>
    <row r="73" customFormat="false" ht="12.75" hidden="false" customHeight="false" outlineLevel="0" collapsed="false">
      <c r="A73" s="99" t="s">
        <v>273</v>
      </c>
      <c r="B73" s="99"/>
      <c r="C73" s="99"/>
      <c r="D73" s="103"/>
      <c r="E73" s="103"/>
      <c r="F73" s="103"/>
      <c r="G73" s="104" t="n">
        <f aca="false">SUM(D73:F73)</f>
        <v>0</v>
      </c>
      <c r="H73" s="103"/>
      <c r="I73" s="103"/>
      <c r="J73" s="103" t="s">
        <v>13</v>
      </c>
      <c r="K73" s="104" t="n">
        <f aca="false">SUM(H73:J73)</f>
        <v>0</v>
      </c>
      <c r="L73" s="103"/>
      <c r="M73" s="103"/>
      <c r="N73" s="103" t="s">
        <v>13</v>
      </c>
      <c r="O73" s="104" t="n">
        <f aca="false">SUM(L73:N73)</f>
        <v>0</v>
      </c>
      <c r="P73" s="103"/>
      <c r="Q73" s="103"/>
      <c r="R73" s="103"/>
      <c r="S73" s="104" t="n">
        <f aca="false">SUM(P73:R73)</f>
        <v>0</v>
      </c>
      <c r="T73" s="104" t="n">
        <f aca="false">G73+K73+O73+S73</f>
        <v>0</v>
      </c>
    </row>
    <row r="74" customFormat="false" ht="12.75" hidden="false" customHeight="false" outlineLevel="0" collapsed="false">
      <c r="A74" s="99" t="s">
        <v>274</v>
      </c>
      <c r="B74" s="99"/>
      <c r="C74" s="99"/>
      <c r="D74" s="103"/>
      <c r="E74" s="103"/>
      <c r="F74" s="103"/>
      <c r="G74" s="104" t="n">
        <f aca="false">SUM(D74:F74)</f>
        <v>0</v>
      </c>
      <c r="H74" s="103"/>
      <c r="I74" s="103"/>
      <c r="J74" s="103"/>
      <c r="K74" s="104" t="n">
        <f aca="false">SUM(H74:J74)</f>
        <v>0</v>
      </c>
      <c r="L74" s="103"/>
      <c r="M74" s="103"/>
      <c r="N74" s="103"/>
      <c r="O74" s="104" t="n">
        <f aca="false">SUM(L74:N74)</f>
        <v>0</v>
      </c>
      <c r="P74" s="103"/>
      <c r="Q74" s="103"/>
      <c r="R74" s="103"/>
      <c r="S74" s="104" t="n">
        <f aca="false">SUM(P74:R74)</f>
        <v>0</v>
      </c>
      <c r="T74" s="104" t="n">
        <f aca="false">G74+K74+O74+S74</f>
        <v>0</v>
      </c>
    </row>
    <row r="75" customFormat="false" ht="12.75" hidden="false" customHeight="false" outlineLevel="0" collapsed="false">
      <c r="A75" s="99" t="s">
        <v>275</v>
      </c>
      <c r="B75" s="99"/>
      <c r="C75" s="99"/>
      <c r="D75" s="105"/>
      <c r="E75" s="105"/>
      <c r="F75" s="105"/>
      <c r="G75" s="106" t="n">
        <f aca="false">SUM(D75:F75)</f>
        <v>0</v>
      </c>
      <c r="H75" s="105"/>
      <c r="I75" s="105"/>
      <c r="J75" s="105"/>
      <c r="K75" s="106" t="n">
        <f aca="false">SUM(H75:J75)</f>
        <v>0</v>
      </c>
      <c r="L75" s="105"/>
      <c r="M75" s="105"/>
      <c r="N75" s="85"/>
      <c r="O75" s="106" t="n">
        <f aca="false">SUM(L75:N75)</f>
        <v>0</v>
      </c>
      <c r="P75" s="105"/>
      <c r="Q75" s="105"/>
      <c r="R75" s="105"/>
      <c r="S75" s="106" t="n">
        <f aca="false">SUM(P75:R75)</f>
        <v>0</v>
      </c>
      <c r="T75" s="106" t="n">
        <f aca="false">G75+K75+O75+S75</f>
        <v>0</v>
      </c>
    </row>
    <row r="76" customFormat="false" ht="12.75" hidden="false" customHeight="false" outlineLevel="0" collapsed="false">
      <c r="A76" s="99"/>
      <c r="B76" s="99" t="s">
        <v>276</v>
      </c>
      <c r="C76" s="99"/>
      <c r="D76" s="103" t="n">
        <f aca="false">SUM(D72:D75)</f>
        <v>0</v>
      </c>
      <c r="E76" s="103" t="n">
        <f aca="false">SUM(E72:E75)</f>
        <v>0</v>
      </c>
      <c r="F76" s="103" t="n">
        <f aca="false">SUM(F72:F75)</f>
        <v>0</v>
      </c>
      <c r="G76" s="104" t="n">
        <f aca="false">SUM(G72:G75)</f>
        <v>0</v>
      </c>
      <c r="H76" s="103" t="n">
        <f aca="false">SUM(H72:H75)</f>
        <v>0</v>
      </c>
      <c r="I76" s="103" t="n">
        <f aca="false">SUM(I72:I75)</f>
        <v>0</v>
      </c>
      <c r="J76" s="103" t="n">
        <f aca="false">SUM(J72:J75)</f>
        <v>0</v>
      </c>
      <c r="K76" s="104" t="n">
        <f aca="false">SUM(K72:K75)</f>
        <v>0</v>
      </c>
      <c r="L76" s="103" t="n">
        <f aca="false">SUM(L72:L75)</f>
        <v>0</v>
      </c>
      <c r="M76" s="103" t="n">
        <f aca="false">SUM(M72:M75)</f>
        <v>0</v>
      </c>
      <c r="N76" s="115" t="n">
        <f aca="false">SUM(N72:N75)</f>
        <v>0</v>
      </c>
      <c r="O76" s="104" t="n">
        <f aca="false">SUM(O72:O75)</f>
        <v>0</v>
      </c>
      <c r="P76" s="103" t="n">
        <f aca="false">SUM(P72:P75)</f>
        <v>0</v>
      </c>
      <c r="Q76" s="103" t="n">
        <f aca="false">SUM(Q72:Q75)</f>
        <v>0</v>
      </c>
      <c r="R76" s="103" t="n">
        <f aca="false">SUM(R72:R75)</f>
        <v>0</v>
      </c>
      <c r="S76" s="104" t="n">
        <f aca="false">SUM(S72:S75)</f>
        <v>0</v>
      </c>
      <c r="T76" s="104" t="n">
        <f aca="false">SUM(T72:T75)</f>
        <v>0</v>
      </c>
    </row>
    <row r="77" customFormat="false" ht="12.75" hidden="false" customHeight="false" outlineLevel="0" collapsed="false">
      <c r="A77" s="99"/>
      <c r="B77" s="99"/>
      <c r="C77" s="99"/>
      <c r="D77" s="103"/>
      <c r="E77" s="103"/>
      <c r="F77" s="103"/>
      <c r="G77" s="104"/>
      <c r="H77" s="103"/>
      <c r="I77" s="103"/>
      <c r="J77" s="103"/>
      <c r="K77" s="104"/>
      <c r="L77" s="103"/>
      <c r="M77" s="103"/>
      <c r="N77" s="103"/>
      <c r="O77" s="104"/>
      <c r="P77" s="103"/>
      <c r="Q77" s="103"/>
      <c r="R77" s="103"/>
      <c r="S77" s="104"/>
      <c r="T77" s="104"/>
    </row>
    <row r="78" customFormat="false" ht="12.75" hidden="false" customHeight="false" outlineLevel="0" collapsed="false">
      <c r="A78" s="100" t="s">
        <v>144</v>
      </c>
      <c r="B78" s="100"/>
      <c r="C78" s="99"/>
      <c r="D78" s="112" t="n">
        <f aca="false">D32+D70+D76</f>
        <v>5100</v>
      </c>
      <c r="E78" s="112" t="n">
        <f aca="false">E32+E70+E76</f>
        <v>5212</v>
      </c>
      <c r="F78" s="112" t="n">
        <f aca="false">F32+F70+F76</f>
        <v>5302</v>
      </c>
      <c r="G78" s="113" t="n">
        <f aca="false">G32+G70+G76</f>
        <v>15614</v>
      </c>
      <c r="H78" s="112" t="n">
        <f aca="false">H32+H70+H76</f>
        <v>4913</v>
      </c>
      <c r="I78" s="112" t="n">
        <f aca="false">I32+I70+I76</f>
        <v>5230</v>
      </c>
      <c r="J78" s="112" t="n">
        <f aca="false">J32+J70+J76</f>
        <v>4843</v>
      </c>
      <c r="K78" s="113" t="n">
        <f aca="false">K32+K70+K76</f>
        <v>14986</v>
      </c>
      <c r="L78" s="112" t="n">
        <f aca="false">L32+L70+L76</f>
        <v>5230</v>
      </c>
      <c r="M78" s="112" t="n">
        <f aca="false">M32+M70+M76</f>
        <v>5288</v>
      </c>
      <c r="N78" s="112" t="n">
        <f aca="false">N32+N70+N76</f>
        <v>5236</v>
      </c>
      <c r="O78" s="113" t="n">
        <f aca="false">O32+O70+O76</f>
        <v>15754</v>
      </c>
      <c r="P78" s="112" t="n">
        <f aca="false">P32+P70+P76</f>
        <v>5415</v>
      </c>
      <c r="Q78" s="112" t="n">
        <f aca="false">Q32+Q70+Q76</f>
        <v>5403</v>
      </c>
      <c r="R78" s="112" t="n">
        <f aca="false">R32+R70+R76</f>
        <v>5370</v>
      </c>
      <c r="S78" s="113" t="n">
        <f aca="false">S32+S70+S76</f>
        <v>16188</v>
      </c>
      <c r="T78" s="113" t="n">
        <f aca="false">T32+T70+T76</f>
        <v>62542</v>
      </c>
    </row>
    <row r="79" customFormat="false" ht="12.75" hidden="false" customHeight="false" outlineLevel="0" collapsed="false">
      <c r="A79" s="107" t="s">
        <v>231</v>
      </c>
      <c r="B79" s="107"/>
      <c r="C79" s="99"/>
      <c r="D79" s="110" t="n">
        <f aca="false">(D78/D14)*100</f>
        <v>23.4871511467256</v>
      </c>
      <c r="E79" s="110" t="n">
        <f aca="false">(E78/E14)*100</f>
        <v>23.9599135751391</v>
      </c>
      <c r="F79" s="110" t="n">
        <f aca="false">(F78/F14)*100</f>
        <v>22.5982439689711</v>
      </c>
      <c r="G79" s="111" t="n">
        <f aca="false">(G78/G14)*100</f>
        <v>23.3291995995757</v>
      </c>
      <c r="H79" s="110" t="n">
        <f aca="false">(H78/H14)*100</f>
        <v>21.2114670581124</v>
      </c>
      <c r="I79" s="110" t="n">
        <f aca="false">(I78/I14)*100</f>
        <v>21.8326027969109</v>
      </c>
      <c r="J79" s="110" t="n">
        <f aca="false">(J78/J14)*100</f>
        <v>20.8993224873776</v>
      </c>
      <c r="K79" s="111" t="n">
        <f aca="false">(K78/K14)*100</f>
        <v>21.3202447005264</v>
      </c>
      <c r="L79" s="110" t="n">
        <f aca="false">(L78/L14)*100</f>
        <v>22.5888653738176</v>
      </c>
      <c r="M79" s="110" t="n">
        <f aca="false">(M78/M14)*100</f>
        <v>22.7245380318006</v>
      </c>
      <c r="N79" s="110" t="n">
        <f aca="false">(N78/N14)*100</f>
        <v>22.5223675154852</v>
      </c>
      <c r="O79" s="111" t="n">
        <f aca="false">(O78/O14)*100</f>
        <v>22.6119906417304</v>
      </c>
      <c r="P79" s="110" t="n">
        <f aca="false">(P78/P14)*100</f>
        <v>23.2204116638079</v>
      </c>
      <c r="Q79" s="110" t="n">
        <f aca="false">(Q78/Q14)*100</f>
        <v>23.3572540204046</v>
      </c>
      <c r="R79" s="110" t="n">
        <f aca="false">(R78/R14)*100</f>
        <v>23.2648817260203</v>
      </c>
      <c r="S79" s="111" t="n">
        <f aca="false">(S78/S14)*100</f>
        <v>23.2806972128743</v>
      </c>
      <c r="T79" s="111" t="n">
        <f aca="false">(T78/T14)*100</f>
        <v>22.6253870865048</v>
      </c>
    </row>
    <row r="80" customFormat="false" ht="12.75" hidden="false" customHeight="false" outlineLevel="0" collapsed="false">
      <c r="A80" s="99"/>
      <c r="B80" s="99"/>
      <c r="C80" s="99"/>
      <c r="D80" s="103"/>
      <c r="E80" s="103"/>
      <c r="F80" s="103"/>
      <c r="G80" s="104"/>
      <c r="H80" s="103"/>
      <c r="I80" s="103"/>
      <c r="J80" s="103"/>
      <c r="K80" s="104"/>
      <c r="L80" s="103"/>
      <c r="M80" s="103"/>
      <c r="N80" s="103"/>
      <c r="O80" s="104"/>
      <c r="P80" s="103"/>
      <c r="Q80" s="103"/>
      <c r="R80" s="103"/>
      <c r="S80" s="104"/>
      <c r="T80" s="104"/>
    </row>
    <row r="81" customFormat="false" ht="12.75" hidden="false" customHeight="false" outlineLevel="0" collapsed="false">
      <c r="A81" s="99" t="s">
        <v>47</v>
      </c>
      <c r="B81" s="99"/>
      <c r="C81" s="99"/>
      <c r="D81" s="103" t="n">
        <v>-289</v>
      </c>
      <c r="E81" s="103" t="n">
        <v>-299</v>
      </c>
      <c r="F81" s="103" t="n">
        <v>-320</v>
      </c>
      <c r="G81" s="104" t="n">
        <f aca="false">SUM(D81:F81)</f>
        <v>-908</v>
      </c>
      <c r="H81" s="103" t="n">
        <v>-1150</v>
      </c>
      <c r="I81" s="103" t="n">
        <v>-681</v>
      </c>
      <c r="J81" s="103" t="n">
        <v>-300</v>
      </c>
      <c r="K81" s="104" t="n">
        <f aca="false">SUM(H81:J81)</f>
        <v>-2131</v>
      </c>
      <c r="L81" s="103" t="n">
        <v>-300</v>
      </c>
      <c r="M81" s="103" t="n">
        <v>-300</v>
      </c>
      <c r="N81" s="103" t="n">
        <v>-300</v>
      </c>
      <c r="O81" s="104" t="n">
        <f aca="false">SUM(L81:N81)</f>
        <v>-900</v>
      </c>
      <c r="P81" s="103" t="n">
        <v>-300</v>
      </c>
      <c r="Q81" s="103" t="n">
        <v>-300</v>
      </c>
      <c r="R81" s="103" t="n">
        <v>-300</v>
      </c>
      <c r="S81" s="104" t="n">
        <f aca="false">SUM(P81:R81)</f>
        <v>-900</v>
      </c>
      <c r="T81" s="104" t="n">
        <f aca="false">G81+K81+O81+S81</f>
        <v>-4839</v>
      </c>
    </row>
    <row r="82" customFormat="false" ht="12.75" hidden="false" customHeight="false" outlineLevel="0" collapsed="false">
      <c r="A82" s="99" t="s">
        <v>48</v>
      </c>
      <c r="B82" s="99"/>
      <c r="C82" s="99"/>
      <c r="D82" s="105" t="n">
        <v>-1573</v>
      </c>
      <c r="E82" s="105" t="n">
        <v>-1597</v>
      </c>
      <c r="F82" s="105" t="n">
        <v>-1603</v>
      </c>
      <c r="G82" s="106" t="n">
        <f aca="false">SUM(D82:F82)</f>
        <v>-4773</v>
      </c>
      <c r="H82" s="105" t="n">
        <v>-657</v>
      </c>
      <c r="I82" s="105" t="n">
        <v>-1220</v>
      </c>
      <c r="J82" s="105" t="n">
        <v>-1500</v>
      </c>
      <c r="K82" s="106" t="n">
        <f aca="false">SUM(H82:J82)</f>
        <v>-3377</v>
      </c>
      <c r="L82" s="105" t="n">
        <v>-1600</v>
      </c>
      <c r="M82" s="105" t="n">
        <v>-1600</v>
      </c>
      <c r="N82" s="105" t="n">
        <v>-1600</v>
      </c>
      <c r="O82" s="106" t="n">
        <f aca="false">SUM(L82:N82)</f>
        <v>-4800</v>
      </c>
      <c r="P82" s="105" t="n">
        <v>-1650</v>
      </c>
      <c r="Q82" s="105" t="n">
        <v>-1650</v>
      </c>
      <c r="R82" s="105" t="n">
        <v>-1729</v>
      </c>
      <c r="S82" s="106" t="n">
        <f aca="false">SUM(P82:R82)</f>
        <v>-5029</v>
      </c>
      <c r="T82" s="106" t="n">
        <f aca="false">G82+K82+O82+S82</f>
        <v>-17979</v>
      </c>
    </row>
    <row r="83" customFormat="false" ht="12.75" hidden="false" customHeight="false" outlineLevel="0" collapsed="false">
      <c r="A83" s="99"/>
      <c r="B83" s="99" t="s">
        <v>49</v>
      </c>
      <c r="C83" s="99"/>
      <c r="D83" s="112" t="n">
        <f aca="false">SUM(D81:D82)</f>
        <v>-1862</v>
      </c>
      <c r="E83" s="112" t="n">
        <f aca="false">SUM(E81:E82)</f>
        <v>-1896</v>
      </c>
      <c r="F83" s="112" t="n">
        <f aca="false">SUM(F81:F82)</f>
        <v>-1923</v>
      </c>
      <c r="G83" s="113" t="n">
        <f aca="false">SUM(G81:G82)</f>
        <v>-5681</v>
      </c>
      <c r="H83" s="112" t="n">
        <f aca="false">SUM(H81:H82)</f>
        <v>-1807</v>
      </c>
      <c r="I83" s="112" t="n">
        <f aca="false">SUM(I81:I82)</f>
        <v>-1901</v>
      </c>
      <c r="J83" s="112" t="n">
        <f aca="false">SUM(J81:J82)</f>
        <v>-1800</v>
      </c>
      <c r="K83" s="113" t="n">
        <f aca="false">SUM(K81:K82)</f>
        <v>-5508</v>
      </c>
      <c r="L83" s="112" t="n">
        <f aca="false">SUM(L81:L82)</f>
        <v>-1900</v>
      </c>
      <c r="M83" s="112" t="n">
        <f aca="false">SUM(M81:M82)</f>
        <v>-1900</v>
      </c>
      <c r="N83" s="112" t="n">
        <f aca="false">SUM(N81:N82)</f>
        <v>-1900</v>
      </c>
      <c r="O83" s="113" t="n">
        <f aca="false">SUM(O81:O82)</f>
        <v>-5700</v>
      </c>
      <c r="P83" s="112" t="n">
        <f aca="false">SUM(P81:P82)</f>
        <v>-1950</v>
      </c>
      <c r="Q83" s="112" t="n">
        <f aca="false">SUM(Q81:Q82)</f>
        <v>-1950</v>
      </c>
      <c r="R83" s="112" t="n">
        <f aca="false">SUM(R81:R82)</f>
        <v>-2029</v>
      </c>
      <c r="S83" s="113" t="n">
        <f aca="false">SUM(S81:S82)</f>
        <v>-5929</v>
      </c>
      <c r="T83" s="113" t="n">
        <f aca="false">SUM(T81:T82)</f>
        <v>-22818</v>
      </c>
    </row>
    <row r="84" customFormat="false" ht="12.75" hidden="false" customHeight="false" outlineLevel="0" collapsed="false">
      <c r="A84" s="99"/>
      <c r="B84" s="99"/>
      <c r="C84" s="99"/>
      <c r="D84" s="116"/>
      <c r="E84" s="116"/>
      <c r="F84" s="116"/>
      <c r="G84" s="117"/>
      <c r="H84" s="116"/>
      <c r="I84" s="116"/>
      <c r="J84" s="116"/>
      <c r="K84" s="117"/>
      <c r="L84" s="116"/>
      <c r="M84" s="116"/>
      <c r="N84" s="116"/>
      <c r="O84" s="117"/>
      <c r="P84" s="116"/>
      <c r="Q84" s="116"/>
      <c r="R84" s="116"/>
      <c r="S84" s="117"/>
      <c r="T84" s="117"/>
    </row>
    <row r="85" customFormat="false" ht="12.75" hidden="false" customHeight="false" outlineLevel="0" collapsed="false">
      <c r="A85" s="100" t="s">
        <v>51</v>
      </c>
      <c r="B85" s="100"/>
      <c r="C85" s="100"/>
      <c r="D85" s="112" t="n">
        <f aca="false">D78+D83</f>
        <v>3238</v>
      </c>
      <c r="E85" s="112" t="n">
        <f aca="false">E78+E83</f>
        <v>3316</v>
      </c>
      <c r="F85" s="112" t="n">
        <f aca="false">F78+F83</f>
        <v>3379</v>
      </c>
      <c r="G85" s="118" t="n">
        <f aca="false">G78+G83</f>
        <v>9933</v>
      </c>
      <c r="H85" s="112" t="n">
        <f aca="false">H78+H83</f>
        <v>3106</v>
      </c>
      <c r="I85" s="112" t="n">
        <f aca="false">I78+I83</f>
        <v>3329</v>
      </c>
      <c r="J85" s="112" t="n">
        <f aca="false">J78+J83</f>
        <v>3043</v>
      </c>
      <c r="K85" s="118" t="n">
        <f aca="false">K78+K83</f>
        <v>9478</v>
      </c>
      <c r="L85" s="112" t="n">
        <f aca="false">L78+L83</f>
        <v>3330</v>
      </c>
      <c r="M85" s="112" t="n">
        <f aca="false">M78+M83</f>
        <v>3388</v>
      </c>
      <c r="N85" s="112" t="n">
        <f aca="false">N78+N83</f>
        <v>3336</v>
      </c>
      <c r="O85" s="118" t="n">
        <f aca="false">O78+O83</f>
        <v>10054</v>
      </c>
      <c r="P85" s="112" t="n">
        <f aca="false">P78+P83</f>
        <v>3465</v>
      </c>
      <c r="Q85" s="112" t="n">
        <f aca="false">Q78+Q83</f>
        <v>3453</v>
      </c>
      <c r="R85" s="112" t="n">
        <f aca="false">R78+R83</f>
        <v>3341</v>
      </c>
      <c r="S85" s="118" t="n">
        <f aca="false">S78+S83</f>
        <v>10259</v>
      </c>
      <c r="T85" s="118" t="n">
        <f aca="false">T78+T83</f>
        <v>39724</v>
      </c>
    </row>
    <row r="86" customFormat="false" ht="12.75" hidden="false" customHeight="false" outlineLevel="0" collapsed="false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</row>
  </sheetData>
  <mergeCells count="8">
    <mergeCell ref="A1:T1"/>
    <mergeCell ref="A2:T2"/>
    <mergeCell ref="A3:T3"/>
    <mergeCell ref="A4:T4"/>
    <mergeCell ref="D7:G7"/>
    <mergeCell ref="H7:K7"/>
    <mergeCell ref="L7:O7"/>
    <mergeCell ref="P7:S7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3/30/00
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2000-03-10T17:21:42Z</dcterms:created>
  <dc:creator>EI</dc:creator>
  <dc:description/>
  <dc:language>en-US</dc:language>
  <cp:lastModifiedBy>EI</cp:lastModifiedBy>
  <cp:lastPrinted>2001-06-21T17:04:30Z</cp:lastPrinted>
  <cp:revision>0</cp:revision>
  <dc:subject/>
  <dc:title/>
</cp:coreProperties>
</file>