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State. - Month" sheetId="1" state="visible" r:id="rId3"/>
    <sheet name="Income State. - YTD" sheetId="2" state="visible" r:id="rId4"/>
    <sheet name="Income State. - LY" sheetId="3" state="visible" r:id="rId5"/>
    <sheet name="Balance Sheet" sheetId="4" state="visible" r:id="rId6"/>
    <sheet name="Balance Sheet LY" sheetId="5" state="visible" r:id="rId7"/>
    <sheet name="Cash Flow" sheetId="6" state="visible" r:id="rId8"/>
    <sheet name="CapEx" sheetId="7" state="visible" r:id="rId9"/>
    <sheet name="Acct. Rec." sheetId="8" state="visible" r:id="rId10"/>
    <sheet name="Forecast" sheetId="9" state="visible" r:id="rId11"/>
  </sheets>
  <definedNames>
    <definedName function="false" hidden="false" localSheetId="7" name="_xlnm.Print_Area" vbProcedure="false">'Acct. Rec.'!$A$1:$O$40</definedName>
    <definedName function="false" hidden="false" localSheetId="3" name="_xlnm.Print_Area" vbProcedure="false">'Balance Sheet'!$A$1:$H$73</definedName>
    <definedName function="false" hidden="false" localSheetId="4" name="_xlnm.Print_Area" vbProcedure="false">'Balance Sheet LY'!$A$1:$H$72</definedName>
    <definedName function="false" hidden="false" localSheetId="6" name="_xlnm.Print_Area" vbProcedure="false">CapEx!$A$1:$R$42</definedName>
    <definedName function="false" hidden="false" localSheetId="5" name="_xlnm.Print_Area" vbProcedure="false">'Cash Flow'!$A$1:$R$39</definedName>
    <definedName function="false" hidden="false" localSheetId="5" name="_xlnm.Print_Titles" vbProcedure="false">'Cash Flow'!$A:$A,'Cash Flow'!$1:$4</definedName>
    <definedName function="false" hidden="false" localSheetId="8" name="_xlnm.Print_Area" vbProcedure="false">Forecast!$A$1:$T$87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<sst xmlns="http://schemas.openxmlformats.org/spreadsheetml/2006/main" count="646" uniqueCount="280">
  <si>
    <t xml:space="preserve">Azurix Europe Ltd</t>
  </si>
  <si>
    <t xml:space="preserve">Statement of Income</t>
  </si>
  <si>
    <t xml:space="preserve">May 2001</t>
  </si>
  <si>
    <t xml:space="preserve">(US GAAP &amp; USD thousands)</t>
  </si>
  <si>
    <t xml:space="preserve">Exchange rate </t>
  </si>
  <si>
    <t xml:space="preserve">Current Month</t>
  </si>
  <si>
    <t xml:space="preserve">Actuals</t>
  </si>
  <si>
    <t xml:space="preserve">Forecast</t>
  </si>
  <si>
    <t xml:space="preserve">Variance</t>
  </si>
  <si>
    <t xml:space="preserve">Budget</t>
  </si>
  <si>
    <t xml:space="preserve">Revenues:</t>
  </si>
  <si>
    <t xml:space="preserve">WWSL Potable Water</t>
  </si>
  <si>
    <t xml:space="preserve">WWSL Sewage</t>
  </si>
  <si>
    <t xml:space="preserve">WWSL Unregulated</t>
  </si>
  <si>
    <t xml:space="preserve">Swiss Combi</t>
  </si>
  <si>
    <t xml:space="preserve">Wessex Water Enterprises</t>
  </si>
  <si>
    <t xml:space="preserve"> </t>
  </si>
  <si>
    <t xml:space="preserve">Net operating revenues</t>
  </si>
  <si>
    <t xml:space="preserve">Operating and maintenance expenses:</t>
  </si>
  <si>
    <t xml:space="preserve">Personnel</t>
  </si>
  <si>
    <t xml:space="preserve">Power</t>
  </si>
  <si>
    <t xml:space="preserve">Chemicals and materials</t>
  </si>
  <si>
    <t xml:space="preserve">Equipment costs</t>
  </si>
  <si>
    <t xml:space="preserve">Abstraction/Discharge fees</t>
  </si>
  <si>
    <t xml:space="preserve">Transportation</t>
  </si>
  <si>
    <t xml:space="preserve">Rent and rates</t>
  </si>
  <si>
    <t xml:space="preserve">Other operations costs</t>
  </si>
  <si>
    <t xml:space="preserve">Total O&amp;M expense</t>
  </si>
  <si>
    <t xml:space="preserve">General and administrative expense</t>
  </si>
  <si>
    <t xml:space="preserve">Billing and customer services</t>
  </si>
  <si>
    <t xml:space="preserve">Other overhead departments</t>
  </si>
  <si>
    <t xml:space="preserve">Azurix Corp share options</t>
  </si>
  <si>
    <t xml:space="preserve">Total G&amp;A expense</t>
  </si>
  <si>
    <t xml:space="preserve">EBITDA</t>
  </si>
  <si>
    <t xml:space="preserve">Depreciation and amort. expense</t>
  </si>
  <si>
    <t xml:space="preserve">Goodwill amortization expense</t>
  </si>
  <si>
    <t xml:space="preserve">Total D&amp;A expense</t>
  </si>
  <si>
    <t xml:space="preserve">Equity in (gain)/loss of unconsolidated affiliates</t>
  </si>
  <si>
    <t xml:space="preserve">Interest income - affiliates (list separately)</t>
  </si>
  <si>
    <t xml:space="preserve">Interest income - 3rd party</t>
  </si>
  <si>
    <t xml:space="preserve">Interest expense, gross - affiliates (list separately)</t>
  </si>
  <si>
    <t xml:space="preserve">Interest expense, gross - 3rd parties</t>
  </si>
  <si>
    <t xml:space="preserve">Amort. &amp; W/O, deferred financing costs</t>
  </si>
  <si>
    <t xml:space="preserve">(Capitalized interest)</t>
  </si>
  <si>
    <t xml:space="preserve">Dividend Income</t>
  </si>
  <si>
    <t xml:space="preserve">(Gain)/loss on disposition of assets</t>
  </si>
  <si>
    <t xml:space="preserve">Currency transaction (gain)/loss</t>
  </si>
  <si>
    <t xml:space="preserve">Total other (income)/expense</t>
  </si>
  <si>
    <t xml:space="preserve">Income tax expense, current</t>
  </si>
  <si>
    <t xml:space="preserve">Income tax expense, deferred</t>
  </si>
  <si>
    <t xml:space="preserve">Total income tax expense</t>
  </si>
  <si>
    <t xml:space="preserve">Minority Interest</t>
  </si>
  <si>
    <t xml:space="preserve">Net Income</t>
  </si>
  <si>
    <t xml:space="preserve">YTD May 2001</t>
  </si>
  <si>
    <t xml:space="preserve">Average exchange rate used </t>
  </si>
  <si>
    <t xml:space="preserve">YTD</t>
  </si>
  <si>
    <t xml:space="preserve">Statement of Income - Variance to Last year</t>
  </si>
  <si>
    <t xml:space="preserve"> May 2001</t>
  </si>
  <si>
    <t xml:space="preserve">May</t>
  </si>
  <si>
    <t xml:space="preserve">Balance Sheet</t>
  </si>
  <si>
    <t xml:space="preserve">Actual exchange rate</t>
  </si>
  <si>
    <t xml:space="preserve">Current</t>
  </si>
  <si>
    <t xml:space="preserve">Prior</t>
  </si>
  <si>
    <t xml:space="preserve">December</t>
  </si>
  <si>
    <t xml:space="preserve">Month</t>
  </si>
  <si>
    <t xml:space="preserve">Current Assets:</t>
  </si>
  <si>
    <t xml:space="preserve">Cash and cash equivalents</t>
  </si>
  <si>
    <t xml:space="preserve">Restricted cash and cash equivalents</t>
  </si>
  <si>
    <t xml:space="preserve">Third party trade receivables</t>
  </si>
  <si>
    <t xml:space="preserve">Allowance for doubtful accounts</t>
  </si>
  <si>
    <t xml:space="preserve">Accounts receivable - affiliates</t>
  </si>
  <si>
    <t xml:space="preserve">Marketable securities</t>
  </si>
  <si>
    <t xml:space="preserve">Inventory &amp; WIP</t>
  </si>
  <si>
    <t xml:space="preserve">Unbilled receivables</t>
  </si>
  <si>
    <t xml:space="preserve">Prepaid items</t>
  </si>
  <si>
    <t xml:space="preserve">Other current assets</t>
  </si>
  <si>
    <t xml:space="preserve">Total current assets</t>
  </si>
  <si>
    <t xml:space="preserve">Property, plant and equipment, at cost</t>
  </si>
  <si>
    <t xml:space="preserve">Accumulated depreciation</t>
  </si>
  <si>
    <t xml:space="preserve">Property, plant and equipment - net</t>
  </si>
  <si>
    <t xml:space="preserve">Investments in unconsolidated affiliates</t>
  </si>
  <si>
    <t xml:space="preserve">Goodwill</t>
  </si>
  <si>
    <t xml:space="preserve">Accumulated amortization, goodwill</t>
  </si>
  <si>
    <t xml:space="preserve">Concession rights</t>
  </si>
  <si>
    <t xml:space="preserve">Accumulated amortization, concession rights</t>
  </si>
  <si>
    <t xml:space="preserve">Other intangible assets</t>
  </si>
  <si>
    <t xml:space="preserve">Accumulated amortization, other intangible assets</t>
  </si>
  <si>
    <t xml:space="preserve">Intangibles, net</t>
  </si>
  <si>
    <t xml:space="preserve">Deferred financing fees</t>
  </si>
  <si>
    <t xml:space="preserve">Deferred tax asset</t>
  </si>
  <si>
    <t xml:space="preserve">Other long-term assets</t>
  </si>
  <si>
    <t xml:space="preserve">Other assets</t>
  </si>
  <si>
    <t xml:space="preserve">Total Assets</t>
  </si>
  <si>
    <t xml:space="preserve">Current Liabilities:</t>
  </si>
  <si>
    <t xml:space="preserve">Accounts payable - trade</t>
  </si>
  <si>
    <t xml:space="preserve">Accrued taxes</t>
  </si>
  <si>
    <t xml:space="preserve">Restructuring provision</t>
  </si>
  <si>
    <t xml:space="preserve">Capital creditors</t>
  </si>
  <si>
    <t xml:space="preserve">Accounts payable--affiliates</t>
  </si>
  <si>
    <t xml:space="preserve">Deferred income</t>
  </si>
  <si>
    <t xml:space="preserve">Short-term debt - third party</t>
  </si>
  <si>
    <t xml:space="preserve">Short-term debt - affiliates</t>
  </si>
  <si>
    <t xml:space="preserve">Current maturities of long-term debt</t>
  </si>
  <si>
    <t xml:space="preserve">Other current liabilities</t>
  </si>
  <si>
    <t xml:space="preserve">Total current liabilities</t>
  </si>
  <si>
    <t xml:space="preserve">Long-term debt (excluding current maturities)</t>
  </si>
  <si>
    <t xml:space="preserve">Long-term debt--affiliates</t>
  </si>
  <si>
    <t xml:space="preserve">Customer deposits</t>
  </si>
  <si>
    <t xml:space="preserve">Deferred taxes</t>
  </si>
  <si>
    <t xml:space="preserve">Other long-term liabilities</t>
  </si>
  <si>
    <t xml:space="preserve">Total liabilities</t>
  </si>
  <si>
    <t xml:space="preserve">Stockholders' equity:</t>
  </si>
  <si>
    <t xml:space="preserve">Common stock</t>
  </si>
  <si>
    <t xml:space="preserve">Additional paid-in capital</t>
  </si>
  <si>
    <t xml:space="preserve">Retained earnings</t>
  </si>
  <si>
    <t xml:space="preserve">Gain/loss on held for sale securities</t>
  </si>
  <si>
    <t xml:space="preserve">Cumulative FX translation adjustment</t>
  </si>
  <si>
    <t xml:space="preserve">Total stockholders' equity</t>
  </si>
  <si>
    <t xml:space="preserve">Total Liabilities and Stockholders' Equity</t>
  </si>
  <si>
    <t xml:space="preserve">Balance Sheet - Variance to Last Year</t>
  </si>
  <si>
    <t xml:space="preserve">variance</t>
  </si>
  <si>
    <t xml:space="preserve">Cash Flow Summary</t>
  </si>
  <si>
    <t xml:space="preserve">Actuals through May 2001</t>
  </si>
  <si>
    <t xml:space="preserve">(in thousands of Local Currency, except where indicated)</t>
  </si>
  <si>
    <t xml:space="preserve">1st Quarter</t>
  </si>
  <si>
    <t xml:space="preserve">2nd Quarter</t>
  </si>
  <si>
    <t xml:space="preserve">3rd Quarter</t>
  </si>
  <si>
    <t xml:space="preserve">4th Quarter</t>
  </si>
  <si>
    <t xml:space="preserve">Jan</t>
  </si>
  <si>
    <t xml:space="preserve">Feb</t>
  </si>
  <si>
    <t xml:space="preserve">Mar</t>
  </si>
  <si>
    <t xml:space="preserve">Total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</si>
  <si>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</si>
  <si>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</si>
  <si>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</si>
  <si>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</si>
  <si>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</si>
  <si>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</si>
  <si>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</si>
  <si>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</si>
  <si>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Year</t>
  </si>
  <si>
    <t xml:space="preserve">Actual</t>
  </si>
  <si>
    <t xml:space="preserve">BEGINNING BALANCE - CASH</t>
  </si>
  <si>
    <t xml:space="preserve">RECEIPTS</t>
  </si>
  <si>
    <t xml:space="preserve">Profit before tax</t>
  </si>
  <si>
    <t xml:space="preserve">Add back depreciation/amortisation</t>
  </si>
  <si>
    <t xml:space="preserve">Add back infrastructure maintenance</t>
  </si>
  <si>
    <t xml:space="preserve">Connection charges and grants</t>
  </si>
  <si>
    <t xml:space="preserve">New borrowings</t>
  </si>
  <si>
    <t xml:space="preserve">Ner borrowing for affiliates</t>
  </si>
  <si>
    <t xml:space="preserve">Other Cash Receipts</t>
  </si>
  <si>
    <t xml:space="preserve">TOTAL RECEIPTS</t>
  </si>
  <si>
    <t xml:space="preserve">DISBURSEMENTS</t>
  </si>
  <si>
    <t xml:space="preserve">Billing receipts in advance</t>
  </si>
  <si>
    <t xml:space="preserve">Capital Expenditures</t>
  </si>
  <si>
    <t xml:space="preserve">Taxation</t>
  </si>
  <si>
    <t xml:space="preserve">Repayment of borrowings</t>
  </si>
  <si>
    <t xml:space="preserve">Loan to affiliates</t>
  </si>
  <si>
    <t xml:space="preserve">Working capital movements</t>
  </si>
  <si>
    <t xml:space="preserve">Investments</t>
  </si>
  <si>
    <t xml:space="preserve">Dividends</t>
  </si>
  <si>
    <t xml:space="preserve">Other Disbursements</t>
  </si>
  <si>
    <t xml:space="preserve">TOTAL DISBURSEMENTS</t>
  </si>
  <si>
    <t xml:space="preserve">ENDING BALANCE - CASH</t>
  </si>
  <si>
    <t xml:space="preserve">USD Equivalent</t>
  </si>
  <si>
    <t xml:space="preserve">Exchange Rate (end of period):</t>
  </si>
  <si>
    <t xml:space="preserve">Summary of Capital Expenditures</t>
  </si>
  <si>
    <t xml:space="preserve">(USD thousands)</t>
  </si>
  <si>
    <t xml:space="preserve">Exchange rate</t>
  </si>
  <si>
    <t xml:space="preserve">Amount</t>
  </si>
  <si>
    <t xml:space="preserve">Estimate</t>
  </si>
  <si>
    <t xml:space="preserve">Over/</t>
  </si>
  <si>
    <t xml:space="preserve">Approved</t>
  </si>
  <si>
    <t xml:space="preserve">Full year</t>
  </si>
  <si>
    <t xml:space="preserve">to</t>
  </si>
  <si>
    <t xml:space="preserve">Expected</t>
  </si>
  <si>
    <t xml:space="preserve">(Under)</t>
  </si>
  <si>
    <t xml:space="preserve">AFE #</t>
  </si>
  <si>
    <t xml:space="preserve">for 2000</t>
  </si>
  <si>
    <t xml:space="preserve">Expend.</t>
  </si>
  <si>
    <t xml:space="preserve">in Total</t>
  </si>
  <si>
    <t xml:space="preserve">Complete</t>
  </si>
  <si>
    <t xml:space="preserve">Costs</t>
  </si>
  <si>
    <t xml:space="preserve">Major Projects (list):</t>
  </si>
  <si>
    <t xml:space="preserve">Water supply</t>
  </si>
  <si>
    <t xml:space="preserve">Capital maintenance</t>
  </si>
  <si>
    <t xml:space="preserve">Quality</t>
  </si>
  <si>
    <t xml:space="preserve">Volume</t>
  </si>
  <si>
    <t xml:space="preserve">Customer service</t>
  </si>
  <si>
    <t xml:space="preserve">Waste water</t>
  </si>
  <si>
    <t xml:space="preserve">Management &amp; General</t>
  </si>
  <si>
    <t xml:space="preserve">Unregulated</t>
  </si>
  <si>
    <t xml:space="preserve">Others (in total)</t>
  </si>
  <si>
    <t xml:space="preserve">WWSL - excludes Swiss Combi</t>
  </si>
  <si>
    <t xml:space="preserve">Reconciliation to Balance Sheet:</t>
  </si>
  <si>
    <t xml:space="preserve">Summary of 2001 CapEx Budget</t>
  </si>
  <si>
    <t xml:space="preserve">Beginning Balance - P,P &amp; E</t>
  </si>
  <si>
    <t xml:space="preserve">Approved Budget</t>
  </si>
  <si>
    <t xml:space="preserve">Retirements and US GAAP adj.</t>
  </si>
  <si>
    <t xml:space="preserve">Approved for 2000</t>
  </si>
  <si>
    <t xml:space="preserve">Ending Balance - P, P &amp; E</t>
  </si>
  <si>
    <t xml:space="preserve">Remaining Balance</t>
  </si>
  <si>
    <t xml:space="preserve">Summary Accounts Receivable Aging</t>
  </si>
  <si>
    <t xml:space="preserve">exchange rate</t>
  </si>
  <si>
    <t xml:space="preserve">Overdue</t>
  </si>
  <si>
    <t xml:space="preserve">Overdue &gt;</t>
  </si>
  <si>
    <t xml:space="preserve">Customer/Type</t>
  </si>
  <si>
    <t xml:space="preserve">Balance</t>
  </si>
  <si>
    <t xml:space="preserve">1 to 6 mths</t>
  </si>
  <si>
    <t xml:space="preserve">7 to 12 mths</t>
  </si>
  <si>
    <t xml:space="preserve">1 to 2 yrs</t>
  </si>
  <si>
    <t xml:space="preserve">2 to 3 yrs</t>
  </si>
  <si>
    <t xml:space="preserve">3 yrs</t>
  </si>
  <si>
    <t xml:space="preserve">Unmeasured - instalments</t>
  </si>
  <si>
    <t xml:space="preserve">Unmeasured - summonsed</t>
  </si>
  <si>
    <t xml:space="preserve">Unmeasured - other</t>
  </si>
  <si>
    <t xml:space="preserve">Trade effluent</t>
  </si>
  <si>
    <t xml:space="preserve">Miscellaneous debt</t>
  </si>
  <si>
    <t xml:space="preserve">Measured debt</t>
  </si>
  <si>
    <t xml:space="preserve">TOTAL</t>
  </si>
  <si>
    <t xml:space="preserve">   Total current month</t>
  </si>
  <si>
    <t xml:space="preserve">   </t>
  </si>
  <si>
    <t xml:space="preserve">   Total prior month</t>
  </si>
  <si>
    <t xml:space="preserve">Current Forecast</t>
  </si>
  <si>
    <t xml:space="preserve">ex rate</t>
  </si>
  <si>
    <t xml:space="preserve">Fees earned </t>
  </si>
  <si>
    <t xml:space="preserve">Other revenue</t>
  </si>
  <si>
    <t xml:space="preserve">Trade revenue</t>
  </si>
  <si>
    <t xml:space="preserve">Operating revenues</t>
  </si>
  <si>
    <t xml:space="preserve">Sales growth %</t>
  </si>
  <si>
    <t xml:space="preserve">Operating and maintenance expense</t>
  </si>
  <si>
    <t xml:space="preserve">Total operating expenses</t>
  </si>
  <si>
    <t xml:space="preserve">% of total sales</t>
  </si>
  <si>
    <t xml:space="preserve">Equity in gain/(loss) of unconsolidated affiliates</t>
  </si>
  <si>
    <t xml:space="preserve">Margin %</t>
  </si>
  <si>
    <t xml:space="preserve">Concession rights amortization expense</t>
  </si>
  <si>
    <t xml:space="preserve">Depreciation and other amortization expense</t>
  </si>
  <si>
    <t xml:space="preserve">Total depreciation &amp; amortization</t>
  </si>
  <si>
    <t xml:space="preserve">EBIT</t>
  </si>
  <si>
    <t xml:space="preserve">Interest income - AZX Corporate</t>
  </si>
  <si>
    <t xml:space="preserve">Interest income - AZX Fin. Corp.</t>
  </si>
  <si>
    <t xml:space="preserve">Interest income - AEL</t>
  </si>
  <si>
    <t xml:space="preserve">Interest income - Azurix Buenos Aires</t>
  </si>
  <si>
    <t xml:space="preserve">Interest income - Azurix North America</t>
  </si>
  <si>
    <t xml:space="preserve">Interest income - Global Industrial</t>
  </si>
  <si>
    <t xml:space="preserve">Interest income - Azurix Brasil</t>
  </si>
  <si>
    <t xml:space="preserve">Interest income - Azurix Mexico</t>
  </si>
  <si>
    <t xml:space="preserve">Interest income - Madera Ranch</t>
  </si>
  <si>
    <t xml:space="preserve">Interest income - Grand Cayman Desal</t>
  </si>
  <si>
    <t xml:space="preserve">Interest income - Toluca</t>
  </si>
  <si>
    <t xml:space="preserve">Interest income - Azurix Cancun SRL</t>
  </si>
  <si>
    <t xml:space="preserve">Interest income - Mendoza</t>
  </si>
  <si>
    <t xml:space="preserve">Interest income - To be eliminated</t>
  </si>
  <si>
    <t xml:space="preserve">Interest income - Other affiliates</t>
  </si>
  <si>
    <t xml:space="preserve">Interest income - Total affiliates</t>
  </si>
  <si>
    <t xml:space="preserve">Interest income - public</t>
  </si>
  <si>
    <t xml:space="preserve">Interest expense - AZX Corporate</t>
  </si>
  <si>
    <t xml:space="preserve">Interest expense - AZX Fin. Corp.</t>
  </si>
  <si>
    <t xml:space="preserve">Interest expense - AEL</t>
  </si>
  <si>
    <t xml:space="preserve">Interest expense - Azurix Buenos Aires</t>
  </si>
  <si>
    <t xml:space="preserve">Interest expense - Azurix North America</t>
  </si>
  <si>
    <t xml:space="preserve">Interest expense - Global Industrial</t>
  </si>
  <si>
    <t xml:space="preserve">Interest expense - Azurix Brasil</t>
  </si>
  <si>
    <t xml:space="preserve">Interest expense - Azurix Mexico</t>
  </si>
  <si>
    <t xml:space="preserve">Interest expense - Madera Ranch</t>
  </si>
  <si>
    <t xml:space="preserve">Interest expense - Grand Cayman Desal</t>
  </si>
  <si>
    <t xml:space="preserve">Interest expense - Toluca</t>
  </si>
  <si>
    <t xml:space="preserve">Interest expense - Azurix Cancun SRL</t>
  </si>
  <si>
    <t xml:space="preserve">Interest expense - Mendoza</t>
  </si>
  <si>
    <t xml:space="preserve">Interest expense - To be eliminated</t>
  </si>
  <si>
    <t xml:space="preserve">Interest expense - Other affiliates</t>
  </si>
  <si>
    <t xml:space="preserve">Interest expense - Total affiliates</t>
  </si>
  <si>
    <t xml:space="preserve">Interest expense, gross - public</t>
  </si>
  <si>
    <t xml:space="preserve">Less:  capitalized interest</t>
  </si>
  <si>
    <t xml:space="preserve">Net interest income/(expense)</t>
  </si>
  <si>
    <t xml:space="preserve">Minority interest</t>
  </si>
  <si>
    <t xml:space="preserve">Profit on sale of Wessex House</t>
  </si>
  <si>
    <t xml:space="preserve">Currency transaction gain/(loss)</t>
  </si>
  <si>
    <t xml:space="preserve">Other income</t>
  </si>
  <si>
    <t xml:space="preserve">Total other income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</si>
</sst>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.00_);[RED]\(0.00\)"/>
    <numFmt numFmtId="166" formatCode="[$-409]mmm\-yy"/>
    <numFmt numFmtId="167" formatCode="0.0000"/>
    <numFmt numFmtId="168" formatCode="[$-409]#,##0_);\(#,##0\)"/>
    <numFmt numFmtId="169" formatCode="_(* #,##0.00_);_(* \(#,##0.00\);_(* \-??_);_(@_)"/>
    <numFmt numFmtId="170" formatCode="_(\$* #,##0_);_(\$* \(#,##0\);_(\$* \-_);_(@_)"/>
    <numFmt numFmtId="171" formatCode="0_);\(0\)"/>
    <numFmt numFmtId="172" formatCode="[$-409]#,##0_);[RED]\(#,##0\)"/>
    <numFmt numFmtId="173" formatCode="#,##0"/>
    <numFmt numFmtId="174" formatCode="0.0%"/>
    <numFmt numFmtId="175" formatCode="_(* #,##0_);_(* \(#,##0\);_(* \-??_);_(@_)"/>
    <numFmt numFmtId="176" formatCode="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i val="true"/>
      <sz val="9"/>
      <name val="Arial"/>
      <family val="2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9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1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2-25 Azurix Brazil" xfId="20"/>
    <cellStyle name="Normal_Merger" xfId="21"/>
    <cellStyle name="Normal_Target Input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7.85"/>
    <col collapsed="false" customWidth="true" hidden="false" outlineLevel="0" max="3" min="3" style="0" width="2.13"/>
    <col collapsed="false" customWidth="true" hidden="false" outlineLevel="0" max="5" min="5" style="0" width="2.13"/>
    <col collapsed="false" customWidth="true" hidden="false" outlineLevel="0" max="7" min="7" style="0" width="2.13"/>
    <col collapsed="false" customWidth="true" hidden="false" outlineLevel="0" max="9" min="9" style="0" width="4.7"/>
    <col collapsed="false" customWidth="true" hidden="false" outlineLevel="0" max="11" min="11" style="0" width="2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8" hidden="false" customHeight="true" outlineLevel="0" collapsed="false">
      <c r="A5" s="0" t="s">
        <v>4</v>
      </c>
      <c r="D5" s="5" t="n">
        <v>1.4265</v>
      </c>
      <c r="E5" s="5"/>
      <c r="F5" s="5" t="n">
        <v>1.43</v>
      </c>
      <c r="G5" s="5"/>
      <c r="H5" s="5"/>
      <c r="I5" s="5"/>
      <c r="J5" s="5" t="n">
        <v>1.43</v>
      </c>
    </row>
    <row r="6" customFormat="false" ht="12.75" hidden="false" customHeight="false" outlineLevel="0" collapsed="false">
      <c r="D6" s="6" t="s">
        <v>5</v>
      </c>
      <c r="E6" s="6"/>
      <c r="F6" s="6"/>
      <c r="G6" s="6"/>
      <c r="H6" s="6"/>
      <c r="I6" s="6"/>
      <c r="J6" s="6"/>
      <c r="K6" s="6"/>
      <c r="L6" s="6"/>
    </row>
    <row r="7" customFormat="false" ht="12.75" hidden="false" customHeight="false" outlineLevel="0" collapsed="false">
      <c r="D7" s="6" t="s">
        <v>6</v>
      </c>
      <c r="E7" s="7"/>
      <c r="F7" s="6" t="s">
        <v>7</v>
      </c>
      <c r="G7" s="7"/>
      <c r="H7" s="6" t="s">
        <v>8</v>
      </c>
      <c r="I7" s="7"/>
      <c r="J7" s="6" t="s">
        <v>9</v>
      </c>
      <c r="K7" s="7"/>
      <c r="L7" s="6" t="s">
        <v>8</v>
      </c>
    </row>
    <row r="8" customFormat="false" ht="12.75" hidden="false" customHeight="false" outlineLevel="0" collapsed="false">
      <c r="A8" s="8" t="s">
        <v>10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11</v>
      </c>
      <c r="C9" s="9"/>
      <c r="D9" s="10" t="n">
        <v>9218</v>
      </c>
      <c r="E9" s="10"/>
      <c r="F9" s="10" t="n">
        <v>9108</v>
      </c>
      <c r="G9" s="10"/>
      <c r="H9" s="10" t="n">
        <f aca="false">+D9-F9</f>
        <v>110</v>
      </c>
      <c r="I9" s="10"/>
      <c r="J9" s="10" t="n">
        <v>9108</v>
      </c>
      <c r="K9" s="10"/>
      <c r="L9" s="10" t="n">
        <f aca="false">+D9-J9</f>
        <v>110</v>
      </c>
    </row>
    <row r="10" customFormat="false" ht="12.75" hidden="false" customHeight="false" outlineLevel="0" collapsed="false">
      <c r="A10" s="8"/>
      <c r="B10" s="8" t="s">
        <v>12</v>
      </c>
      <c r="C10" s="9"/>
      <c r="D10" s="10" t="n">
        <v>20510</v>
      </c>
      <c r="E10" s="10"/>
      <c r="F10" s="10" t="n">
        <v>20011</v>
      </c>
      <c r="G10" s="10"/>
      <c r="H10" s="10" t="n">
        <f aca="false">+D10-F10</f>
        <v>499</v>
      </c>
      <c r="I10" s="10"/>
      <c r="J10" s="10" t="n">
        <v>20011</v>
      </c>
      <c r="K10" s="10"/>
      <c r="L10" s="10" t="n">
        <f aca="false">+D10-J10</f>
        <v>499</v>
      </c>
    </row>
    <row r="11" customFormat="false" ht="12.75" hidden="false" customHeight="false" outlineLevel="0" collapsed="false">
      <c r="A11" s="8"/>
      <c r="B11" s="8" t="s">
        <v>13</v>
      </c>
      <c r="C11" s="9"/>
      <c r="D11" s="10" t="n">
        <v>1796</v>
      </c>
      <c r="E11" s="10"/>
      <c r="F11" s="10" t="n">
        <v>1323</v>
      </c>
      <c r="G11" s="10"/>
      <c r="H11" s="10" t="n">
        <f aca="false">+D11-F11</f>
        <v>473</v>
      </c>
      <c r="I11" s="10"/>
      <c r="J11" s="10" t="n">
        <v>1323</v>
      </c>
      <c r="K11" s="10"/>
      <c r="L11" s="10" t="n">
        <f aca="false">+D11-J11</f>
        <v>473</v>
      </c>
    </row>
    <row r="12" customFormat="false" ht="12.75" hidden="false" customHeight="false" outlineLevel="0" collapsed="false">
      <c r="A12" s="8"/>
      <c r="B12" s="8" t="s">
        <v>14</v>
      </c>
      <c r="C12" s="9"/>
      <c r="D12" s="10" t="n">
        <v>1750</v>
      </c>
      <c r="E12" s="10"/>
      <c r="F12" s="10" t="n">
        <v>1286</v>
      </c>
      <c r="G12" s="10"/>
      <c r="H12" s="10" t="n">
        <f aca="false">+D12-F12</f>
        <v>464</v>
      </c>
      <c r="I12" s="10"/>
      <c r="J12" s="10" t="n">
        <v>1286</v>
      </c>
      <c r="K12" s="10"/>
      <c r="L12" s="10" t="n">
        <f aca="false">+D12-J12</f>
        <v>464</v>
      </c>
    </row>
    <row r="13" customFormat="false" ht="12.75" hidden="false" customHeight="false" outlineLevel="0" collapsed="false">
      <c r="A13" s="8"/>
      <c r="B13" s="8" t="s">
        <v>15</v>
      </c>
      <c r="C13" s="9"/>
      <c r="D13" s="10" t="n">
        <v>897</v>
      </c>
      <c r="E13" s="10"/>
      <c r="F13" s="10" t="n">
        <v>859</v>
      </c>
      <c r="G13" s="10"/>
      <c r="H13" s="10" t="n">
        <f aca="false">+D13-F13</f>
        <v>38</v>
      </c>
      <c r="I13" s="10"/>
      <c r="J13" s="10" t="n">
        <v>859</v>
      </c>
      <c r="K13" s="10"/>
      <c r="L13" s="10" t="n">
        <f aca="false">+D13-J13</f>
        <v>38</v>
      </c>
    </row>
    <row r="14" customFormat="false" ht="12.75" hidden="false" customHeight="false" outlineLevel="0" collapsed="false">
      <c r="A14" s="8"/>
      <c r="B14" s="8"/>
      <c r="C14" s="9"/>
      <c r="D14" s="10"/>
      <c r="E14" s="10"/>
      <c r="F14" s="10"/>
      <c r="G14" s="10"/>
      <c r="H14" s="10"/>
      <c r="I14" s="10"/>
      <c r="J14" s="10"/>
      <c r="K14" s="10"/>
      <c r="L14" s="10"/>
    </row>
    <row r="15" customFormat="false" ht="12.75" hidden="false" customHeight="false" outlineLevel="0" collapsed="false">
      <c r="A15" s="8"/>
      <c r="B15" s="8" t="s">
        <v>16</v>
      </c>
      <c r="C15" s="9"/>
      <c r="D15" s="10"/>
      <c r="E15" s="10"/>
      <c r="F15" s="10"/>
      <c r="G15" s="10"/>
      <c r="H15" s="10" t="s">
        <v>16</v>
      </c>
      <c r="I15" s="10"/>
      <c r="J15" s="10"/>
      <c r="K15" s="10"/>
      <c r="L15" s="10" t="s">
        <v>16</v>
      </c>
    </row>
    <row r="16" customFormat="false" ht="12.75" hidden="false" customHeight="false" outlineLevel="0" collapsed="false">
      <c r="A16" s="8"/>
      <c r="B16" s="8" t="s">
        <v>16</v>
      </c>
      <c r="C16" s="9"/>
      <c r="D16" s="11"/>
      <c r="E16" s="10"/>
      <c r="F16" s="11"/>
      <c r="G16" s="10"/>
      <c r="H16" s="11" t="s">
        <v>16</v>
      </c>
      <c r="I16" s="10"/>
      <c r="J16" s="11"/>
      <c r="K16" s="10"/>
      <c r="L16" s="11" t="s">
        <v>16</v>
      </c>
    </row>
    <row r="17" customFormat="false" ht="12.75" hidden="false" customHeight="false" outlineLevel="0" collapsed="false">
      <c r="A17" s="12" t="s">
        <v>17</v>
      </c>
      <c r="B17" s="13"/>
      <c r="D17" s="14" t="n">
        <f aca="false">SUM(D8:D16)</f>
        <v>34171</v>
      </c>
      <c r="E17" s="15"/>
      <c r="F17" s="14" t="n">
        <f aca="false">SUM(F8:F16)</f>
        <v>32587</v>
      </c>
      <c r="G17" s="16"/>
      <c r="H17" s="14" t="n">
        <f aca="false">SUM(H8:H16)</f>
        <v>1584</v>
      </c>
      <c r="I17" s="16"/>
      <c r="J17" s="14" t="n">
        <f aca="false">SUM(J8:J16)</f>
        <v>32587</v>
      </c>
      <c r="K17" s="16"/>
      <c r="L17" s="14" t="n">
        <f aca="false">SUM(L8:L16)</f>
        <v>1584</v>
      </c>
    </row>
    <row r="18" customFormat="false" ht="12.75" hidden="false" customHeight="false" outlineLevel="0" collapsed="false">
      <c r="A18" s="8" t="s">
        <v>18</v>
      </c>
      <c r="B18" s="8"/>
      <c r="C18" s="9"/>
      <c r="D18" s="10"/>
      <c r="E18" s="10"/>
      <c r="F18" s="10"/>
      <c r="G18" s="10"/>
      <c r="H18" s="10"/>
      <c r="I18" s="10"/>
      <c r="J18" s="10"/>
      <c r="K18" s="10"/>
      <c r="L18" s="10"/>
    </row>
    <row r="19" customFormat="false" ht="12.75" hidden="false" customHeight="false" outlineLevel="0" collapsed="false">
      <c r="A19" s="8"/>
      <c r="B19" s="8" t="s">
        <v>19</v>
      </c>
      <c r="C19" s="9"/>
      <c r="D19" s="10" t="n">
        <v>1689</v>
      </c>
      <c r="E19" s="10"/>
      <c r="F19" s="10" t="n">
        <v>1693</v>
      </c>
      <c r="G19" s="10"/>
      <c r="H19" s="10" t="n">
        <f aca="false">+F19-D19</f>
        <v>4</v>
      </c>
      <c r="I19" s="10"/>
      <c r="J19" s="10" t="n">
        <v>1693</v>
      </c>
      <c r="K19" s="10"/>
      <c r="L19" s="10" t="n">
        <f aca="false">+J19-D19</f>
        <v>4</v>
      </c>
    </row>
    <row r="20" customFormat="false" ht="12.75" hidden="false" customHeight="false" outlineLevel="0" collapsed="false">
      <c r="A20" s="8"/>
      <c r="B20" s="8" t="s">
        <v>20</v>
      </c>
      <c r="C20" s="9"/>
      <c r="D20" s="10" t="n">
        <v>1155</v>
      </c>
      <c r="E20" s="10"/>
      <c r="F20" s="10" t="n">
        <v>1158</v>
      </c>
      <c r="G20" s="10"/>
      <c r="H20" s="10" t="n">
        <f aca="false">+F20-D20</f>
        <v>3</v>
      </c>
      <c r="I20" s="10"/>
      <c r="J20" s="10" t="n">
        <v>1158</v>
      </c>
      <c r="K20" s="10"/>
      <c r="L20" s="10" t="n">
        <f aca="false">+J20-D20</f>
        <v>3</v>
      </c>
    </row>
    <row r="21" customFormat="false" ht="12.75" hidden="false" customHeight="false" outlineLevel="0" collapsed="false">
      <c r="A21" s="8"/>
      <c r="B21" s="8" t="s">
        <v>21</v>
      </c>
      <c r="C21" s="9"/>
      <c r="D21" s="10" t="n">
        <v>496</v>
      </c>
      <c r="E21" s="10"/>
      <c r="F21" s="10" t="n">
        <v>498</v>
      </c>
      <c r="G21" s="10"/>
      <c r="H21" s="10" t="n">
        <f aca="false">+F21-D21</f>
        <v>2</v>
      </c>
      <c r="I21" s="10"/>
      <c r="J21" s="10" t="n">
        <v>498</v>
      </c>
      <c r="K21" s="10"/>
      <c r="L21" s="10" t="n">
        <f aca="false">+J21-D21</f>
        <v>2</v>
      </c>
    </row>
    <row r="22" customFormat="false" ht="12.75" hidden="false" customHeight="false" outlineLevel="0" collapsed="false">
      <c r="A22" s="8"/>
      <c r="B22" s="8" t="s">
        <v>22</v>
      </c>
      <c r="C22" s="9"/>
      <c r="D22" s="10" t="n">
        <v>287</v>
      </c>
      <c r="E22" s="10"/>
      <c r="F22" s="10" t="n">
        <v>287</v>
      </c>
      <c r="G22" s="10"/>
      <c r="H22" s="10" t="n">
        <f aca="false">+F22-D22</f>
        <v>0</v>
      </c>
      <c r="I22" s="10"/>
      <c r="J22" s="10" t="n">
        <v>287</v>
      </c>
      <c r="K22" s="10"/>
      <c r="L22" s="10" t="n">
        <f aca="false">+J22-D22</f>
        <v>0</v>
      </c>
    </row>
    <row r="23" customFormat="false" ht="12.75" hidden="false" customHeight="false" outlineLevel="0" collapsed="false">
      <c r="A23" s="8"/>
      <c r="B23" s="8" t="s">
        <v>23</v>
      </c>
      <c r="C23" s="9"/>
      <c r="D23" s="10" t="n">
        <v>572</v>
      </c>
      <c r="E23" s="10"/>
      <c r="F23" s="10" t="n">
        <v>573</v>
      </c>
      <c r="G23" s="10"/>
      <c r="H23" s="10" t="n">
        <f aca="false">+F23-D23</f>
        <v>1</v>
      </c>
      <c r="I23" s="10"/>
      <c r="J23" s="10" t="n">
        <v>573</v>
      </c>
      <c r="K23" s="10"/>
      <c r="L23" s="10" t="n">
        <f aca="false">+J23-D23</f>
        <v>1</v>
      </c>
    </row>
    <row r="24" customFormat="false" ht="12.75" hidden="false" customHeight="false" outlineLevel="0" collapsed="false">
      <c r="A24" s="8"/>
      <c r="B24" s="8" t="s">
        <v>24</v>
      </c>
      <c r="C24" s="9"/>
      <c r="D24" s="10" t="n">
        <v>505</v>
      </c>
      <c r="E24" s="10"/>
      <c r="F24" s="10" t="n">
        <v>506</v>
      </c>
      <c r="G24" s="10"/>
      <c r="H24" s="10" t="n">
        <f aca="false">+F24-D24</f>
        <v>1</v>
      </c>
      <c r="I24" s="10"/>
      <c r="J24" s="10" t="n">
        <v>506</v>
      </c>
      <c r="K24" s="10"/>
      <c r="L24" s="10" t="n">
        <f aca="false">+J24-D24</f>
        <v>1</v>
      </c>
    </row>
    <row r="25" customFormat="false" ht="12.75" hidden="false" customHeight="false" outlineLevel="0" collapsed="false">
      <c r="A25" s="8"/>
      <c r="B25" s="8" t="s">
        <v>25</v>
      </c>
      <c r="C25" s="9"/>
      <c r="D25" s="10" t="n">
        <v>1248</v>
      </c>
      <c r="E25" s="10"/>
      <c r="F25" s="10" t="n">
        <v>1251</v>
      </c>
      <c r="G25" s="10"/>
      <c r="H25" s="10" t="n">
        <f aca="false">+F25-D25</f>
        <v>3</v>
      </c>
      <c r="I25" s="10"/>
      <c r="J25" s="10" t="n">
        <v>1251</v>
      </c>
      <c r="K25" s="10"/>
      <c r="L25" s="10" t="n">
        <f aca="false">+J25-D25</f>
        <v>3</v>
      </c>
    </row>
    <row r="26" customFormat="false" ht="12.75" hidden="false" customHeight="false" outlineLevel="0" collapsed="false">
      <c r="A26" s="8"/>
      <c r="B26" s="8" t="s">
        <v>26</v>
      </c>
      <c r="C26" s="9"/>
      <c r="D26" s="10" t="n">
        <v>1455</v>
      </c>
      <c r="E26" s="10"/>
      <c r="F26" s="10" t="n">
        <v>1241</v>
      </c>
      <c r="G26" s="10"/>
      <c r="H26" s="10" t="n">
        <f aca="false">+F26-D26</f>
        <v>-214</v>
      </c>
      <c r="I26" s="10"/>
      <c r="J26" s="10" t="n">
        <v>1241</v>
      </c>
      <c r="K26" s="10"/>
      <c r="L26" s="10" t="n">
        <f aca="false">+J26-D26</f>
        <v>-214</v>
      </c>
    </row>
    <row r="27" customFormat="false" ht="12.75" hidden="false" customHeight="false" outlineLevel="0" collapsed="false">
      <c r="A27" s="8"/>
      <c r="B27" s="8" t="s">
        <v>13</v>
      </c>
      <c r="C27" s="9"/>
      <c r="D27" s="10" t="n">
        <v>481</v>
      </c>
      <c r="E27" s="10"/>
      <c r="F27" s="10" t="n">
        <v>539</v>
      </c>
      <c r="G27" s="10"/>
      <c r="H27" s="10" t="n">
        <f aca="false">+F27-D27</f>
        <v>58</v>
      </c>
      <c r="I27" s="10"/>
      <c r="J27" s="10" t="n">
        <v>539</v>
      </c>
      <c r="K27" s="10"/>
      <c r="L27" s="10" t="n">
        <f aca="false">+J27-D27</f>
        <v>58</v>
      </c>
    </row>
    <row r="28" customFormat="false" ht="12.75" hidden="false" customHeight="false" outlineLevel="0" collapsed="false">
      <c r="A28" s="8"/>
      <c r="B28" s="8" t="s">
        <v>14</v>
      </c>
      <c r="C28" s="9"/>
      <c r="D28" s="10" t="n">
        <v>2222</v>
      </c>
      <c r="E28" s="10"/>
      <c r="F28" s="10" t="n">
        <v>1370</v>
      </c>
      <c r="G28" s="10"/>
      <c r="H28" s="10" t="n">
        <f aca="false">+F28-D28</f>
        <v>-852</v>
      </c>
      <c r="I28" s="10"/>
      <c r="J28" s="10" t="n">
        <v>1370</v>
      </c>
      <c r="K28" s="10"/>
      <c r="L28" s="10" t="n">
        <f aca="false">+J28-D28</f>
        <v>-852</v>
      </c>
    </row>
    <row r="29" customFormat="false" ht="12.75" hidden="false" customHeight="false" outlineLevel="0" collapsed="false">
      <c r="A29" s="8"/>
      <c r="B29" s="8" t="s">
        <v>15</v>
      </c>
      <c r="C29" s="9"/>
      <c r="D29" s="10" t="n">
        <v>1030</v>
      </c>
      <c r="E29" s="10"/>
      <c r="F29" s="10" t="n">
        <v>787</v>
      </c>
      <c r="G29" s="10"/>
      <c r="H29" s="10" t="n">
        <f aca="false">+F29-D29</f>
        <v>-243</v>
      </c>
      <c r="I29" s="10"/>
      <c r="J29" s="10" t="n">
        <v>787</v>
      </c>
      <c r="K29" s="10"/>
      <c r="L29" s="10" t="n">
        <f aca="false">+J29-D29</f>
        <v>-243</v>
      </c>
    </row>
    <row r="30" customFormat="false" ht="12.75" hidden="false" customHeight="false" outlineLevel="0" collapsed="false">
      <c r="A30" s="8"/>
      <c r="B30" s="8" t="s">
        <v>16</v>
      </c>
      <c r="C30" s="9"/>
      <c r="D30" s="11" t="s">
        <v>16</v>
      </c>
      <c r="E30" s="10"/>
      <c r="F30" s="11" t="s">
        <v>16</v>
      </c>
      <c r="G30" s="10"/>
      <c r="H30" s="11" t="s">
        <v>16</v>
      </c>
      <c r="I30" s="10"/>
      <c r="J30" s="11" t="s">
        <v>16</v>
      </c>
      <c r="K30" s="10"/>
      <c r="L30" s="11" t="s">
        <v>16</v>
      </c>
    </row>
    <row r="31" customFormat="false" ht="12.75" hidden="false" customHeight="false" outlineLevel="0" collapsed="false">
      <c r="A31" s="12" t="s">
        <v>27</v>
      </c>
      <c r="B31" s="13"/>
      <c r="D31" s="14" t="n">
        <f aca="false">SUM(D19:D30)</f>
        <v>11140</v>
      </c>
      <c r="E31" s="17"/>
      <c r="F31" s="14" t="n">
        <f aca="false">SUM(F19:F30)</f>
        <v>9903</v>
      </c>
      <c r="G31" s="16"/>
      <c r="H31" s="14" t="n">
        <f aca="false">SUM(H19:H30)</f>
        <v>-1237</v>
      </c>
      <c r="I31" s="16"/>
      <c r="J31" s="14" t="n">
        <f aca="false">SUM(J19:J30)</f>
        <v>9903</v>
      </c>
      <c r="K31" s="16"/>
      <c r="L31" s="14" t="n">
        <f aca="false">SUM(L19:L30)</f>
        <v>-1237</v>
      </c>
    </row>
    <row r="32" customFormat="false" ht="12.75" hidden="false" customHeight="false" outlineLevel="0" collapsed="false">
      <c r="A32" s="8"/>
      <c r="B32" s="8"/>
      <c r="C32" s="9"/>
      <c r="D32" s="10"/>
      <c r="E32" s="10"/>
      <c r="F32" s="10"/>
      <c r="G32" s="10"/>
      <c r="H32" s="10"/>
      <c r="I32" s="10"/>
      <c r="J32" s="10"/>
      <c r="K32" s="10"/>
      <c r="L32" s="10"/>
    </row>
    <row r="33" customFormat="false" ht="12.75" hidden="false" customHeight="false" outlineLevel="0" collapsed="false">
      <c r="A33" s="8" t="s">
        <v>28</v>
      </c>
      <c r="B33" s="8"/>
      <c r="C33" s="9"/>
      <c r="D33" s="10" t="s">
        <v>16</v>
      </c>
      <c r="E33" s="10"/>
      <c r="F33" s="10"/>
      <c r="G33" s="10"/>
      <c r="H33" s="10"/>
      <c r="I33" s="10"/>
      <c r="J33" s="10"/>
      <c r="K33" s="10"/>
      <c r="L33" s="10"/>
    </row>
    <row r="34" customFormat="false" ht="12.75" hidden="false" customHeight="false" outlineLevel="0" collapsed="false">
      <c r="A34" s="8"/>
      <c r="B34" s="8" t="s">
        <v>29</v>
      </c>
      <c r="C34" s="9"/>
      <c r="D34" s="10" t="n">
        <v>1572</v>
      </c>
      <c r="E34" s="10"/>
      <c r="F34" s="10" t="n">
        <v>1534</v>
      </c>
      <c r="G34" s="10"/>
      <c r="H34" s="10" t="n">
        <f aca="false">+F34-D34</f>
        <v>-38</v>
      </c>
      <c r="I34" s="10"/>
      <c r="J34" s="10" t="n">
        <v>1534</v>
      </c>
      <c r="K34" s="10"/>
      <c r="L34" s="10" t="n">
        <f aca="false">+J34-D34</f>
        <v>-38</v>
      </c>
    </row>
    <row r="35" customFormat="false" ht="12.75" hidden="false" customHeight="false" outlineLevel="0" collapsed="false">
      <c r="A35" s="8"/>
      <c r="B35" s="8" t="s">
        <v>30</v>
      </c>
      <c r="C35" s="9"/>
      <c r="D35" s="10" t="n">
        <v>810</v>
      </c>
      <c r="E35" s="10"/>
      <c r="F35" s="10" t="n">
        <v>964</v>
      </c>
      <c r="G35" s="10"/>
      <c r="H35" s="10" t="n">
        <f aca="false">+F35-D35</f>
        <v>154</v>
      </c>
      <c r="I35" s="10"/>
      <c r="J35" s="10" t="n">
        <v>964</v>
      </c>
      <c r="K35" s="10"/>
      <c r="L35" s="10" t="n">
        <f aca="false">+J35-D35</f>
        <v>154</v>
      </c>
    </row>
    <row r="36" customFormat="false" ht="12.75" hidden="false" customHeight="false" outlineLevel="0" collapsed="false">
      <c r="A36" s="8"/>
      <c r="B36" s="8" t="s">
        <v>31</v>
      </c>
      <c r="C36" s="9"/>
      <c r="D36" s="10" t="n">
        <v>0</v>
      </c>
      <c r="E36" s="10"/>
      <c r="F36" s="10" t="n">
        <v>0</v>
      </c>
      <c r="G36" s="10"/>
      <c r="H36" s="10" t="n">
        <f aca="false">+F36-D36</f>
        <v>0</v>
      </c>
      <c r="I36" s="10"/>
      <c r="J36" s="10" t="n">
        <v>0</v>
      </c>
      <c r="K36" s="10"/>
      <c r="L36" s="10" t="n">
        <f aca="false">+J36-D36</f>
        <v>0</v>
      </c>
    </row>
    <row r="37" customFormat="false" ht="12.75" hidden="false" customHeight="false" outlineLevel="0" collapsed="false">
      <c r="A37" s="8"/>
      <c r="B37" s="8" t="s">
        <v>16</v>
      </c>
      <c r="C37" s="9"/>
      <c r="D37" s="11" t="s">
        <v>16</v>
      </c>
      <c r="E37" s="10"/>
      <c r="F37" s="11" t="s">
        <v>16</v>
      </c>
      <c r="G37" s="10"/>
      <c r="H37" s="11" t="s">
        <v>16</v>
      </c>
      <c r="I37" s="10"/>
      <c r="J37" s="11" t="s">
        <v>16</v>
      </c>
      <c r="K37" s="10"/>
      <c r="L37" s="11" t="s">
        <v>16</v>
      </c>
    </row>
    <row r="38" customFormat="false" ht="12.75" hidden="false" customHeight="false" outlineLevel="0" collapsed="false">
      <c r="A38" s="12" t="s">
        <v>32</v>
      </c>
      <c r="B38" s="13"/>
      <c r="D38" s="14" t="n">
        <f aca="false">SUM(D34:D37)</f>
        <v>2382</v>
      </c>
      <c r="E38" s="18"/>
      <c r="F38" s="14" t="n">
        <f aca="false">SUM(F34:F37)</f>
        <v>2498</v>
      </c>
      <c r="G38" s="10"/>
      <c r="H38" s="14" t="n">
        <f aca="false">SUM(H34:H37)</f>
        <v>116</v>
      </c>
      <c r="I38" s="10"/>
      <c r="J38" s="14" t="n">
        <f aca="false">SUM(J34:J37)</f>
        <v>2498</v>
      </c>
      <c r="K38" s="10"/>
      <c r="L38" s="14" t="n">
        <f aca="false">SUM(L34:L37)</f>
        <v>116</v>
      </c>
    </row>
    <row r="39" customFormat="false" ht="12.75" hidden="false" customHeight="false" outlineLevel="0" collapsed="false">
      <c r="A39" s="12"/>
      <c r="B39" s="13"/>
      <c r="D39" s="19"/>
      <c r="E39" s="18"/>
      <c r="F39" s="19"/>
      <c r="G39" s="10"/>
      <c r="H39" s="19"/>
      <c r="I39" s="10"/>
      <c r="J39" s="19"/>
      <c r="K39" s="10"/>
      <c r="L39" s="19"/>
    </row>
    <row r="40" customFormat="false" ht="12.75" hidden="false" customHeight="false" outlineLevel="0" collapsed="false">
      <c r="A40" s="12" t="s">
        <v>33</v>
      </c>
      <c r="B40" s="13"/>
      <c r="D40" s="14" t="n">
        <f aca="false">+D17-D31-D38</f>
        <v>20649</v>
      </c>
      <c r="E40" s="18"/>
      <c r="F40" s="14" t="n">
        <f aca="false">+F17-F31-F38</f>
        <v>20186</v>
      </c>
      <c r="G40" s="10"/>
      <c r="H40" s="14" t="n">
        <f aca="false">+H17+H31+H38</f>
        <v>463</v>
      </c>
      <c r="I40" s="10"/>
      <c r="J40" s="14" t="n">
        <f aca="false">+J17-J31-J38</f>
        <v>20186</v>
      </c>
      <c r="K40" s="10"/>
      <c r="L40" s="14" t="n">
        <f aca="false">+L17+L31+L38</f>
        <v>463</v>
      </c>
    </row>
    <row r="41" customFormat="false" ht="12.75" hidden="false" customHeight="false" outlineLevel="0" collapsed="false">
      <c r="A41" s="8"/>
      <c r="B41" s="8"/>
      <c r="C41" s="9"/>
      <c r="D41" s="10"/>
      <c r="E41" s="10"/>
      <c r="F41" s="10"/>
      <c r="G41" s="10"/>
      <c r="H41" s="10"/>
      <c r="I41" s="10"/>
      <c r="J41" s="10"/>
      <c r="K41" s="10"/>
      <c r="L41" s="10"/>
    </row>
    <row r="42" customFormat="false" ht="12.75" hidden="false" customHeight="false" outlineLevel="0" collapsed="false">
      <c r="A42" s="8" t="s">
        <v>34</v>
      </c>
      <c r="B42" s="8"/>
      <c r="C42" s="9"/>
      <c r="D42" s="10" t="n">
        <v>6575</v>
      </c>
      <c r="E42" s="10"/>
      <c r="F42" s="10" t="n">
        <v>6365</v>
      </c>
      <c r="G42" s="10"/>
      <c r="H42" s="10" t="n">
        <f aca="false">+F42-D42</f>
        <v>-210</v>
      </c>
      <c r="I42" s="10"/>
      <c r="J42" s="10" t="n">
        <v>6365</v>
      </c>
      <c r="K42" s="10"/>
      <c r="L42" s="10" t="n">
        <f aca="false">+J42-D42</f>
        <v>-210</v>
      </c>
    </row>
    <row r="43" customFormat="false" ht="12.75" hidden="false" customHeight="false" outlineLevel="0" collapsed="false">
      <c r="A43" s="8" t="s">
        <v>35</v>
      </c>
      <c r="B43" s="8"/>
      <c r="C43" s="9"/>
      <c r="D43" s="11" t="n">
        <v>1580</v>
      </c>
      <c r="E43" s="10"/>
      <c r="F43" s="11" t="n">
        <v>1573</v>
      </c>
      <c r="G43" s="10"/>
      <c r="H43" s="11" t="n">
        <f aca="false">+F43-D43</f>
        <v>-7</v>
      </c>
      <c r="I43" s="10"/>
      <c r="J43" s="11" t="n">
        <v>1573</v>
      </c>
      <c r="K43" s="10"/>
      <c r="L43" s="11" t="n">
        <f aca="false">+J43-D43</f>
        <v>-7</v>
      </c>
    </row>
    <row r="44" customFormat="false" ht="12.75" hidden="false" customHeight="false" outlineLevel="0" collapsed="false">
      <c r="A44" s="12" t="s">
        <v>36</v>
      </c>
      <c r="B44" s="13"/>
      <c r="D44" s="14" t="n">
        <f aca="false">SUM(D42:D43)</f>
        <v>8155</v>
      </c>
      <c r="E44" s="18"/>
      <c r="F44" s="14" t="n">
        <f aca="false">SUM(F42:F43)</f>
        <v>7938</v>
      </c>
      <c r="G44" s="10"/>
      <c r="H44" s="14" t="n">
        <f aca="false">SUM(H42:H43)</f>
        <v>-217</v>
      </c>
      <c r="I44" s="10"/>
      <c r="J44" s="14" t="n">
        <f aca="false">SUM(J42:J43)</f>
        <v>7938</v>
      </c>
      <c r="K44" s="10"/>
      <c r="L44" s="14" t="n">
        <f aca="false">SUM(L42:L43)</f>
        <v>-217</v>
      </c>
    </row>
    <row r="45" customFormat="false" ht="12.75" hidden="false" customHeight="false" outlineLevel="0" collapsed="false">
      <c r="A45" s="8"/>
      <c r="B45" s="8"/>
      <c r="C45" s="9"/>
      <c r="D45" s="10"/>
      <c r="E45" s="10"/>
      <c r="F45" s="10"/>
      <c r="G45" s="10"/>
      <c r="H45" s="10"/>
      <c r="I45" s="10"/>
      <c r="J45" s="10"/>
      <c r="K45" s="10"/>
      <c r="L45" s="10"/>
    </row>
    <row r="46" customFormat="false" ht="12.75" hidden="false" customHeight="false" outlineLevel="0" collapsed="false">
      <c r="A46" s="8"/>
      <c r="B46" s="8"/>
      <c r="C46" s="9"/>
      <c r="D46" s="10"/>
      <c r="E46" s="10"/>
      <c r="F46" s="10"/>
      <c r="G46" s="10"/>
      <c r="H46" s="10"/>
      <c r="I46" s="10"/>
      <c r="J46" s="10"/>
      <c r="K46" s="10"/>
      <c r="L46" s="10"/>
    </row>
    <row r="47" customFormat="false" ht="12.75" hidden="false" customHeight="false" outlineLevel="0" collapsed="false">
      <c r="A47" s="8" t="s">
        <v>37</v>
      </c>
      <c r="B47" s="8"/>
      <c r="C47" s="9"/>
      <c r="D47" s="10"/>
      <c r="E47" s="10"/>
      <c r="F47" s="10"/>
      <c r="G47" s="10"/>
      <c r="H47" s="10" t="n">
        <f aca="false">+F47-D47</f>
        <v>0</v>
      </c>
      <c r="I47" s="10"/>
      <c r="J47" s="10"/>
      <c r="K47" s="10"/>
      <c r="L47" s="10" t="n">
        <f aca="false">+J47-D47</f>
        <v>0</v>
      </c>
    </row>
    <row r="48" customFormat="false" ht="12.75" hidden="false" customHeight="false" outlineLevel="0" collapsed="false">
      <c r="A48" s="8" t="s">
        <v>38</v>
      </c>
      <c r="B48" s="8"/>
      <c r="C48" s="9"/>
      <c r="D48" s="10" t="n">
        <v>-871</v>
      </c>
      <c r="E48" s="10"/>
      <c r="F48" s="10" t="n">
        <v>-815</v>
      </c>
      <c r="G48" s="10"/>
      <c r="H48" s="10" t="n">
        <f aca="false">+F48-D48</f>
        <v>56</v>
      </c>
      <c r="I48" s="10"/>
      <c r="J48" s="10" t="n">
        <v>-815</v>
      </c>
      <c r="K48" s="10"/>
      <c r="L48" s="10" t="n">
        <f aca="false">+J48-D48</f>
        <v>56</v>
      </c>
    </row>
    <row r="49" customFormat="false" ht="12.75" hidden="false" customHeight="false" outlineLevel="0" collapsed="false">
      <c r="A49" s="8" t="s">
        <v>39</v>
      </c>
      <c r="B49" s="8"/>
      <c r="C49" s="9"/>
      <c r="D49" s="10" t="n">
        <v>-529</v>
      </c>
      <c r="E49" s="10"/>
      <c r="F49" s="10" t="n">
        <v>-744</v>
      </c>
      <c r="G49" s="10"/>
      <c r="H49" s="10" t="n">
        <f aca="false">+F49-D49</f>
        <v>-215</v>
      </c>
      <c r="I49" s="10"/>
      <c r="J49" s="10" t="n">
        <v>-744</v>
      </c>
      <c r="K49" s="10"/>
      <c r="L49" s="10" t="n">
        <f aca="false">+J49-D49</f>
        <v>-215</v>
      </c>
    </row>
    <row r="50" customFormat="false" ht="12.75" hidden="false" customHeight="false" outlineLevel="0" collapsed="false">
      <c r="A50" s="8" t="s">
        <v>40</v>
      </c>
      <c r="B50" s="8"/>
      <c r="C50" s="9"/>
      <c r="D50" s="10" t="n">
        <v>542</v>
      </c>
      <c r="E50" s="10"/>
      <c r="F50" s="10" t="n">
        <v>529</v>
      </c>
      <c r="G50" s="10"/>
      <c r="H50" s="10" t="n">
        <f aca="false">+F50-D50</f>
        <v>-13</v>
      </c>
      <c r="I50" s="10"/>
      <c r="J50" s="10" t="n">
        <v>529</v>
      </c>
      <c r="K50" s="10"/>
      <c r="L50" s="10" t="n">
        <f aca="false">+J50-D50</f>
        <v>-13</v>
      </c>
    </row>
    <row r="51" customFormat="false" ht="12.75" hidden="false" customHeight="false" outlineLevel="0" collapsed="false">
      <c r="A51" s="8" t="s">
        <v>41</v>
      </c>
      <c r="B51" s="8"/>
      <c r="C51" s="9"/>
      <c r="D51" s="10" t="n">
        <v>6142</v>
      </c>
      <c r="E51" s="10"/>
      <c r="F51" s="10" t="n">
        <v>6621</v>
      </c>
      <c r="G51" s="10"/>
      <c r="H51" s="10" t="n">
        <f aca="false">+F51-D51</f>
        <v>479</v>
      </c>
      <c r="I51" s="10"/>
      <c r="J51" s="10" t="n">
        <v>6621</v>
      </c>
      <c r="K51" s="10"/>
      <c r="L51" s="10" t="n">
        <f aca="false">+J51-D51</f>
        <v>479</v>
      </c>
    </row>
    <row r="52" customFormat="false" ht="12.75" hidden="false" customHeight="false" outlineLevel="0" collapsed="false">
      <c r="A52" s="8" t="s">
        <v>42</v>
      </c>
      <c r="B52" s="8"/>
      <c r="C52" s="9"/>
      <c r="D52" s="10" t="n">
        <v>113</v>
      </c>
      <c r="E52" s="10"/>
      <c r="F52" s="10" t="n">
        <v>143</v>
      </c>
      <c r="G52" s="10"/>
      <c r="H52" s="10" t="n">
        <f aca="false">+F52-D52</f>
        <v>30</v>
      </c>
      <c r="I52" s="10"/>
      <c r="J52" s="10" t="n">
        <v>143</v>
      </c>
      <c r="K52" s="10"/>
      <c r="L52" s="10" t="n">
        <f aca="false">+J52-D52</f>
        <v>30</v>
      </c>
    </row>
    <row r="53" customFormat="false" ht="12.75" hidden="false" customHeight="false" outlineLevel="0" collapsed="false">
      <c r="A53" s="8" t="s">
        <v>43</v>
      </c>
      <c r="B53" s="8"/>
      <c r="C53" s="9"/>
      <c r="D53" s="10" t="n">
        <v>-364</v>
      </c>
      <c r="E53" s="10"/>
      <c r="F53" s="10" t="n">
        <v>-572</v>
      </c>
      <c r="G53" s="10"/>
      <c r="H53" s="10" t="n">
        <f aca="false">+F53-D53</f>
        <v>-208</v>
      </c>
      <c r="I53" s="10"/>
      <c r="J53" s="10" t="n">
        <v>-572</v>
      </c>
      <c r="K53" s="10"/>
      <c r="L53" s="10" t="n">
        <f aca="false">+J53-D53</f>
        <v>-208</v>
      </c>
    </row>
    <row r="54" customFormat="false" ht="12.75" hidden="false" customHeight="false" outlineLevel="0" collapsed="false">
      <c r="A54" s="8" t="s">
        <v>44</v>
      </c>
      <c r="B54" s="8"/>
      <c r="C54" s="9"/>
      <c r="D54" s="10" t="n">
        <v>0</v>
      </c>
      <c r="E54" s="10"/>
      <c r="F54" s="10"/>
      <c r="G54" s="10"/>
      <c r="H54" s="10" t="n">
        <f aca="false">+F54-D54</f>
        <v>0</v>
      </c>
      <c r="I54" s="10"/>
      <c r="J54" s="10"/>
      <c r="K54" s="10"/>
      <c r="L54" s="10" t="n">
        <f aca="false">+J54-D54</f>
        <v>0</v>
      </c>
    </row>
    <row r="55" customFormat="false" ht="12.75" hidden="false" customHeight="false" outlineLevel="0" collapsed="false">
      <c r="A55" s="8" t="s">
        <v>45</v>
      </c>
      <c r="B55" s="8"/>
      <c r="C55" s="9"/>
      <c r="D55" s="10"/>
      <c r="E55" s="10"/>
      <c r="F55" s="10"/>
      <c r="G55" s="10"/>
      <c r="H55" s="10" t="n">
        <f aca="false">+F55-D55</f>
        <v>0</v>
      </c>
      <c r="I55" s="10"/>
      <c r="J55" s="10"/>
      <c r="K55" s="10"/>
      <c r="L55" s="10" t="n">
        <f aca="false">+J55-D55</f>
        <v>0</v>
      </c>
    </row>
    <row r="56" customFormat="false" ht="12.75" hidden="false" customHeight="false" outlineLevel="0" collapsed="false">
      <c r="A56" s="8" t="s">
        <v>46</v>
      </c>
      <c r="B56" s="8"/>
      <c r="C56" s="9"/>
      <c r="D56" s="11"/>
      <c r="E56" s="10"/>
      <c r="F56" s="11"/>
      <c r="G56" s="10"/>
      <c r="H56" s="11" t="n">
        <f aca="false">+F56-D56</f>
        <v>0</v>
      </c>
      <c r="I56" s="10"/>
      <c r="J56" s="11"/>
      <c r="K56" s="10"/>
      <c r="L56" s="11" t="n">
        <f aca="false">+J56-D56</f>
        <v>0</v>
      </c>
    </row>
    <row r="57" customFormat="false" ht="12.75" hidden="false" customHeight="false" outlineLevel="0" collapsed="false">
      <c r="A57" s="12" t="s">
        <v>47</v>
      </c>
      <c r="B57" s="13"/>
      <c r="D57" s="14" t="n">
        <f aca="false">SUM(D47:D56)</f>
        <v>5033</v>
      </c>
      <c r="E57" s="18"/>
      <c r="F57" s="14" t="n">
        <f aca="false">SUM(F47:F56)</f>
        <v>5162</v>
      </c>
      <c r="G57" s="10"/>
      <c r="H57" s="14" t="n">
        <f aca="false">SUM(H47:H56)</f>
        <v>129</v>
      </c>
      <c r="I57" s="10"/>
      <c r="J57" s="14" t="n">
        <f aca="false">SUM(J47:J56)</f>
        <v>5162</v>
      </c>
      <c r="K57" s="10"/>
      <c r="L57" s="14" t="n">
        <f aca="false">SUM(L47:L56)</f>
        <v>129</v>
      </c>
    </row>
    <row r="58" customFormat="false" ht="12.75" hidden="false" customHeight="false" outlineLevel="0" collapsed="false">
      <c r="A58" s="8"/>
      <c r="B58" s="8"/>
      <c r="C58" s="9"/>
      <c r="D58" s="10"/>
      <c r="E58" s="10"/>
      <c r="F58" s="10"/>
      <c r="G58" s="10"/>
      <c r="H58" s="10"/>
      <c r="I58" s="10"/>
      <c r="J58" s="10"/>
      <c r="K58" s="10"/>
      <c r="L58" s="10"/>
    </row>
    <row r="59" customFormat="false" ht="12.75" hidden="false" customHeight="false" outlineLevel="0" collapsed="false">
      <c r="A59" s="8" t="s">
        <v>48</v>
      </c>
      <c r="B59" s="8"/>
      <c r="C59" s="9"/>
      <c r="D59" s="10" t="n">
        <v>971</v>
      </c>
      <c r="E59" s="10"/>
      <c r="F59" s="10" t="n">
        <v>429</v>
      </c>
      <c r="G59" s="10"/>
      <c r="H59" s="10" t="n">
        <f aca="false">+F59-D59</f>
        <v>-542</v>
      </c>
      <c r="I59" s="10"/>
      <c r="J59" s="10" t="n">
        <v>429</v>
      </c>
      <c r="K59" s="10"/>
      <c r="L59" s="10" t="n">
        <f aca="false">+J59-D59</f>
        <v>-542</v>
      </c>
    </row>
    <row r="60" customFormat="false" ht="12.75" hidden="false" customHeight="false" outlineLevel="0" collapsed="false">
      <c r="A60" s="8" t="s">
        <v>49</v>
      </c>
      <c r="B60" s="8"/>
      <c r="C60" s="9"/>
      <c r="D60" s="11" t="n">
        <v>1741</v>
      </c>
      <c r="E60" s="10"/>
      <c r="F60" s="11" t="n">
        <v>2245</v>
      </c>
      <c r="G60" s="10"/>
      <c r="H60" s="11" t="n">
        <f aca="false">+F60-D60</f>
        <v>504</v>
      </c>
      <c r="I60" s="10"/>
      <c r="J60" s="11" t="n">
        <v>2245</v>
      </c>
      <c r="K60" s="10"/>
      <c r="L60" s="11" t="n">
        <f aca="false">+J60-D60</f>
        <v>504</v>
      </c>
    </row>
    <row r="61" customFormat="false" ht="12.75" hidden="false" customHeight="false" outlineLevel="0" collapsed="false">
      <c r="A61" s="12" t="s">
        <v>50</v>
      </c>
      <c r="B61" s="13"/>
      <c r="D61" s="14" t="n">
        <f aca="false">SUM(D59:D60)</f>
        <v>2712</v>
      </c>
      <c r="E61" s="18"/>
      <c r="F61" s="14" t="n">
        <f aca="false">SUM(F59:F60)</f>
        <v>2674</v>
      </c>
      <c r="G61" s="10"/>
      <c r="H61" s="14" t="n">
        <f aca="false">SUM(H59:H60)</f>
        <v>-38</v>
      </c>
      <c r="I61" s="10"/>
      <c r="J61" s="14" t="n">
        <f aca="false">SUM(J59:J60)</f>
        <v>2674</v>
      </c>
      <c r="K61" s="10"/>
      <c r="L61" s="14" t="n">
        <f aca="false">SUM(L59:L60)</f>
        <v>-38</v>
      </c>
    </row>
    <row r="62" customFormat="false" ht="12.75" hidden="false" customHeight="false" outlineLevel="0" collapsed="false">
      <c r="A62" s="8"/>
      <c r="B62" s="8"/>
      <c r="C62" s="9"/>
      <c r="D62" s="10"/>
      <c r="E62" s="10"/>
      <c r="F62" s="10"/>
      <c r="G62" s="10"/>
      <c r="H62" s="10"/>
      <c r="I62" s="10"/>
      <c r="J62" s="10"/>
      <c r="K62" s="10"/>
      <c r="L62" s="10"/>
    </row>
    <row r="63" customFormat="false" ht="12.75" hidden="false" customHeight="false" outlineLevel="0" collapsed="false">
      <c r="A63" s="9" t="s">
        <v>51</v>
      </c>
      <c r="B63" s="8"/>
      <c r="C63" s="9"/>
      <c r="D63" s="20"/>
      <c r="E63" s="16"/>
      <c r="F63" s="20"/>
      <c r="G63" s="16"/>
      <c r="H63" s="20" t="n">
        <f aca="false">+D63-F63</f>
        <v>0</v>
      </c>
      <c r="I63" s="16"/>
      <c r="J63" s="20"/>
      <c r="K63" s="16"/>
      <c r="L63" s="20" t="n">
        <f aca="false">+D63-J63</f>
        <v>0</v>
      </c>
    </row>
    <row r="64" customFormat="false" ht="12.75" hidden="false" customHeight="false" outlineLevel="0" collapsed="false">
      <c r="A64" s="8"/>
      <c r="B64" s="8"/>
      <c r="C64" s="9"/>
      <c r="D64" s="10"/>
      <c r="E64" s="10"/>
      <c r="F64" s="10"/>
      <c r="G64" s="10"/>
      <c r="H64" s="10"/>
      <c r="I64" s="10"/>
      <c r="J64" s="10"/>
      <c r="K64" s="10"/>
      <c r="L64" s="10"/>
    </row>
    <row r="65" customFormat="false" ht="13.5" hidden="false" customHeight="false" outlineLevel="0" collapsed="false">
      <c r="A65" s="21" t="s">
        <v>52</v>
      </c>
      <c r="B65" s="22"/>
      <c r="D65" s="23" t="n">
        <f aca="false">+D17-D31-D38-D44-D57-D61+D63</f>
        <v>4749</v>
      </c>
      <c r="E65" s="24"/>
      <c r="F65" s="23" t="n">
        <f aca="false">+F17-F31-F38-F44-F57-F61+F63</f>
        <v>4412</v>
      </c>
      <c r="G65" s="10"/>
      <c r="H65" s="23" t="n">
        <f aca="false">+H17+H31+H38+H44+H57+H61+H63</f>
        <v>337</v>
      </c>
      <c r="I65" s="10"/>
      <c r="J65" s="23" t="n">
        <f aca="false">+J17-J31-J38-J44-J57-J61+J63</f>
        <v>4412</v>
      </c>
      <c r="K65" s="10"/>
      <c r="L65" s="23" t="n">
        <f aca="false">+L17+L31+L38+L44+L57+L61+L63</f>
        <v>337</v>
      </c>
    </row>
    <row r="66" customFormat="false" ht="13.5" hidden="false" customHeight="false" outlineLevel="0" collapsed="false">
      <c r="A66" s="25"/>
      <c r="B66" s="25"/>
      <c r="C66" s="25"/>
      <c r="D66" s="26"/>
      <c r="E66" s="26"/>
      <c r="F66" s="8"/>
      <c r="G66" s="8"/>
      <c r="H66" s="8"/>
      <c r="I66" s="8"/>
      <c r="J66" s="8"/>
      <c r="K66" s="8"/>
      <c r="L66" s="8"/>
    </row>
    <row r="67" customFormat="false" ht="15.75" hidden="false" customHeight="false" outlineLevel="0" collapsed="false">
      <c r="A67" s="27"/>
      <c r="B67" s="25"/>
      <c r="C67" s="25"/>
      <c r="D67" s="28"/>
      <c r="E67" s="28"/>
    </row>
  </sheetData>
  <mergeCells count="5">
    <mergeCell ref="A1:L1"/>
    <mergeCell ref="A2:L2"/>
    <mergeCell ref="A3:L3"/>
    <mergeCell ref="A4:L4"/>
    <mergeCell ref="D6:L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7.85"/>
    <col collapsed="false" customWidth="true" hidden="false" outlineLevel="0" max="3" min="3" style="0" width="2.13"/>
    <col collapsed="false" customWidth="true" hidden="false" outlineLevel="0" max="5" min="5" style="0" width="2.13"/>
    <col collapsed="false" customWidth="true" hidden="false" outlineLevel="0" max="7" min="7" style="0" width="2.13"/>
    <col collapsed="false" customWidth="true" hidden="false" outlineLevel="0" max="9" min="9" style="0" width="4.7"/>
    <col collapsed="false" customWidth="true" hidden="false" outlineLevel="0" max="11" min="11" style="0" width="2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8" hidden="false" customHeight="true" outlineLevel="0" collapsed="false">
      <c r="A5" s="0" t="s">
        <v>54</v>
      </c>
      <c r="D5" s="0" t="n">
        <v>1.448</v>
      </c>
      <c r="F5" s="5" t="n">
        <v>1.451</v>
      </c>
      <c r="J5" s="5" t="n">
        <v>1.4288</v>
      </c>
    </row>
    <row r="6" customFormat="false" ht="12.75" hidden="false" customHeight="false" outlineLevel="0" collapsed="false">
      <c r="D6" s="6" t="s">
        <v>55</v>
      </c>
      <c r="E6" s="6"/>
      <c r="F6" s="6"/>
      <c r="G6" s="6"/>
      <c r="H6" s="6"/>
      <c r="I6" s="6"/>
      <c r="J6" s="6"/>
      <c r="K6" s="6"/>
      <c r="L6" s="6"/>
    </row>
    <row r="7" customFormat="false" ht="12.75" hidden="false" customHeight="false" outlineLevel="0" collapsed="false">
      <c r="D7" s="6" t="s">
        <v>6</v>
      </c>
      <c r="E7" s="7"/>
      <c r="F7" s="6" t="s">
        <v>7</v>
      </c>
      <c r="G7" s="7"/>
      <c r="H7" s="6" t="s">
        <v>8</v>
      </c>
      <c r="I7" s="7"/>
      <c r="J7" s="6" t="s">
        <v>9</v>
      </c>
      <c r="K7" s="7"/>
      <c r="L7" s="6" t="s">
        <v>8</v>
      </c>
    </row>
    <row r="8" customFormat="false" ht="12.75" hidden="false" customHeight="false" outlineLevel="0" collapsed="false">
      <c r="A8" s="8" t="s">
        <v>10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11</v>
      </c>
      <c r="C9" s="9"/>
      <c r="D9" s="10" t="n">
        <v>46395</v>
      </c>
      <c r="E9" s="10"/>
      <c r="F9" s="10" t="n">
        <v>46285</v>
      </c>
      <c r="G9" s="10"/>
      <c r="H9" s="10" t="n">
        <f aca="false">+D9-F9</f>
        <v>110</v>
      </c>
      <c r="I9" s="10"/>
      <c r="J9" s="10" t="n">
        <v>45989</v>
      </c>
      <c r="K9" s="10"/>
      <c r="L9" s="10" t="n">
        <f aca="false">+D9-J9</f>
        <v>406</v>
      </c>
    </row>
    <row r="10" customFormat="false" ht="12.75" hidden="false" customHeight="false" outlineLevel="0" collapsed="false">
      <c r="A10" s="8"/>
      <c r="B10" s="8" t="s">
        <v>12</v>
      </c>
      <c r="C10" s="9"/>
      <c r="D10" s="10" t="n">
        <v>100907</v>
      </c>
      <c r="E10" s="10"/>
      <c r="F10" s="10" t="n">
        <v>100408</v>
      </c>
      <c r="G10" s="10"/>
      <c r="H10" s="10" t="n">
        <f aca="false">+D10-F10</f>
        <v>499</v>
      </c>
      <c r="I10" s="10"/>
      <c r="J10" s="10" t="n">
        <v>98502</v>
      </c>
      <c r="K10" s="10"/>
      <c r="L10" s="10" t="n">
        <f aca="false">+D10-J10</f>
        <v>2405</v>
      </c>
    </row>
    <row r="11" customFormat="false" ht="12.75" hidden="false" customHeight="false" outlineLevel="0" collapsed="false">
      <c r="A11" s="8"/>
      <c r="B11" s="8" t="s">
        <v>13</v>
      </c>
      <c r="C11" s="9"/>
      <c r="D11" s="10" t="n">
        <v>7462</v>
      </c>
      <c r="E11" s="10"/>
      <c r="F11" s="10" t="n">
        <v>6989</v>
      </c>
      <c r="G11" s="10"/>
      <c r="H11" s="10" t="n">
        <f aca="false">+D11-F11</f>
        <v>473</v>
      </c>
      <c r="I11" s="10"/>
      <c r="J11" s="10" t="n">
        <v>6270</v>
      </c>
      <c r="K11" s="10"/>
      <c r="L11" s="10" t="n">
        <f aca="false">+D11-J11</f>
        <v>1192</v>
      </c>
    </row>
    <row r="12" customFormat="false" ht="12.75" hidden="false" customHeight="false" outlineLevel="0" collapsed="false">
      <c r="A12" s="8"/>
      <c r="B12" s="8" t="s">
        <v>14</v>
      </c>
      <c r="C12" s="9"/>
      <c r="D12" s="10" t="n">
        <v>5547</v>
      </c>
      <c r="E12" s="10"/>
      <c r="F12" s="10" t="n">
        <v>5083</v>
      </c>
      <c r="G12" s="10"/>
      <c r="H12" s="10" t="n">
        <f aca="false">+D12-F12</f>
        <v>464</v>
      </c>
      <c r="I12" s="10"/>
      <c r="J12" s="10" t="n">
        <v>6422</v>
      </c>
      <c r="K12" s="10"/>
      <c r="L12" s="10" t="n">
        <f aca="false">+D12-J12</f>
        <v>-875</v>
      </c>
    </row>
    <row r="13" customFormat="false" ht="12.75" hidden="false" customHeight="false" outlineLevel="0" collapsed="false">
      <c r="A13" s="8"/>
      <c r="B13" s="8" t="s">
        <v>15</v>
      </c>
      <c r="C13" s="9"/>
      <c r="D13" s="10" t="n">
        <v>4672</v>
      </c>
      <c r="E13" s="10"/>
      <c r="F13" s="10" t="n">
        <v>4634</v>
      </c>
      <c r="G13" s="10"/>
      <c r="H13" s="10" t="n">
        <f aca="false">+D13-F13</f>
        <v>38</v>
      </c>
      <c r="I13" s="10"/>
      <c r="J13" s="10" t="n">
        <v>4300</v>
      </c>
      <c r="K13" s="10"/>
      <c r="L13" s="10" t="n">
        <f aca="false">+D13-J13</f>
        <v>372</v>
      </c>
    </row>
    <row r="14" customFormat="false" ht="12.75" hidden="false" customHeight="false" outlineLevel="0" collapsed="false">
      <c r="A14" s="8"/>
      <c r="B14" s="8" t="s">
        <v>16</v>
      </c>
      <c r="C14" s="9"/>
      <c r="D14" s="10" t="s">
        <v>16</v>
      </c>
      <c r="E14" s="10" t="s">
        <v>16</v>
      </c>
      <c r="F14" s="10" t="s">
        <v>16</v>
      </c>
      <c r="G14" s="10"/>
      <c r="H14" s="10" t="s">
        <v>16</v>
      </c>
      <c r="I14" s="10"/>
      <c r="J14" s="10" t="s">
        <v>16</v>
      </c>
      <c r="K14" s="10"/>
      <c r="L14" s="10" t="s">
        <v>16</v>
      </c>
    </row>
    <row r="15" customFormat="false" ht="12.75" hidden="false" customHeight="false" outlineLevel="0" collapsed="false">
      <c r="A15" s="8" t="s">
        <v>16</v>
      </c>
      <c r="B15" s="8" t="s">
        <v>16</v>
      </c>
      <c r="C15" s="9"/>
      <c r="D15" s="10"/>
      <c r="E15" s="10"/>
      <c r="F15" s="10"/>
      <c r="G15" s="10"/>
      <c r="H15" s="10"/>
      <c r="I15" s="10"/>
      <c r="J15" s="10"/>
      <c r="K15" s="10"/>
      <c r="L15" s="10"/>
    </row>
    <row r="16" customFormat="false" ht="12.75" hidden="false" customHeight="false" outlineLevel="0" collapsed="false">
      <c r="A16" s="8"/>
      <c r="B16" s="8" t="s">
        <v>16</v>
      </c>
      <c r="C16" s="9"/>
      <c r="D16" s="10"/>
      <c r="E16" s="10"/>
      <c r="F16" s="10"/>
      <c r="G16" s="10"/>
      <c r="H16" s="10" t="s">
        <v>16</v>
      </c>
      <c r="I16" s="10"/>
      <c r="J16" s="10"/>
      <c r="K16" s="10"/>
      <c r="L16" s="10" t="s">
        <v>16</v>
      </c>
    </row>
    <row r="17" customFormat="false" ht="12.75" hidden="false" customHeight="false" outlineLevel="0" collapsed="false">
      <c r="A17" s="8"/>
      <c r="B17" s="8" t="s">
        <v>16</v>
      </c>
      <c r="C17" s="9"/>
      <c r="D17" s="11"/>
      <c r="E17" s="10"/>
      <c r="F17" s="11"/>
      <c r="G17" s="10"/>
      <c r="H17" s="11" t="s">
        <v>16</v>
      </c>
      <c r="I17" s="10"/>
      <c r="J17" s="11"/>
      <c r="K17" s="10"/>
      <c r="L17" s="11" t="s">
        <v>16</v>
      </c>
    </row>
    <row r="18" customFormat="false" ht="12.75" hidden="false" customHeight="false" outlineLevel="0" collapsed="false">
      <c r="A18" s="12" t="s">
        <v>17</v>
      </c>
      <c r="B18" s="13"/>
      <c r="D18" s="14" t="n">
        <f aca="false">SUM(D8:D17)</f>
        <v>164983</v>
      </c>
      <c r="E18" s="15"/>
      <c r="F18" s="14" t="n">
        <f aca="false">SUM(F8:F17)</f>
        <v>163399</v>
      </c>
      <c r="G18" s="16"/>
      <c r="H18" s="14" t="n">
        <f aca="false">SUM(H8:H17)</f>
        <v>1584</v>
      </c>
      <c r="I18" s="16"/>
      <c r="J18" s="14" t="n">
        <f aca="false">SUM(J8:J17)</f>
        <v>161483</v>
      </c>
      <c r="K18" s="16"/>
      <c r="L18" s="14" t="n">
        <f aca="false">SUM(L8:L17)</f>
        <v>3500</v>
      </c>
    </row>
    <row r="19" customFormat="false" ht="12.75" hidden="false" customHeight="false" outlineLevel="0" collapsed="false">
      <c r="A19" s="8" t="s">
        <v>18</v>
      </c>
      <c r="B19" s="8"/>
      <c r="C19" s="9"/>
      <c r="D19" s="10"/>
      <c r="E19" s="10"/>
      <c r="F19" s="10"/>
      <c r="G19" s="10"/>
      <c r="H19" s="10"/>
      <c r="I19" s="10"/>
      <c r="J19" s="10"/>
      <c r="K19" s="10"/>
      <c r="L19" s="10"/>
    </row>
    <row r="20" customFormat="false" ht="12.75" hidden="false" customHeight="false" outlineLevel="0" collapsed="false">
      <c r="A20" s="8"/>
      <c r="B20" s="8" t="s">
        <v>19</v>
      </c>
      <c r="C20" s="9"/>
      <c r="D20" s="10" t="n">
        <v>9591</v>
      </c>
      <c r="E20" s="10"/>
      <c r="F20" s="10" t="n">
        <v>9595</v>
      </c>
      <c r="G20" s="10"/>
      <c r="H20" s="10" t="n">
        <f aca="false">+F20-D20</f>
        <v>4</v>
      </c>
      <c r="I20" s="10"/>
      <c r="J20" s="10" t="n">
        <v>8453</v>
      </c>
      <c r="K20" s="10"/>
      <c r="L20" s="10" t="n">
        <f aca="false">+J20-D20</f>
        <v>-1138</v>
      </c>
    </row>
    <row r="21" customFormat="false" ht="12.75" hidden="false" customHeight="false" outlineLevel="0" collapsed="false">
      <c r="A21" s="8"/>
      <c r="B21" s="8" t="s">
        <v>20</v>
      </c>
      <c r="C21" s="9"/>
      <c r="D21" s="10" t="n">
        <v>5553</v>
      </c>
      <c r="E21" s="10"/>
      <c r="F21" s="10" t="n">
        <v>5556</v>
      </c>
      <c r="G21" s="10"/>
      <c r="H21" s="10" t="n">
        <f aca="false">+F21-D21</f>
        <v>3</v>
      </c>
      <c r="I21" s="10"/>
      <c r="J21" s="10" t="n">
        <v>5675</v>
      </c>
      <c r="K21" s="10"/>
      <c r="L21" s="10" t="n">
        <f aca="false">+J21-D21</f>
        <v>122</v>
      </c>
    </row>
    <row r="22" customFormat="false" ht="12.75" hidden="false" customHeight="false" outlineLevel="0" collapsed="false">
      <c r="A22" s="8"/>
      <c r="B22" s="8" t="s">
        <v>21</v>
      </c>
      <c r="C22" s="9"/>
      <c r="D22" s="10" t="n">
        <v>1811</v>
      </c>
      <c r="E22" s="10"/>
      <c r="F22" s="10" t="n">
        <v>1813</v>
      </c>
      <c r="G22" s="10"/>
      <c r="H22" s="10" t="n">
        <f aca="false">+F22-D22</f>
        <v>2</v>
      </c>
      <c r="I22" s="10"/>
      <c r="J22" s="10" t="n">
        <v>2436</v>
      </c>
      <c r="K22" s="10"/>
      <c r="L22" s="10" t="n">
        <f aca="false">+J22-D22</f>
        <v>625</v>
      </c>
    </row>
    <row r="23" customFormat="false" ht="12.75" hidden="false" customHeight="false" outlineLevel="0" collapsed="false">
      <c r="A23" s="8"/>
      <c r="B23" s="8" t="s">
        <v>22</v>
      </c>
      <c r="C23" s="9"/>
      <c r="D23" s="10" t="n">
        <v>1622</v>
      </c>
      <c r="E23" s="10"/>
      <c r="F23" s="10" t="n">
        <v>1622</v>
      </c>
      <c r="G23" s="10"/>
      <c r="H23" s="10" t="n">
        <f aca="false">+F23-D23</f>
        <v>0</v>
      </c>
      <c r="I23" s="10"/>
      <c r="J23" s="10" t="n">
        <v>1440</v>
      </c>
      <c r="K23" s="10"/>
      <c r="L23" s="10" t="n">
        <f aca="false">+J23-D23</f>
        <v>-182</v>
      </c>
    </row>
    <row r="24" customFormat="false" ht="12.75" hidden="false" customHeight="false" outlineLevel="0" collapsed="false">
      <c r="A24" s="8"/>
      <c r="B24" s="8" t="s">
        <v>23</v>
      </c>
      <c r="C24" s="9"/>
      <c r="D24" s="10" t="n">
        <v>2988</v>
      </c>
      <c r="E24" s="10"/>
      <c r="F24" s="10" t="n">
        <v>2989</v>
      </c>
      <c r="G24" s="10"/>
      <c r="H24" s="10" t="n">
        <f aca="false">+F24-D24</f>
        <v>1</v>
      </c>
      <c r="I24" s="10"/>
      <c r="J24" s="10" t="n">
        <v>2782</v>
      </c>
      <c r="K24" s="10"/>
      <c r="L24" s="10" t="n">
        <f aca="false">+J24-D24</f>
        <v>-206</v>
      </c>
    </row>
    <row r="25" customFormat="false" ht="12.75" hidden="false" customHeight="false" outlineLevel="0" collapsed="false">
      <c r="A25" s="8"/>
      <c r="B25" s="8" t="s">
        <v>24</v>
      </c>
      <c r="C25" s="9"/>
      <c r="D25" s="10" t="n">
        <v>2569</v>
      </c>
      <c r="E25" s="10"/>
      <c r="F25" s="10" t="n">
        <v>2570</v>
      </c>
      <c r="G25" s="10"/>
      <c r="H25" s="10" t="n">
        <f aca="false">+F25-D25</f>
        <v>1</v>
      </c>
      <c r="I25" s="10"/>
      <c r="J25" s="10" t="n">
        <v>2719</v>
      </c>
      <c r="K25" s="10"/>
      <c r="L25" s="10" t="n">
        <f aca="false">+J25-D25</f>
        <v>150</v>
      </c>
    </row>
    <row r="26" customFormat="false" ht="12.75" hidden="false" customHeight="false" outlineLevel="0" collapsed="false">
      <c r="A26" s="8"/>
      <c r="B26" s="8" t="s">
        <v>25</v>
      </c>
      <c r="C26" s="9"/>
      <c r="D26" s="10" t="n">
        <v>6074</v>
      </c>
      <c r="E26" s="10"/>
      <c r="F26" s="10" t="n">
        <v>6077</v>
      </c>
      <c r="G26" s="10"/>
      <c r="H26" s="10" t="n">
        <f aca="false">+F26-D26</f>
        <v>3</v>
      </c>
      <c r="I26" s="10"/>
      <c r="J26" s="10" t="n">
        <v>5814</v>
      </c>
      <c r="K26" s="10"/>
      <c r="L26" s="10" t="n">
        <f aca="false">+J26-D26</f>
        <v>-260</v>
      </c>
    </row>
    <row r="27" customFormat="false" ht="12.75" hidden="false" customHeight="false" outlineLevel="0" collapsed="false">
      <c r="A27" s="8"/>
      <c r="B27" s="8" t="s">
        <v>26</v>
      </c>
      <c r="C27" s="9"/>
      <c r="D27" s="10" t="n">
        <v>5736</v>
      </c>
      <c r="E27" s="10"/>
      <c r="F27" s="10" t="n">
        <v>5522</v>
      </c>
      <c r="G27" s="10"/>
      <c r="H27" s="10" t="n">
        <f aca="false">+F27-D27</f>
        <v>-214</v>
      </c>
      <c r="I27" s="10"/>
      <c r="J27" s="10" t="n">
        <v>5487</v>
      </c>
      <c r="K27" s="10"/>
      <c r="L27" s="10" t="n">
        <f aca="false">+J27-D27</f>
        <v>-249</v>
      </c>
    </row>
    <row r="28" customFormat="false" ht="12.75" hidden="false" customHeight="false" outlineLevel="0" collapsed="false">
      <c r="A28" s="8"/>
      <c r="B28" s="8" t="s">
        <v>13</v>
      </c>
      <c r="C28" s="9"/>
      <c r="D28" s="10" t="n">
        <v>2676</v>
      </c>
      <c r="E28" s="10"/>
      <c r="F28" s="10" t="n">
        <v>2734</v>
      </c>
      <c r="G28" s="10"/>
      <c r="H28" s="10" t="n">
        <f aca="false">+F28-D28</f>
        <v>58</v>
      </c>
      <c r="I28" s="10"/>
      <c r="J28" s="10" t="n">
        <v>2676</v>
      </c>
      <c r="K28" s="10"/>
      <c r="L28" s="10" t="n">
        <f aca="false">+J28-D28</f>
        <v>0</v>
      </c>
    </row>
    <row r="29" customFormat="false" ht="12.75" hidden="false" customHeight="false" outlineLevel="0" collapsed="false">
      <c r="A29" s="8"/>
      <c r="B29" s="8" t="s">
        <v>14</v>
      </c>
      <c r="C29" s="9"/>
      <c r="D29" s="10" t="n">
        <v>6467</v>
      </c>
      <c r="E29" s="10"/>
      <c r="F29" s="10" t="n">
        <v>5615</v>
      </c>
      <c r="G29" s="10"/>
      <c r="H29" s="10" t="n">
        <f aca="false">+F29-D29</f>
        <v>-852</v>
      </c>
      <c r="I29" s="10"/>
      <c r="J29" s="10" t="n">
        <v>6845</v>
      </c>
      <c r="K29" s="10" t="s">
        <v>16</v>
      </c>
      <c r="L29" s="10" t="n">
        <f aca="false">+J29-D29</f>
        <v>378</v>
      </c>
    </row>
    <row r="30" customFormat="false" ht="12.75" hidden="false" customHeight="false" outlineLevel="0" collapsed="false">
      <c r="A30" s="8"/>
      <c r="B30" s="8" t="s">
        <v>15</v>
      </c>
      <c r="C30" s="9"/>
      <c r="D30" s="10" t="n">
        <v>4991</v>
      </c>
      <c r="E30" s="10"/>
      <c r="F30" s="10" t="n">
        <v>4748</v>
      </c>
      <c r="G30" s="10"/>
      <c r="H30" s="10" t="n">
        <f aca="false">+F30-D30</f>
        <v>-243</v>
      </c>
      <c r="I30" s="10"/>
      <c r="J30" s="10" t="n">
        <v>3939</v>
      </c>
      <c r="K30" s="10"/>
      <c r="L30" s="10" t="n">
        <f aca="false">+J30-D30</f>
        <v>-1052</v>
      </c>
    </row>
    <row r="31" customFormat="false" ht="12.75" hidden="false" customHeight="false" outlineLevel="0" collapsed="false">
      <c r="A31" s="8"/>
      <c r="B31" s="8" t="s">
        <v>16</v>
      </c>
      <c r="C31" s="9"/>
      <c r="D31" s="11" t="s">
        <v>16</v>
      </c>
      <c r="E31" s="10"/>
      <c r="F31" s="11" t="s">
        <v>16</v>
      </c>
      <c r="G31" s="10"/>
      <c r="H31" s="11" t="s">
        <v>16</v>
      </c>
      <c r="I31" s="10"/>
      <c r="J31" s="11" t="s">
        <v>16</v>
      </c>
      <c r="K31" s="10"/>
      <c r="L31" s="11" t="s">
        <v>16</v>
      </c>
    </row>
    <row r="32" customFormat="false" ht="12.75" hidden="false" customHeight="false" outlineLevel="0" collapsed="false">
      <c r="A32" s="12" t="s">
        <v>27</v>
      </c>
      <c r="B32" s="13"/>
      <c r="D32" s="14" t="n">
        <f aca="false">SUM(D20:D31)</f>
        <v>50078</v>
      </c>
      <c r="E32" s="17"/>
      <c r="F32" s="14" t="n">
        <f aca="false">SUM(F20:F31)</f>
        <v>48841</v>
      </c>
      <c r="G32" s="16"/>
      <c r="H32" s="14" t="n">
        <f aca="false">SUM(H20:H31)</f>
        <v>-1237</v>
      </c>
      <c r="I32" s="16"/>
      <c r="J32" s="14" t="n">
        <f aca="false">SUM(J20:J31)</f>
        <v>48266</v>
      </c>
      <c r="K32" s="16"/>
      <c r="L32" s="14" t="n">
        <f aca="false">SUM(L20:L31)</f>
        <v>-1812</v>
      </c>
    </row>
    <row r="33" customFormat="false" ht="12.75" hidden="false" customHeight="false" outlineLevel="0" collapsed="false">
      <c r="A33" s="8"/>
      <c r="B33" s="8"/>
      <c r="C33" s="9"/>
      <c r="D33" s="10"/>
      <c r="E33" s="10"/>
      <c r="F33" s="10"/>
      <c r="G33" s="10"/>
      <c r="H33" s="10"/>
      <c r="I33" s="10"/>
      <c r="J33" s="10"/>
      <c r="K33" s="10"/>
      <c r="L33" s="10"/>
    </row>
    <row r="34" customFormat="false" ht="12.75" hidden="false" customHeight="false" outlineLevel="0" collapsed="false">
      <c r="A34" s="8" t="s">
        <v>28</v>
      </c>
      <c r="B34" s="8"/>
      <c r="C34" s="9"/>
      <c r="D34" s="10"/>
      <c r="E34" s="10"/>
      <c r="F34" s="10"/>
      <c r="G34" s="10"/>
      <c r="H34" s="10"/>
      <c r="I34" s="10"/>
      <c r="J34" s="10"/>
      <c r="K34" s="10"/>
      <c r="L34" s="10"/>
    </row>
    <row r="35" customFormat="false" ht="12.75" hidden="false" customHeight="false" outlineLevel="0" collapsed="false">
      <c r="A35" s="8"/>
      <c r="B35" s="8" t="s">
        <v>29</v>
      </c>
      <c r="C35" s="9"/>
      <c r="D35" s="10" t="n">
        <v>6958</v>
      </c>
      <c r="E35" s="10"/>
      <c r="F35" s="10" t="n">
        <v>6920</v>
      </c>
      <c r="G35" s="10"/>
      <c r="H35" s="10" t="n">
        <f aca="false">+F35-D35</f>
        <v>-38</v>
      </c>
      <c r="I35" s="10"/>
      <c r="J35" s="10" t="n">
        <v>7427</v>
      </c>
      <c r="K35" s="10"/>
      <c r="L35" s="10" t="n">
        <f aca="false">+J35-D35</f>
        <v>469</v>
      </c>
    </row>
    <row r="36" customFormat="false" ht="12.75" hidden="false" customHeight="false" outlineLevel="0" collapsed="false">
      <c r="A36" s="8"/>
      <c r="B36" s="8" t="s">
        <v>30</v>
      </c>
      <c r="C36" s="9"/>
      <c r="D36" s="10" t="n">
        <v>5336</v>
      </c>
      <c r="E36" s="10"/>
      <c r="F36" s="10" t="n">
        <v>5490</v>
      </c>
      <c r="G36" s="10"/>
      <c r="H36" s="10" t="n">
        <f aca="false">+F36-D36</f>
        <v>154</v>
      </c>
      <c r="I36" s="10"/>
      <c r="J36" s="10" t="n">
        <v>4801</v>
      </c>
      <c r="K36" s="10"/>
      <c r="L36" s="10" t="n">
        <f aca="false">+J36-D36</f>
        <v>-535</v>
      </c>
    </row>
    <row r="37" customFormat="false" ht="12.75" hidden="false" customHeight="false" outlineLevel="0" collapsed="false">
      <c r="A37" s="8"/>
      <c r="B37" s="8" t="s">
        <v>31</v>
      </c>
      <c r="C37" s="9"/>
      <c r="D37" s="10" t="n">
        <v>768</v>
      </c>
      <c r="E37" s="10"/>
      <c r="F37" s="10" t="n">
        <v>768</v>
      </c>
      <c r="G37" s="10"/>
      <c r="H37" s="10" t="n">
        <f aca="false">+F37-D37</f>
        <v>0</v>
      </c>
      <c r="I37" s="10"/>
      <c r="J37" s="10" t="n">
        <v>0</v>
      </c>
      <c r="K37" s="10"/>
      <c r="L37" s="10" t="n">
        <f aca="false">+J37-D37</f>
        <v>-768</v>
      </c>
    </row>
    <row r="38" customFormat="false" ht="12.75" hidden="false" customHeight="false" outlineLevel="0" collapsed="false">
      <c r="A38" s="8"/>
      <c r="B38" s="8" t="s">
        <v>16</v>
      </c>
      <c r="C38" s="9"/>
      <c r="D38" s="11" t="s">
        <v>16</v>
      </c>
      <c r="E38" s="10"/>
      <c r="F38" s="11" t="s">
        <v>16</v>
      </c>
      <c r="G38" s="10"/>
      <c r="H38" s="11" t="s">
        <v>16</v>
      </c>
      <c r="I38" s="10"/>
      <c r="J38" s="11" t="s">
        <v>16</v>
      </c>
      <c r="K38" s="10"/>
      <c r="L38" s="11" t="s">
        <v>16</v>
      </c>
    </row>
    <row r="39" customFormat="false" ht="12.75" hidden="false" customHeight="false" outlineLevel="0" collapsed="false">
      <c r="A39" s="12" t="s">
        <v>32</v>
      </c>
      <c r="B39" s="13"/>
      <c r="D39" s="14" t="n">
        <f aca="false">SUM(D35:D38)</f>
        <v>13062</v>
      </c>
      <c r="E39" s="18"/>
      <c r="F39" s="14" t="n">
        <f aca="false">SUM(F35:F38)</f>
        <v>13178</v>
      </c>
      <c r="G39" s="10"/>
      <c r="H39" s="14" t="n">
        <f aca="false">SUM(H35:H38)</f>
        <v>116</v>
      </c>
      <c r="I39" s="10"/>
      <c r="J39" s="14" t="n">
        <f aca="false">SUM(J35:J38)</f>
        <v>12228</v>
      </c>
      <c r="K39" s="10"/>
      <c r="L39" s="14" t="n">
        <f aca="false">SUM(L35:L38)</f>
        <v>-834</v>
      </c>
    </row>
    <row r="40" customFormat="false" ht="12.75" hidden="false" customHeight="false" outlineLevel="0" collapsed="false">
      <c r="A40" s="12"/>
      <c r="B40" s="13"/>
      <c r="D40" s="19"/>
      <c r="E40" s="18"/>
      <c r="F40" s="19"/>
      <c r="G40" s="10"/>
      <c r="H40" s="19"/>
      <c r="I40" s="10"/>
      <c r="J40" s="19"/>
      <c r="K40" s="10"/>
      <c r="L40" s="19"/>
    </row>
    <row r="41" customFormat="false" ht="12.75" hidden="false" customHeight="false" outlineLevel="0" collapsed="false">
      <c r="A41" s="12" t="s">
        <v>33</v>
      </c>
      <c r="B41" s="13"/>
      <c r="D41" s="14" t="n">
        <f aca="false">+D18-D32-D39</f>
        <v>101843</v>
      </c>
      <c r="E41" s="18"/>
      <c r="F41" s="14" t="n">
        <f aca="false">+F18-F32-F39</f>
        <v>101380</v>
      </c>
      <c r="G41" s="10"/>
      <c r="H41" s="14" t="n">
        <f aca="false">+H18+H32+H39</f>
        <v>463</v>
      </c>
      <c r="I41" s="10"/>
      <c r="J41" s="14" t="n">
        <f aca="false">+J18-J32-J39</f>
        <v>100989</v>
      </c>
      <c r="K41" s="10"/>
      <c r="L41" s="14" t="n">
        <f aca="false">+L18+L32+L39</f>
        <v>854</v>
      </c>
    </row>
    <row r="42" customFormat="false" ht="12.75" hidden="false" customHeight="false" outlineLevel="0" collapsed="false">
      <c r="A42" s="8"/>
      <c r="B42" s="8"/>
      <c r="C42" s="9"/>
      <c r="D42" s="10"/>
      <c r="E42" s="10"/>
      <c r="F42" s="10"/>
      <c r="G42" s="10"/>
      <c r="H42" s="10"/>
      <c r="I42" s="10"/>
      <c r="J42" s="10"/>
      <c r="K42" s="10"/>
      <c r="L42" s="10"/>
    </row>
    <row r="43" customFormat="false" ht="12.75" hidden="false" customHeight="false" outlineLevel="0" collapsed="false">
      <c r="A43" s="8" t="s">
        <v>34</v>
      </c>
      <c r="B43" s="8"/>
      <c r="C43" s="9"/>
      <c r="D43" s="10" t="n">
        <v>32734</v>
      </c>
      <c r="E43" s="10"/>
      <c r="F43" s="10" t="n">
        <v>32524</v>
      </c>
      <c r="G43" s="10"/>
      <c r="H43" s="10" t="n">
        <f aca="false">+F43-D43</f>
        <v>-210</v>
      </c>
      <c r="I43" s="10"/>
      <c r="J43" s="10" t="n">
        <v>31944</v>
      </c>
      <c r="K43" s="10"/>
      <c r="L43" s="10" t="n">
        <f aca="false">+J43-D43</f>
        <v>-790</v>
      </c>
    </row>
    <row r="44" customFormat="false" ht="12.75" hidden="false" customHeight="false" outlineLevel="0" collapsed="false">
      <c r="A44" s="8" t="s">
        <v>35</v>
      </c>
      <c r="B44" s="8"/>
      <c r="C44" s="9"/>
      <c r="D44" s="11" t="n">
        <v>8015</v>
      </c>
      <c r="E44" s="10"/>
      <c r="F44" s="11" t="n">
        <v>8008</v>
      </c>
      <c r="G44" s="10"/>
      <c r="H44" s="11" t="n">
        <f aca="false">+F44-D44</f>
        <v>-7</v>
      </c>
      <c r="I44" s="10"/>
      <c r="J44" s="11" t="n">
        <v>7858</v>
      </c>
      <c r="K44" s="10"/>
      <c r="L44" s="11" t="n">
        <f aca="false">+J44-D44</f>
        <v>-157</v>
      </c>
    </row>
    <row r="45" customFormat="false" ht="12.75" hidden="false" customHeight="false" outlineLevel="0" collapsed="false">
      <c r="A45" s="12" t="s">
        <v>36</v>
      </c>
      <c r="B45" s="13"/>
      <c r="D45" s="14" t="n">
        <f aca="false">SUM(D43:D44)</f>
        <v>40749</v>
      </c>
      <c r="E45" s="18"/>
      <c r="F45" s="14" t="n">
        <f aca="false">SUM(F43:F44)</f>
        <v>40532</v>
      </c>
      <c r="G45" s="10"/>
      <c r="H45" s="14" t="n">
        <f aca="false">SUM(H43:H44)</f>
        <v>-217</v>
      </c>
      <c r="I45" s="10"/>
      <c r="J45" s="14" t="n">
        <f aca="false">SUM(J43:J44)</f>
        <v>39802</v>
      </c>
      <c r="K45" s="10"/>
      <c r="L45" s="14" t="n">
        <f aca="false">SUM(L43:L44)</f>
        <v>-947</v>
      </c>
    </row>
    <row r="46" customFormat="false" ht="12.75" hidden="false" customHeight="false" outlineLevel="0" collapsed="false">
      <c r="A46" s="8"/>
      <c r="B46" s="8"/>
      <c r="C46" s="9"/>
      <c r="D46" s="10"/>
      <c r="E46" s="10"/>
      <c r="F46" s="10"/>
      <c r="G46" s="10"/>
      <c r="H46" s="10"/>
      <c r="I46" s="10"/>
      <c r="J46" s="10"/>
      <c r="K46" s="10"/>
      <c r="L46" s="10"/>
    </row>
    <row r="47" customFormat="false" ht="12.75" hidden="false" customHeight="false" outlineLevel="0" collapsed="false">
      <c r="A47" s="8"/>
      <c r="B47" s="8"/>
      <c r="C47" s="9"/>
      <c r="D47" s="10"/>
      <c r="E47" s="10"/>
      <c r="F47" s="10"/>
      <c r="G47" s="10"/>
      <c r="H47" s="10"/>
      <c r="I47" s="10"/>
      <c r="J47" s="10"/>
      <c r="K47" s="10"/>
      <c r="L47" s="10"/>
    </row>
    <row r="48" customFormat="false" ht="12.75" hidden="false" customHeight="false" outlineLevel="0" collapsed="false">
      <c r="A48" s="8" t="s">
        <v>37</v>
      </c>
      <c r="B48" s="8"/>
      <c r="C48" s="9"/>
      <c r="D48" s="10"/>
      <c r="E48" s="10"/>
      <c r="F48" s="10"/>
      <c r="G48" s="10"/>
      <c r="H48" s="10" t="n">
        <f aca="false">+F48-D48</f>
        <v>0</v>
      </c>
      <c r="I48" s="10"/>
      <c r="J48" s="10"/>
      <c r="K48" s="10"/>
      <c r="L48" s="10" t="n">
        <f aca="false">+J48-D48</f>
        <v>0</v>
      </c>
    </row>
    <row r="49" customFormat="false" ht="12.75" hidden="false" customHeight="false" outlineLevel="0" collapsed="false">
      <c r="A49" s="8" t="s">
        <v>38</v>
      </c>
      <c r="B49" s="8"/>
      <c r="C49" s="9"/>
      <c r="D49" s="10" t="n">
        <v>-4204</v>
      </c>
      <c r="E49" s="10"/>
      <c r="F49" s="10" t="n">
        <v>-4148</v>
      </c>
      <c r="G49" s="10"/>
      <c r="H49" s="10" t="n">
        <f aca="false">+F49-D49</f>
        <v>56</v>
      </c>
      <c r="I49" s="10"/>
      <c r="J49" s="10" t="n">
        <v>-4015</v>
      </c>
      <c r="K49" s="10"/>
      <c r="L49" s="10" t="n">
        <f aca="false">+J49-D49</f>
        <v>189</v>
      </c>
    </row>
    <row r="50" customFormat="false" ht="12.75" hidden="false" customHeight="false" outlineLevel="0" collapsed="false">
      <c r="A50" s="8" t="s">
        <v>39</v>
      </c>
      <c r="B50" s="8"/>
      <c r="C50" s="9"/>
      <c r="D50" s="10" t="n">
        <v>-2616</v>
      </c>
      <c r="E50" s="10"/>
      <c r="F50" s="10" t="n">
        <v>-2831</v>
      </c>
      <c r="G50" s="10"/>
      <c r="H50" s="10" t="n">
        <f aca="false">+F50-D50</f>
        <v>-215</v>
      </c>
      <c r="I50" s="10"/>
      <c r="J50" s="10" t="n">
        <v>-3658</v>
      </c>
      <c r="K50" s="10"/>
      <c r="L50" s="10" t="n">
        <f aca="false">+J50-D50</f>
        <v>-1042</v>
      </c>
    </row>
    <row r="51" customFormat="false" ht="12.75" hidden="false" customHeight="false" outlineLevel="0" collapsed="false">
      <c r="A51" s="8" t="s">
        <v>40</v>
      </c>
      <c r="B51" s="8"/>
      <c r="C51" s="9"/>
      <c r="D51" s="10" t="n">
        <v>2750</v>
      </c>
      <c r="E51" s="10"/>
      <c r="F51" s="10" t="n">
        <v>2737</v>
      </c>
      <c r="G51" s="10"/>
      <c r="H51" s="10" t="n">
        <f aca="false">+F51-D51</f>
        <v>-13</v>
      </c>
      <c r="I51" s="10"/>
      <c r="J51" s="10" t="n">
        <v>2643</v>
      </c>
      <c r="K51" s="10"/>
      <c r="L51" s="10" t="n">
        <f aca="false">+J51-D51</f>
        <v>-107</v>
      </c>
    </row>
    <row r="52" customFormat="false" ht="12.75" hidden="false" customHeight="false" outlineLevel="0" collapsed="false">
      <c r="A52" s="8" t="s">
        <v>41</v>
      </c>
      <c r="B52" s="8"/>
      <c r="C52" s="9"/>
      <c r="D52" s="10" t="n">
        <v>29181</v>
      </c>
      <c r="E52" s="10"/>
      <c r="F52" s="10" t="n">
        <v>29660</v>
      </c>
      <c r="G52" s="10"/>
      <c r="H52" s="10" t="n">
        <f aca="false">+F52-D52</f>
        <v>479</v>
      </c>
      <c r="I52" s="10"/>
      <c r="J52" s="10" t="n">
        <v>32220</v>
      </c>
      <c r="K52" s="10"/>
      <c r="L52" s="10" t="n">
        <f aca="false">+J52-D52</f>
        <v>3039</v>
      </c>
    </row>
    <row r="53" customFormat="false" ht="12.75" hidden="false" customHeight="false" outlineLevel="0" collapsed="false">
      <c r="A53" s="8" t="s">
        <v>42</v>
      </c>
      <c r="B53" s="8"/>
      <c r="C53" s="9"/>
      <c r="D53" s="10" t="n">
        <v>567</v>
      </c>
      <c r="E53" s="10"/>
      <c r="F53" s="10" t="n">
        <v>597</v>
      </c>
      <c r="G53" s="10"/>
      <c r="H53" s="10" t="n">
        <f aca="false">+F53-D53</f>
        <v>30</v>
      </c>
      <c r="I53" s="10"/>
      <c r="J53" s="10" t="n">
        <v>715</v>
      </c>
      <c r="K53" s="10"/>
      <c r="L53" s="10" t="n">
        <f aca="false">+J53-D53</f>
        <v>148</v>
      </c>
    </row>
    <row r="54" customFormat="false" ht="12.75" hidden="false" customHeight="false" outlineLevel="0" collapsed="false">
      <c r="A54" s="8" t="s">
        <v>43</v>
      </c>
      <c r="B54" s="8"/>
      <c r="C54" s="9"/>
      <c r="D54" s="10" t="n">
        <v>-1849</v>
      </c>
      <c r="E54" s="10"/>
      <c r="F54" s="10" t="n">
        <v>-2057</v>
      </c>
      <c r="G54" s="10"/>
      <c r="H54" s="10" t="n">
        <f aca="false">+F54-D54</f>
        <v>-208</v>
      </c>
      <c r="I54" s="10"/>
      <c r="J54" s="10" t="n">
        <v>-3000</v>
      </c>
      <c r="K54" s="10"/>
      <c r="L54" s="10" t="n">
        <f aca="false">+J54-D54</f>
        <v>-1151</v>
      </c>
    </row>
    <row r="55" customFormat="false" ht="12.75" hidden="false" customHeight="false" outlineLevel="0" collapsed="false">
      <c r="A55" s="8" t="s">
        <v>44</v>
      </c>
      <c r="B55" s="8"/>
      <c r="C55" s="9"/>
      <c r="D55" s="10"/>
      <c r="E55" s="10"/>
      <c r="F55" s="10"/>
      <c r="G55" s="10"/>
      <c r="H55" s="10" t="n">
        <f aca="false">+F55-D55</f>
        <v>0</v>
      </c>
      <c r="I55" s="10"/>
      <c r="J55" s="10"/>
      <c r="K55" s="10"/>
      <c r="L55" s="10" t="n">
        <f aca="false">+J55-D55</f>
        <v>0</v>
      </c>
    </row>
    <row r="56" customFormat="false" ht="12.75" hidden="false" customHeight="false" outlineLevel="0" collapsed="false">
      <c r="A56" s="8" t="s">
        <v>45</v>
      </c>
      <c r="B56" s="8"/>
      <c r="C56" s="9"/>
      <c r="D56" s="10"/>
      <c r="E56" s="10"/>
      <c r="F56" s="10"/>
      <c r="G56" s="10"/>
      <c r="H56" s="10" t="n">
        <f aca="false">+F56-D56</f>
        <v>0</v>
      </c>
      <c r="I56" s="10"/>
      <c r="J56" s="10"/>
      <c r="K56" s="10"/>
      <c r="L56" s="10" t="n">
        <f aca="false">+J56-D56</f>
        <v>0</v>
      </c>
    </row>
    <row r="57" customFormat="false" ht="12.75" hidden="false" customHeight="false" outlineLevel="0" collapsed="false">
      <c r="A57" s="8" t="s">
        <v>46</v>
      </c>
      <c r="B57" s="8"/>
      <c r="C57" s="9"/>
      <c r="D57" s="11"/>
      <c r="E57" s="10"/>
      <c r="F57" s="11"/>
      <c r="G57" s="10"/>
      <c r="H57" s="11" t="n">
        <f aca="false">+F57-D57</f>
        <v>0</v>
      </c>
      <c r="I57" s="10"/>
      <c r="J57" s="11"/>
      <c r="K57" s="10"/>
      <c r="L57" s="11" t="n">
        <f aca="false">+J57-D57</f>
        <v>0</v>
      </c>
    </row>
    <row r="58" customFormat="false" ht="12.75" hidden="false" customHeight="false" outlineLevel="0" collapsed="false">
      <c r="A58" s="12" t="s">
        <v>47</v>
      </c>
      <c r="B58" s="13"/>
      <c r="D58" s="14" t="n">
        <f aca="false">SUM(D48:D57)</f>
        <v>23829</v>
      </c>
      <c r="E58" s="18"/>
      <c r="F58" s="14" t="n">
        <f aca="false">SUM(F48:F57)</f>
        <v>23958</v>
      </c>
      <c r="G58" s="10"/>
      <c r="H58" s="14" t="n">
        <f aca="false">SUM(H48:H57)</f>
        <v>129</v>
      </c>
      <c r="I58" s="10"/>
      <c r="J58" s="14" t="n">
        <f aca="false">SUM(J48:J57)</f>
        <v>24905</v>
      </c>
      <c r="K58" s="10"/>
      <c r="L58" s="14" t="n">
        <f aca="false">SUM(L48:L57)</f>
        <v>1076</v>
      </c>
    </row>
    <row r="59" customFormat="false" ht="12.75" hidden="false" customHeight="false" outlineLevel="0" collapsed="false">
      <c r="A59" s="8"/>
      <c r="B59" s="8"/>
      <c r="C59" s="9"/>
      <c r="D59" s="10"/>
      <c r="E59" s="10"/>
      <c r="F59" s="10"/>
      <c r="G59" s="10"/>
      <c r="H59" s="10"/>
      <c r="I59" s="10"/>
      <c r="J59" s="10"/>
      <c r="K59" s="10"/>
      <c r="L59" s="10"/>
    </row>
    <row r="60" customFormat="false" ht="12.75" hidden="false" customHeight="false" outlineLevel="0" collapsed="false">
      <c r="A60" s="8" t="s">
        <v>48</v>
      </c>
      <c r="B60" s="8"/>
      <c r="C60" s="9"/>
      <c r="D60" s="10" t="n">
        <v>3956</v>
      </c>
      <c r="E60" s="10"/>
      <c r="F60" s="10" t="n">
        <v>3414</v>
      </c>
      <c r="G60" s="10"/>
      <c r="H60" s="10" t="n">
        <f aca="false">+F60-D60</f>
        <v>-542</v>
      </c>
      <c r="I60" s="10"/>
      <c r="J60" s="10" t="n">
        <v>572</v>
      </c>
      <c r="K60" s="10"/>
      <c r="L60" s="10" t="n">
        <f aca="false">+J60-D60</f>
        <v>-3384</v>
      </c>
    </row>
    <row r="61" customFormat="false" ht="12.75" hidden="false" customHeight="false" outlineLevel="0" collapsed="false">
      <c r="A61" s="8" t="s">
        <v>49</v>
      </c>
      <c r="B61" s="8"/>
      <c r="C61" s="9"/>
      <c r="D61" s="11" t="n">
        <v>9625</v>
      </c>
      <c r="E61" s="10"/>
      <c r="F61" s="11" t="n">
        <v>10129</v>
      </c>
      <c r="G61" s="10"/>
      <c r="H61" s="11" t="n">
        <f aca="false">+F61-D61</f>
        <v>504</v>
      </c>
      <c r="I61" s="10"/>
      <c r="J61" s="11" t="n">
        <v>12758</v>
      </c>
      <c r="K61" s="10"/>
      <c r="L61" s="11" t="n">
        <f aca="false">+J61-D61</f>
        <v>3133</v>
      </c>
    </row>
    <row r="62" customFormat="false" ht="12.75" hidden="false" customHeight="false" outlineLevel="0" collapsed="false">
      <c r="A62" s="12" t="s">
        <v>50</v>
      </c>
      <c r="B62" s="13"/>
      <c r="D62" s="14" t="n">
        <f aca="false">SUM(D60:D61)</f>
        <v>13581</v>
      </c>
      <c r="E62" s="18"/>
      <c r="F62" s="14" t="n">
        <f aca="false">SUM(F60:F61)</f>
        <v>13543</v>
      </c>
      <c r="G62" s="10"/>
      <c r="H62" s="14" t="n">
        <f aca="false">SUM(H60:H61)</f>
        <v>-38</v>
      </c>
      <c r="I62" s="10"/>
      <c r="J62" s="14" t="n">
        <f aca="false">SUM(J60:J61)</f>
        <v>13330</v>
      </c>
      <c r="K62" s="10"/>
      <c r="L62" s="14" t="n">
        <f aca="false">SUM(L60:L61)</f>
        <v>-251</v>
      </c>
    </row>
    <row r="63" customFormat="false" ht="12.75" hidden="false" customHeight="false" outlineLevel="0" collapsed="false">
      <c r="A63" s="8"/>
      <c r="B63" s="8"/>
      <c r="C63" s="9"/>
      <c r="D63" s="10"/>
      <c r="E63" s="10"/>
      <c r="F63" s="10"/>
      <c r="G63" s="10"/>
      <c r="H63" s="10"/>
      <c r="I63" s="10"/>
      <c r="J63" s="10"/>
      <c r="K63" s="10"/>
      <c r="L63" s="10"/>
    </row>
    <row r="64" customFormat="false" ht="12.75" hidden="false" customHeight="false" outlineLevel="0" collapsed="false">
      <c r="A64" s="9" t="s">
        <v>51</v>
      </c>
      <c r="B64" s="8"/>
      <c r="C64" s="9"/>
      <c r="D64" s="20"/>
      <c r="E64" s="16"/>
      <c r="F64" s="20"/>
      <c r="G64" s="16"/>
      <c r="H64" s="20" t="n">
        <f aca="false">+D64-F64</f>
        <v>0</v>
      </c>
      <c r="I64" s="16"/>
      <c r="J64" s="20"/>
      <c r="K64" s="16"/>
      <c r="L64" s="20" t="n">
        <f aca="false">+D64-J64</f>
        <v>0</v>
      </c>
    </row>
    <row r="65" customFormat="false" ht="12.75" hidden="false" customHeight="false" outlineLevel="0" collapsed="false">
      <c r="A65" s="8"/>
      <c r="B65" s="8"/>
      <c r="C65" s="9"/>
      <c r="D65" s="10"/>
      <c r="E65" s="10"/>
      <c r="F65" s="10"/>
      <c r="G65" s="10"/>
      <c r="H65" s="10"/>
      <c r="I65" s="10"/>
      <c r="J65" s="10"/>
      <c r="K65" s="10"/>
      <c r="L65" s="10"/>
    </row>
    <row r="66" customFormat="false" ht="13.5" hidden="false" customHeight="false" outlineLevel="0" collapsed="false">
      <c r="A66" s="21" t="s">
        <v>52</v>
      </c>
      <c r="B66" s="22"/>
      <c r="D66" s="23" t="n">
        <f aca="false">+D18-D32-D39-D45-D58-D62+D64</f>
        <v>23684</v>
      </c>
      <c r="E66" s="24"/>
      <c r="F66" s="23" t="n">
        <f aca="false">+F18-F32-F39-F45-F58-F62+F64</f>
        <v>23347</v>
      </c>
      <c r="G66" s="10"/>
      <c r="H66" s="23" t="n">
        <f aca="false">+H18+H32+H39+H45+H58+H62+H64</f>
        <v>337</v>
      </c>
      <c r="I66" s="10"/>
      <c r="J66" s="23" t="n">
        <f aca="false">+J18-J32-J39-J45-J58-J62+J64</f>
        <v>22952</v>
      </c>
      <c r="K66" s="10"/>
      <c r="L66" s="23" t="n">
        <f aca="false">+L18+L32+L39+L45+L58+L62+L64</f>
        <v>732</v>
      </c>
    </row>
    <row r="67" customFormat="false" ht="13.5" hidden="false" customHeight="false" outlineLevel="0" collapsed="false">
      <c r="A67" s="25"/>
      <c r="B67" s="25"/>
      <c r="C67" s="25"/>
      <c r="D67" s="26"/>
      <c r="E67" s="26"/>
      <c r="F67" s="8"/>
      <c r="G67" s="8"/>
      <c r="H67" s="8"/>
      <c r="I67" s="8"/>
      <c r="J67" s="8"/>
      <c r="K67" s="8"/>
      <c r="L67" s="8"/>
    </row>
    <row r="68" customFormat="false" ht="15.75" hidden="false" customHeight="false" outlineLevel="0" collapsed="false">
      <c r="A68" s="27"/>
      <c r="B68" s="25"/>
      <c r="C68" s="25"/>
      <c r="D68" s="28"/>
      <c r="E68" s="28"/>
    </row>
  </sheetData>
  <mergeCells count="5">
    <mergeCell ref="A1:L1"/>
    <mergeCell ref="A2:L2"/>
    <mergeCell ref="A3:L3"/>
    <mergeCell ref="A4:L4"/>
    <mergeCell ref="D6:L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30.7"/>
    <col collapsed="false" customWidth="true" hidden="false" outlineLevel="0" max="3" min="3" style="0" width="4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 t="s">
        <v>56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57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0" t="s">
        <v>54</v>
      </c>
      <c r="D5" s="0" t="n">
        <v>1.4265</v>
      </c>
      <c r="F5" s="5" t="n">
        <v>1.509</v>
      </c>
    </row>
    <row r="6" customFormat="false" ht="12.75" hidden="false" customHeight="false" outlineLevel="0" collapsed="false">
      <c r="D6" s="6" t="s">
        <v>58</v>
      </c>
      <c r="E6" s="6"/>
      <c r="F6" s="6"/>
      <c r="G6" s="6"/>
      <c r="H6" s="6"/>
    </row>
    <row r="7" customFormat="false" ht="12.75" hidden="false" customHeight="false" outlineLevel="0" collapsed="false">
      <c r="D7" s="6" t="n">
        <v>2001</v>
      </c>
      <c r="E7" s="7"/>
      <c r="F7" s="6" t="n">
        <v>2000</v>
      </c>
      <c r="G7" s="7"/>
      <c r="H7" s="6" t="s">
        <v>8</v>
      </c>
    </row>
    <row r="8" customFormat="false" ht="12.75" hidden="false" customHeight="false" outlineLevel="0" collapsed="false">
      <c r="A8" s="8" t="s">
        <v>10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11</v>
      </c>
      <c r="C9" s="9"/>
      <c r="D9" s="10" t="n">
        <v>9218</v>
      </c>
      <c r="E9" s="10"/>
      <c r="F9" s="10" t="n">
        <v>9902</v>
      </c>
      <c r="G9" s="10"/>
      <c r="H9" s="10" t="n">
        <f aca="false">+D9-F9</f>
        <v>-684</v>
      </c>
    </row>
    <row r="10" customFormat="false" ht="12.75" hidden="false" customHeight="false" outlineLevel="0" collapsed="false">
      <c r="A10" s="8"/>
      <c r="B10" s="8" t="s">
        <v>12</v>
      </c>
      <c r="C10" s="9"/>
      <c r="D10" s="10" t="n">
        <v>20510</v>
      </c>
      <c r="E10" s="10"/>
      <c r="F10" s="10" t="n">
        <v>21229</v>
      </c>
      <c r="G10" s="10"/>
      <c r="H10" s="10" t="n">
        <f aca="false">+D10-F10</f>
        <v>-719</v>
      </c>
    </row>
    <row r="11" customFormat="false" ht="12.75" hidden="false" customHeight="false" outlineLevel="0" collapsed="false">
      <c r="A11" s="8"/>
      <c r="B11" s="8" t="s">
        <v>13</v>
      </c>
      <c r="C11" s="9"/>
      <c r="D11" s="10" t="n">
        <v>1796</v>
      </c>
      <c r="E11" s="10"/>
      <c r="F11" s="10" t="n">
        <v>886</v>
      </c>
      <c r="G11" s="10"/>
      <c r="H11" s="10" t="n">
        <f aca="false">+D11-F11</f>
        <v>910</v>
      </c>
    </row>
    <row r="12" customFormat="false" ht="12.75" hidden="false" customHeight="false" outlineLevel="0" collapsed="false">
      <c r="A12" s="8"/>
      <c r="B12" s="8" t="s">
        <v>14</v>
      </c>
      <c r="C12" s="9"/>
      <c r="D12" s="10" t="n">
        <v>1750</v>
      </c>
      <c r="E12" s="10"/>
      <c r="F12" s="10" t="n">
        <v>2050</v>
      </c>
      <c r="G12" s="10"/>
      <c r="H12" s="10" t="n">
        <f aca="false">+D12-F12</f>
        <v>-300</v>
      </c>
    </row>
    <row r="13" customFormat="false" ht="12.75" hidden="false" customHeight="false" outlineLevel="0" collapsed="false">
      <c r="A13" s="8"/>
      <c r="B13" s="8" t="s">
        <v>15</v>
      </c>
      <c r="C13" s="9"/>
      <c r="D13" s="10" t="n">
        <v>897</v>
      </c>
      <c r="E13" s="10"/>
      <c r="F13" s="10" t="n">
        <v>0</v>
      </c>
      <c r="G13" s="10"/>
      <c r="H13" s="10" t="n">
        <f aca="false">+D13-F13</f>
        <v>897</v>
      </c>
    </row>
    <row r="14" customFormat="false" ht="12.75" hidden="false" customHeight="false" outlineLevel="0" collapsed="false">
      <c r="A14" s="8"/>
      <c r="B14" s="8" t="s">
        <v>16</v>
      </c>
      <c r="C14" s="9"/>
      <c r="D14" s="10" t="s">
        <v>16</v>
      </c>
      <c r="E14" s="10"/>
      <c r="F14" s="10" t="s">
        <v>16</v>
      </c>
      <c r="G14" s="10"/>
      <c r="H14" s="10" t="s">
        <v>16</v>
      </c>
    </row>
    <row r="15" customFormat="false" ht="12.75" hidden="false" customHeight="false" outlineLevel="0" collapsed="false">
      <c r="A15" s="12" t="s">
        <v>17</v>
      </c>
      <c r="B15" s="13"/>
      <c r="D15" s="29" t="n">
        <f aca="false">SUM(D8:D14)</f>
        <v>34171</v>
      </c>
      <c r="E15" s="15"/>
      <c r="F15" s="29" t="n">
        <f aca="false">SUM(F8:F14)</f>
        <v>34067</v>
      </c>
      <c r="G15" s="16"/>
      <c r="H15" s="29" t="n">
        <f aca="false">SUM(H8:H14)</f>
        <v>104</v>
      </c>
    </row>
    <row r="16" customFormat="false" ht="12.75" hidden="false" customHeight="false" outlineLevel="0" collapsed="false">
      <c r="A16" s="8" t="s">
        <v>18</v>
      </c>
      <c r="B16" s="8"/>
      <c r="C16" s="9"/>
      <c r="D16" s="10"/>
      <c r="E16" s="10"/>
      <c r="F16" s="10"/>
      <c r="G16" s="10"/>
      <c r="H16" s="10"/>
    </row>
    <row r="17" customFormat="false" ht="12.75" hidden="false" customHeight="false" outlineLevel="0" collapsed="false">
      <c r="A17" s="8"/>
      <c r="B17" s="8" t="s">
        <v>19</v>
      </c>
      <c r="C17" s="9"/>
      <c r="D17" s="10" t="n">
        <v>1689</v>
      </c>
      <c r="E17" s="10"/>
      <c r="F17" s="10" t="n">
        <v>9550</v>
      </c>
      <c r="G17" s="10"/>
      <c r="H17" s="10" t="n">
        <f aca="false">+F17-D17</f>
        <v>7861</v>
      </c>
    </row>
    <row r="18" customFormat="false" ht="12.75" hidden="false" customHeight="false" outlineLevel="0" collapsed="false">
      <c r="A18" s="8"/>
      <c r="B18" s="8" t="s">
        <v>20</v>
      </c>
      <c r="C18" s="9"/>
      <c r="D18" s="10" t="n">
        <v>1155</v>
      </c>
      <c r="E18" s="10"/>
      <c r="F18" s="10" t="n">
        <v>0</v>
      </c>
      <c r="G18" s="10"/>
      <c r="H18" s="10" t="n">
        <f aca="false">+F18-D18</f>
        <v>-1155</v>
      </c>
    </row>
    <row r="19" customFormat="false" ht="12.75" hidden="false" customHeight="false" outlineLevel="0" collapsed="false">
      <c r="A19" s="8"/>
      <c r="B19" s="8" t="s">
        <v>21</v>
      </c>
      <c r="C19" s="9"/>
      <c r="D19" s="10" t="n">
        <v>496</v>
      </c>
      <c r="E19" s="10"/>
      <c r="F19" s="10" t="n">
        <v>0</v>
      </c>
      <c r="G19" s="10"/>
      <c r="H19" s="10" t="n">
        <f aca="false">+F19-D19</f>
        <v>-496</v>
      </c>
    </row>
    <row r="20" customFormat="false" ht="12.75" hidden="false" customHeight="false" outlineLevel="0" collapsed="false">
      <c r="A20" s="8"/>
      <c r="B20" s="8" t="s">
        <v>22</v>
      </c>
      <c r="C20" s="9"/>
      <c r="D20" s="10" t="n">
        <v>287</v>
      </c>
      <c r="E20" s="10"/>
      <c r="F20" s="10" t="n">
        <v>0</v>
      </c>
      <c r="G20" s="10"/>
      <c r="H20" s="10" t="n">
        <f aca="false">+F20-D20</f>
        <v>-287</v>
      </c>
    </row>
    <row r="21" customFormat="false" ht="12.75" hidden="false" customHeight="false" outlineLevel="0" collapsed="false">
      <c r="A21" s="8"/>
      <c r="B21" s="8" t="s">
        <v>23</v>
      </c>
      <c r="C21" s="9"/>
      <c r="D21" s="10" t="n">
        <v>572</v>
      </c>
      <c r="E21" s="10"/>
      <c r="F21" s="10" t="n">
        <v>0</v>
      </c>
      <c r="G21" s="10"/>
      <c r="H21" s="10" t="n">
        <f aca="false">+F21-D21</f>
        <v>-572</v>
      </c>
    </row>
    <row r="22" customFormat="false" ht="12.75" hidden="false" customHeight="false" outlineLevel="0" collapsed="false">
      <c r="A22" s="8"/>
      <c r="B22" s="8" t="s">
        <v>24</v>
      </c>
      <c r="C22" s="9"/>
      <c r="D22" s="10" t="n">
        <v>505</v>
      </c>
      <c r="E22" s="10"/>
      <c r="F22" s="10" t="n">
        <v>0</v>
      </c>
      <c r="G22" s="10"/>
      <c r="H22" s="10" t="n">
        <f aca="false">+F22-D22</f>
        <v>-505</v>
      </c>
    </row>
    <row r="23" customFormat="false" ht="12.75" hidden="false" customHeight="false" outlineLevel="0" collapsed="false">
      <c r="A23" s="8"/>
      <c r="B23" s="8" t="s">
        <v>25</v>
      </c>
      <c r="C23" s="9"/>
      <c r="D23" s="10" t="n">
        <v>1248</v>
      </c>
      <c r="E23" s="10"/>
      <c r="F23" s="10" t="n">
        <v>0</v>
      </c>
      <c r="G23" s="10"/>
      <c r="H23" s="10" t="n">
        <f aca="false">+F23-D23</f>
        <v>-1248</v>
      </c>
    </row>
    <row r="24" customFormat="false" ht="12.75" hidden="false" customHeight="false" outlineLevel="0" collapsed="false">
      <c r="A24" s="8"/>
      <c r="B24" s="8" t="s">
        <v>26</v>
      </c>
      <c r="C24" s="9"/>
      <c r="D24" s="10" t="n">
        <v>1455</v>
      </c>
      <c r="E24" s="10"/>
      <c r="F24" s="10" t="n">
        <v>0</v>
      </c>
      <c r="G24" s="10"/>
      <c r="H24" s="10" t="n">
        <f aca="false">+F24-D24</f>
        <v>-1455</v>
      </c>
    </row>
    <row r="25" customFormat="false" ht="12.75" hidden="false" customHeight="false" outlineLevel="0" collapsed="false">
      <c r="A25" s="8"/>
      <c r="B25" s="8" t="s">
        <v>13</v>
      </c>
      <c r="C25" s="9"/>
      <c r="D25" s="10" t="n">
        <v>481</v>
      </c>
      <c r="E25" s="10"/>
      <c r="F25" s="10" t="n">
        <v>0</v>
      </c>
      <c r="G25" s="10"/>
      <c r="H25" s="10" t="n">
        <f aca="false">+F25-D25</f>
        <v>-481</v>
      </c>
    </row>
    <row r="26" customFormat="false" ht="12.75" hidden="false" customHeight="false" outlineLevel="0" collapsed="false">
      <c r="A26" s="8"/>
      <c r="B26" s="8" t="s">
        <v>14</v>
      </c>
      <c r="C26" s="9"/>
      <c r="D26" s="10" t="n">
        <v>2222</v>
      </c>
      <c r="E26" s="10"/>
      <c r="F26" s="10" t="n">
        <v>0</v>
      </c>
      <c r="G26" s="10"/>
      <c r="H26" s="10" t="n">
        <f aca="false">+F26-D26</f>
        <v>-2222</v>
      </c>
    </row>
    <row r="27" customFormat="false" ht="12.75" hidden="false" customHeight="false" outlineLevel="0" collapsed="false">
      <c r="A27" s="8"/>
      <c r="B27" s="8" t="s">
        <v>15</v>
      </c>
      <c r="C27" s="9"/>
      <c r="D27" s="10" t="n">
        <v>1030</v>
      </c>
      <c r="E27" s="10"/>
      <c r="F27" s="10" t="n">
        <v>0</v>
      </c>
      <c r="G27" s="10"/>
      <c r="H27" s="10" t="n">
        <f aca="false">+F27-D27</f>
        <v>-1030</v>
      </c>
    </row>
    <row r="28" customFormat="false" ht="12.75" hidden="false" customHeight="false" outlineLevel="0" collapsed="false">
      <c r="A28" s="8"/>
      <c r="B28" s="8" t="s">
        <v>16</v>
      </c>
      <c r="C28" s="9"/>
      <c r="D28" s="11" t="s">
        <v>16</v>
      </c>
      <c r="E28" s="10"/>
      <c r="F28" s="11" t="s">
        <v>16</v>
      </c>
      <c r="G28" s="10"/>
      <c r="H28" s="11" t="s">
        <v>16</v>
      </c>
    </row>
    <row r="29" customFormat="false" ht="12.75" hidden="false" customHeight="false" outlineLevel="0" collapsed="false">
      <c r="A29" s="12" t="s">
        <v>27</v>
      </c>
      <c r="B29" s="13"/>
      <c r="D29" s="14" t="n">
        <f aca="false">SUM(D17:D28)</f>
        <v>11140</v>
      </c>
      <c r="E29" s="17"/>
      <c r="F29" s="14" t="n">
        <f aca="false">SUM(F17:F28)</f>
        <v>9550</v>
      </c>
      <c r="G29" s="16"/>
      <c r="H29" s="14" t="n">
        <f aca="false">SUM(H17:H28)</f>
        <v>-1590</v>
      </c>
    </row>
    <row r="30" customFormat="false" ht="12.75" hidden="false" customHeight="false" outlineLevel="0" collapsed="false">
      <c r="A30" s="8"/>
      <c r="B30" s="8"/>
      <c r="C30" s="9"/>
      <c r="D30" s="10"/>
      <c r="E30" s="10"/>
      <c r="F30" s="10"/>
      <c r="G30" s="10"/>
      <c r="H30" s="10"/>
    </row>
    <row r="31" customFormat="false" ht="12.75" hidden="false" customHeight="false" outlineLevel="0" collapsed="false">
      <c r="A31" s="8" t="s">
        <v>28</v>
      </c>
      <c r="B31" s="8"/>
      <c r="C31" s="9"/>
      <c r="D31" s="10"/>
      <c r="E31" s="10"/>
      <c r="F31" s="10"/>
      <c r="G31" s="10"/>
      <c r="H31" s="10"/>
    </row>
    <row r="32" customFormat="false" ht="12.75" hidden="false" customHeight="false" outlineLevel="0" collapsed="false">
      <c r="A32" s="8"/>
      <c r="B32" s="8" t="s">
        <v>29</v>
      </c>
      <c r="C32" s="9"/>
      <c r="D32" s="10" t="n">
        <v>1572</v>
      </c>
      <c r="E32" s="10"/>
      <c r="F32" s="10" t="n">
        <v>1462</v>
      </c>
      <c r="G32" s="10"/>
      <c r="H32" s="10" t="n">
        <f aca="false">+F32-D32</f>
        <v>-110</v>
      </c>
    </row>
    <row r="33" customFormat="false" ht="12.75" hidden="false" customHeight="false" outlineLevel="0" collapsed="false">
      <c r="A33" s="8"/>
      <c r="B33" s="8" t="s">
        <v>30</v>
      </c>
      <c r="C33" s="9"/>
      <c r="D33" s="10" t="n">
        <v>810</v>
      </c>
      <c r="E33" s="10"/>
      <c r="F33" s="10" t="n">
        <v>951</v>
      </c>
      <c r="G33" s="10"/>
      <c r="H33" s="10" t="n">
        <f aca="false">+F33-D33</f>
        <v>141</v>
      </c>
    </row>
    <row r="34" customFormat="false" ht="12.75" hidden="false" customHeight="false" outlineLevel="0" collapsed="false">
      <c r="A34" s="8"/>
      <c r="B34" s="8" t="s">
        <v>31</v>
      </c>
      <c r="C34" s="9"/>
      <c r="D34" s="10" t="n">
        <v>0</v>
      </c>
      <c r="E34" s="10"/>
      <c r="F34" s="10" t="n">
        <v>0</v>
      </c>
      <c r="G34" s="10"/>
      <c r="H34" s="10" t="n">
        <f aca="false">+F34-D34</f>
        <v>0</v>
      </c>
    </row>
    <row r="35" customFormat="false" ht="12.75" hidden="false" customHeight="false" outlineLevel="0" collapsed="false">
      <c r="A35" s="8"/>
      <c r="B35" s="8" t="s">
        <v>16</v>
      </c>
      <c r="C35" s="9"/>
      <c r="D35" s="11" t="s">
        <v>16</v>
      </c>
      <c r="E35" s="10"/>
      <c r="F35" s="11" t="s">
        <v>16</v>
      </c>
      <c r="G35" s="10"/>
      <c r="H35" s="11" t="s">
        <v>16</v>
      </c>
    </row>
    <row r="36" customFormat="false" ht="12.75" hidden="false" customHeight="false" outlineLevel="0" collapsed="false">
      <c r="A36" s="12" t="s">
        <v>32</v>
      </c>
      <c r="B36" s="13"/>
      <c r="D36" s="14" t="n">
        <f aca="false">SUM(D32:D35)</f>
        <v>2382</v>
      </c>
      <c r="E36" s="18"/>
      <c r="F36" s="14" t="n">
        <f aca="false">SUM(F32:F35)</f>
        <v>2413</v>
      </c>
      <c r="G36" s="10"/>
      <c r="H36" s="14" t="n">
        <f aca="false">SUM(H32:H35)</f>
        <v>31</v>
      </c>
    </row>
    <row r="37" customFormat="false" ht="12.75" hidden="false" customHeight="false" outlineLevel="0" collapsed="false">
      <c r="A37" s="12"/>
      <c r="B37" s="13"/>
      <c r="D37" s="19"/>
      <c r="E37" s="18"/>
      <c r="F37" s="19"/>
      <c r="G37" s="10"/>
      <c r="H37" s="19"/>
    </row>
    <row r="38" customFormat="false" ht="12.75" hidden="false" customHeight="false" outlineLevel="0" collapsed="false">
      <c r="A38" s="12" t="s">
        <v>33</v>
      </c>
      <c r="B38" s="13"/>
      <c r="D38" s="14" t="n">
        <f aca="false">+D15-D29-D36</f>
        <v>20649</v>
      </c>
      <c r="E38" s="18"/>
      <c r="F38" s="14" t="n">
        <f aca="false">+F15-F29-F36</f>
        <v>22104</v>
      </c>
      <c r="G38" s="10"/>
      <c r="H38" s="14" t="n">
        <f aca="false">+H15+H29+H36</f>
        <v>-1455</v>
      </c>
    </row>
    <row r="39" customFormat="false" ht="12.75" hidden="false" customHeight="false" outlineLevel="0" collapsed="false">
      <c r="A39" s="8"/>
      <c r="B39" s="8"/>
      <c r="C39" s="9"/>
      <c r="D39" s="10"/>
      <c r="E39" s="10"/>
      <c r="F39" s="10"/>
      <c r="G39" s="10"/>
      <c r="H39" s="10"/>
    </row>
    <row r="40" customFormat="false" ht="12.75" hidden="false" customHeight="false" outlineLevel="0" collapsed="false">
      <c r="A40" s="8" t="s">
        <v>34</v>
      </c>
      <c r="B40" s="8"/>
      <c r="C40" s="9"/>
      <c r="D40" s="10" t="n">
        <v>6575</v>
      </c>
      <c r="E40" s="10"/>
      <c r="F40" s="10" t="n">
        <v>6462</v>
      </c>
      <c r="G40" s="10"/>
      <c r="H40" s="10" t="n">
        <f aca="false">+F40-D40</f>
        <v>-113</v>
      </c>
    </row>
    <row r="41" customFormat="false" ht="12.75" hidden="false" customHeight="false" outlineLevel="0" collapsed="false">
      <c r="A41" s="8" t="s">
        <v>35</v>
      </c>
      <c r="B41" s="8"/>
      <c r="C41" s="9"/>
      <c r="D41" s="11" t="n">
        <v>1580</v>
      </c>
      <c r="E41" s="10"/>
      <c r="F41" s="11" t="n">
        <v>1672</v>
      </c>
      <c r="G41" s="10"/>
      <c r="H41" s="11" t="n">
        <f aca="false">+F41-D41</f>
        <v>92</v>
      </c>
    </row>
    <row r="42" customFormat="false" ht="12.75" hidden="false" customHeight="false" outlineLevel="0" collapsed="false">
      <c r="A42" s="12" t="s">
        <v>36</v>
      </c>
      <c r="B42" s="13"/>
      <c r="D42" s="14" t="n">
        <f aca="false">SUM(D40:D41)</f>
        <v>8155</v>
      </c>
      <c r="E42" s="18"/>
      <c r="F42" s="14" t="n">
        <f aca="false">SUM(F40:F41)</f>
        <v>8134</v>
      </c>
      <c r="G42" s="10"/>
      <c r="H42" s="14" t="n">
        <f aca="false">SUM(H40:H41)</f>
        <v>-21</v>
      </c>
    </row>
    <row r="43" customFormat="false" ht="12.75" hidden="false" customHeight="false" outlineLevel="0" collapsed="false">
      <c r="A43" s="8"/>
      <c r="B43" s="8"/>
      <c r="C43" s="9"/>
      <c r="D43" s="10"/>
      <c r="E43" s="10"/>
      <c r="F43" s="10"/>
      <c r="G43" s="10"/>
      <c r="H43" s="10"/>
    </row>
    <row r="44" customFormat="false" ht="12.75" hidden="false" customHeight="false" outlineLevel="0" collapsed="false">
      <c r="A44" s="8"/>
      <c r="B44" s="8"/>
      <c r="C44" s="9"/>
      <c r="D44" s="10"/>
      <c r="E44" s="10"/>
      <c r="F44" s="10"/>
      <c r="G44" s="10"/>
      <c r="H44" s="10"/>
    </row>
    <row r="45" customFormat="false" ht="12.75" hidden="false" customHeight="false" outlineLevel="0" collapsed="false">
      <c r="A45" s="8" t="s">
        <v>37</v>
      </c>
      <c r="B45" s="8"/>
      <c r="C45" s="9"/>
      <c r="D45" s="10"/>
      <c r="E45" s="10"/>
      <c r="F45" s="10"/>
      <c r="G45" s="10"/>
      <c r="H45" s="10" t="s">
        <v>16</v>
      </c>
    </row>
    <row r="46" customFormat="false" ht="12.75" hidden="false" customHeight="false" outlineLevel="0" collapsed="false">
      <c r="A46" s="8" t="s">
        <v>38</v>
      </c>
      <c r="B46" s="8"/>
      <c r="C46" s="9"/>
      <c r="D46" s="10" t="n">
        <v>-871</v>
      </c>
      <c r="E46" s="10"/>
      <c r="F46" s="10" t="n">
        <v>-152</v>
      </c>
      <c r="G46" s="10"/>
      <c r="H46" s="10" t="n">
        <f aca="false">+F46-D46</f>
        <v>719</v>
      </c>
    </row>
    <row r="47" customFormat="false" ht="12.75" hidden="false" customHeight="false" outlineLevel="0" collapsed="false">
      <c r="A47" s="8" t="s">
        <v>39</v>
      </c>
      <c r="B47" s="8"/>
      <c r="C47" s="9"/>
      <c r="D47" s="10" t="n">
        <v>-529</v>
      </c>
      <c r="E47" s="10"/>
      <c r="F47" s="10" t="n">
        <v>-420</v>
      </c>
      <c r="G47" s="10"/>
      <c r="H47" s="10" t="n">
        <f aca="false">+F47-D47</f>
        <v>109</v>
      </c>
    </row>
    <row r="48" customFormat="false" ht="12.75" hidden="false" customHeight="false" outlineLevel="0" collapsed="false">
      <c r="A48" s="8" t="s">
        <v>40</v>
      </c>
      <c r="B48" s="8"/>
      <c r="C48" s="9"/>
      <c r="D48" s="10" t="n">
        <v>542</v>
      </c>
      <c r="E48" s="10"/>
      <c r="F48" s="10" t="n">
        <v>575</v>
      </c>
      <c r="G48" s="10"/>
      <c r="H48" s="10" t="n">
        <f aca="false">+F48-D48</f>
        <v>33</v>
      </c>
    </row>
    <row r="49" customFormat="false" ht="12.75" hidden="false" customHeight="false" outlineLevel="0" collapsed="false">
      <c r="A49" s="8" t="s">
        <v>41</v>
      </c>
      <c r="B49" s="8"/>
      <c r="C49" s="9"/>
      <c r="D49" s="10" t="n">
        <v>6142</v>
      </c>
      <c r="E49" s="10"/>
      <c r="F49" s="10" t="n">
        <v>5165</v>
      </c>
      <c r="G49" s="10"/>
      <c r="H49" s="10" t="n">
        <f aca="false">+F49-D49</f>
        <v>-977</v>
      </c>
    </row>
    <row r="50" customFormat="false" ht="12.75" hidden="false" customHeight="false" outlineLevel="0" collapsed="false">
      <c r="A50" s="8" t="s">
        <v>42</v>
      </c>
      <c r="B50" s="8"/>
      <c r="C50" s="9"/>
      <c r="D50" s="10" t="n">
        <v>113</v>
      </c>
      <c r="E50" s="10"/>
      <c r="F50" s="10" t="n">
        <v>164</v>
      </c>
      <c r="G50" s="10"/>
      <c r="H50" s="10" t="n">
        <f aca="false">+F50-D50</f>
        <v>51</v>
      </c>
    </row>
    <row r="51" customFormat="false" ht="12.75" hidden="false" customHeight="false" outlineLevel="0" collapsed="false">
      <c r="A51" s="8" t="s">
        <v>43</v>
      </c>
      <c r="B51" s="8"/>
      <c r="C51" s="9"/>
      <c r="D51" s="10" t="n">
        <v>-364</v>
      </c>
      <c r="E51" s="10"/>
      <c r="F51" s="10" t="n">
        <v>-687</v>
      </c>
      <c r="G51" s="10"/>
      <c r="H51" s="10" t="n">
        <f aca="false">+F51-D51</f>
        <v>-323</v>
      </c>
    </row>
    <row r="52" customFormat="false" ht="12.75" hidden="false" customHeight="false" outlineLevel="0" collapsed="false">
      <c r="A52" s="8" t="s">
        <v>44</v>
      </c>
      <c r="B52" s="8"/>
      <c r="C52" s="9"/>
      <c r="D52" s="10"/>
      <c r="E52" s="10"/>
      <c r="F52" s="10"/>
      <c r="G52" s="10"/>
      <c r="H52" s="10" t="s">
        <v>16</v>
      </c>
    </row>
    <row r="53" customFormat="false" ht="12.75" hidden="false" customHeight="false" outlineLevel="0" collapsed="false">
      <c r="A53" s="8" t="s">
        <v>45</v>
      </c>
      <c r="B53" s="8"/>
      <c r="C53" s="9"/>
      <c r="D53" s="10"/>
      <c r="E53" s="10"/>
      <c r="F53" s="10"/>
      <c r="G53" s="10"/>
      <c r="H53" s="10" t="s">
        <v>16</v>
      </c>
    </row>
    <row r="54" customFormat="false" ht="12.75" hidden="false" customHeight="false" outlineLevel="0" collapsed="false">
      <c r="A54" s="8" t="s">
        <v>46</v>
      </c>
      <c r="B54" s="8"/>
      <c r="C54" s="9"/>
      <c r="D54" s="11"/>
      <c r="E54" s="10"/>
      <c r="F54" s="11"/>
      <c r="G54" s="10"/>
      <c r="H54" s="11" t="s">
        <v>16</v>
      </c>
    </row>
    <row r="55" customFormat="false" ht="12.75" hidden="false" customHeight="false" outlineLevel="0" collapsed="false">
      <c r="A55" s="12" t="s">
        <v>47</v>
      </c>
      <c r="B55" s="13"/>
      <c r="D55" s="14" t="n">
        <f aca="false">SUM(D45:D54)</f>
        <v>5033</v>
      </c>
      <c r="E55" s="18"/>
      <c r="F55" s="14" t="n">
        <f aca="false">SUM(F45:F54)</f>
        <v>4645</v>
      </c>
      <c r="G55" s="10"/>
      <c r="H55" s="14" t="n">
        <f aca="false">SUM(H45:H54)</f>
        <v>-388</v>
      </c>
    </row>
    <row r="56" customFormat="false" ht="12.75" hidden="false" customHeight="false" outlineLevel="0" collapsed="false">
      <c r="A56" s="8"/>
      <c r="B56" s="8"/>
      <c r="C56" s="9"/>
      <c r="D56" s="10"/>
      <c r="E56" s="10"/>
      <c r="F56" s="10"/>
      <c r="G56" s="10"/>
      <c r="H56" s="10"/>
    </row>
    <row r="57" customFormat="false" ht="12.75" hidden="false" customHeight="false" outlineLevel="0" collapsed="false">
      <c r="A57" s="8" t="s">
        <v>48</v>
      </c>
      <c r="B57" s="8"/>
      <c r="C57" s="9"/>
      <c r="D57" s="10" t="n">
        <v>971</v>
      </c>
      <c r="E57" s="10"/>
      <c r="F57" s="10" t="n">
        <v>83</v>
      </c>
      <c r="G57" s="10"/>
      <c r="H57" s="10" t="n">
        <f aca="false">+F57-D57</f>
        <v>-888</v>
      </c>
    </row>
    <row r="58" customFormat="false" ht="12.75" hidden="false" customHeight="false" outlineLevel="0" collapsed="false">
      <c r="A58" s="8" t="s">
        <v>49</v>
      </c>
      <c r="B58" s="8"/>
      <c r="C58" s="9"/>
      <c r="D58" s="11" t="n">
        <v>1741</v>
      </c>
      <c r="E58" s="10"/>
      <c r="F58" s="11" t="n">
        <v>3217</v>
      </c>
      <c r="G58" s="10"/>
      <c r="H58" s="11" t="n">
        <f aca="false">+F58-D58</f>
        <v>1476</v>
      </c>
    </row>
    <row r="59" customFormat="false" ht="12.75" hidden="false" customHeight="false" outlineLevel="0" collapsed="false">
      <c r="A59" s="12" t="s">
        <v>50</v>
      </c>
      <c r="B59" s="13"/>
      <c r="D59" s="14" t="n">
        <f aca="false">SUM(D57:D58)</f>
        <v>2712</v>
      </c>
      <c r="E59" s="18"/>
      <c r="F59" s="14" t="n">
        <f aca="false">SUM(F57:F58)</f>
        <v>3300</v>
      </c>
      <c r="G59" s="10"/>
      <c r="H59" s="14" t="n">
        <f aca="false">SUM(H57:H58)</f>
        <v>588</v>
      </c>
    </row>
    <row r="60" customFormat="false" ht="12.75" hidden="false" customHeight="false" outlineLevel="0" collapsed="false">
      <c r="A60" s="8"/>
      <c r="B60" s="8"/>
      <c r="C60" s="9"/>
      <c r="D60" s="10"/>
      <c r="E60" s="10"/>
      <c r="F60" s="10"/>
      <c r="G60" s="10"/>
      <c r="H60" s="10"/>
    </row>
    <row r="61" customFormat="false" ht="12.75" hidden="false" customHeight="false" outlineLevel="0" collapsed="false">
      <c r="A61" s="9" t="s">
        <v>51</v>
      </c>
      <c r="B61" s="8"/>
      <c r="C61" s="9"/>
      <c r="D61" s="20"/>
      <c r="E61" s="16"/>
      <c r="F61" s="20"/>
      <c r="G61" s="16"/>
      <c r="H61" s="20" t="n">
        <f aca="false">+D61-F61</f>
        <v>0</v>
      </c>
    </row>
    <row r="62" customFormat="false" ht="12.75" hidden="false" customHeight="false" outlineLevel="0" collapsed="false">
      <c r="A62" s="8"/>
      <c r="B62" s="8"/>
      <c r="C62" s="9"/>
      <c r="D62" s="10"/>
      <c r="E62" s="10"/>
      <c r="F62" s="10"/>
      <c r="G62" s="10"/>
      <c r="H62" s="10"/>
    </row>
    <row r="63" customFormat="false" ht="13.5" hidden="false" customHeight="false" outlineLevel="0" collapsed="false">
      <c r="A63" s="21" t="s">
        <v>52</v>
      </c>
      <c r="B63" s="22"/>
      <c r="D63" s="23" t="n">
        <f aca="false">+D15-D29-D36-D42-D55-D59+D61</f>
        <v>4749</v>
      </c>
      <c r="E63" s="24"/>
      <c r="F63" s="23" t="n">
        <f aca="false">+F15-F29-F36-F42-F55-F59+F61</f>
        <v>6025</v>
      </c>
      <c r="G63" s="10"/>
      <c r="H63" s="23" t="n">
        <f aca="false">+H15+H29+H36+H42+H55+H59+H61</f>
        <v>-1276</v>
      </c>
    </row>
    <row r="64" customFormat="false" ht="13.5" hidden="false" customHeight="false" outlineLevel="0" collapsed="false"/>
  </sheetData>
  <mergeCells count="5">
    <mergeCell ref="A1:H1"/>
    <mergeCell ref="A2:H2"/>
    <mergeCell ref="A3:H3"/>
    <mergeCell ref="A4:H4"/>
    <mergeCell ref="D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8.85"/>
    <col collapsed="false" customWidth="true" hidden="false" outlineLevel="0" max="3" min="3" style="0" width="4.7"/>
    <col collapsed="false" customWidth="true" hidden="false" outlineLevel="0" max="4" min="4" style="0" width="10.28"/>
    <col collapsed="false" customWidth="true" hidden="false" outlineLevel="0" max="5" min="5" style="0" width="4.7"/>
    <col collapsed="false" customWidth="true" hidden="false" outlineLevel="0" max="6" min="6" style="0" width="10.28"/>
    <col collapsed="false" customWidth="true" hidden="false" outlineLevel="0" max="7" min="7" style="0" width="4.7"/>
    <col collapsed="false" customWidth="true" hidden="false" outlineLevel="0" max="8" min="8" style="0" width="10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2" t="s">
        <v>59</v>
      </c>
      <c r="B2" s="2"/>
      <c r="C2" s="2"/>
      <c r="D2" s="2"/>
      <c r="E2" s="2"/>
      <c r="F2" s="2"/>
      <c r="G2" s="2"/>
      <c r="H2" s="2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32" t="s">
        <v>60</v>
      </c>
      <c r="B5" s="32"/>
      <c r="C5" s="32"/>
      <c r="D5" s="7" t="n">
        <v>1.4175</v>
      </c>
      <c r="E5" s="7"/>
      <c r="F5" s="33" t="n">
        <v>1.4306</v>
      </c>
      <c r="G5" s="7"/>
      <c r="H5" s="7" t="n">
        <v>1.4955</v>
      </c>
    </row>
    <row r="6" customFormat="false" ht="12.75" hidden="false" customHeight="false" outlineLevel="0" collapsed="false">
      <c r="D6" s="7" t="s">
        <v>61</v>
      </c>
      <c r="E6" s="7"/>
      <c r="F6" s="7" t="s">
        <v>62</v>
      </c>
      <c r="G6" s="7"/>
      <c r="H6" s="7" t="s">
        <v>63</v>
      </c>
    </row>
    <row r="7" customFormat="false" ht="12.75" hidden="false" customHeight="false" outlineLevel="0" collapsed="false">
      <c r="D7" s="34" t="s">
        <v>64</v>
      </c>
      <c r="E7" s="7"/>
      <c r="F7" s="34" t="s">
        <v>64</v>
      </c>
      <c r="G7" s="7"/>
      <c r="H7" s="34" t="n">
        <v>2000</v>
      </c>
    </row>
    <row r="8" customFormat="false" ht="12.75" hidden="false" customHeight="false" outlineLevel="0" collapsed="false">
      <c r="A8" s="8" t="s">
        <v>65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66</v>
      </c>
      <c r="C9" s="9"/>
      <c r="D9" s="10" t="n">
        <v>126</v>
      </c>
      <c r="E9" s="10"/>
      <c r="F9" s="10" t="n">
        <v>24</v>
      </c>
      <c r="G9" s="10"/>
      <c r="H9" s="10" t="n">
        <v>1607</v>
      </c>
    </row>
    <row r="10" customFormat="false" ht="12.75" hidden="false" customHeight="false" outlineLevel="0" collapsed="false">
      <c r="A10" s="8"/>
      <c r="B10" s="8" t="s">
        <v>67</v>
      </c>
      <c r="C10" s="9"/>
      <c r="D10" s="10" t="n">
        <v>113400</v>
      </c>
      <c r="E10" s="10"/>
      <c r="F10" s="10" t="n">
        <v>114448</v>
      </c>
      <c r="G10" s="10"/>
      <c r="H10" s="10" t="n">
        <v>104685</v>
      </c>
    </row>
    <row r="11" customFormat="false" ht="12.75" hidden="false" customHeight="false" outlineLevel="0" collapsed="false">
      <c r="A11" s="8"/>
      <c r="B11" s="8" t="s">
        <v>68</v>
      </c>
      <c r="C11" s="9"/>
      <c r="D11" s="10" t="n">
        <v>51833</v>
      </c>
      <c r="E11" s="10"/>
      <c r="F11" s="10" t="n">
        <v>52232</v>
      </c>
      <c r="G11" s="10"/>
      <c r="H11" s="10" t="n">
        <v>58180</v>
      </c>
    </row>
    <row r="12" customFormat="false" ht="12.75" hidden="false" customHeight="false" outlineLevel="0" collapsed="false">
      <c r="A12" s="8"/>
      <c r="B12" s="8" t="s">
        <v>69</v>
      </c>
      <c r="C12" s="9"/>
      <c r="D12" s="10" t="n">
        <v>-7702</v>
      </c>
      <c r="E12" s="10"/>
      <c r="F12" s="10" t="n">
        <v>-7351</v>
      </c>
      <c r="G12" s="10"/>
      <c r="H12" s="10" t="n">
        <v>-8154</v>
      </c>
    </row>
    <row r="13" customFormat="false" ht="12.75" hidden="false" customHeight="false" outlineLevel="0" collapsed="false">
      <c r="A13" s="8"/>
      <c r="B13" s="8" t="s">
        <v>70</v>
      </c>
      <c r="C13" s="9"/>
      <c r="D13" s="10" t="n">
        <v>190951</v>
      </c>
      <c r="E13" s="10"/>
      <c r="F13" s="10" t="n">
        <v>176430</v>
      </c>
      <c r="G13" s="10"/>
      <c r="H13" s="10" t="n">
        <v>159273</v>
      </c>
    </row>
    <row r="14" customFormat="false" ht="12.75" hidden="false" customHeight="false" outlineLevel="0" collapsed="false">
      <c r="A14" s="8"/>
      <c r="B14" s="0" t="s">
        <v>71</v>
      </c>
      <c r="C14" s="9"/>
      <c r="D14" s="10" t="n">
        <v>2433</v>
      </c>
      <c r="E14" s="10"/>
      <c r="F14" s="10" t="n">
        <v>2456</v>
      </c>
      <c r="G14" s="10"/>
      <c r="H14" s="10" t="n">
        <v>2560</v>
      </c>
    </row>
    <row r="15" customFormat="false" ht="12.75" hidden="false" customHeight="false" outlineLevel="0" collapsed="false">
      <c r="A15" s="8"/>
      <c r="B15" s="0" t="s">
        <v>72</v>
      </c>
      <c r="C15" s="9"/>
      <c r="D15" s="10" t="n">
        <v>7591</v>
      </c>
      <c r="E15" s="10"/>
      <c r="F15" s="10" t="n">
        <v>7152</v>
      </c>
      <c r="G15" s="10"/>
      <c r="H15" s="10" t="n">
        <v>6694</v>
      </c>
    </row>
    <row r="16" customFormat="false" ht="12.75" hidden="false" customHeight="false" outlineLevel="0" collapsed="false">
      <c r="A16" s="8"/>
      <c r="B16" s="8" t="s">
        <v>73</v>
      </c>
      <c r="C16" s="9"/>
      <c r="D16" s="10" t="n">
        <v>24728</v>
      </c>
      <c r="E16" s="10"/>
      <c r="F16" s="10" t="n">
        <v>27490</v>
      </c>
      <c r="G16" s="10"/>
      <c r="H16" s="10" t="n">
        <v>27065</v>
      </c>
    </row>
    <row r="17" customFormat="false" ht="12.75" hidden="false" customHeight="false" outlineLevel="0" collapsed="false">
      <c r="A17" s="8"/>
      <c r="B17" s="8" t="s">
        <v>74</v>
      </c>
      <c r="C17" s="9"/>
      <c r="D17" s="10" t="n">
        <v>36151</v>
      </c>
      <c r="E17" s="10"/>
      <c r="F17" s="10" t="n">
        <v>34115</v>
      </c>
      <c r="G17" s="10"/>
      <c r="H17" s="10" t="n">
        <v>48008</v>
      </c>
    </row>
    <row r="18" customFormat="false" ht="12.75" hidden="false" customHeight="false" outlineLevel="0" collapsed="false">
      <c r="A18" s="8"/>
      <c r="B18" s="8" t="s">
        <v>75</v>
      </c>
      <c r="C18" s="9"/>
      <c r="D18" s="11" t="n">
        <v>0</v>
      </c>
      <c r="E18" s="10"/>
      <c r="F18" s="11" t="n">
        <v>0</v>
      </c>
      <c r="G18" s="10"/>
      <c r="H18" s="11" t="n">
        <v>0</v>
      </c>
    </row>
    <row r="19" customFormat="false" ht="12.75" hidden="false" customHeight="false" outlineLevel="0" collapsed="false">
      <c r="A19" s="12" t="s">
        <v>76</v>
      </c>
      <c r="B19" s="13"/>
      <c r="D19" s="14" t="n">
        <f aca="false">SUM(D9:D18)</f>
        <v>419511</v>
      </c>
      <c r="E19" s="18"/>
      <c r="F19" s="14" t="n">
        <f aca="false">SUM(F9:F18)</f>
        <v>406996</v>
      </c>
      <c r="G19" s="10"/>
      <c r="H19" s="14" t="n">
        <f aca="false">SUM(H9:H18)</f>
        <v>399918</v>
      </c>
    </row>
    <row r="20" customFormat="false" ht="12.75" hidden="false" customHeight="false" outlineLevel="0" collapsed="false">
      <c r="A20" s="8"/>
      <c r="B20" s="8"/>
      <c r="C20" s="9"/>
      <c r="D20" s="10"/>
      <c r="E20" s="10"/>
      <c r="F20" s="10"/>
      <c r="G20" s="10"/>
      <c r="H20" s="10"/>
    </row>
    <row r="21" customFormat="false" ht="12.75" hidden="false" customHeight="false" outlineLevel="0" collapsed="false">
      <c r="A21" s="8" t="s">
        <v>77</v>
      </c>
      <c r="B21" s="8"/>
      <c r="C21" s="9"/>
      <c r="D21" s="10" t="n">
        <v>2402203</v>
      </c>
      <c r="E21" s="10"/>
      <c r="F21" s="10" t="n">
        <v>2409992</v>
      </c>
      <c r="G21" s="10"/>
      <c r="H21" s="10" t="n">
        <v>2470519</v>
      </c>
    </row>
    <row r="22" customFormat="false" ht="12.75" hidden="false" customHeight="false" outlineLevel="0" collapsed="false">
      <c r="A22" s="8" t="s">
        <v>78</v>
      </c>
      <c r="B22" s="8"/>
      <c r="C22" s="9"/>
      <c r="D22" s="11" t="n">
        <v>-170607</v>
      </c>
      <c r="E22" s="10"/>
      <c r="F22" s="11" t="n">
        <v>-165590</v>
      </c>
      <c r="G22" s="10"/>
      <c r="H22" s="11" t="n">
        <v>-164146</v>
      </c>
    </row>
    <row r="23" customFormat="false" ht="12.75" hidden="false" customHeight="false" outlineLevel="0" collapsed="false">
      <c r="A23" s="13"/>
      <c r="B23" s="13" t="s">
        <v>79</v>
      </c>
      <c r="C23" s="12"/>
      <c r="D23" s="14" t="n">
        <f aca="false">SUM(D21:D22)</f>
        <v>2231596</v>
      </c>
      <c r="E23" s="18"/>
      <c r="F23" s="14" t="n">
        <f aca="false">SUM(F21:F22)</f>
        <v>2244402</v>
      </c>
      <c r="G23" s="10"/>
      <c r="H23" s="14" t="n">
        <f aca="false">SUM(H21:H22)</f>
        <v>2306373</v>
      </c>
    </row>
    <row r="24" customFormat="false" ht="12.75" hidden="false" customHeight="false" outlineLevel="0" collapsed="false">
      <c r="A24" s="8"/>
      <c r="B24" s="8"/>
      <c r="C24" s="9"/>
      <c r="D24" s="10"/>
      <c r="E24" s="10"/>
      <c r="F24" s="10"/>
      <c r="G24" s="10"/>
      <c r="H24" s="10"/>
    </row>
    <row r="25" customFormat="false" ht="12.75" hidden="false" customHeight="false" outlineLevel="0" collapsed="false">
      <c r="A25" s="8" t="s">
        <v>80</v>
      </c>
      <c r="B25" s="8"/>
      <c r="C25" s="9"/>
      <c r="D25" s="11" t="n">
        <v>523</v>
      </c>
      <c r="E25" s="10"/>
      <c r="F25" s="11" t="n">
        <v>527</v>
      </c>
      <c r="G25" s="10"/>
      <c r="H25" s="11" t="n">
        <v>552</v>
      </c>
    </row>
    <row r="26" customFormat="false" ht="12.75" hidden="false" customHeight="false" outlineLevel="0" collapsed="false">
      <c r="A26" s="8"/>
      <c r="B26" s="8"/>
      <c r="C26" s="9"/>
      <c r="D26" s="10"/>
      <c r="E26" s="10"/>
      <c r="F26" s="10"/>
      <c r="G26" s="10"/>
      <c r="H26" s="10"/>
    </row>
    <row r="27" customFormat="false" ht="12.75" hidden="false" customHeight="false" outlineLevel="0" collapsed="false">
      <c r="A27" s="8" t="s">
        <v>81</v>
      </c>
      <c r="B27" s="8"/>
      <c r="C27" s="9"/>
      <c r="D27" s="10" t="n">
        <v>753907</v>
      </c>
      <c r="E27" s="10"/>
      <c r="F27" s="10" t="n">
        <v>760874</v>
      </c>
      <c r="G27" s="10"/>
      <c r="H27" s="10" t="n">
        <v>795392</v>
      </c>
    </row>
    <row r="28" customFormat="false" ht="12.75" hidden="false" customHeight="false" outlineLevel="0" collapsed="false">
      <c r="A28" s="8" t="s">
        <v>82</v>
      </c>
      <c r="B28" s="8"/>
      <c r="C28" s="9"/>
      <c r="D28" s="10" t="n">
        <v>-50230</v>
      </c>
      <c r="E28" s="10"/>
      <c r="F28" s="10" t="n">
        <v>-49109</v>
      </c>
      <c r="G28" s="10"/>
      <c r="H28" s="10" t="n">
        <v>-44709</v>
      </c>
    </row>
    <row r="29" customFormat="false" ht="12.75" hidden="false" customHeight="false" outlineLevel="0" collapsed="false">
      <c r="A29" s="8" t="s">
        <v>83</v>
      </c>
      <c r="B29" s="8"/>
      <c r="C29" s="9"/>
      <c r="D29" s="10" t="n">
        <v>0</v>
      </c>
      <c r="E29" s="10"/>
      <c r="F29" s="10" t="n">
        <v>0</v>
      </c>
      <c r="G29" s="10"/>
      <c r="H29" s="10" t="n">
        <v>0</v>
      </c>
    </row>
    <row r="30" customFormat="false" ht="12.75" hidden="false" customHeight="false" outlineLevel="0" collapsed="false">
      <c r="A30" s="8" t="s">
        <v>84</v>
      </c>
      <c r="B30" s="8"/>
      <c r="C30" s="9"/>
      <c r="D30" s="10" t="n">
        <v>0</v>
      </c>
      <c r="E30" s="10"/>
      <c r="F30" s="10" t="n">
        <v>0</v>
      </c>
      <c r="G30" s="10"/>
      <c r="H30" s="10" t="n">
        <v>0</v>
      </c>
    </row>
    <row r="31" customFormat="false" ht="12.75" hidden="false" customHeight="false" outlineLevel="0" collapsed="false">
      <c r="A31" s="8" t="s">
        <v>85</v>
      </c>
      <c r="B31" s="8"/>
      <c r="C31" s="9"/>
      <c r="D31" s="10" t="n">
        <v>0</v>
      </c>
      <c r="E31" s="10"/>
      <c r="F31" s="10" t="n">
        <v>0</v>
      </c>
      <c r="G31" s="10"/>
      <c r="H31" s="10" t="n">
        <v>0</v>
      </c>
    </row>
    <row r="32" customFormat="false" ht="12.75" hidden="false" customHeight="false" outlineLevel="0" collapsed="false">
      <c r="A32" s="8" t="s">
        <v>86</v>
      </c>
      <c r="B32" s="8"/>
      <c r="C32" s="9"/>
      <c r="D32" s="11" t="n">
        <v>0</v>
      </c>
      <c r="E32" s="10"/>
      <c r="F32" s="11" t="n">
        <v>0</v>
      </c>
      <c r="G32" s="10"/>
      <c r="H32" s="11"/>
    </row>
    <row r="33" customFormat="false" ht="12.75" hidden="false" customHeight="false" outlineLevel="0" collapsed="false">
      <c r="A33" s="13"/>
      <c r="B33" s="13" t="s">
        <v>87</v>
      </c>
      <c r="C33" s="12"/>
      <c r="D33" s="14" t="n">
        <f aca="false">SUM(D27:D32)</f>
        <v>703677</v>
      </c>
      <c r="E33" s="18"/>
      <c r="F33" s="14" t="n">
        <f aca="false">SUM(F27:F32)</f>
        <v>711765</v>
      </c>
      <c r="G33" s="10"/>
      <c r="H33" s="14" t="n">
        <f aca="false">SUM(H27:H32)</f>
        <v>750683</v>
      </c>
    </row>
    <row r="34" customFormat="false" ht="12.75" hidden="false" customHeight="false" outlineLevel="0" collapsed="false">
      <c r="A34" s="8"/>
      <c r="B34" s="8"/>
      <c r="C34" s="9"/>
      <c r="D34" s="10"/>
      <c r="E34" s="10"/>
      <c r="F34" s="10"/>
      <c r="G34" s="10"/>
      <c r="H34" s="10"/>
    </row>
    <row r="35" customFormat="false" ht="12.75" hidden="false" customHeight="false" outlineLevel="0" collapsed="false">
      <c r="A35" s="8" t="s">
        <v>88</v>
      </c>
      <c r="B35" s="8"/>
      <c r="C35" s="9"/>
      <c r="D35" s="10" t="n">
        <v>1220</v>
      </c>
      <c r="E35" s="10"/>
      <c r="F35" s="10" t="n">
        <v>1344</v>
      </c>
      <c r="G35" s="10"/>
      <c r="H35" s="10" t="n">
        <v>1873</v>
      </c>
    </row>
    <row r="36" customFormat="false" ht="12.75" hidden="false" customHeight="false" outlineLevel="0" collapsed="false">
      <c r="A36" s="8" t="s">
        <v>89</v>
      </c>
      <c r="B36" s="8"/>
      <c r="C36" s="9"/>
      <c r="D36" s="10" t="n">
        <v>0</v>
      </c>
      <c r="E36" s="10"/>
      <c r="F36" s="10" t="n">
        <v>0</v>
      </c>
      <c r="G36" s="10"/>
      <c r="H36" s="10" t="n">
        <v>0</v>
      </c>
    </row>
    <row r="37" customFormat="false" ht="12.75" hidden="false" customHeight="false" outlineLevel="0" collapsed="false">
      <c r="A37" s="8" t="s">
        <v>90</v>
      </c>
      <c r="B37" s="8"/>
      <c r="C37" s="9"/>
      <c r="D37" s="11" t="n">
        <v>24097</v>
      </c>
      <c r="E37" s="10"/>
      <c r="F37" s="11" t="n">
        <v>24320</v>
      </c>
      <c r="G37" s="10"/>
      <c r="H37" s="11" t="n">
        <v>12648</v>
      </c>
    </row>
    <row r="38" customFormat="false" ht="12.75" hidden="false" customHeight="false" outlineLevel="0" collapsed="false">
      <c r="A38" s="13"/>
      <c r="B38" s="13" t="s">
        <v>91</v>
      </c>
      <c r="C38" s="12"/>
      <c r="D38" s="14" t="n">
        <f aca="false">SUM(D35:D37)</f>
        <v>25317</v>
      </c>
      <c r="E38" s="18"/>
      <c r="F38" s="14" t="n">
        <f aca="false">SUM(F35:F37)</f>
        <v>25664</v>
      </c>
      <c r="G38" s="10"/>
      <c r="H38" s="14" t="n">
        <f aca="false">SUM(H35:H37)</f>
        <v>14521</v>
      </c>
    </row>
    <row r="39" customFormat="false" ht="12.75" hidden="false" customHeight="false" outlineLevel="0" collapsed="false">
      <c r="A39" s="8"/>
      <c r="B39" s="8"/>
      <c r="C39" s="9"/>
      <c r="D39" s="10"/>
      <c r="E39" s="10"/>
      <c r="F39" s="10"/>
      <c r="G39" s="10"/>
      <c r="H39" s="10"/>
    </row>
    <row r="40" customFormat="false" ht="13.5" hidden="false" customHeight="false" outlineLevel="0" collapsed="false">
      <c r="A40" s="12" t="s">
        <v>92</v>
      </c>
      <c r="B40" s="13"/>
      <c r="D40" s="23" t="n">
        <f aca="false">+D19+D23+D25+D33+D38</f>
        <v>3380624</v>
      </c>
      <c r="E40" s="18"/>
      <c r="F40" s="23" t="n">
        <f aca="false">+F19+F23+F25+F33+F38</f>
        <v>3389354</v>
      </c>
      <c r="G40" s="10"/>
      <c r="H40" s="23" t="n">
        <f aca="false">+H19+H23+H25+H33+H38</f>
        <v>3472047</v>
      </c>
    </row>
    <row r="41" customFormat="false" ht="13.5" hidden="false" customHeight="false" outlineLevel="0" collapsed="false">
      <c r="A41" s="8"/>
      <c r="B41" s="8"/>
      <c r="C41" s="9"/>
      <c r="D41" s="10"/>
      <c r="E41" s="10"/>
      <c r="F41" s="10"/>
      <c r="G41" s="10"/>
      <c r="H41" s="10"/>
    </row>
    <row r="42" customFormat="false" ht="12.75" hidden="false" customHeight="false" outlineLevel="0" collapsed="false">
      <c r="A42" s="8" t="s">
        <v>93</v>
      </c>
      <c r="B42" s="8"/>
      <c r="C42" s="9"/>
      <c r="D42" s="10"/>
      <c r="E42" s="10"/>
      <c r="F42" s="10"/>
      <c r="G42" s="10"/>
      <c r="H42" s="10"/>
    </row>
    <row r="43" customFormat="false" ht="12.75" hidden="false" customHeight="false" outlineLevel="0" collapsed="false">
      <c r="A43" s="8"/>
      <c r="B43" s="8" t="s">
        <v>94</v>
      </c>
      <c r="C43" s="9"/>
      <c r="D43" s="10" t="n">
        <v>-1296</v>
      </c>
      <c r="E43" s="10"/>
      <c r="F43" s="10" t="n">
        <v>-2247</v>
      </c>
      <c r="G43" s="10"/>
      <c r="H43" s="10" t="n">
        <v>-1212</v>
      </c>
    </row>
    <row r="44" customFormat="false" ht="12.75" hidden="false" customHeight="false" outlineLevel="0" collapsed="false">
      <c r="A44" s="8"/>
      <c r="B44" s="8" t="s">
        <v>95</v>
      </c>
      <c r="C44" s="9"/>
      <c r="D44" s="10" t="n">
        <v>-10750</v>
      </c>
      <c r="E44" s="10"/>
      <c r="F44" s="10" t="n">
        <v>-9773</v>
      </c>
      <c r="G44" s="10"/>
      <c r="H44" s="10" t="n">
        <v>-24855</v>
      </c>
    </row>
    <row r="45" customFormat="false" ht="12.75" hidden="false" customHeight="false" outlineLevel="0" collapsed="false">
      <c r="A45" s="8"/>
      <c r="B45" s="8" t="s">
        <v>96</v>
      </c>
      <c r="C45" s="9"/>
      <c r="D45" s="10" t="n">
        <v>0</v>
      </c>
      <c r="E45" s="10"/>
      <c r="F45" s="10" t="n">
        <v>0</v>
      </c>
      <c r="G45" s="10"/>
      <c r="H45" s="10" t="n">
        <v>0</v>
      </c>
    </row>
    <row r="46" customFormat="false" ht="12.75" hidden="false" customHeight="false" outlineLevel="0" collapsed="false">
      <c r="A46" s="8"/>
      <c r="B46" s="8" t="s">
        <v>97</v>
      </c>
      <c r="C46" s="9"/>
      <c r="D46" s="10" t="n">
        <v>-42737</v>
      </c>
      <c r="E46" s="10"/>
      <c r="F46" s="10" t="n">
        <v>-46420</v>
      </c>
      <c r="G46" s="10"/>
      <c r="H46" s="10" t="n">
        <v>-47914</v>
      </c>
    </row>
    <row r="47" customFormat="false" ht="12.75" hidden="false" customHeight="false" outlineLevel="0" collapsed="false">
      <c r="A47" s="8"/>
      <c r="B47" s="8" t="s">
        <v>98</v>
      </c>
      <c r="C47" s="9"/>
      <c r="D47" s="10" t="n">
        <v>-696</v>
      </c>
      <c r="E47" s="10"/>
      <c r="F47" s="10" t="n">
        <v>-702</v>
      </c>
      <c r="G47" s="10"/>
      <c r="H47" s="10" t="n">
        <v>-734</v>
      </c>
    </row>
    <row r="48" customFormat="false" ht="12.75" hidden="false" customHeight="false" outlineLevel="0" collapsed="false">
      <c r="A48" s="8"/>
      <c r="B48" s="8" t="s">
        <v>99</v>
      </c>
      <c r="C48" s="9"/>
      <c r="D48" s="10" t="n">
        <v>-30630</v>
      </c>
      <c r="E48" s="10"/>
      <c r="F48" s="10" t="n">
        <v>-20723</v>
      </c>
      <c r="G48" s="10"/>
      <c r="H48" s="10" t="n">
        <v>-43199</v>
      </c>
    </row>
    <row r="49" customFormat="false" ht="12.75" hidden="false" customHeight="false" outlineLevel="0" collapsed="false">
      <c r="A49" s="8"/>
      <c r="B49" s="8" t="s">
        <v>100</v>
      </c>
      <c r="C49" s="9"/>
      <c r="D49" s="10" t="n">
        <v>-392582</v>
      </c>
      <c r="E49" s="10"/>
      <c r="F49" s="10" t="n">
        <v>-363538</v>
      </c>
      <c r="G49" s="10"/>
      <c r="H49" s="10" t="n">
        <v>-338457</v>
      </c>
    </row>
    <row r="50" customFormat="false" ht="12.75" hidden="false" customHeight="false" outlineLevel="0" collapsed="false">
      <c r="A50" s="8"/>
      <c r="B50" s="8" t="s">
        <v>101</v>
      </c>
      <c r="C50" s="9"/>
      <c r="D50" s="10" t="n">
        <v>-103477</v>
      </c>
      <c r="E50" s="10"/>
      <c r="F50" s="10" t="n">
        <v>-104433</v>
      </c>
      <c r="G50" s="10"/>
      <c r="H50" s="10" t="n">
        <v>-109171</v>
      </c>
    </row>
    <row r="51" customFormat="false" ht="12.75" hidden="false" customHeight="false" outlineLevel="0" collapsed="false">
      <c r="A51" s="8"/>
      <c r="B51" s="13" t="s">
        <v>102</v>
      </c>
      <c r="C51" s="9"/>
      <c r="D51" s="10" t="n">
        <v>-73981</v>
      </c>
      <c r="E51" s="10"/>
      <c r="F51" s="10" t="n">
        <v>-74663</v>
      </c>
      <c r="G51" s="10"/>
      <c r="H51" s="10" t="n">
        <v>-76019</v>
      </c>
    </row>
    <row r="52" customFormat="false" ht="12.75" hidden="false" customHeight="false" outlineLevel="0" collapsed="false">
      <c r="A52" s="8"/>
      <c r="B52" s="8" t="s">
        <v>103</v>
      </c>
      <c r="C52" s="9"/>
      <c r="D52" s="11" t="n">
        <v>-53044</v>
      </c>
      <c r="E52" s="10"/>
      <c r="F52" s="11" t="n">
        <v>-55089</v>
      </c>
      <c r="G52" s="10"/>
      <c r="H52" s="11" t="n">
        <v>-76058</v>
      </c>
    </row>
    <row r="53" customFormat="false" ht="12.75" hidden="false" customHeight="false" outlineLevel="0" collapsed="false">
      <c r="A53" s="12" t="s">
        <v>104</v>
      </c>
      <c r="B53" s="13"/>
      <c r="C53" s="35"/>
      <c r="D53" s="36" t="n">
        <f aca="false">SUM(D43:D52)</f>
        <v>-709193</v>
      </c>
      <c r="E53" s="18"/>
      <c r="F53" s="36" t="n">
        <f aca="false">SUM(F43:F52)</f>
        <v>-677588</v>
      </c>
      <c r="G53" s="18"/>
      <c r="H53" s="36" t="n">
        <f aca="false">SUM(H43:H52)</f>
        <v>-717619</v>
      </c>
    </row>
    <row r="54" customFormat="false" ht="12.75" hidden="false" customHeight="false" outlineLevel="0" collapsed="false">
      <c r="A54" s="8"/>
      <c r="B54" s="8"/>
      <c r="C54" s="9"/>
      <c r="D54" s="10"/>
      <c r="E54" s="10"/>
      <c r="F54" s="10"/>
      <c r="G54" s="10"/>
      <c r="H54" s="10"/>
    </row>
    <row r="55" customFormat="false" ht="12.75" hidden="false" customHeight="false" outlineLevel="0" collapsed="false">
      <c r="A55" s="8" t="s">
        <v>105</v>
      </c>
      <c r="B55" s="8"/>
      <c r="C55" s="9"/>
      <c r="D55" s="10" t="n">
        <v>-686350</v>
      </c>
      <c r="E55" s="10"/>
      <c r="F55" s="10" t="n">
        <v>-714108</v>
      </c>
      <c r="G55" s="10"/>
      <c r="H55" s="10" t="n">
        <v>-689489</v>
      </c>
    </row>
    <row r="56" customFormat="false" ht="12.75" hidden="false" customHeight="false" outlineLevel="0" collapsed="false">
      <c r="A56" s="8" t="s">
        <v>106</v>
      </c>
      <c r="B56" s="8"/>
      <c r="C56" s="9"/>
      <c r="D56" s="10" t="n">
        <v>0</v>
      </c>
      <c r="E56" s="10"/>
      <c r="F56" s="10" t="n">
        <v>0</v>
      </c>
      <c r="G56" s="10"/>
      <c r="H56" s="10" t="n">
        <v>0</v>
      </c>
    </row>
    <row r="57" customFormat="false" ht="12.75" hidden="false" customHeight="false" outlineLevel="0" collapsed="false">
      <c r="A57" s="8" t="s">
        <v>107</v>
      </c>
      <c r="B57" s="8"/>
      <c r="C57" s="9"/>
      <c r="D57" s="10" t="n">
        <v>-5602</v>
      </c>
      <c r="E57" s="10"/>
      <c r="F57" s="10" t="n">
        <v>-5532</v>
      </c>
      <c r="G57" s="10"/>
      <c r="H57" s="10" t="n">
        <v>-3644</v>
      </c>
    </row>
    <row r="58" customFormat="false" ht="12.75" hidden="false" customHeight="false" outlineLevel="0" collapsed="false">
      <c r="A58" s="8" t="s">
        <v>108</v>
      </c>
      <c r="B58" s="8"/>
      <c r="C58" s="9"/>
      <c r="D58" s="10" t="n">
        <v>-431190</v>
      </c>
      <c r="E58" s="10"/>
      <c r="F58" s="10" t="n">
        <v>-433430</v>
      </c>
      <c r="G58" s="10"/>
      <c r="H58" s="10" t="n">
        <v>-450281</v>
      </c>
    </row>
    <row r="59" customFormat="false" ht="12.75" hidden="false" customHeight="false" outlineLevel="0" collapsed="false">
      <c r="A59" s="8" t="s">
        <v>109</v>
      </c>
      <c r="B59" s="8"/>
      <c r="C59" s="9"/>
      <c r="D59" s="11" t="n">
        <v>-728</v>
      </c>
      <c r="E59" s="10"/>
      <c r="F59" s="11" t="n">
        <v>-1466</v>
      </c>
      <c r="G59" s="10"/>
      <c r="H59" s="11" t="n">
        <v>-2436</v>
      </c>
    </row>
    <row r="60" customFormat="false" ht="12.75" hidden="false" customHeight="false" outlineLevel="0" collapsed="false">
      <c r="A60" s="12" t="s">
        <v>110</v>
      </c>
      <c r="B60" s="13"/>
      <c r="D60" s="14" t="n">
        <f aca="false">SUM(D53:D59)</f>
        <v>-1833063</v>
      </c>
      <c r="E60" s="18"/>
      <c r="F60" s="14" t="n">
        <f aca="false">SUM(F53:F59)</f>
        <v>-1832124</v>
      </c>
      <c r="G60" s="10"/>
      <c r="H60" s="14" t="n">
        <f aca="false">SUM(H53:H59)</f>
        <v>-1863469</v>
      </c>
    </row>
    <row r="61" customFormat="false" ht="12.75" hidden="false" customHeight="false" outlineLevel="0" collapsed="false">
      <c r="A61" s="12"/>
      <c r="B61" s="13"/>
      <c r="D61" s="19"/>
      <c r="E61" s="18"/>
      <c r="F61" s="19"/>
      <c r="G61" s="10"/>
      <c r="H61" s="19"/>
    </row>
    <row r="62" customFormat="false" ht="12.75" hidden="false" customHeight="false" outlineLevel="0" collapsed="false">
      <c r="A62" s="12" t="s">
        <v>51</v>
      </c>
      <c r="B62" s="13"/>
      <c r="D62" s="14" t="n">
        <v>0</v>
      </c>
      <c r="E62" s="18"/>
      <c r="F62" s="14" t="n">
        <v>0</v>
      </c>
      <c r="G62" s="10"/>
      <c r="H62" s="14" t="n">
        <v>0</v>
      </c>
    </row>
    <row r="63" customFormat="false" ht="12.75" hidden="false" customHeight="false" outlineLevel="0" collapsed="false">
      <c r="A63" s="8"/>
      <c r="B63" s="8"/>
      <c r="C63" s="9"/>
      <c r="D63" s="10"/>
      <c r="E63" s="10"/>
      <c r="F63" s="10"/>
      <c r="G63" s="10"/>
      <c r="H63" s="10"/>
    </row>
    <row r="64" customFormat="false" ht="12.75" hidden="false" customHeight="false" outlineLevel="0" collapsed="false">
      <c r="A64" s="8" t="s">
        <v>111</v>
      </c>
      <c r="B64" s="8"/>
      <c r="C64" s="9"/>
      <c r="D64" s="10"/>
      <c r="E64" s="10"/>
      <c r="F64" s="10"/>
      <c r="G64" s="10"/>
      <c r="H64" s="10"/>
    </row>
    <row r="65" customFormat="false" ht="12.75" hidden="false" customHeight="false" outlineLevel="0" collapsed="false">
      <c r="A65" s="8"/>
      <c r="B65" s="8" t="s">
        <v>112</v>
      </c>
      <c r="C65" s="9"/>
      <c r="D65" s="10" t="n">
        <v>-71</v>
      </c>
      <c r="E65" s="10"/>
      <c r="F65" s="10" t="n">
        <v>-71</v>
      </c>
      <c r="G65" s="10"/>
      <c r="H65" s="10" t="n">
        <v>-75</v>
      </c>
    </row>
    <row r="66" customFormat="false" ht="12.75" hidden="false" customHeight="false" outlineLevel="0" collapsed="false">
      <c r="A66" s="8"/>
      <c r="B66" s="8" t="s">
        <v>113</v>
      </c>
      <c r="C66" s="9"/>
      <c r="D66" s="10" t="n">
        <v>-1336854</v>
      </c>
      <c r="E66" s="10"/>
      <c r="F66" s="10" t="n">
        <v>-1349209</v>
      </c>
      <c r="G66" s="10"/>
      <c r="H66" s="10" t="n">
        <v>-1410416</v>
      </c>
    </row>
    <row r="67" customFormat="false" ht="12.75" hidden="false" customHeight="false" outlineLevel="0" collapsed="false">
      <c r="A67" s="8"/>
      <c r="B67" s="8" t="s">
        <v>114</v>
      </c>
      <c r="C67" s="9"/>
      <c r="D67" s="10" t="n">
        <v>-212788</v>
      </c>
      <c r="E67" s="10"/>
      <c r="F67" s="10" t="n">
        <v>-209992</v>
      </c>
      <c r="G67" s="10"/>
      <c r="H67" s="10" t="n">
        <v>-200018</v>
      </c>
    </row>
    <row r="68" customFormat="false" ht="12.75" hidden="false" customHeight="false" outlineLevel="0" collapsed="false">
      <c r="A68" s="8"/>
      <c r="B68" s="8" t="s">
        <v>115</v>
      </c>
      <c r="C68" s="9"/>
      <c r="D68" s="10" t="n">
        <v>1275</v>
      </c>
      <c r="E68" s="10"/>
      <c r="F68" s="10" t="n">
        <v>1287</v>
      </c>
      <c r="G68" s="10"/>
      <c r="H68" s="10" t="n">
        <v>1350</v>
      </c>
    </row>
    <row r="69" customFormat="false" ht="12.75" hidden="false" customHeight="false" outlineLevel="0" collapsed="false">
      <c r="A69" s="8"/>
      <c r="B69" s="8" t="s">
        <v>116</v>
      </c>
      <c r="C69" s="9"/>
      <c r="D69" s="11" t="n">
        <v>877</v>
      </c>
      <c r="E69" s="10"/>
      <c r="F69" s="11" t="n">
        <v>755</v>
      </c>
      <c r="G69" s="10"/>
      <c r="H69" s="11" t="n">
        <v>581</v>
      </c>
    </row>
    <row r="70" customFormat="false" ht="12.75" hidden="false" customHeight="false" outlineLevel="0" collapsed="false">
      <c r="A70" s="12" t="s">
        <v>117</v>
      </c>
      <c r="B70" s="13"/>
      <c r="D70" s="14" t="n">
        <f aca="false">SUM(D65:D69)</f>
        <v>-1547561</v>
      </c>
      <c r="E70" s="18"/>
      <c r="F70" s="14" t="n">
        <f aca="false">SUM(F65:F69)</f>
        <v>-1557230</v>
      </c>
      <c r="G70" s="10"/>
      <c r="H70" s="14" t="n">
        <f aca="false">SUM(H65:H69)</f>
        <v>-1608578</v>
      </c>
    </row>
    <row r="71" customFormat="false" ht="12.75" hidden="false" customHeight="false" outlineLevel="0" collapsed="false">
      <c r="A71" s="8"/>
      <c r="B71" s="8"/>
      <c r="C71" s="9"/>
      <c r="D71" s="10"/>
      <c r="E71" s="10"/>
      <c r="F71" s="10"/>
      <c r="G71" s="10"/>
      <c r="H71" s="10"/>
    </row>
    <row r="72" customFormat="false" ht="13.5" hidden="false" customHeight="false" outlineLevel="0" collapsed="false">
      <c r="A72" s="12" t="s">
        <v>118</v>
      </c>
      <c r="B72" s="22"/>
      <c r="D72" s="23" t="n">
        <f aca="false">+D60+D62+D70</f>
        <v>-3380624</v>
      </c>
      <c r="E72" s="24"/>
      <c r="F72" s="23" t="n">
        <f aca="false">+F60+F62+F70</f>
        <v>-3389354</v>
      </c>
      <c r="G72" s="10"/>
      <c r="H72" s="23" t="n">
        <f aca="false">+H60+H62+H70</f>
        <v>-3472047</v>
      </c>
    </row>
    <row r="73" customFormat="false" ht="13.5" hidden="false" customHeight="false" outlineLevel="0" collapsed="false">
      <c r="A73" s="37"/>
      <c r="B73" s="37"/>
      <c r="C73" s="37"/>
      <c r="D73" s="38"/>
      <c r="E73" s="38"/>
      <c r="F73" s="38"/>
      <c r="G73" s="10"/>
      <c r="H73" s="10"/>
    </row>
  </sheetData>
  <mergeCells count="5">
    <mergeCell ref="A1:H1"/>
    <mergeCell ref="A2:H2"/>
    <mergeCell ref="A3:H3"/>
    <mergeCell ref="A4:H4"/>
    <mergeCell ref="A5:C5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8.7"/>
    <col collapsed="false" customWidth="true" hidden="false" outlineLevel="0" max="3" min="3" style="0" width="4.7"/>
    <col collapsed="false" customWidth="true" hidden="false" outlineLevel="0" max="4" min="4" style="0" width="10.28"/>
    <col collapsed="false" customWidth="true" hidden="false" outlineLevel="0" max="5" min="5" style="0" width="4.7"/>
    <col collapsed="false" customWidth="true" hidden="false" outlineLevel="0" max="6" min="6" style="0" width="10.28"/>
    <col collapsed="false" customWidth="true" hidden="false" outlineLevel="0" max="7" min="7" style="0" width="4.7"/>
    <col collapsed="false" customWidth="true" hidden="false" outlineLevel="0" max="8" min="8" style="0" width="8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2" t="s">
        <v>119</v>
      </c>
      <c r="B2" s="2"/>
      <c r="C2" s="2"/>
      <c r="D2" s="2"/>
      <c r="E2" s="2"/>
      <c r="F2" s="2"/>
      <c r="G2" s="2"/>
      <c r="H2" s="2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7" t="s">
        <v>16</v>
      </c>
      <c r="B5" s="32" t="s">
        <v>16</v>
      </c>
      <c r="C5" s="32"/>
      <c r="D5" s="7" t="n">
        <v>1.4175</v>
      </c>
      <c r="E5" s="7"/>
      <c r="F5" s="33" t="n">
        <v>1.4968</v>
      </c>
      <c r="G5" s="7"/>
      <c r="H5" s="7"/>
    </row>
    <row r="6" customFormat="false" ht="12.75" hidden="false" customHeight="false" outlineLevel="0" collapsed="false">
      <c r="D6" s="7" t="s">
        <v>61</v>
      </c>
      <c r="E6" s="7"/>
      <c r="F6" s="7" t="s">
        <v>58</v>
      </c>
      <c r="G6" s="7"/>
      <c r="H6" s="7" t="s">
        <v>16</v>
      </c>
    </row>
    <row r="7" customFormat="false" ht="12.75" hidden="false" customHeight="false" outlineLevel="0" collapsed="false">
      <c r="D7" s="34" t="s">
        <v>64</v>
      </c>
      <c r="E7" s="7"/>
      <c r="F7" s="34" t="n">
        <v>2000</v>
      </c>
      <c r="G7" s="7"/>
      <c r="H7" s="34" t="s">
        <v>120</v>
      </c>
    </row>
    <row r="8" customFormat="false" ht="12.75" hidden="false" customHeight="false" outlineLevel="0" collapsed="false">
      <c r="A8" s="8" t="s">
        <v>65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66</v>
      </c>
      <c r="C9" s="9"/>
      <c r="D9" s="10" t="n">
        <v>126</v>
      </c>
      <c r="E9" s="10"/>
      <c r="F9" s="10" t="n">
        <v>3656</v>
      </c>
      <c r="G9" s="10"/>
      <c r="H9" s="10" t="n">
        <f aca="false">+D9-F9</f>
        <v>-3530</v>
      </c>
    </row>
    <row r="10" customFormat="false" ht="12.75" hidden="false" customHeight="false" outlineLevel="0" collapsed="false">
      <c r="A10" s="8"/>
      <c r="B10" s="8" t="s">
        <v>67</v>
      </c>
      <c r="C10" s="9"/>
      <c r="D10" s="10" t="n">
        <v>113400</v>
      </c>
      <c r="E10" s="10"/>
      <c r="F10" s="10" t="n">
        <v>73343</v>
      </c>
      <c r="G10" s="10"/>
      <c r="H10" s="10" t="n">
        <f aca="false">+D10-F10</f>
        <v>40057</v>
      </c>
    </row>
    <row r="11" customFormat="false" ht="12.75" hidden="false" customHeight="false" outlineLevel="0" collapsed="false">
      <c r="A11" s="8"/>
      <c r="B11" s="8" t="s">
        <v>68</v>
      </c>
      <c r="C11" s="9"/>
      <c r="D11" s="10" t="n">
        <v>51833</v>
      </c>
      <c r="E11" s="10"/>
      <c r="F11" s="10" t="n">
        <v>50546</v>
      </c>
      <c r="G11" s="10"/>
      <c r="H11" s="10" t="n">
        <f aca="false">+D11-F11</f>
        <v>1287</v>
      </c>
    </row>
    <row r="12" customFormat="false" ht="12.75" hidden="false" customHeight="false" outlineLevel="0" collapsed="false">
      <c r="A12" s="8"/>
      <c r="B12" s="8" t="s">
        <v>69</v>
      </c>
      <c r="C12" s="9"/>
      <c r="D12" s="10" t="n">
        <v>-7702</v>
      </c>
      <c r="E12" s="10"/>
      <c r="F12" s="10" t="n">
        <v>-7696</v>
      </c>
      <c r="G12" s="10"/>
      <c r="H12" s="10" t="n">
        <f aca="false">+D12-F12</f>
        <v>-6</v>
      </c>
    </row>
    <row r="13" customFormat="false" ht="12.75" hidden="false" customHeight="false" outlineLevel="0" collapsed="false">
      <c r="A13" s="8"/>
      <c r="B13" s="8" t="s">
        <v>70</v>
      </c>
      <c r="C13" s="9"/>
      <c r="D13" s="10" t="n">
        <v>190951</v>
      </c>
      <c r="E13" s="10"/>
      <c r="F13" s="10" t="n">
        <v>37230</v>
      </c>
      <c r="G13" s="10"/>
      <c r="H13" s="10" t="n">
        <f aca="false">+D13-F13</f>
        <v>153721</v>
      </c>
    </row>
    <row r="14" customFormat="false" ht="12.75" hidden="false" customHeight="false" outlineLevel="0" collapsed="false">
      <c r="A14" s="8"/>
      <c r="B14" s="0" t="s">
        <v>71</v>
      </c>
      <c r="C14" s="9"/>
      <c r="D14" s="10" t="n">
        <v>2433</v>
      </c>
      <c r="E14" s="10"/>
      <c r="F14" s="10" t="n">
        <v>2164</v>
      </c>
      <c r="G14" s="10"/>
      <c r="H14" s="10" t="n">
        <f aca="false">+D14-F14</f>
        <v>269</v>
      </c>
    </row>
    <row r="15" customFormat="false" ht="12.75" hidden="false" customHeight="false" outlineLevel="0" collapsed="false">
      <c r="A15" s="8"/>
      <c r="B15" s="0" t="s">
        <v>72</v>
      </c>
      <c r="C15" s="9"/>
      <c r="D15" s="10" t="n">
        <v>7591</v>
      </c>
      <c r="E15" s="10"/>
      <c r="F15" s="10" t="n">
        <v>4267</v>
      </c>
      <c r="G15" s="10"/>
      <c r="H15" s="10" t="n">
        <f aca="false">+D15-F15</f>
        <v>3324</v>
      </c>
    </row>
    <row r="16" customFormat="false" ht="12.75" hidden="false" customHeight="false" outlineLevel="0" collapsed="false">
      <c r="A16" s="8"/>
      <c r="B16" s="8" t="s">
        <v>73</v>
      </c>
      <c r="C16" s="9"/>
      <c r="D16" s="10" t="n">
        <v>24728</v>
      </c>
      <c r="E16" s="10"/>
      <c r="F16" s="10" t="n">
        <v>26144</v>
      </c>
      <c r="G16" s="10"/>
      <c r="H16" s="10" t="n">
        <f aca="false">+D16-F16</f>
        <v>-1416</v>
      </c>
    </row>
    <row r="17" customFormat="false" ht="12.75" hidden="false" customHeight="false" outlineLevel="0" collapsed="false">
      <c r="A17" s="8"/>
      <c r="B17" s="8" t="s">
        <v>74</v>
      </c>
      <c r="C17" s="9"/>
      <c r="D17" s="10" t="n">
        <v>36151</v>
      </c>
      <c r="E17" s="10"/>
      <c r="F17" s="10" t="n">
        <v>39060</v>
      </c>
      <c r="G17" s="10"/>
      <c r="H17" s="10" t="n">
        <f aca="false">+D17-F17</f>
        <v>-2909</v>
      </c>
    </row>
    <row r="18" customFormat="false" ht="12.75" hidden="false" customHeight="false" outlineLevel="0" collapsed="false">
      <c r="A18" s="8"/>
      <c r="B18" s="8" t="s">
        <v>75</v>
      </c>
      <c r="C18" s="9"/>
      <c r="D18" s="11" t="n">
        <v>0</v>
      </c>
      <c r="E18" s="10"/>
      <c r="F18" s="11" t="n">
        <v>0</v>
      </c>
      <c r="G18" s="10"/>
      <c r="H18" s="10" t="n">
        <f aca="false">+D18-F18</f>
        <v>0</v>
      </c>
    </row>
    <row r="19" customFormat="false" ht="12.75" hidden="false" customHeight="false" outlineLevel="0" collapsed="false">
      <c r="A19" s="12" t="s">
        <v>76</v>
      </c>
      <c r="B19" s="13"/>
      <c r="D19" s="14" t="n">
        <f aca="false">SUM(D9:D18)</f>
        <v>419511</v>
      </c>
      <c r="E19" s="18"/>
      <c r="F19" s="14" t="n">
        <f aca="false">SUM(F9:F18)</f>
        <v>228714</v>
      </c>
      <c r="G19" s="10"/>
      <c r="H19" s="29" t="n">
        <f aca="false">SUM(H9:H18)</f>
        <v>190797</v>
      </c>
    </row>
    <row r="20" customFormat="false" ht="12.75" hidden="false" customHeight="false" outlineLevel="0" collapsed="false">
      <c r="A20" s="8"/>
      <c r="B20" s="8"/>
      <c r="C20" s="9"/>
      <c r="D20" s="10"/>
      <c r="E20" s="10"/>
      <c r="F20" s="10"/>
      <c r="G20" s="10"/>
      <c r="H20" s="10"/>
    </row>
    <row r="21" customFormat="false" ht="12.75" hidden="false" customHeight="false" outlineLevel="0" collapsed="false">
      <c r="A21" s="8" t="s">
        <v>77</v>
      </c>
      <c r="B21" s="8"/>
      <c r="C21" s="9"/>
      <c r="D21" s="10" t="n">
        <v>2402203</v>
      </c>
      <c r="E21" s="10"/>
      <c r="F21" s="10" t="n">
        <v>2363668</v>
      </c>
      <c r="G21" s="10"/>
      <c r="H21" s="10" t="n">
        <f aca="false">+D21-F21</f>
        <v>38535</v>
      </c>
    </row>
    <row r="22" customFormat="false" ht="12.75" hidden="false" customHeight="false" outlineLevel="0" collapsed="false">
      <c r="A22" s="8" t="s">
        <v>78</v>
      </c>
      <c r="B22" s="8"/>
      <c r="C22" s="9"/>
      <c r="D22" s="11" t="n">
        <v>-170607</v>
      </c>
      <c r="E22" s="10"/>
      <c r="F22" s="11" t="n">
        <v>-115446</v>
      </c>
      <c r="G22" s="10"/>
      <c r="H22" s="10" t="n">
        <f aca="false">+D22-F22</f>
        <v>-55161</v>
      </c>
    </row>
    <row r="23" customFormat="false" ht="12.75" hidden="false" customHeight="false" outlineLevel="0" collapsed="false">
      <c r="A23" s="13"/>
      <c r="B23" s="13" t="s">
        <v>79</v>
      </c>
      <c r="C23" s="12"/>
      <c r="D23" s="14" t="n">
        <f aca="false">SUM(D21:D22)</f>
        <v>2231596</v>
      </c>
      <c r="E23" s="18"/>
      <c r="F23" s="14" t="n">
        <f aca="false">SUM(F21:F22)</f>
        <v>2248222</v>
      </c>
      <c r="G23" s="10"/>
      <c r="H23" s="29" t="n">
        <f aca="false">SUM(H21:H22)</f>
        <v>-16626</v>
      </c>
    </row>
    <row r="24" customFormat="false" ht="12.75" hidden="false" customHeight="false" outlineLevel="0" collapsed="false">
      <c r="A24" s="8"/>
      <c r="B24" s="8"/>
      <c r="C24" s="9"/>
      <c r="D24" s="10"/>
      <c r="E24" s="10"/>
      <c r="F24" s="10"/>
      <c r="G24" s="10"/>
      <c r="H24" s="10"/>
    </row>
    <row r="25" customFormat="false" ht="12.75" hidden="false" customHeight="false" outlineLevel="0" collapsed="false">
      <c r="A25" s="8" t="s">
        <v>80</v>
      </c>
      <c r="B25" s="8"/>
      <c r="C25" s="9"/>
      <c r="D25" s="11" t="n">
        <v>523</v>
      </c>
      <c r="E25" s="10"/>
      <c r="F25" s="11" t="n">
        <v>552</v>
      </c>
      <c r="G25" s="10"/>
      <c r="H25" s="11" t="n">
        <f aca="false">+D25-F25</f>
        <v>-29</v>
      </c>
    </row>
    <row r="26" customFormat="false" ht="12.75" hidden="false" customHeight="false" outlineLevel="0" collapsed="false">
      <c r="A26" s="8"/>
      <c r="B26" s="8"/>
      <c r="C26" s="9"/>
      <c r="D26" s="10"/>
      <c r="E26" s="10"/>
      <c r="F26" s="10"/>
      <c r="G26" s="10"/>
      <c r="H26" s="10"/>
    </row>
    <row r="27" customFormat="false" ht="12.75" hidden="false" customHeight="false" outlineLevel="0" collapsed="false">
      <c r="A27" s="8" t="s">
        <v>81</v>
      </c>
      <c r="B27" s="8"/>
      <c r="C27" s="9"/>
      <c r="D27" s="10" t="n">
        <v>753907</v>
      </c>
      <c r="E27" s="10"/>
      <c r="F27" s="10" t="n">
        <v>796083</v>
      </c>
      <c r="G27" s="10"/>
      <c r="H27" s="10" t="n">
        <f aca="false">+D27-F27</f>
        <v>-42176</v>
      </c>
    </row>
    <row r="28" customFormat="false" ht="12.75" hidden="false" customHeight="false" outlineLevel="0" collapsed="false">
      <c r="A28" s="8" t="s">
        <v>82</v>
      </c>
      <c r="B28" s="8"/>
      <c r="C28" s="9"/>
      <c r="D28" s="10" t="n">
        <v>-50230</v>
      </c>
      <c r="E28" s="10"/>
      <c r="F28" s="10" t="n">
        <v>-33139</v>
      </c>
      <c r="G28" s="10"/>
      <c r="H28" s="10" t="n">
        <f aca="false">+D28-F28</f>
        <v>-17091</v>
      </c>
    </row>
    <row r="29" customFormat="false" ht="12.75" hidden="false" customHeight="false" outlineLevel="0" collapsed="false">
      <c r="A29" s="8" t="s">
        <v>83</v>
      </c>
      <c r="B29" s="8"/>
      <c r="C29" s="9"/>
      <c r="D29" s="10" t="n">
        <v>0</v>
      </c>
      <c r="E29" s="10"/>
      <c r="F29" s="10" t="n">
        <v>0</v>
      </c>
      <c r="G29" s="10"/>
      <c r="H29" s="10" t="n">
        <f aca="false">+D29-F29</f>
        <v>0</v>
      </c>
    </row>
    <row r="30" customFormat="false" ht="12.75" hidden="false" customHeight="false" outlineLevel="0" collapsed="false">
      <c r="A30" s="8" t="s">
        <v>84</v>
      </c>
      <c r="B30" s="8"/>
      <c r="C30" s="9"/>
      <c r="D30" s="10" t="n">
        <v>0</v>
      </c>
      <c r="E30" s="10"/>
      <c r="F30" s="10" t="n">
        <v>0</v>
      </c>
      <c r="G30" s="10"/>
      <c r="H30" s="10" t="n">
        <f aca="false">+D30-F30</f>
        <v>0</v>
      </c>
    </row>
    <row r="31" customFormat="false" ht="12.75" hidden="false" customHeight="false" outlineLevel="0" collapsed="false">
      <c r="A31" s="8" t="s">
        <v>85</v>
      </c>
      <c r="B31" s="8"/>
      <c r="C31" s="9"/>
      <c r="D31" s="10" t="n">
        <v>0</v>
      </c>
      <c r="E31" s="10"/>
      <c r="F31" s="10" t="n">
        <v>0</v>
      </c>
      <c r="G31" s="10"/>
      <c r="H31" s="10" t="n">
        <f aca="false">+D31-F31</f>
        <v>0</v>
      </c>
    </row>
    <row r="32" customFormat="false" ht="12.75" hidden="false" customHeight="false" outlineLevel="0" collapsed="false">
      <c r="A32" s="8" t="s">
        <v>86</v>
      </c>
      <c r="B32" s="8"/>
      <c r="C32" s="9"/>
      <c r="D32" s="11" t="n">
        <v>0</v>
      </c>
      <c r="E32" s="10"/>
      <c r="F32" s="11" t="n">
        <v>0</v>
      </c>
      <c r="G32" s="10"/>
      <c r="H32" s="10" t="n">
        <f aca="false">+D32-F32</f>
        <v>0</v>
      </c>
    </row>
    <row r="33" customFormat="false" ht="12.75" hidden="false" customHeight="false" outlineLevel="0" collapsed="false">
      <c r="A33" s="13"/>
      <c r="B33" s="13" t="s">
        <v>87</v>
      </c>
      <c r="C33" s="12"/>
      <c r="D33" s="14" t="n">
        <f aca="false">SUM(D27:D32)</f>
        <v>703677</v>
      </c>
      <c r="E33" s="18"/>
      <c r="F33" s="14" t="n">
        <f aca="false">SUM(F27:F32)</f>
        <v>762944</v>
      </c>
      <c r="G33" s="10"/>
      <c r="H33" s="14" t="n">
        <f aca="false">SUM(H27:H32)</f>
        <v>-59267</v>
      </c>
    </row>
    <row r="34" customFormat="false" ht="12.75" hidden="false" customHeight="false" outlineLevel="0" collapsed="false">
      <c r="A34" s="8"/>
      <c r="B34" s="8"/>
      <c r="C34" s="9"/>
      <c r="D34" s="10"/>
      <c r="E34" s="10"/>
      <c r="F34" s="10"/>
      <c r="G34" s="10"/>
      <c r="H34" s="10"/>
    </row>
    <row r="35" customFormat="false" ht="12.75" hidden="false" customHeight="false" outlineLevel="0" collapsed="false">
      <c r="A35" s="8" t="s">
        <v>88</v>
      </c>
      <c r="B35" s="8"/>
      <c r="C35" s="9"/>
      <c r="D35" s="10" t="n">
        <v>1220</v>
      </c>
      <c r="E35" s="10"/>
      <c r="F35" s="10" t="n">
        <v>3260</v>
      </c>
      <c r="G35" s="10"/>
      <c r="H35" s="10" t="n">
        <f aca="false">+D35-F35</f>
        <v>-2040</v>
      </c>
    </row>
    <row r="36" customFormat="false" ht="12.75" hidden="false" customHeight="false" outlineLevel="0" collapsed="false">
      <c r="A36" s="8" t="s">
        <v>89</v>
      </c>
      <c r="B36" s="8"/>
      <c r="C36" s="9"/>
      <c r="D36" s="10" t="n">
        <v>0</v>
      </c>
      <c r="E36" s="10"/>
      <c r="F36" s="10" t="n">
        <v>0</v>
      </c>
      <c r="G36" s="10"/>
      <c r="H36" s="10" t="n">
        <f aca="false">+D36-F36</f>
        <v>0</v>
      </c>
    </row>
    <row r="37" customFormat="false" ht="12.75" hidden="false" customHeight="false" outlineLevel="0" collapsed="false">
      <c r="A37" s="8" t="s">
        <v>90</v>
      </c>
      <c r="B37" s="8"/>
      <c r="C37" s="9"/>
      <c r="D37" s="11" t="n">
        <v>24097</v>
      </c>
      <c r="E37" s="10"/>
      <c r="F37" s="11" t="n">
        <v>3143</v>
      </c>
      <c r="G37" s="10"/>
      <c r="H37" s="10" t="n">
        <f aca="false">+D37-F37</f>
        <v>20954</v>
      </c>
    </row>
    <row r="38" customFormat="false" ht="12.75" hidden="false" customHeight="false" outlineLevel="0" collapsed="false">
      <c r="A38" s="13"/>
      <c r="B38" s="13" t="s">
        <v>91</v>
      </c>
      <c r="C38" s="12"/>
      <c r="D38" s="14" t="n">
        <f aca="false">SUM(D35:D37)</f>
        <v>25317</v>
      </c>
      <c r="E38" s="18"/>
      <c r="F38" s="14" t="n">
        <f aca="false">SUM(F35:F37)</f>
        <v>6403</v>
      </c>
      <c r="G38" s="10"/>
      <c r="H38" s="14" t="n">
        <f aca="false">SUM(H35:H37)</f>
        <v>18914</v>
      </c>
    </row>
    <row r="39" customFormat="false" ht="12.75" hidden="false" customHeight="false" outlineLevel="0" collapsed="false">
      <c r="A39" s="8"/>
      <c r="B39" s="8"/>
      <c r="C39" s="9"/>
      <c r="D39" s="10"/>
      <c r="E39" s="10"/>
      <c r="F39" s="10"/>
      <c r="G39" s="10"/>
      <c r="H39" s="10"/>
    </row>
    <row r="40" customFormat="false" ht="13.5" hidden="false" customHeight="false" outlineLevel="0" collapsed="false">
      <c r="A40" s="12" t="s">
        <v>92</v>
      </c>
      <c r="B40" s="13"/>
      <c r="D40" s="23" t="n">
        <f aca="false">+D19+D23+D25+D33+D38</f>
        <v>3380624</v>
      </c>
      <c r="E40" s="18"/>
      <c r="F40" s="23" t="n">
        <f aca="false">+F19+F23+F25+F33+F38</f>
        <v>3246835</v>
      </c>
      <c r="G40" s="10"/>
      <c r="H40" s="23" t="n">
        <f aca="false">+H19+H23+H25+H33+H38</f>
        <v>133789</v>
      </c>
    </row>
    <row r="41" customFormat="false" ht="13.5" hidden="false" customHeight="false" outlineLevel="0" collapsed="false">
      <c r="A41" s="8"/>
      <c r="B41" s="8"/>
      <c r="C41" s="9"/>
      <c r="D41" s="10"/>
      <c r="E41" s="10"/>
      <c r="F41" s="10"/>
      <c r="G41" s="10"/>
      <c r="H41" s="10"/>
    </row>
    <row r="42" customFormat="false" ht="12.75" hidden="false" customHeight="false" outlineLevel="0" collapsed="false">
      <c r="A42" s="8" t="s">
        <v>93</v>
      </c>
      <c r="B42" s="8"/>
      <c r="C42" s="9"/>
      <c r="D42" s="10"/>
      <c r="E42" s="10"/>
      <c r="F42" s="10"/>
      <c r="G42" s="10"/>
      <c r="H42" s="10"/>
    </row>
    <row r="43" customFormat="false" ht="12.75" hidden="false" customHeight="false" outlineLevel="0" collapsed="false">
      <c r="A43" s="8"/>
      <c r="B43" s="8" t="s">
        <v>94</v>
      </c>
      <c r="C43" s="9"/>
      <c r="D43" s="10" t="n">
        <v>-1296</v>
      </c>
      <c r="E43" s="10"/>
      <c r="F43" s="10" t="n">
        <v>-1041</v>
      </c>
      <c r="G43" s="10"/>
      <c r="H43" s="10" t="n">
        <f aca="false">+D43-F43</f>
        <v>-255</v>
      </c>
    </row>
    <row r="44" customFormat="false" ht="12.75" hidden="false" customHeight="false" outlineLevel="0" collapsed="false">
      <c r="A44" s="8"/>
      <c r="B44" s="8" t="s">
        <v>95</v>
      </c>
      <c r="C44" s="9"/>
      <c r="D44" s="10" t="n">
        <v>-10750</v>
      </c>
      <c r="E44" s="10"/>
      <c r="F44" s="10" t="n">
        <v>-20896</v>
      </c>
      <c r="G44" s="10"/>
      <c r="H44" s="10" t="n">
        <f aca="false">+D44-F44</f>
        <v>10146</v>
      </c>
    </row>
    <row r="45" customFormat="false" ht="12.75" hidden="false" customHeight="false" outlineLevel="0" collapsed="false">
      <c r="A45" s="8"/>
      <c r="B45" s="8" t="s">
        <v>96</v>
      </c>
      <c r="C45" s="9"/>
      <c r="D45" s="10" t="n">
        <v>0</v>
      </c>
      <c r="E45" s="10"/>
      <c r="F45" s="10" t="n">
        <v>-2464</v>
      </c>
      <c r="G45" s="10"/>
      <c r="H45" s="10" t="n">
        <f aca="false">+D45-F45</f>
        <v>2464</v>
      </c>
    </row>
    <row r="46" customFormat="false" ht="12.75" hidden="false" customHeight="false" outlineLevel="0" collapsed="false">
      <c r="A46" s="8"/>
      <c r="B46" s="8" t="s">
        <v>97</v>
      </c>
      <c r="C46" s="9"/>
      <c r="D46" s="10" t="n">
        <v>-42737</v>
      </c>
      <c r="E46" s="10"/>
      <c r="F46" s="10" t="n">
        <v>-42160</v>
      </c>
      <c r="G46" s="10"/>
      <c r="H46" s="10" t="n">
        <f aca="false">+D46-F46</f>
        <v>-577</v>
      </c>
    </row>
    <row r="47" customFormat="false" ht="12.75" hidden="false" customHeight="false" outlineLevel="0" collapsed="false">
      <c r="A47" s="8"/>
      <c r="B47" s="8" t="s">
        <v>98</v>
      </c>
      <c r="C47" s="9"/>
      <c r="D47" s="10" t="n">
        <v>-696</v>
      </c>
      <c r="E47" s="10"/>
      <c r="F47" s="10" t="n">
        <v>-1321</v>
      </c>
      <c r="G47" s="10"/>
      <c r="H47" s="10" t="n">
        <f aca="false">+D47-F47</f>
        <v>625</v>
      </c>
    </row>
    <row r="48" customFormat="false" ht="12.75" hidden="false" customHeight="false" outlineLevel="0" collapsed="false">
      <c r="A48" s="8"/>
      <c r="B48" s="8" t="s">
        <v>99</v>
      </c>
      <c r="C48" s="9"/>
      <c r="D48" s="10" t="n">
        <v>-30630</v>
      </c>
      <c r="E48" s="10"/>
      <c r="F48" s="10" t="n">
        <v>-32848</v>
      </c>
      <c r="G48" s="10"/>
      <c r="H48" s="10" t="n">
        <f aca="false">+D48-F48</f>
        <v>2218</v>
      </c>
    </row>
    <row r="49" customFormat="false" ht="12.75" hidden="false" customHeight="false" outlineLevel="0" collapsed="false">
      <c r="A49" s="8"/>
      <c r="B49" s="8" t="s">
        <v>100</v>
      </c>
      <c r="C49" s="9"/>
      <c r="D49" s="10" t="n">
        <v>-392582</v>
      </c>
      <c r="E49" s="10"/>
      <c r="F49" s="10" t="n">
        <v>-176998</v>
      </c>
      <c r="G49" s="10"/>
      <c r="H49" s="10" t="n">
        <f aca="false">+D49-F49</f>
        <v>-215584</v>
      </c>
    </row>
    <row r="50" customFormat="false" ht="12.75" hidden="false" customHeight="false" outlineLevel="0" collapsed="false">
      <c r="A50" s="8"/>
      <c r="B50" s="8" t="s">
        <v>101</v>
      </c>
      <c r="C50" s="9"/>
      <c r="D50" s="10" t="n">
        <v>-103477</v>
      </c>
      <c r="E50" s="10"/>
      <c r="F50" s="10" t="n">
        <v>-109266</v>
      </c>
      <c r="G50" s="10"/>
      <c r="H50" s="10" t="n">
        <f aca="false">+D50-F50</f>
        <v>5789</v>
      </c>
    </row>
    <row r="51" customFormat="false" ht="12.75" hidden="false" customHeight="false" outlineLevel="0" collapsed="false">
      <c r="A51" s="8"/>
      <c r="B51" s="13" t="s">
        <v>102</v>
      </c>
      <c r="C51" s="9"/>
      <c r="D51" s="10" t="n">
        <v>-73981</v>
      </c>
      <c r="E51" s="10"/>
      <c r="F51" s="10" t="n">
        <v>-29334</v>
      </c>
      <c r="G51" s="10"/>
      <c r="H51" s="10" t="n">
        <f aca="false">+D51-F51</f>
        <v>-44647</v>
      </c>
    </row>
    <row r="52" customFormat="false" ht="12.75" hidden="false" customHeight="false" outlineLevel="0" collapsed="false">
      <c r="A52" s="8"/>
      <c r="B52" s="8" t="s">
        <v>103</v>
      </c>
      <c r="C52" s="9"/>
      <c r="D52" s="11" t="n">
        <v>-53044</v>
      </c>
      <c r="E52" s="10"/>
      <c r="F52" s="11" t="n">
        <v>-49858</v>
      </c>
      <c r="G52" s="10"/>
      <c r="H52" s="10" t="n">
        <f aca="false">+D52-F52</f>
        <v>-3186</v>
      </c>
    </row>
    <row r="53" customFormat="false" ht="12.75" hidden="false" customHeight="false" outlineLevel="0" collapsed="false">
      <c r="A53" s="12" t="s">
        <v>104</v>
      </c>
      <c r="B53" s="13"/>
      <c r="C53" s="35"/>
      <c r="D53" s="36" t="n">
        <f aca="false">SUM(D43:D52)</f>
        <v>-709193</v>
      </c>
      <c r="E53" s="18"/>
      <c r="F53" s="36" t="n">
        <f aca="false">SUM(F43:F52)</f>
        <v>-466186</v>
      </c>
      <c r="G53" s="18"/>
      <c r="H53" s="36" t="n">
        <f aca="false">SUM(H43:H52)</f>
        <v>-243007</v>
      </c>
    </row>
    <row r="54" customFormat="false" ht="12.75" hidden="false" customHeight="false" outlineLevel="0" collapsed="false">
      <c r="A54" s="8"/>
      <c r="B54" s="8"/>
      <c r="C54" s="9"/>
      <c r="D54" s="10"/>
      <c r="E54" s="10"/>
      <c r="F54" s="10"/>
      <c r="G54" s="10"/>
      <c r="H54" s="10"/>
    </row>
    <row r="55" customFormat="false" ht="12.75" hidden="false" customHeight="false" outlineLevel="0" collapsed="false">
      <c r="A55" s="8" t="s">
        <v>105</v>
      </c>
      <c r="B55" s="8"/>
      <c r="C55" s="9"/>
      <c r="D55" s="10" t="n">
        <v>-686350</v>
      </c>
      <c r="E55" s="10"/>
      <c r="F55" s="10" t="n">
        <v>-778821</v>
      </c>
      <c r="G55" s="10"/>
      <c r="H55" s="10" t="n">
        <f aca="false">+D55-F55</f>
        <v>92471</v>
      </c>
    </row>
    <row r="56" customFormat="false" ht="12.75" hidden="false" customHeight="false" outlineLevel="0" collapsed="false">
      <c r="A56" s="8" t="s">
        <v>106</v>
      </c>
      <c r="B56" s="8"/>
      <c r="C56" s="9"/>
      <c r="D56" s="10" t="n">
        <v>0</v>
      </c>
      <c r="E56" s="10"/>
      <c r="F56" s="10" t="n">
        <v>0</v>
      </c>
      <c r="G56" s="10"/>
      <c r="H56" s="10" t="n">
        <f aca="false">+D56-F56</f>
        <v>0</v>
      </c>
    </row>
    <row r="57" customFormat="false" ht="12.75" hidden="false" customHeight="false" outlineLevel="0" collapsed="false">
      <c r="A57" s="8" t="s">
        <v>107</v>
      </c>
      <c r="B57" s="8"/>
      <c r="C57" s="9"/>
      <c r="D57" s="10" t="n">
        <v>-5602</v>
      </c>
      <c r="E57" s="10"/>
      <c r="F57" s="10" t="n">
        <v>-3499</v>
      </c>
      <c r="G57" s="10"/>
      <c r="H57" s="10" t="n">
        <f aca="false">+D57-F57</f>
        <v>-2103</v>
      </c>
    </row>
    <row r="58" customFormat="false" ht="12.75" hidden="false" customHeight="false" outlineLevel="0" collapsed="false">
      <c r="A58" s="8" t="s">
        <v>108</v>
      </c>
      <c r="B58" s="8"/>
      <c r="C58" s="9"/>
      <c r="D58" s="10" t="n">
        <v>-431190</v>
      </c>
      <c r="E58" s="10"/>
      <c r="F58" s="10" t="n">
        <v>-428686</v>
      </c>
      <c r="G58" s="10"/>
      <c r="H58" s="10" t="n">
        <f aca="false">+D58-F58</f>
        <v>-2504</v>
      </c>
    </row>
    <row r="59" customFormat="false" ht="12.75" hidden="false" customHeight="false" outlineLevel="0" collapsed="false">
      <c r="A59" s="8" t="s">
        <v>109</v>
      </c>
      <c r="B59" s="8"/>
      <c r="C59" s="9"/>
      <c r="D59" s="11" t="n">
        <v>-728</v>
      </c>
      <c r="E59" s="10"/>
      <c r="F59" s="11" t="n">
        <v>-4478</v>
      </c>
      <c r="G59" s="10"/>
      <c r="H59" s="10" t="n">
        <f aca="false">+D59-F59</f>
        <v>3750</v>
      </c>
    </row>
    <row r="60" customFormat="false" ht="12.75" hidden="false" customHeight="false" outlineLevel="0" collapsed="false">
      <c r="A60" s="12" t="s">
        <v>110</v>
      </c>
      <c r="B60" s="13"/>
      <c r="D60" s="14" t="n">
        <f aca="false">SUM(D53:D59)</f>
        <v>-1833063</v>
      </c>
      <c r="E60" s="18"/>
      <c r="F60" s="14" t="n">
        <f aca="false">SUM(F53:F59)</f>
        <v>-1681670</v>
      </c>
      <c r="G60" s="10"/>
      <c r="H60" s="29" t="n">
        <f aca="false">SUM(H53:H59)</f>
        <v>-151393</v>
      </c>
    </row>
    <row r="61" customFormat="false" ht="12.75" hidden="false" customHeight="false" outlineLevel="0" collapsed="false">
      <c r="A61" s="12"/>
      <c r="B61" s="13"/>
      <c r="D61" s="19"/>
      <c r="E61" s="18"/>
      <c r="F61" s="19"/>
      <c r="G61" s="10"/>
      <c r="H61" s="19"/>
    </row>
    <row r="62" customFormat="false" ht="12.75" hidden="false" customHeight="false" outlineLevel="0" collapsed="false">
      <c r="A62" s="12" t="s">
        <v>51</v>
      </c>
      <c r="B62" s="13"/>
      <c r="D62" s="14" t="n">
        <v>0</v>
      </c>
      <c r="E62" s="18"/>
      <c r="F62" s="14" t="n">
        <v>0</v>
      </c>
      <c r="G62" s="10"/>
      <c r="H62" s="11" t="n">
        <f aca="false">+D62-F62</f>
        <v>0</v>
      </c>
    </row>
    <row r="63" customFormat="false" ht="12.75" hidden="false" customHeight="false" outlineLevel="0" collapsed="false">
      <c r="A63" s="8"/>
      <c r="B63" s="8"/>
      <c r="C63" s="9"/>
      <c r="D63" s="10"/>
      <c r="E63" s="10"/>
      <c r="F63" s="10"/>
      <c r="G63" s="10"/>
      <c r="H63" s="10"/>
    </row>
    <row r="64" customFormat="false" ht="12.75" hidden="false" customHeight="false" outlineLevel="0" collapsed="false">
      <c r="A64" s="8" t="s">
        <v>111</v>
      </c>
      <c r="B64" s="8"/>
      <c r="C64" s="9"/>
      <c r="D64" s="10"/>
      <c r="E64" s="10"/>
      <c r="F64" s="10"/>
      <c r="G64" s="10"/>
      <c r="H64" s="10"/>
    </row>
    <row r="65" customFormat="false" ht="12.75" hidden="false" customHeight="false" outlineLevel="0" collapsed="false">
      <c r="A65" s="8"/>
      <c r="B65" s="8" t="s">
        <v>112</v>
      </c>
      <c r="C65" s="9"/>
      <c r="D65" s="10" t="n">
        <v>-71</v>
      </c>
      <c r="E65" s="10"/>
      <c r="F65" s="10" t="n">
        <v>-75</v>
      </c>
      <c r="G65" s="10"/>
      <c r="H65" s="10" t="n">
        <f aca="false">+D65-F65</f>
        <v>4</v>
      </c>
    </row>
    <row r="66" customFormat="false" ht="12.75" hidden="false" customHeight="false" outlineLevel="0" collapsed="false">
      <c r="A66" s="8"/>
      <c r="B66" s="8" t="s">
        <v>113</v>
      </c>
      <c r="C66" s="9"/>
      <c r="D66" s="10" t="n">
        <v>-1336854</v>
      </c>
      <c r="E66" s="10"/>
      <c r="F66" s="10" t="n">
        <v>-1411642</v>
      </c>
      <c r="G66" s="10"/>
      <c r="H66" s="10" t="n">
        <f aca="false">+D66-F66</f>
        <v>74788</v>
      </c>
    </row>
    <row r="67" customFormat="false" ht="12.75" hidden="false" customHeight="false" outlineLevel="0" collapsed="false">
      <c r="A67" s="8"/>
      <c r="B67" s="8" t="s">
        <v>114</v>
      </c>
      <c r="C67" s="9"/>
      <c r="D67" s="10" t="n">
        <v>-212788</v>
      </c>
      <c r="E67" s="10"/>
      <c r="F67" s="10" t="n">
        <v>-156143</v>
      </c>
      <c r="G67" s="10"/>
      <c r="H67" s="10" t="n">
        <f aca="false">+D67-F67</f>
        <v>-56645</v>
      </c>
    </row>
    <row r="68" customFormat="false" ht="12.75" hidden="false" customHeight="false" outlineLevel="0" collapsed="false">
      <c r="A68" s="8"/>
      <c r="B68" s="8" t="s">
        <v>115</v>
      </c>
      <c r="C68" s="9"/>
      <c r="D68" s="10" t="n">
        <v>1275</v>
      </c>
      <c r="E68" s="10"/>
      <c r="F68" s="10" t="n">
        <v>1881</v>
      </c>
      <c r="G68" s="10"/>
      <c r="H68" s="10" t="n">
        <f aca="false">+D68-F68</f>
        <v>-606</v>
      </c>
    </row>
    <row r="69" customFormat="false" ht="12.75" hidden="false" customHeight="false" outlineLevel="0" collapsed="false">
      <c r="A69" s="8"/>
      <c r="B69" s="8" t="s">
        <v>116</v>
      </c>
      <c r="C69" s="9"/>
      <c r="D69" s="11" t="n">
        <v>877</v>
      </c>
      <c r="E69" s="10"/>
      <c r="F69" s="11" t="n">
        <v>814</v>
      </c>
      <c r="G69" s="10"/>
      <c r="H69" s="10" t="n">
        <f aca="false">+D69-F69</f>
        <v>63</v>
      </c>
    </row>
    <row r="70" customFormat="false" ht="12.75" hidden="false" customHeight="false" outlineLevel="0" collapsed="false">
      <c r="A70" s="12" t="s">
        <v>117</v>
      </c>
      <c r="B70" s="13"/>
      <c r="D70" s="14" t="n">
        <f aca="false">SUM(D65:D69)</f>
        <v>-1547561</v>
      </c>
      <c r="E70" s="18"/>
      <c r="F70" s="14" t="n">
        <f aca="false">SUM(F65:F69)</f>
        <v>-1565165</v>
      </c>
      <c r="G70" s="10"/>
      <c r="H70" s="29" t="n">
        <f aca="false">SUM(H65:H69)</f>
        <v>17604</v>
      </c>
    </row>
    <row r="71" customFormat="false" ht="12.75" hidden="false" customHeight="false" outlineLevel="0" collapsed="false">
      <c r="A71" s="8"/>
      <c r="B71" s="8"/>
      <c r="C71" s="9"/>
      <c r="D71" s="10"/>
      <c r="E71" s="10"/>
      <c r="F71" s="10"/>
      <c r="G71" s="10"/>
      <c r="H71" s="10"/>
    </row>
    <row r="72" customFormat="false" ht="13.5" hidden="false" customHeight="false" outlineLevel="0" collapsed="false">
      <c r="A72" s="12" t="s">
        <v>118</v>
      </c>
      <c r="B72" s="22"/>
      <c r="D72" s="23" t="n">
        <f aca="false">+D60+D62+D70</f>
        <v>-3380624</v>
      </c>
      <c r="E72" s="24"/>
      <c r="F72" s="23" t="n">
        <f aca="false">+F60+F62+F70</f>
        <v>-3246835</v>
      </c>
      <c r="G72" s="10"/>
      <c r="H72" s="23" t="n">
        <f aca="false">+H60+H62+H70</f>
        <v>-133789</v>
      </c>
    </row>
    <row r="73" customFormat="false" ht="13.5" hidden="false" customHeight="false" outlineLevel="0" collapsed="false"/>
  </sheetData>
  <mergeCells count="5">
    <mergeCell ref="A1:H1"/>
    <mergeCell ref="A2:H2"/>
    <mergeCell ref="A3:H3"/>
    <mergeCell ref="A4:H4"/>
    <mergeCell ref="B5:C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9" width="32.41"/>
    <col collapsed="false" customWidth="true" hidden="false" outlineLevel="0" max="16" min="2" style="39" width="9.99"/>
    <col collapsed="false" customWidth="true" hidden="false" outlineLevel="0" max="17" min="17" style="40" width="9.99"/>
    <col collapsed="false" customWidth="true" hidden="false" outlineLevel="0" max="18" min="18" style="39" width="9.99"/>
    <col collapsed="false" customWidth="false" hidden="false" outlineLevel="0" max="257" min="19" style="39" width="9.14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123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12.75" hidden="false" customHeight="false" outlineLevel="0" collapsed="false">
      <c r="A5" s="41"/>
    </row>
    <row r="6" customFormat="false" ht="12.75" hidden="false" customHeight="false" outlineLevel="0" collapsed="false">
      <c r="B6" s="42" t="s">
        <v>124</v>
      </c>
      <c r="C6" s="42"/>
      <c r="D6" s="42"/>
      <c r="E6" s="42"/>
      <c r="F6" s="42" t="s">
        <v>125</v>
      </c>
      <c r="G6" s="42"/>
      <c r="H6" s="42"/>
      <c r="I6" s="42"/>
      <c r="J6" s="42" t="s">
        <v>126</v>
      </c>
      <c r="K6" s="42"/>
      <c r="L6" s="42"/>
      <c r="M6" s="42"/>
      <c r="N6" s="42" t="s">
        <v>127</v>
      </c>
      <c r="O6" s="42"/>
      <c r="P6" s="42"/>
      <c r="Q6" s="42"/>
      <c r="R6" s="43" t="n">
        <v>2001</v>
      </c>
    </row>
    <row r="7" customFormat="false" ht="12.75" hidden="false" customHeight="false" outlineLevel="0" collapsed="false">
      <c r="B7" s="44" t="s">
        <v>128</v>
      </c>
      <c r="C7" s="44" t="s">
        <v>129</v>
      </c>
      <c r="D7" s="44" t="s">
        <v>130</v>
      </c>
      <c r="E7" s="45" t="s">
        <v>131</v>
      </c>
      <c r="F7" s="44" t="s">
        <v>132</v>
      </c>
      <c r="G7" s="44" t="s">
        <v>58</v>
      </c>
      <c r="H7" s="44" t="s">
        <v>133</v>
      </c>
      <c r="I7" s="45" t="s">
        <v>131</v>
      </c>
      <c r="J7" s="44" t="s">
        <v>134</v>
      </c>
      <c r="K7" s="44" t="s">
        <v>135</v>
      </c>
      <c r="L7" s="44" t="s">
        <v>136</v>
      </c>
      <c r="M7" s="45" t="s">
        <v>131</v>
      </c>
      <c r="N7" s="44" t="s">
        <v>137</v>
      </c>
      <c r="O7" s="44" t="s">
        <v>138</v>
      </c>
      <c r="P7" s="44" t="s">
        <v>139</v>
      </c>
      <c r="Q7" s="45" t="s">
        <v>131</v>
      </c>
      <c r="R7" s="45" t="s">
        <v>140</v>
      </c>
    </row>
    <row r="8" customFormat="false" ht="12.75" hidden="false" customHeight="false" outlineLevel="0" collapsed="false">
      <c r="B8" s="46" t="s">
        <v>141</v>
      </c>
      <c r="C8" s="46" t="s">
        <v>141</v>
      </c>
      <c r="D8" s="46" t="s">
        <v>141</v>
      </c>
      <c r="E8" s="47" t="s">
        <v>141</v>
      </c>
      <c r="F8" s="46" t="s">
        <v>141</v>
      </c>
      <c r="G8" s="46" t="s">
        <v>141</v>
      </c>
      <c r="H8" s="46" t="s">
        <v>141</v>
      </c>
      <c r="I8" s="47" t="s">
        <v>141</v>
      </c>
      <c r="J8" s="46" t="s">
        <v>141</v>
      </c>
      <c r="K8" s="46" t="s">
        <v>141</v>
      </c>
      <c r="L8" s="46" t="s">
        <v>141</v>
      </c>
      <c r="M8" s="46" t="s">
        <v>141</v>
      </c>
      <c r="N8" s="46" t="s">
        <v>141</v>
      </c>
      <c r="O8" s="46" t="s">
        <v>141</v>
      </c>
      <c r="P8" s="46" t="s">
        <v>141</v>
      </c>
      <c r="Q8" s="46" t="s">
        <v>141</v>
      </c>
      <c r="R8" s="47" t="s">
        <v>141</v>
      </c>
    </row>
    <row r="9" customFormat="false" ht="12.75" hidden="false" customHeight="false" outlineLevel="0" collapsed="false">
      <c r="B9" s="48"/>
      <c r="C9" s="48"/>
      <c r="D9" s="48"/>
      <c r="E9" s="49"/>
      <c r="F9" s="48"/>
      <c r="G9" s="48"/>
      <c r="H9" s="48"/>
      <c r="I9" s="49"/>
      <c r="J9" s="48"/>
      <c r="K9" s="48"/>
      <c r="L9" s="48"/>
      <c r="M9" s="49"/>
      <c r="N9" s="48"/>
      <c r="O9" s="48"/>
      <c r="P9" s="48"/>
      <c r="Q9" s="50"/>
      <c r="R9" s="51"/>
    </row>
    <row r="10" customFormat="false" ht="12.75" hidden="false" customHeight="false" outlineLevel="0" collapsed="false">
      <c r="A10" s="52" t="s">
        <v>142</v>
      </c>
      <c r="B10" s="53" t="n">
        <v>71100</v>
      </c>
      <c r="C10" s="53" t="n">
        <f aca="false">+B34</f>
        <v>72400</v>
      </c>
      <c r="D10" s="53" t="n">
        <f aca="false">+C34</f>
        <v>70600</v>
      </c>
      <c r="E10" s="54" t="n">
        <f aca="false">+B10</f>
        <v>71100</v>
      </c>
      <c r="F10" s="53" t="n">
        <f aca="false">+D34</f>
        <v>78200</v>
      </c>
      <c r="G10" s="53" t="n">
        <f aca="false">F34</f>
        <v>76200</v>
      </c>
      <c r="H10" s="53" t="n">
        <f aca="false">G34</f>
        <v>75700</v>
      </c>
      <c r="I10" s="54" t="n">
        <f aca="false">+F10</f>
        <v>78200</v>
      </c>
      <c r="J10" s="53" t="n">
        <f aca="false">+H34</f>
        <v>75700</v>
      </c>
      <c r="K10" s="53" t="n">
        <f aca="false">J34</f>
        <v>75700</v>
      </c>
      <c r="L10" s="53" t="n">
        <f aca="false">K34</f>
        <v>75700</v>
      </c>
      <c r="M10" s="54" t="n">
        <f aca="false">+J10</f>
        <v>75700</v>
      </c>
      <c r="N10" s="53" t="n">
        <f aca="false">+L34</f>
        <v>75700</v>
      </c>
      <c r="O10" s="53" t="n">
        <f aca="false">N34</f>
        <v>75700</v>
      </c>
      <c r="P10" s="53" t="n">
        <f aca="false">O34</f>
        <v>75700</v>
      </c>
      <c r="Q10" s="54" t="n">
        <f aca="false">+N10</f>
        <v>75700</v>
      </c>
      <c r="R10" s="55" t="n">
        <f aca="false">+B10</f>
        <v>71100</v>
      </c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</row>
    <row r="11" customFormat="false" ht="12.75" hidden="false" customHeight="false" outlineLevel="0" collapsed="false">
      <c r="A11" s="57"/>
      <c r="B11" s="58"/>
      <c r="C11" s="58"/>
      <c r="D11" s="58"/>
      <c r="E11" s="59"/>
      <c r="F11" s="58"/>
      <c r="G11" s="58"/>
      <c r="H11" s="58"/>
      <c r="I11" s="59"/>
      <c r="J11" s="58"/>
      <c r="K11" s="58"/>
      <c r="L11" s="58"/>
      <c r="M11" s="59"/>
      <c r="N11" s="58"/>
      <c r="O11" s="58"/>
      <c r="P11" s="58"/>
      <c r="Q11" s="59"/>
      <c r="R11" s="60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</row>
    <row r="12" customFormat="false" ht="12.75" hidden="false" customHeight="false" outlineLevel="0" collapsed="false">
      <c r="A12" s="61" t="s">
        <v>143</v>
      </c>
      <c r="B12" s="58"/>
      <c r="C12" s="58"/>
      <c r="D12" s="58"/>
      <c r="E12" s="59"/>
      <c r="F12" s="58"/>
      <c r="G12" s="58"/>
      <c r="H12" s="58"/>
      <c r="I12" s="59"/>
      <c r="J12" s="58"/>
      <c r="K12" s="58"/>
      <c r="L12" s="58"/>
      <c r="M12" s="59"/>
      <c r="N12" s="58"/>
      <c r="O12" s="58"/>
      <c r="P12" s="58"/>
      <c r="Q12" s="59"/>
      <c r="R12" s="60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6"/>
    </row>
    <row r="13" customFormat="false" ht="12.75" hidden="false" customHeight="false" outlineLevel="0" collapsed="false">
      <c r="A13" s="57" t="s">
        <v>144</v>
      </c>
      <c r="B13" s="58" t="n">
        <v>5100</v>
      </c>
      <c r="C13" s="58" t="n">
        <v>5200</v>
      </c>
      <c r="D13" s="58" t="n">
        <v>5300</v>
      </c>
      <c r="E13" s="59" t="n">
        <f aca="false">SUM(B13:D13)</f>
        <v>15600</v>
      </c>
      <c r="F13" s="58" t="n">
        <v>4900</v>
      </c>
      <c r="G13" s="58" t="n">
        <v>5200</v>
      </c>
      <c r="H13" s="58" t="n">
        <v>0</v>
      </c>
      <c r="I13" s="59" t="n">
        <f aca="false">SUM(F13:H13)</f>
        <v>10100</v>
      </c>
      <c r="J13" s="58" t="n">
        <v>0</v>
      </c>
      <c r="K13" s="58" t="n">
        <v>0</v>
      </c>
      <c r="L13" s="58" t="n">
        <v>0</v>
      </c>
      <c r="M13" s="59" t="n">
        <f aca="false">SUM(J13:L13)</f>
        <v>0</v>
      </c>
      <c r="N13" s="58" t="n">
        <v>0</v>
      </c>
      <c r="O13" s="58" t="n">
        <v>0</v>
      </c>
      <c r="P13" s="58" t="n">
        <v>0</v>
      </c>
      <c r="Q13" s="59" t="n">
        <f aca="false">SUM(N13:P13)</f>
        <v>0</v>
      </c>
      <c r="R13" s="60" t="n">
        <f aca="false">+E13+I13+M13+Q13</f>
        <v>25700</v>
      </c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</row>
    <row r="14" customFormat="false" ht="12.75" hidden="false" customHeight="false" outlineLevel="0" collapsed="false">
      <c r="A14" s="57" t="s">
        <v>145</v>
      </c>
      <c r="B14" s="58" t="n">
        <v>5400</v>
      </c>
      <c r="C14" s="58" t="n">
        <v>5500</v>
      </c>
      <c r="D14" s="58" t="n">
        <v>5400</v>
      </c>
      <c r="E14" s="59" t="n">
        <f aca="false">SUM(B14:D14)</f>
        <v>16300</v>
      </c>
      <c r="F14" s="58" t="n">
        <v>5700</v>
      </c>
      <c r="G14" s="58" t="n">
        <v>5600</v>
      </c>
      <c r="H14" s="58" t="n">
        <v>0</v>
      </c>
      <c r="I14" s="59" t="n">
        <f aca="false">SUM(F14:H14)</f>
        <v>11300</v>
      </c>
      <c r="J14" s="58" t="n">
        <v>0</v>
      </c>
      <c r="K14" s="58" t="n">
        <v>0</v>
      </c>
      <c r="L14" s="58" t="n">
        <v>0</v>
      </c>
      <c r="M14" s="59" t="n">
        <f aca="false">SUM(J14:L14)</f>
        <v>0</v>
      </c>
      <c r="N14" s="58" t="n">
        <v>0</v>
      </c>
      <c r="O14" s="58" t="n">
        <v>0</v>
      </c>
      <c r="P14" s="58" t="n">
        <v>0</v>
      </c>
      <c r="Q14" s="59" t="n">
        <f aca="false">SUM(N14:P14)</f>
        <v>0</v>
      </c>
      <c r="R14" s="60" t="n">
        <f aca="false">+E14+I14+M14+Q14</f>
        <v>27600</v>
      </c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</row>
    <row r="15" customFormat="false" ht="12.75" hidden="false" customHeight="false" outlineLevel="0" collapsed="false">
      <c r="A15" s="57" t="s">
        <v>146</v>
      </c>
      <c r="B15" s="58" t="n">
        <v>100</v>
      </c>
      <c r="C15" s="58" t="n">
        <v>100</v>
      </c>
      <c r="D15" s="58" t="n">
        <v>100</v>
      </c>
      <c r="E15" s="59" t="n">
        <f aca="false">SUM(B15:D15)</f>
        <v>300</v>
      </c>
      <c r="F15" s="58" t="n">
        <v>100</v>
      </c>
      <c r="G15" s="58" t="n">
        <v>100</v>
      </c>
      <c r="H15" s="58" t="n">
        <v>0</v>
      </c>
      <c r="I15" s="59" t="n">
        <f aca="false">SUM(F15:H15)</f>
        <v>200</v>
      </c>
      <c r="J15" s="58" t="n">
        <v>0</v>
      </c>
      <c r="K15" s="58" t="n">
        <v>0</v>
      </c>
      <c r="L15" s="58" t="n">
        <v>0</v>
      </c>
      <c r="M15" s="59" t="n">
        <f aca="false">SUM(J15:L15)</f>
        <v>0</v>
      </c>
      <c r="N15" s="58" t="n">
        <v>0</v>
      </c>
      <c r="O15" s="58" t="n">
        <v>0</v>
      </c>
      <c r="P15" s="58" t="n">
        <v>0</v>
      </c>
      <c r="Q15" s="59" t="n">
        <f aca="false">SUM(N15:P15)</f>
        <v>0</v>
      </c>
      <c r="R15" s="60" t="n">
        <f aca="false">+E15+I15+M15+Q15</f>
        <v>500</v>
      </c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</row>
    <row r="16" customFormat="false" ht="12.75" hidden="false" customHeight="false" outlineLevel="0" collapsed="false">
      <c r="A16" s="57" t="s">
        <v>147</v>
      </c>
      <c r="B16" s="58" t="n">
        <v>300</v>
      </c>
      <c r="C16" s="58" t="n">
        <v>200</v>
      </c>
      <c r="D16" s="58" t="n">
        <v>200</v>
      </c>
      <c r="E16" s="59" t="n">
        <f aca="false">SUM(B16:D16)</f>
        <v>700</v>
      </c>
      <c r="F16" s="58" t="n">
        <v>200</v>
      </c>
      <c r="G16" s="58" t="n">
        <v>100</v>
      </c>
      <c r="H16" s="58" t="n">
        <v>0</v>
      </c>
      <c r="I16" s="59" t="n">
        <f aca="false">SUM(F16:H16)</f>
        <v>300</v>
      </c>
      <c r="J16" s="58" t="n">
        <v>0</v>
      </c>
      <c r="K16" s="58" t="n">
        <v>0</v>
      </c>
      <c r="L16" s="58" t="n">
        <v>0</v>
      </c>
      <c r="M16" s="59" t="n">
        <f aca="false">SUM(J16:L16)</f>
        <v>0</v>
      </c>
      <c r="N16" s="58" t="n">
        <v>0</v>
      </c>
      <c r="O16" s="58" t="n">
        <v>0</v>
      </c>
      <c r="P16" s="58" t="n">
        <v>0</v>
      </c>
      <c r="Q16" s="59" t="n">
        <f aca="false">SUM(N16:P16)</f>
        <v>0</v>
      </c>
      <c r="R16" s="60" t="n">
        <f aca="false">+E16+I16+M16+Q16</f>
        <v>1000</v>
      </c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  <c r="IV16" s="56"/>
      <c r="IW16" s="56"/>
    </row>
    <row r="17" customFormat="false" ht="12.75" hidden="false" customHeight="false" outlineLevel="0" collapsed="false">
      <c r="A17" s="57" t="s">
        <v>148</v>
      </c>
      <c r="B17" s="58" t="n">
        <v>7900</v>
      </c>
      <c r="C17" s="58" t="n">
        <v>2000</v>
      </c>
      <c r="D17" s="58" t="n">
        <v>34200</v>
      </c>
      <c r="E17" s="59" t="n">
        <f aca="false">SUM(B17:D17)</f>
        <v>44100</v>
      </c>
      <c r="F17" s="58" t="n">
        <v>11400</v>
      </c>
      <c r="G17" s="58" t="n">
        <v>700</v>
      </c>
      <c r="H17" s="58" t="n">
        <v>0</v>
      </c>
      <c r="I17" s="59" t="n">
        <f aca="false">SUM(F17:H17)</f>
        <v>12100</v>
      </c>
      <c r="J17" s="58" t="n">
        <v>0</v>
      </c>
      <c r="K17" s="58" t="n">
        <v>0</v>
      </c>
      <c r="L17" s="58" t="n">
        <v>0</v>
      </c>
      <c r="M17" s="59" t="n">
        <f aca="false">SUM(J17:L17)</f>
        <v>0</v>
      </c>
      <c r="N17" s="58" t="n">
        <v>0</v>
      </c>
      <c r="O17" s="58" t="n">
        <v>0</v>
      </c>
      <c r="P17" s="58" t="n">
        <v>0</v>
      </c>
      <c r="Q17" s="59" t="n">
        <f aca="false">SUM(N17:P17)</f>
        <v>0</v>
      </c>
      <c r="R17" s="60" t="n">
        <f aca="false">+E17+I17+M17+Q17</f>
        <v>56200</v>
      </c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  <c r="IW17" s="56"/>
    </row>
    <row r="18" customFormat="false" ht="12.75" hidden="false" customHeight="false" outlineLevel="0" collapsed="false">
      <c r="A18" s="57" t="s">
        <v>149</v>
      </c>
      <c r="B18" s="58" t="n">
        <v>22900</v>
      </c>
      <c r="C18" s="58" t="n">
        <v>21800</v>
      </c>
      <c r="D18" s="58" t="n">
        <v>12300</v>
      </c>
      <c r="E18" s="59" t="n">
        <f aca="false">SUM(B18:D18)</f>
        <v>57000</v>
      </c>
      <c r="F18" s="58" t="n">
        <v>6000</v>
      </c>
      <c r="G18" s="58" t="n">
        <v>11700</v>
      </c>
      <c r="H18" s="58" t="n">
        <v>0</v>
      </c>
      <c r="I18" s="59" t="n">
        <f aca="false">SUM(F18:H18)</f>
        <v>17700</v>
      </c>
      <c r="J18" s="58" t="n">
        <v>0</v>
      </c>
      <c r="K18" s="58" t="n">
        <v>0</v>
      </c>
      <c r="L18" s="58" t="n">
        <v>0</v>
      </c>
      <c r="M18" s="59" t="n">
        <f aca="false">SUM(J18:L18)</f>
        <v>0</v>
      </c>
      <c r="N18" s="58" t="n">
        <v>0</v>
      </c>
      <c r="O18" s="58" t="n">
        <v>0</v>
      </c>
      <c r="P18" s="58" t="n">
        <v>0</v>
      </c>
      <c r="Q18" s="59" t="n">
        <f aca="false">SUM(N18:P18)</f>
        <v>0</v>
      </c>
      <c r="R18" s="60" t="n">
        <f aca="false">+E18+I18+M18+Q18</f>
        <v>74700</v>
      </c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56"/>
    </row>
    <row r="19" customFormat="false" ht="12.75" hidden="false" customHeight="false" outlineLevel="0" collapsed="false">
      <c r="A19" s="57" t="s">
        <v>150</v>
      </c>
      <c r="B19" s="62" t="n">
        <v>0</v>
      </c>
      <c r="C19" s="62" t="n">
        <v>0</v>
      </c>
      <c r="D19" s="62" t="n">
        <v>0</v>
      </c>
      <c r="E19" s="59" t="n">
        <f aca="false">SUM(B19:D19)</f>
        <v>0</v>
      </c>
      <c r="F19" s="62" t="n">
        <v>0</v>
      </c>
      <c r="G19" s="62" t="n">
        <v>0</v>
      </c>
      <c r="H19" s="62" t="n">
        <v>0</v>
      </c>
      <c r="I19" s="63" t="n">
        <f aca="false">SUM(F19:H19)</f>
        <v>0</v>
      </c>
      <c r="J19" s="62" t="n">
        <v>0</v>
      </c>
      <c r="K19" s="62" t="n">
        <v>0</v>
      </c>
      <c r="L19" s="62"/>
      <c r="M19" s="63" t="n">
        <f aca="false">SUM(J19:L19)</f>
        <v>0</v>
      </c>
      <c r="N19" s="62" t="n">
        <v>0</v>
      </c>
      <c r="O19" s="62" t="n">
        <v>0</v>
      </c>
      <c r="P19" s="62" t="n">
        <v>0</v>
      </c>
      <c r="Q19" s="63" t="n">
        <f aca="false">SUM(N19:P19)</f>
        <v>0</v>
      </c>
      <c r="R19" s="63" t="n">
        <f aca="false">+E19+I19+M19+Q19</f>
        <v>0</v>
      </c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  <c r="IW19" s="56"/>
    </row>
    <row r="20" customFormat="false" ht="12.75" hidden="false" customHeight="false" outlineLevel="0" collapsed="false">
      <c r="A20" s="52" t="s">
        <v>151</v>
      </c>
      <c r="B20" s="64" t="n">
        <f aca="false">SUM(B13:B19)</f>
        <v>41700</v>
      </c>
      <c r="C20" s="64" t="n">
        <f aca="false">SUM(C13:C19)</f>
        <v>34800</v>
      </c>
      <c r="D20" s="64" t="n">
        <f aca="false">SUM(D13:D19)</f>
        <v>57500</v>
      </c>
      <c r="E20" s="54" t="n">
        <f aca="false">SUM(E13:E19)</f>
        <v>134000</v>
      </c>
      <c r="F20" s="64" t="n">
        <f aca="false">SUM(F13:F19)</f>
        <v>28300</v>
      </c>
      <c r="G20" s="64" t="n">
        <f aca="false">SUM(G13:G19)</f>
        <v>23400</v>
      </c>
      <c r="H20" s="64" t="n">
        <f aca="false">SUM(H13:H19)</f>
        <v>0</v>
      </c>
      <c r="I20" s="54" t="n">
        <f aca="false">SUM(I13:I19)</f>
        <v>51700</v>
      </c>
      <c r="J20" s="64" t="n">
        <f aca="false">SUM(J13:J19)</f>
        <v>0</v>
      </c>
      <c r="K20" s="64" t="n">
        <f aca="false">SUM(K13:K19)</f>
        <v>0</v>
      </c>
      <c r="L20" s="64" t="n">
        <f aca="false">SUM(L13:L19)</f>
        <v>0</v>
      </c>
      <c r="M20" s="54" t="n">
        <f aca="false">SUM(M13:M19)</f>
        <v>0</v>
      </c>
      <c r="N20" s="64" t="n">
        <f aca="false">SUM(N13:N19)</f>
        <v>0</v>
      </c>
      <c r="O20" s="64" t="n">
        <f aca="false">SUM(O13:O19)</f>
        <v>0</v>
      </c>
      <c r="P20" s="64" t="n">
        <f aca="false">SUM(P13:P19)</f>
        <v>0</v>
      </c>
      <c r="Q20" s="54" t="n">
        <f aca="false">SUM(Q13:Q19)</f>
        <v>0</v>
      </c>
      <c r="R20" s="54" t="n">
        <f aca="false">SUM(R13:R19)</f>
        <v>185700</v>
      </c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</row>
    <row r="21" customFormat="false" ht="12.75" hidden="false" customHeight="false" outlineLevel="0" collapsed="false">
      <c r="A21" s="57"/>
      <c r="B21" s="58"/>
      <c r="C21" s="58"/>
      <c r="D21" s="58"/>
      <c r="E21" s="59"/>
      <c r="F21" s="58"/>
      <c r="G21" s="58"/>
      <c r="H21" s="58"/>
      <c r="I21" s="59"/>
      <c r="J21" s="58"/>
      <c r="K21" s="58"/>
      <c r="L21" s="58"/>
      <c r="M21" s="59"/>
      <c r="N21" s="58"/>
      <c r="O21" s="58"/>
      <c r="P21" s="58"/>
      <c r="Q21" s="59"/>
      <c r="R21" s="60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</row>
    <row r="22" customFormat="false" ht="12.75" hidden="false" customHeight="false" outlineLevel="0" collapsed="false">
      <c r="A22" s="61" t="s">
        <v>152</v>
      </c>
      <c r="B22" s="58"/>
      <c r="C22" s="58"/>
      <c r="D22" s="58"/>
      <c r="E22" s="59"/>
      <c r="F22" s="58"/>
      <c r="G22" s="58"/>
      <c r="H22" s="58"/>
      <c r="I22" s="59"/>
      <c r="J22" s="58"/>
      <c r="K22" s="58"/>
      <c r="L22" s="58"/>
      <c r="M22" s="59"/>
      <c r="N22" s="58"/>
      <c r="O22" s="58"/>
      <c r="P22" s="58"/>
      <c r="Q22" s="59"/>
      <c r="R22" s="60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</row>
    <row r="23" customFormat="false" ht="12.75" hidden="false" customHeight="false" outlineLevel="0" collapsed="false">
      <c r="A23" s="57" t="s">
        <v>153</v>
      </c>
      <c r="B23" s="65" t="n">
        <v>-7800</v>
      </c>
      <c r="C23" s="65" t="n">
        <v>-7900</v>
      </c>
      <c r="D23" s="65" t="n">
        <v>100</v>
      </c>
      <c r="E23" s="59" t="n">
        <f aca="false">SUM(B23:D23)</f>
        <v>-15600</v>
      </c>
      <c r="F23" s="65" t="n">
        <v>1200</v>
      </c>
      <c r="G23" s="65" t="n">
        <v>7100</v>
      </c>
      <c r="H23" s="65" t="n">
        <v>0</v>
      </c>
      <c r="I23" s="59" t="n">
        <f aca="false">SUM(F23:H23)</f>
        <v>8300</v>
      </c>
      <c r="J23" s="65" t="n">
        <v>0</v>
      </c>
      <c r="K23" s="65" t="n">
        <v>0</v>
      </c>
      <c r="L23" s="65" t="n">
        <v>0</v>
      </c>
      <c r="M23" s="59" t="n">
        <f aca="false">SUM(J23:L23)</f>
        <v>0</v>
      </c>
      <c r="N23" s="65" t="n">
        <v>0</v>
      </c>
      <c r="O23" s="65" t="n">
        <v>0</v>
      </c>
      <c r="P23" s="65" t="n">
        <v>0</v>
      </c>
      <c r="Q23" s="59" t="n">
        <f aca="false">SUM(N23:P23)</f>
        <v>0</v>
      </c>
      <c r="R23" s="60" t="n">
        <f aca="false">+E23+I23+M23+Q23</f>
        <v>-7300</v>
      </c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</row>
    <row r="24" customFormat="false" ht="12.75" hidden="false" customHeight="false" outlineLevel="0" collapsed="false">
      <c r="A24" s="57" t="s">
        <v>154</v>
      </c>
      <c r="B24" s="65" t="n">
        <v>-12100</v>
      </c>
      <c r="C24" s="65" t="n">
        <v>-11600</v>
      </c>
      <c r="D24" s="65" t="n">
        <v>-12200</v>
      </c>
      <c r="E24" s="59" t="n">
        <f aca="false">SUM(B24:D24)</f>
        <v>-35900</v>
      </c>
      <c r="F24" s="65" t="n">
        <v>-11400</v>
      </c>
      <c r="G24" s="65" t="n">
        <v>-9900</v>
      </c>
      <c r="H24" s="65" t="n">
        <v>0</v>
      </c>
      <c r="I24" s="59" t="n">
        <f aca="false">SUM(F24:H24)</f>
        <v>-21300</v>
      </c>
      <c r="J24" s="65" t="n">
        <v>0</v>
      </c>
      <c r="K24" s="65" t="n">
        <v>0</v>
      </c>
      <c r="L24" s="65" t="n">
        <v>0</v>
      </c>
      <c r="M24" s="59" t="n">
        <f aca="false">SUM(J24:L24)</f>
        <v>0</v>
      </c>
      <c r="N24" s="65" t="n">
        <v>0</v>
      </c>
      <c r="O24" s="65" t="n">
        <v>0</v>
      </c>
      <c r="P24" s="65" t="n">
        <v>0</v>
      </c>
      <c r="Q24" s="59" t="n">
        <f aca="false">SUM(N24:P24)</f>
        <v>0</v>
      </c>
      <c r="R24" s="60" t="n">
        <f aca="false">+E24+I24+M24+Q24</f>
        <v>-57200</v>
      </c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</row>
    <row r="25" customFormat="false" ht="12.75" hidden="false" customHeight="false" outlineLevel="0" collapsed="false">
      <c r="A25" s="57" t="s">
        <v>155</v>
      </c>
      <c r="B25" s="65" t="n">
        <v>-1200</v>
      </c>
      <c r="C25" s="65" t="n">
        <v>0</v>
      </c>
      <c r="D25" s="65" t="n">
        <v>0</v>
      </c>
      <c r="E25" s="59" t="n">
        <f aca="false">SUM(B25:D25)</f>
        <v>-1200</v>
      </c>
      <c r="F25" s="65" t="n">
        <v>-400</v>
      </c>
      <c r="G25" s="65" t="n">
        <v>0</v>
      </c>
      <c r="H25" s="65" t="n">
        <v>0</v>
      </c>
      <c r="I25" s="59" t="n">
        <f aca="false">SUM(F25:H25)</f>
        <v>-400</v>
      </c>
      <c r="J25" s="65" t="n">
        <v>0</v>
      </c>
      <c r="K25" s="65" t="n">
        <v>0</v>
      </c>
      <c r="L25" s="65" t="n">
        <v>0</v>
      </c>
      <c r="M25" s="59" t="n">
        <f aca="false">SUM(J25:L25)</f>
        <v>0</v>
      </c>
      <c r="N25" s="65" t="n">
        <v>0</v>
      </c>
      <c r="O25" s="65" t="n">
        <v>0</v>
      </c>
      <c r="P25" s="65" t="n">
        <v>0</v>
      </c>
      <c r="Q25" s="59" t="n">
        <f aca="false">SUM(N25:P25)</f>
        <v>0</v>
      </c>
      <c r="R25" s="60" t="n">
        <f aca="false">+E25+I25+M25+Q25</f>
        <v>-1600</v>
      </c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  <c r="IW25" s="56"/>
    </row>
    <row r="26" customFormat="false" ht="12.75" hidden="false" customHeight="false" outlineLevel="0" collapsed="false">
      <c r="A26" s="57" t="s">
        <v>156</v>
      </c>
      <c r="B26" s="65" t="n">
        <v>0</v>
      </c>
      <c r="C26" s="65" t="n">
        <v>0</v>
      </c>
      <c r="D26" s="65" t="n">
        <v>0</v>
      </c>
      <c r="E26" s="59" t="n">
        <f aca="false">SUM(B26:D26)</f>
        <v>0</v>
      </c>
      <c r="F26" s="65" t="n">
        <v>-10400</v>
      </c>
      <c r="G26" s="65" t="n">
        <v>-5000</v>
      </c>
      <c r="H26" s="65" t="n">
        <v>0</v>
      </c>
      <c r="I26" s="59" t="n">
        <f aca="false">SUM(F26:H26)</f>
        <v>-15400</v>
      </c>
      <c r="J26" s="65" t="n">
        <v>0</v>
      </c>
      <c r="K26" s="65" t="n">
        <v>0</v>
      </c>
      <c r="L26" s="65" t="n">
        <v>0</v>
      </c>
      <c r="M26" s="59" t="n">
        <f aca="false">SUM(J26:L26)</f>
        <v>0</v>
      </c>
      <c r="N26" s="65" t="n">
        <v>0</v>
      </c>
      <c r="O26" s="65" t="n">
        <v>0</v>
      </c>
      <c r="P26" s="65" t="n">
        <v>0</v>
      </c>
      <c r="Q26" s="59" t="n">
        <f aca="false">SUM(N26:P26)</f>
        <v>0</v>
      </c>
      <c r="R26" s="60" t="n">
        <f aca="false">+E26+I26+M26+Q26</f>
        <v>-15400</v>
      </c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  <c r="IW26" s="56"/>
    </row>
    <row r="27" customFormat="false" ht="12.75" hidden="false" customHeight="false" outlineLevel="0" collapsed="false">
      <c r="A27" s="57" t="s">
        <v>157</v>
      </c>
      <c r="B27" s="65" t="n">
        <v>-22900</v>
      </c>
      <c r="C27" s="65" t="n">
        <v>-21800</v>
      </c>
      <c r="D27" s="65" t="n">
        <v>-12300</v>
      </c>
      <c r="E27" s="59" t="n">
        <f aca="false">SUM(B27:D27)</f>
        <v>-57000</v>
      </c>
      <c r="F27" s="65" t="n">
        <v>-6000</v>
      </c>
      <c r="G27" s="65" t="n">
        <v>-11700</v>
      </c>
      <c r="H27" s="65" t="n">
        <v>0</v>
      </c>
      <c r="I27" s="59" t="n">
        <f aca="false">SUM(F27:H27)</f>
        <v>-17700</v>
      </c>
      <c r="J27" s="65" t="n">
        <v>0</v>
      </c>
      <c r="K27" s="65" t="n">
        <v>0</v>
      </c>
      <c r="L27" s="65" t="n">
        <v>0</v>
      </c>
      <c r="M27" s="59" t="n">
        <f aca="false">SUM(J27:L27)</f>
        <v>0</v>
      </c>
      <c r="N27" s="65" t="n">
        <v>0</v>
      </c>
      <c r="O27" s="65" t="n">
        <v>0</v>
      </c>
      <c r="P27" s="65" t="n">
        <v>0</v>
      </c>
      <c r="Q27" s="59" t="n">
        <f aca="false">SUM(N27:P27)</f>
        <v>0</v>
      </c>
      <c r="R27" s="60" t="n">
        <f aca="false">+E27+I27+M27+Q27</f>
        <v>-74700</v>
      </c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  <c r="IW27" s="56"/>
    </row>
    <row r="28" customFormat="false" ht="12.75" hidden="false" customHeight="false" outlineLevel="0" collapsed="false">
      <c r="A28" s="57" t="s">
        <v>158</v>
      </c>
      <c r="B28" s="65" t="n">
        <v>3600</v>
      </c>
      <c r="C28" s="65" t="n">
        <v>4700</v>
      </c>
      <c r="D28" s="65" t="n">
        <v>-25500</v>
      </c>
      <c r="E28" s="59" t="n">
        <f aca="false">SUM(B28:D28)</f>
        <v>-17200</v>
      </c>
      <c r="F28" s="65" t="n">
        <v>-3300</v>
      </c>
      <c r="G28" s="65" t="n">
        <v>-4400</v>
      </c>
      <c r="H28" s="65" t="n">
        <v>0</v>
      </c>
      <c r="I28" s="59" t="n">
        <f aca="false">SUM(F28:H28)</f>
        <v>-7700</v>
      </c>
      <c r="J28" s="65" t="n">
        <v>0</v>
      </c>
      <c r="K28" s="65" t="n">
        <v>0</v>
      </c>
      <c r="L28" s="65" t="n">
        <v>0</v>
      </c>
      <c r="M28" s="59" t="n">
        <f aca="false">SUM(J28:L28)</f>
        <v>0</v>
      </c>
      <c r="N28" s="65" t="n">
        <v>0</v>
      </c>
      <c r="O28" s="65" t="n">
        <v>0</v>
      </c>
      <c r="P28" s="65" t="n">
        <v>0</v>
      </c>
      <c r="Q28" s="59" t="n">
        <f aca="false">SUM(N28:P28)</f>
        <v>0</v>
      </c>
      <c r="R28" s="60" t="n">
        <f aca="false">+E28+I28+M28+Q28</f>
        <v>-24900</v>
      </c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  <c r="IW28" s="56"/>
    </row>
    <row r="29" customFormat="false" ht="12.75" hidden="false" customHeight="false" outlineLevel="0" collapsed="false">
      <c r="A29" s="57" t="s">
        <v>159</v>
      </c>
      <c r="B29" s="65" t="n">
        <v>0</v>
      </c>
      <c r="C29" s="65" t="n">
        <v>0</v>
      </c>
      <c r="D29" s="65" t="n">
        <v>0</v>
      </c>
      <c r="E29" s="59" t="n">
        <f aca="false">SUM(B29:D29)</f>
        <v>0</v>
      </c>
      <c r="F29" s="65" t="n">
        <v>0</v>
      </c>
      <c r="G29" s="65" t="n">
        <v>0</v>
      </c>
      <c r="H29" s="65" t="n">
        <v>0</v>
      </c>
      <c r="I29" s="59" t="n">
        <f aca="false">SUM(F29:H29)</f>
        <v>0</v>
      </c>
      <c r="J29" s="65" t="n">
        <v>0</v>
      </c>
      <c r="K29" s="65" t="n">
        <v>0</v>
      </c>
      <c r="L29" s="65" t="n">
        <v>0</v>
      </c>
      <c r="M29" s="59" t="n">
        <f aca="false">SUM(J29:L29)</f>
        <v>0</v>
      </c>
      <c r="N29" s="65" t="n">
        <v>0</v>
      </c>
      <c r="O29" s="65" t="n">
        <v>0</v>
      </c>
      <c r="P29" s="65" t="n">
        <v>0</v>
      </c>
      <c r="Q29" s="59" t="n">
        <f aca="false">SUM(N29:P29)</f>
        <v>0</v>
      </c>
      <c r="R29" s="60" t="n">
        <f aca="false">+E29+I29+M29+Q29</f>
        <v>0</v>
      </c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  <c r="IW29" s="56"/>
    </row>
    <row r="30" customFormat="false" ht="12.75" hidden="false" customHeight="false" outlineLevel="0" collapsed="false">
      <c r="A30" s="57" t="s">
        <v>160</v>
      </c>
      <c r="B30" s="65" t="n">
        <v>0</v>
      </c>
      <c r="C30" s="65" t="n">
        <v>0</v>
      </c>
      <c r="D30" s="65" t="n">
        <v>0</v>
      </c>
      <c r="E30" s="59" t="n">
        <f aca="false">SUM(B30:D30)</f>
        <v>0</v>
      </c>
      <c r="F30" s="65" t="n">
        <v>0</v>
      </c>
      <c r="G30" s="65" t="n">
        <v>0</v>
      </c>
      <c r="H30" s="65" t="n">
        <v>0</v>
      </c>
      <c r="I30" s="59" t="n">
        <f aca="false">SUM(F30:H30)</f>
        <v>0</v>
      </c>
      <c r="J30" s="65" t="n">
        <v>0</v>
      </c>
      <c r="K30" s="65" t="n">
        <v>0</v>
      </c>
      <c r="L30" s="65" t="n">
        <v>0</v>
      </c>
      <c r="M30" s="59" t="n">
        <f aca="false">SUM(J30:L30)</f>
        <v>0</v>
      </c>
      <c r="N30" s="65" t="n">
        <v>0</v>
      </c>
      <c r="O30" s="65" t="n">
        <v>0</v>
      </c>
      <c r="P30" s="65" t="n">
        <v>0</v>
      </c>
      <c r="Q30" s="59" t="n">
        <f aca="false">SUM(N30:P30)</f>
        <v>0</v>
      </c>
      <c r="R30" s="60" t="n">
        <f aca="false">+E30+I30+M30+Q30</f>
        <v>0</v>
      </c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  <c r="IW30" s="56"/>
    </row>
    <row r="31" customFormat="false" ht="12.75" hidden="false" customHeight="false" outlineLevel="0" collapsed="false">
      <c r="A31" s="57" t="s">
        <v>161</v>
      </c>
      <c r="B31" s="66" t="n">
        <v>0</v>
      </c>
      <c r="C31" s="66" t="n">
        <v>0</v>
      </c>
      <c r="D31" s="66" t="n">
        <v>0</v>
      </c>
      <c r="E31" s="63" t="n">
        <f aca="false">SUM(B31:D31)</f>
        <v>0</v>
      </c>
      <c r="F31" s="66" t="n">
        <v>0</v>
      </c>
      <c r="G31" s="66" t="n">
        <v>0</v>
      </c>
      <c r="H31" s="66" t="n">
        <v>0</v>
      </c>
      <c r="I31" s="63" t="n">
        <f aca="false">SUM(F31:H31)</f>
        <v>0</v>
      </c>
      <c r="J31" s="66" t="n">
        <v>0</v>
      </c>
      <c r="K31" s="66" t="n">
        <v>0</v>
      </c>
      <c r="L31" s="66" t="n">
        <v>0</v>
      </c>
      <c r="M31" s="63" t="n">
        <f aca="false">SUM(J31:L31)</f>
        <v>0</v>
      </c>
      <c r="N31" s="66" t="n">
        <v>0</v>
      </c>
      <c r="O31" s="66" t="n">
        <v>0</v>
      </c>
      <c r="P31" s="66" t="n">
        <v>0</v>
      </c>
      <c r="Q31" s="63" t="n">
        <f aca="false">SUM(N31:P31)</f>
        <v>0</v>
      </c>
      <c r="R31" s="63" t="n">
        <f aca="false">+E31+I31+M31+Q31</f>
        <v>0</v>
      </c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  <c r="IW31" s="56"/>
    </row>
    <row r="32" customFormat="false" ht="12.75" hidden="false" customHeight="false" outlineLevel="0" collapsed="false">
      <c r="A32" s="52" t="s">
        <v>162</v>
      </c>
      <c r="B32" s="67" t="n">
        <f aca="false">SUM(B23:B31)</f>
        <v>-40400</v>
      </c>
      <c r="C32" s="67" t="n">
        <f aca="false">SUM(C23:C31)</f>
        <v>-36600</v>
      </c>
      <c r="D32" s="67" t="n">
        <f aca="false">SUM(D23:D31)</f>
        <v>-49900</v>
      </c>
      <c r="E32" s="68" t="n">
        <f aca="false">SUM(E23:E31)</f>
        <v>-126900</v>
      </c>
      <c r="F32" s="67" t="n">
        <f aca="false">SUM(F23:F31)</f>
        <v>-30300</v>
      </c>
      <c r="G32" s="67" t="n">
        <f aca="false">SUM(G23:G31)</f>
        <v>-23900</v>
      </c>
      <c r="H32" s="67" t="n">
        <f aca="false">SUM(H23:H31)</f>
        <v>0</v>
      </c>
      <c r="I32" s="68" t="n">
        <f aca="false">SUM(I23:I31)</f>
        <v>-54200</v>
      </c>
      <c r="J32" s="67" t="n">
        <f aca="false">SUM(J23:J31)</f>
        <v>0</v>
      </c>
      <c r="K32" s="67" t="n">
        <f aca="false">SUM(K23:K31)</f>
        <v>0</v>
      </c>
      <c r="L32" s="67" t="n">
        <f aca="false">SUM(L23:L31)</f>
        <v>0</v>
      </c>
      <c r="M32" s="68" t="n">
        <f aca="false">SUM(M23:M31)</f>
        <v>0</v>
      </c>
      <c r="N32" s="67" t="n">
        <f aca="false">SUM(N23:N31)</f>
        <v>0</v>
      </c>
      <c r="O32" s="67" t="n">
        <f aca="false">SUM(O23:O31)</f>
        <v>0</v>
      </c>
      <c r="P32" s="67" t="n">
        <f aca="false">SUM(P23:P31)</f>
        <v>0</v>
      </c>
      <c r="Q32" s="68" t="n">
        <f aca="false">SUM(Q23:Q31)</f>
        <v>0</v>
      </c>
      <c r="R32" s="68" t="n">
        <f aca="false">SUM(R23:R31)</f>
        <v>-181100</v>
      </c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  <c r="IW32" s="56"/>
    </row>
    <row r="33" customFormat="false" ht="12.75" hidden="false" customHeight="false" outlineLevel="0" collapsed="false">
      <c r="A33" s="57"/>
      <c r="B33" s="58"/>
      <c r="C33" s="58"/>
      <c r="D33" s="58"/>
      <c r="E33" s="59"/>
      <c r="F33" s="58"/>
      <c r="G33" s="58"/>
      <c r="H33" s="58"/>
      <c r="I33" s="59"/>
      <c r="J33" s="58"/>
      <c r="K33" s="58"/>
      <c r="L33" s="58"/>
      <c r="M33" s="59"/>
      <c r="N33" s="58"/>
      <c r="O33" s="58"/>
      <c r="P33" s="58"/>
      <c r="Q33" s="59"/>
      <c r="R33" s="60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  <c r="IW33" s="56"/>
    </row>
    <row r="34" customFormat="false" ht="12.75" hidden="false" customHeight="false" outlineLevel="0" collapsed="false">
      <c r="A34" s="52" t="s">
        <v>163</v>
      </c>
      <c r="B34" s="58" t="n">
        <f aca="false">+B10+B20+B32</f>
        <v>72400</v>
      </c>
      <c r="C34" s="58" t="n">
        <f aca="false">+C10+C20+C32</f>
        <v>70600</v>
      </c>
      <c r="D34" s="60" t="n">
        <f aca="false">+D10+D20+D32</f>
        <v>78200</v>
      </c>
      <c r="E34" s="59" t="n">
        <f aca="false">+E10+E20+E32</f>
        <v>78200</v>
      </c>
      <c r="F34" s="58" t="n">
        <f aca="false">+F10+F20+F32</f>
        <v>76200</v>
      </c>
      <c r="G34" s="58" t="n">
        <f aca="false">+G10+G20+G32</f>
        <v>75700</v>
      </c>
      <c r="H34" s="60" t="n">
        <f aca="false">+H10+H20+H32</f>
        <v>75700</v>
      </c>
      <c r="I34" s="59" t="n">
        <f aca="false">+I10+I20+I32</f>
        <v>75700</v>
      </c>
      <c r="J34" s="58" t="n">
        <f aca="false">+J10+J20+J32</f>
        <v>75700</v>
      </c>
      <c r="K34" s="58" t="n">
        <f aca="false">+K10+K20+K32</f>
        <v>75700</v>
      </c>
      <c r="L34" s="60" t="n">
        <f aca="false">+L10+L20+L32</f>
        <v>75700</v>
      </c>
      <c r="M34" s="59" t="n">
        <f aca="false">+M10+M20+M32</f>
        <v>75700</v>
      </c>
      <c r="N34" s="58" t="n">
        <f aca="false">+N10+N20+N32</f>
        <v>75700</v>
      </c>
      <c r="O34" s="58" t="n">
        <f aca="false">+O10+O20+O32</f>
        <v>75700</v>
      </c>
      <c r="P34" s="60" t="n">
        <f aca="false">+P10+P20+P32</f>
        <v>75700</v>
      </c>
      <c r="Q34" s="59" t="n">
        <f aca="false">+Q10+Q20+Q32</f>
        <v>75700</v>
      </c>
      <c r="R34" s="59" t="n">
        <f aca="false">+R10+R20+R32</f>
        <v>75700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  <c r="IW34" s="56"/>
    </row>
    <row r="35" customFormat="false" ht="12.75" hidden="false" customHeight="false" outlineLevel="0" collapsed="false">
      <c r="A35" s="57"/>
      <c r="B35" s="58"/>
      <c r="C35" s="58"/>
      <c r="D35" s="58"/>
      <c r="E35" s="59"/>
      <c r="F35" s="58"/>
      <c r="G35" s="58"/>
      <c r="H35" s="58"/>
      <c r="I35" s="59"/>
      <c r="J35" s="58"/>
      <c r="K35" s="58"/>
      <c r="L35" s="58"/>
      <c r="M35" s="59"/>
      <c r="N35" s="58"/>
      <c r="O35" s="58"/>
      <c r="P35" s="58"/>
      <c r="Q35" s="59"/>
      <c r="R35" s="60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  <c r="IW35" s="56"/>
    </row>
    <row r="36" customFormat="false" ht="12.75" hidden="false" customHeight="false" outlineLevel="0" collapsed="false">
      <c r="A36" s="69" t="s">
        <v>164</v>
      </c>
      <c r="B36" s="58" t="n">
        <f aca="false">+B34*$B$39</f>
        <v>105798.12</v>
      </c>
      <c r="C36" s="58" t="n">
        <f aca="false">+C34*$C$39</f>
        <v>101896.98</v>
      </c>
      <c r="D36" s="58" t="n">
        <f aca="false">+D34*$D$39</f>
        <v>110965.8</v>
      </c>
      <c r="E36" s="59" t="n">
        <f aca="false">+E34*$E$39</f>
        <v>110965.8</v>
      </c>
      <c r="F36" s="58" t="n">
        <f aca="false">+F34*$F$39</f>
        <v>109011.72</v>
      </c>
      <c r="G36" s="58" t="n">
        <f aca="false">+G34*$G$39</f>
        <v>107304.75</v>
      </c>
      <c r="H36" s="58" t="n">
        <f aca="false">+H34*$H$39</f>
        <v>110620.41</v>
      </c>
      <c r="I36" s="59" t="n">
        <f aca="false">+I34*$I$39</f>
        <v>110620.41</v>
      </c>
      <c r="J36" s="58" t="n">
        <f aca="false">+J34*$J$39</f>
        <v>110620.41</v>
      </c>
      <c r="K36" s="58" t="n">
        <f aca="false">+K34*$K$39</f>
        <v>110620.41</v>
      </c>
      <c r="L36" s="58" t="n">
        <f aca="false">+L34*$L$39</f>
        <v>110620.41</v>
      </c>
      <c r="M36" s="59" t="n">
        <f aca="false">+M34*$M$39</f>
        <v>110620.41</v>
      </c>
      <c r="N36" s="58" t="n">
        <f aca="false">+N34*$N$39</f>
        <v>110620.41</v>
      </c>
      <c r="O36" s="58" t="n">
        <f aca="false">+O34*$O$39</f>
        <v>110620.41</v>
      </c>
      <c r="P36" s="58" t="n">
        <f aca="false">+P34*$P$39</f>
        <v>110620.41</v>
      </c>
      <c r="Q36" s="59" t="n">
        <f aca="false">+Q34*$Q$39</f>
        <v>110620.41</v>
      </c>
      <c r="R36" s="59" t="n">
        <f aca="false">+R34*$R$39</f>
        <v>110620.41</v>
      </c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  <c r="IW36" s="56"/>
    </row>
    <row r="37" customFormat="false" ht="12.75" hidden="false" customHeight="false" outlineLevel="0" collapsed="false">
      <c r="A37" s="57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1"/>
      <c r="R37" s="70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  <c r="IW37" s="56"/>
    </row>
    <row r="38" customFormat="false" ht="12.75" hidden="false" customHeight="false" outlineLevel="0" collapsed="false">
      <c r="A38" s="72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2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  <c r="IW38" s="56"/>
    </row>
    <row r="39" customFormat="false" ht="12" hidden="false" customHeight="true" outlineLevel="0" collapsed="false">
      <c r="A39" s="56" t="s">
        <v>165</v>
      </c>
      <c r="B39" s="73" t="n">
        <v>1.4613</v>
      </c>
      <c r="C39" s="73" t="n">
        <v>1.4433</v>
      </c>
      <c r="D39" s="73" t="n">
        <v>1.419</v>
      </c>
      <c r="E39" s="73" t="n">
        <v>1.419</v>
      </c>
      <c r="F39" s="73" t="n">
        <v>1.4306</v>
      </c>
      <c r="G39" s="73" t="n">
        <v>1.4175</v>
      </c>
      <c r="H39" s="73" t="n">
        <v>1.4613</v>
      </c>
      <c r="I39" s="73" t="n">
        <v>1.4613</v>
      </c>
      <c r="J39" s="73" t="n">
        <v>1.4613</v>
      </c>
      <c r="K39" s="73" t="n">
        <v>1.4613</v>
      </c>
      <c r="L39" s="73" t="n">
        <v>1.4613</v>
      </c>
      <c r="M39" s="73" t="n">
        <v>1.4613</v>
      </c>
      <c r="N39" s="73" t="n">
        <v>1.4613</v>
      </c>
      <c r="O39" s="73" t="n">
        <v>1.4613</v>
      </c>
      <c r="P39" s="73" t="n">
        <v>1.4613</v>
      </c>
      <c r="Q39" s="73" t="n">
        <v>1.4613</v>
      </c>
      <c r="R39" s="73" t="n">
        <v>1.4613</v>
      </c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  <c r="IW39" s="56"/>
    </row>
    <row r="40" customFormat="false" ht="12.75" hidden="false" customHeight="false" outlineLevel="0" collapsed="false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2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  <c r="IW40" s="56"/>
    </row>
  </sheetData>
  <mergeCells count="8">
    <mergeCell ref="A1:R1"/>
    <mergeCell ref="A2:R2"/>
    <mergeCell ref="A3:R3"/>
    <mergeCell ref="A4:R4"/>
    <mergeCell ref="B6:E6"/>
    <mergeCell ref="F6:I6"/>
    <mergeCell ref="J6:M6"/>
    <mergeCell ref="N6:Q6"/>
  </mergeCells>
  <printOptions headings="false" gridLines="false" gridLinesSet="true" horizontalCentered="true" verticalCentered="false"/>
  <pageMargins left="0.25" right="0.25" top="0.984027777777778" bottom="0.7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reports/&amp;F - &amp;A&amp;R&amp;8date prepared:  04/01/00
&amp;D - &amp;T</oddFooter>
  </headerFooter>
  <colBreaks count="1" manualBreakCount="1">
    <brk id="10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5.7"/>
    <col collapsed="false" customWidth="true" hidden="false" outlineLevel="0" max="3" min="3" style="0" width="3.7"/>
    <col collapsed="false" customWidth="true" hidden="false" outlineLevel="0" max="5" min="5" style="0" width="3.7"/>
    <col collapsed="false" customWidth="true" hidden="false" outlineLevel="0" max="7" min="7" style="0" width="2.7"/>
    <col collapsed="false" customWidth="true" hidden="false" outlineLevel="0" max="9" min="9" style="0" width="3.7"/>
    <col collapsed="false" customWidth="true" hidden="false" outlineLevel="0" max="11" min="11" style="0" width="2.7"/>
    <col collapsed="false" customWidth="true" hidden="false" outlineLevel="0" max="13" min="13" style="0" width="2.7"/>
    <col collapsed="false" customWidth="true" hidden="false" outlineLevel="0" max="15" min="15" style="0" width="2.7"/>
    <col collapsed="false" customWidth="true" hidden="false" outlineLevel="0" max="17" min="17" style="0" width="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2" t="s">
        <v>166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167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6" customFormat="false" ht="12.75" hidden="false" customHeight="false" outlineLevel="0" collapsed="false">
      <c r="B6" s="0" t="s">
        <v>168</v>
      </c>
      <c r="F6" s="0" t="n">
        <v>1.43</v>
      </c>
      <c r="H6" s="0" t="n">
        <v>1.448</v>
      </c>
      <c r="L6" s="0" t="n">
        <v>1.437</v>
      </c>
    </row>
    <row r="8" customFormat="false" ht="12.75" hidden="false" customHeight="false" outlineLevel="0" collapsed="false">
      <c r="D8" s="7"/>
      <c r="E8" s="7"/>
      <c r="F8" s="7" t="s">
        <v>169</v>
      </c>
      <c r="G8" s="7"/>
      <c r="H8" s="7"/>
      <c r="I8" s="7"/>
      <c r="J8" s="7" t="s">
        <v>169</v>
      </c>
      <c r="K8" s="7"/>
      <c r="L8" s="7"/>
      <c r="M8" s="7"/>
      <c r="N8" s="7" t="s">
        <v>170</v>
      </c>
      <c r="O8" s="7"/>
      <c r="P8" s="7" t="s">
        <v>131</v>
      </c>
      <c r="Q8" s="7"/>
      <c r="R8" s="7" t="s">
        <v>171</v>
      </c>
    </row>
    <row r="9" customFormat="false" ht="12.75" hidden="false" customHeight="false" outlineLevel="0" collapsed="false">
      <c r="D9" s="7"/>
      <c r="E9" s="7"/>
      <c r="F9" s="7" t="s">
        <v>172</v>
      </c>
      <c r="G9" s="7"/>
      <c r="H9" s="7" t="s">
        <v>55</v>
      </c>
      <c r="I9" s="7"/>
      <c r="J9" s="7" t="s">
        <v>172</v>
      </c>
      <c r="K9" s="7"/>
      <c r="L9" s="7" t="s">
        <v>173</v>
      </c>
      <c r="M9" s="7"/>
      <c r="N9" s="7" t="s">
        <v>174</v>
      </c>
      <c r="O9" s="7"/>
      <c r="P9" s="7" t="s">
        <v>175</v>
      </c>
      <c r="Q9" s="7"/>
      <c r="R9" s="7" t="s">
        <v>176</v>
      </c>
    </row>
    <row r="10" customFormat="false" ht="12.75" hidden="false" customHeight="false" outlineLevel="0" collapsed="false">
      <c r="D10" s="34" t="s">
        <v>177</v>
      </c>
      <c r="E10" s="7"/>
      <c r="F10" s="34" t="s">
        <v>178</v>
      </c>
      <c r="G10" s="7"/>
      <c r="H10" s="34" t="s">
        <v>179</v>
      </c>
      <c r="I10" s="7"/>
      <c r="J10" s="34" t="s">
        <v>180</v>
      </c>
      <c r="K10" s="7"/>
      <c r="L10" s="34" t="s">
        <v>179</v>
      </c>
      <c r="M10" s="7"/>
      <c r="N10" s="34" t="s">
        <v>181</v>
      </c>
      <c r="O10" s="7"/>
      <c r="P10" s="34" t="s">
        <v>182</v>
      </c>
      <c r="Q10" s="7"/>
      <c r="R10" s="34" t="s">
        <v>9</v>
      </c>
    </row>
    <row r="11" customFormat="false" ht="12.75" hidden="false" customHeight="false" outlineLevel="0" collapsed="false">
      <c r="A11" s="0" t="s">
        <v>183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customFormat="false" ht="12.75" hidden="false" customHeight="false" outlineLevel="0" collapsed="false">
      <c r="B12" s="9" t="s">
        <v>184</v>
      </c>
      <c r="G12" s="74"/>
      <c r="H12" s="74"/>
      <c r="I12" s="74"/>
      <c r="J12" s="74"/>
      <c r="K12" s="74"/>
      <c r="L12" s="74"/>
      <c r="M12" s="74"/>
      <c r="N12" s="74"/>
      <c r="O12" s="74"/>
      <c r="Q12" s="74"/>
    </row>
    <row r="13" customFormat="false" ht="12.75" hidden="false" customHeight="false" outlineLevel="0" collapsed="false">
      <c r="B13" s="0" t="s">
        <v>185</v>
      </c>
      <c r="F13" s="74" t="n">
        <v>26618</v>
      </c>
      <c r="G13" s="74"/>
      <c r="H13" s="74" t="n">
        <v>9177</v>
      </c>
      <c r="I13" s="74"/>
      <c r="J13" s="74"/>
      <c r="K13" s="74"/>
      <c r="L13" s="74" t="n">
        <v>20276</v>
      </c>
      <c r="M13" s="74"/>
      <c r="N13" s="74"/>
      <c r="O13" s="74"/>
      <c r="Q13" s="74"/>
    </row>
    <row r="14" customFormat="false" ht="12.75" hidden="false" customHeight="false" outlineLevel="0" collapsed="false">
      <c r="B14" s="0" t="s">
        <v>186</v>
      </c>
      <c r="F14" s="74" t="n">
        <v>21712</v>
      </c>
      <c r="G14" s="74"/>
      <c r="H14" s="74" t="n">
        <v>6452</v>
      </c>
      <c r="I14" s="74"/>
      <c r="J14" s="74"/>
      <c r="K14" s="74"/>
      <c r="L14" s="74" t="n">
        <v>24422</v>
      </c>
      <c r="M14" s="74"/>
      <c r="N14" s="74"/>
      <c r="O14" s="74"/>
      <c r="Q14" s="74"/>
    </row>
    <row r="15" customFormat="false" ht="12.75" hidden="false" customHeight="false" outlineLevel="0" collapsed="false">
      <c r="B15" s="0" t="s">
        <v>187</v>
      </c>
      <c r="F15" s="74" t="n">
        <v>16625</v>
      </c>
      <c r="G15" s="74"/>
      <c r="H15" s="74" t="n">
        <v>6624</v>
      </c>
      <c r="I15" s="74"/>
      <c r="J15" s="74"/>
      <c r="K15" s="74"/>
      <c r="L15" s="74" t="n">
        <v>15245</v>
      </c>
      <c r="M15" s="74"/>
      <c r="N15" s="74"/>
      <c r="O15" s="74"/>
      <c r="Q15" s="74"/>
    </row>
    <row r="16" customFormat="false" ht="12.75" hidden="false" customHeight="false" outlineLevel="0" collapsed="false">
      <c r="B16" s="0" t="s">
        <v>188</v>
      </c>
      <c r="F16" s="74" t="n">
        <v>3674</v>
      </c>
      <c r="G16" s="74"/>
      <c r="H16" s="74" t="n">
        <v>760</v>
      </c>
      <c r="I16" s="74"/>
      <c r="J16" s="74"/>
      <c r="K16" s="74"/>
      <c r="L16" s="74" t="n">
        <v>1927</v>
      </c>
      <c r="M16" s="74"/>
      <c r="N16" s="74"/>
      <c r="O16" s="74"/>
      <c r="Q16" s="74"/>
    </row>
    <row r="17" customFormat="false" ht="12.75" hidden="false" customHeight="false" outlineLevel="0" collapsed="false">
      <c r="B17" s="0" t="s">
        <v>16</v>
      </c>
      <c r="F17" s="75" t="n">
        <f aca="false">SUM(F13:F16)</f>
        <v>68629</v>
      </c>
      <c r="G17" s="74"/>
      <c r="H17" s="75" t="n">
        <f aca="false">SUM(H13:H16)</f>
        <v>23013</v>
      </c>
      <c r="I17" s="74"/>
      <c r="J17" s="74"/>
      <c r="K17" s="74"/>
      <c r="L17" s="75" t="n">
        <f aca="false">SUM(L13:L16)</f>
        <v>61870</v>
      </c>
      <c r="M17" s="74"/>
      <c r="N17" s="74"/>
      <c r="O17" s="74"/>
      <c r="Q17" s="74"/>
    </row>
    <row r="18" customFormat="false" ht="12.75" hidden="false" customHeight="false" outlineLevel="0" collapsed="false">
      <c r="B18" s="9" t="s">
        <v>189</v>
      </c>
      <c r="G18" s="74"/>
      <c r="H18" s="74"/>
      <c r="I18" s="74"/>
      <c r="J18" s="74"/>
      <c r="K18" s="74"/>
      <c r="L18" s="74"/>
      <c r="M18" s="74"/>
      <c r="N18" s="74"/>
      <c r="O18" s="74"/>
      <c r="Q18" s="74"/>
    </row>
    <row r="19" customFormat="false" ht="12.75" hidden="false" customHeight="false" outlineLevel="0" collapsed="false">
      <c r="B19" s="0" t="s">
        <v>185</v>
      </c>
      <c r="F19" s="74" t="n">
        <v>33420</v>
      </c>
      <c r="G19" s="74"/>
      <c r="H19" s="74" t="n">
        <v>16048</v>
      </c>
      <c r="I19" s="74"/>
      <c r="J19" s="74"/>
      <c r="K19" s="74"/>
      <c r="L19" s="74" t="n">
        <v>29982</v>
      </c>
      <c r="M19" s="74"/>
      <c r="N19" s="74"/>
      <c r="O19" s="74"/>
      <c r="Q19" s="74"/>
    </row>
    <row r="20" customFormat="false" ht="12.75" hidden="false" customHeight="false" outlineLevel="0" collapsed="false">
      <c r="B20" s="0" t="s">
        <v>186</v>
      </c>
      <c r="F20" s="74" t="n">
        <v>71743</v>
      </c>
      <c r="G20" s="74"/>
      <c r="H20" s="74" t="n">
        <v>28581</v>
      </c>
      <c r="I20" s="74"/>
      <c r="J20" s="74"/>
      <c r="K20" s="74"/>
      <c r="L20" s="74" t="n">
        <v>73152</v>
      </c>
      <c r="M20" s="74"/>
      <c r="N20" s="74"/>
      <c r="O20" s="74"/>
      <c r="Q20" s="74"/>
    </row>
    <row r="21" customFormat="false" ht="12.75" hidden="false" customHeight="false" outlineLevel="0" collapsed="false">
      <c r="B21" s="0" t="s">
        <v>187</v>
      </c>
      <c r="F21" s="74" t="n">
        <v>10882</v>
      </c>
      <c r="G21" s="74"/>
      <c r="H21" s="74" t="n">
        <v>3410</v>
      </c>
      <c r="I21" s="74"/>
      <c r="J21" s="74"/>
      <c r="K21" s="74"/>
      <c r="L21" s="74" t="n">
        <v>10418</v>
      </c>
      <c r="M21" s="74"/>
      <c r="N21" s="74"/>
      <c r="O21" s="74"/>
      <c r="Q21" s="74"/>
    </row>
    <row r="22" customFormat="false" ht="12.75" hidden="false" customHeight="false" outlineLevel="0" collapsed="false">
      <c r="B22" s="0" t="s">
        <v>188</v>
      </c>
      <c r="F22" s="74" t="n">
        <v>5434</v>
      </c>
      <c r="G22" s="74"/>
      <c r="H22" s="74" t="n">
        <v>1009</v>
      </c>
      <c r="I22" s="74"/>
      <c r="J22" s="74"/>
      <c r="K22" s="74"/>
      <c r="L22" s="74" t="n">
        <v>4165</v>
      </c>
      <c r="M22" s="74"/>
      <c r="N22" s="74"/>
      <c r="O22" s="74"/>
      <c r="Q22" s="74"/>
    </row>
    <row r="23" customFormat="false" ht="12.75" hidden="false" customHeight="false" outlineLevel="0" collapsed="false">
      <c r="B23" s="0" t="s">
        <v>16</v>
      </c>
      <c r="F23" s="75" t="n">
        <f aca="false">SUM(F19:F22)</f>
        <v>121479</v>
      </c>
      <c r="G23" s="74"/>
      <c r="H23" s="75" t="n">
        <f aca="false">SUM(H19:H22)</f>
        <v>49048</v>
      </c>
      <c r="I23" s="74"/>
      <c r="J23" s="74"/>
      <c r="K23" s="74"/>
      <c r="L23" s="75" t="n">
        <f aca="false">SUM(L19:L22)</f>
        <v>117717</v>
      </c>
      <c r="M23" s="74"/>
      <c r="N23" s="74"/>
      <c r="O23" s="74"/>
      <c r="Q23" s="74"/>
    </row>
    <row r="24" customFormat="false" ht="12.75" hidden="false" customHeight="false" outlineLevel="0" collapsed="false">
      <c r="F24" s="74"/>
      <c r="G24" s="74"/>
      <c r="H24" s="74"/>
      <c r="I24" s="74"/>
      <c r="J24" s="74"/>
      <c r="K24" s="74"/>
      <c r="L24" s="74"/>
      <c r="M24" s="74"/>
      <c r="N24" s="74"/>
      <c r="O24" s="74"/>
      <c r="Q24" s="74"/>
    </row>
    <row r="25" customFormat="false" ht="12.75" hidden="false" customHeight="false" outlineLevel="0" collapsed="false">
      <c r="B25" s="0" t="s">
        <v>190</v>
      </c>
      <c r="F25" s="74" t="n">
        <v>26537</v>
      </c>
      <c r="G25" s="74"/>
      <c r="H25" s="74" t="n">
        <v>8549</v>
      </c>
      <c r="I25" s="74"/>
      <c r="J25" s="74"/>
      <c r="K25" s="74"/>
      <c r="L25" s="74" t="n">
        <v>24881</v>
      </c>
      <c r="M25" s="74"/>
      <c r="N25" s="74"/>
      <c r="O25" s="74"/>
      <c r="Q25" s="74"/>
    </row>
    <row r="26" customFormat="false" ht="12.75" hidden="false" customHeight="false" outlineLevel="0" collapsed="false">
      <c r="F26" s="74"/>
      <c r="G26" s="74"/>
      <c r="H26" s="74" t="s">
        <v>16</v>
      </c>
      <c r="I26" s="74"/>
      <c r="J26" s="74"/>
      <c r="K26" s="74"/>
      <c r="L26" s="74"/>
      <c r="M26" s="74"/>
      <c r="N26" s="74"/>
      <c r="O26" s="74"/>
      <c r="Q26" s="74"/>
    </row>
    <row r="27" customFormat="false" ht="12.75" hidden="false" customHeight="false" outlineLevel="0" collapsed="false">
      <c r="B27" s="0" t="s">
        <v>191</v>
      </c>
      <c r="F27" s="74" t="n">
        <v>0</v>
      </c>
      <c r="G27" s="74"/>
      <c r="H27" s="74" t="n">
        <v>881</v>
      </c>
      <c r="I27" s="74"/>
      <c r="J27" s="74"/>
      <c r="K27" s="74"/>
      <c r="L27" s="74" t="n">
        <v>1023</v>
      </c>
      <c r="M27" s="74"/>
      <c r="N27" s="74"/>
      <c r="O27" s="74"/>
      <c r="Q27" s="74"/>
    </row>
    <row r="28" customFormat="false" ht="12.75" hidden="false" customHeight="false" outlineLevel="0" collapsed="false">
      <c r="F28" s="74"/>
      <c r="G28" s="74"/>
      <c r="H28" s="74"/>
      <c r="I28" s="74"/>
      <c r="J28" s="74"/>
      <c r="K28" s="74"/>
      <c r="L28" s="74"/>
      <c r="M28" s="74"/>
      <c r="N28" s="74"/>
      <c r="O28" s="74"/>
      <c r="Q28" s="74"/>
    </row>
    <row r="29" customFormat="false" ht="12.75" hidden="false" customHeight="false" outlineLevel="0" collapsed="false">
      <c r="B29" s="0" t="s">
        <v>192</v>
      </c>
      <c r="F29" s="76"/>
      <c r="G29" s="74"/>
      <c r="H29" s="76"/>
      <c r="I29" s="74"/>
      <c r="J29" s="76"/>
      <c r="K29" s="74"/>
      <c r="L29" s="76"/>
      <c r="M29" s="74"/>
      <c r="N29" s="76"/>
      <c r="O29" s="74"/>
      <c r="Q29" s="74"/>
    </row>
    <row r="30" customFormat="false" ht="6.75" hidden="false" customHeight="true" outlineLevel="0" collapsed="false"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</row>
    <row r="31" customFormat="false" ht="13.5" hidden="false" customHeight="false" outlineLevel="0" collapsed="false">
      <c r="B31" s="0" t="s">
        <v>193</v>
      </c>
      <c r="F31" s="77" t="n">
        <f aca="false">+F17+F23+F25+F27</f>
        <v>216645</v>
      </c>
      <c r="G31" s="74"/>
      <c r="H31" s="77" t="n">
        <f aca="false">+H17+H23+H25+H27</f>
        <v>81491</v>
      </c>
      <c r="I31" s="74"/>
      <c r="J31" s="77" t="n">
        <f aca="false">SUM(J11:J29)</f>
        <v>0</v>
      </c>
      <c r="K31" s="74"/>
      <c r="L31" s="77" t="n">
        <f aca="false">+L17+L23+L25+L27</f>
        <v>205491</v>
      </c>
      <c r="M31" s="74"/>
      <c r="N31" s="77" t="n">
        <f aca="false">SUM(N11:N29)</f>
        <v>0</v>
      </c>
      <c r="O31" s="74"/>
      <c r="P31" s="77" t="n">
        <f aca="false">SUM(P11:P29)</f>
        <v>0</v>
      </c>
      <c r="Q31" s="74"/>
      <c r="R31" s="77" t="n">
        <f aca="false">SUM(R11:R29)</f>
        <v>0</v>
      </c>
    </row>
    <row r="32" customFormat="false" ht="13.5" hidden="false" customHeight="false" outlineLevel="0" collapsed="false">
      <c r="F32" s="78"/>
      <c r="G32" s="74"/>
      <c r="H32" s="78"/>
      <c r="I32" s="74"/>
      <c r="J32" s="78"/>
      <c r="K32" s="74"/>
      <c r="L32" s="78"/>
      <c r="M32" s="74"/>
      <c r="N32" s="78"/>
      <c r="O32" s="74"/>
      <c r="P32" s="78"/>
      <c r="Q32" s="74"/>
      <c r="R32" s="78"/>
    </row>
    <row r="33" customFormat="false" ht="12.75" hidden="false" customHeight="false" outlineLevel="0" collapsed="false">
      <c r="F33" s="74"/>
      <c r="G33" s="74"/>
      <c r="H33" s="74" t="s">
        <v>16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customFormat="false" ht="12.75" hidden="false" customHeight="false" outlineLevel="0" collapsed="false">
      <c r="B34" s="79" t="s">
        <v>194</v>
      </c>
      <c r="F34" s="74"/>
      <c r="G34" s="74"/>
      <c r="H34" s="74"/>
      <c r="I34" s="74"/>
      <c r="J34" s="74"/>
      <c r="K34" s="74"/>
      <c r="M34" s="74"/>
      <c r="N34" s="80" t="s">
        <v>195</v>
      </c>
      <c r="O34" s="80"/>
      <c r="P34" s="80"/>
      <c r="Q34" s="80"/>
      <c r="R34" s="80"/>
    </row>
    <row r="35" customFormat="false" ht="6" hidden="false" customHeight="true" outlineLevel="0" collapsed="false">
      <c r="F35" s="74"/>
      <c r="G35" s="74"/>
      <c r="H35" s="74"/>
      <c r="I35" s="74"/>
      <c r="J35" s="74"/>
      <c r="K35" s="74"/>
      <c r="M35" s="74"/>
      <c r="N35" s="74"/>
      <c r="O35" s="74"/>
      <c r="P35" s="74"/>
      <c r="Q35" s="74"/>
      <c r="R35" s="74"/>
    </row>
    <row r="36" customFormat="false" ht="12.75" hidden="false" customHeight="false" outlineLevel="0" collapsed="false">
      <c r="B36" s="0" t="s">
        <v>196</v>
      </c>
      <c r="F36" s="74"/>
      <c r="G36" s="74"/>
      <c r="H36" s="74" t="s">
        <v>16</v>
      </c>
      <c r="I36" s="74"/>
      <c r="J36" s="74"/>
      <c r="K36" s="74"/>
      <c r="M36" s="74"/>
      <c r="N36" s="74" t="s">
        <v>197</v>
      </c>
      <c r="O36" s="74"/>
      <c r="P36" s="74"/>
      <c r="Q36" s="74"/>
      <c r="R36" s="74" t="n">
        <f aca="false">+F31</f>
        <v>216645</v>
      </c>
    </row>
    <row r="37" customFormat="false" ht="12.75" hidden="false" customHeight="false" outlineLevel="0" collapsed="false">
      <c r="F37" s="74"/>
      <c r="G37" s="74"/>
      <c r="H37" s="74"/>
      <c r="I37" s="74"/>
      <c r="J37" s="74"/>
      <c r="K37" s="74"/>
      <c r="M37" s="74"/>
      <c r="N37" s="74"/>
      <c r="O37" s="74"/>
      <c r="P37" s="74"/>
      <c r="Q37" s="74"/>
      <c r="R37" s="74"/>
    </row>
    <row r="38" customFormat="false" ht="12.75" hidden="false" customHeight="false" outlineLevel="0" collapsed="false">
      <c r="B38" s="0" t="s">
        <v>198</v>
      </c>
      <c r="F38" s="74"/>
      <c r="G38" s="74"/>
      <c r="H38" s="76" t="s">
        <v>16</v>
      </c>
      <c r="I38" s="74"/>
      <c r="J38" s="74"/>
      <c r="K38" s="74"/>
      <c r="M38" s="74"/>
      <c r="N38" s="74" t="s">
        <v>199</v>
      </c>
      <c r="O38" s="74"/>
      <c r="P38" s="74"/>
      <c r="Q38" s="74"/>
      <c r="R38" s="76" t="n">
        <f aca="false">+H31</f>
        <v>81491</v>
      </c>
    </row>
    <row r="39" customFormat="false" ht="12.75" hidden="false" customHeight="false" outlineLevel="0" collapsed="false">
      <c r="F39" s="74"/>
      <c r="G39" s="74"/>
      <c r="H39" s="74"/>
      <c r="I39" s="74"/>
      <c r="J39" s="74"/>
      <c r="K39" s="74"/>
      <c r="M39" s="74"/>
      <c r="N39" s="74"/>
      <c r="O39" s="74"/>
      <c r="P39" s="74"/>
      <c r="Q39" s="74"/>
      <c r="R39" s="74"/>
    </row>
    <row r="40" customFormat="false" ht="13.5" hidden="false" customHeight="false" outlineLevel="0" collapsed="false">
      <c r="B40" s="0" t="s">
        <v>200</v>
      </c>
      <c r="F40" s="74"/>
      <c r="G40" s="74"/>
      <c r="H40" s="77" t="s">
        <v>16</v>
      </c>
      <c r="I40" s="74"/>
      <c r="J40" s="74"/>
      <c r="K40" s="74"/>
      <c r="M40" s="74"/>
      <c r="N40" s="74" t="s">
        <v>201</v>
      </c>
      <c r="O40" s="74"/>
      <c r="P40" s="74"/>
      <c r="Q40" s="74"/>
      <c r="R40" s="77" t="n">
        <f aca="false">+R36-R38</f>
        <v>135154</v>
      </c>
    </row>
    <row r="41" customFormat="false" ht="13.5" hidden="false" customHeight="false" outlineLevel="0" collapsed="false"/>
    <row r="42" customFormat="false" ht="12.75" hidden="false" customHeight="false" outlineLevel="0" collapsed="false">
      <c r="H42" s="0" t="s">
        <v>16</v>
      </c>
    </row>
  </sheetData>
  <mergeCells count="5">
    <mergeCell ref="A1:R1"/>
    <mergeCell ref="A2:R2"/>
    <mergeCell ref="A3:R3"/>
    <mergeCell ref="A4:R4"/>
    <mergeCell ref="N34:R34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03/29/00
&amp;D -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.7"/>
    <col collapsed="false" customWidth="true" hidden="false" outlineLevel="0" max="4" min="4" style="0" width="3.7"/>
    <col collapsed="false" customWidth="true" hidden="false" outlineLevel="0" max="6" min="6" style="0" width="2.7"/>
    <col collapsed="false" customWidth="true" hidden="false" outlineLevel="0" max="8" min="8" style="0" width="3.7"/>
    <col collapsed="false" customWidth="true" hidden="false" outlineLevel="0" max="10" min="10" style="0" width="2.7"/>
    <col collapsed="false" customWidth="true" hidden="false" outlineLevel="0" max="12" min="12" style="0" width="2.7"/>
    <col collapsed="false" customWidth="true" hidden="false" outlineLevel="0" max="14" min="14" style="0" width="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" t="s">
        <v>202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2.75" hidden="false" customHeight="false" outlineLevel="0" collapsed="false">
      <c r="A4" s="4" t="s">
        <v>167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customFormat="false" ht="12.75" hidden="false" customHeight="false" outlineLevel="0" collapsed="false">
      <c r="A6" s="0" t="s">
        <v>203</v>
      </c>
      <c r="C6" s="0" t="n">
        <v>1.556</v>
      </c>
    </row>
    <row r="7" customFormat="false" ht="12.75" hidden="false" customHeight="false" outlineLevel="0" collapsed="false">
      <c r="E7" s="7"/>
      <c r="F7" s="7"/>
      <c r="G7" s="7" t="s">
        <v>204</v>
      </c>
      <c r="H7" s="7"/>
      <c r="I7" s="7" t="s">
        <v>204</v>
      </c>
      <c r="J7" s="7"/>
      <c r="K7" s="7" t="s">
        <v>204</v>
      </c>
      <c r="L7" s="7"/>
      <c r="M7" s="7" t="s">
        <v>204</v>
      </c>
      <c r="N7" s="7"/>
      <c r="O7" s="7" t="s">
        <v>205</v>
      </c>
    </row>
    <row r="8" customFormat="false" ht="12.75" hidden="false" customHeight="false" outlineLevel="0" collapsed="false">
      <c r="A8" s="34" t="s">
        <v>206</v>
      </c>
      <c r="C8" s="34" t="s">
        <v>207</v>
      </c>
      <c r="E8" s="34" t="s">
        <v>61</v>
      </c>
      <c r="F8" s="7"/>
      <c r="G8" s="34" t="s">
        <v>208</v>
      </c>
      <c r="H8" s="7"/>
      <c r="I8" s="34" t="s">
        <v>209</v>
      </c>
      <c r="J8" s="7"/>
      <c r="K8" s="34" t="s">
        <v>210</v>
      </c>
      <c r="L8" s="7"/>
      <c r="M8" s="34" t="s">
        <v>211</v>
      </c>
      <c r="N8" s="7"/>
      <c r="O8" s="34" t="s">
        <v>212</v>
      </c>
    </row>
    <row r="9" customFormat="false" ht="12.75" hidden="false" customHeight="false" outlineLevel="0" collapsed="false">
      <c r="A9" s="0" t="s">
        <v>213</v>
      </c>
      <c r="C9" s="81" t="n">
        <v>0</v>
      </c>
      <c r="D9" s="81"/>
      <c r="E9" s="81" t="n">
        <v>0</v>
      </c>
      <c r="F9" s="81"/>
      <c r="G9" s="81" t="n">
        <v>0</v>
      </c>
      <c r="H9" s="81"/>
      <c r="I9" s="81" t="n">
        <v>0</v>
      </c>
      <c r="J9" s="81"/>
      <c r="K9" s="81" t="n">
        <v>0</v>
      </c>
      <c r="L9" s="81"/>
      <c r="M9" s="81" t="n">
        <v>0</v>
      </c>
      <c r="N9" s="81" t="s">
        <v>16</v>
      </c>
      <c r="O9" s="81" t="n">
        <v>0</v>
      </c>
    </row>
    <row r="10" customFormat="false" ht="12.75" hidden="false" customHeight="false" outlineLevel="0" collapsed="false">
      <c r="A10" s="0" t="s">
        <v>214</v>
      </c>
      <c r="C10" s="81" t="n">
        <v>0</v>
      </c>
      <c r="D10" s="81"/>
      <c r="E10" s="81" t="n">
        <v>0</v>
      </c>
      <c r="F10" s="81"/>
      <c r="G10" s="81" t="n">
        <v>0</v>
      </c>
      <c r="H10" s="81"/>
      <c r="I10" s="81" t="n">
        <v>0</v>
      </c>
      <c r="J10" s="81"/>
      <c r="K10" s="81" t="n">
        <v>0</v>
      </c>
      <c r="L10" s="81"/>
      <c r="M10" s="81" t="n">
        <v>0</v>
      </c>
      <c r="N10" s="81"/>
      <c r="O10" s="81" t="n">
        <v>0</v>
      </c>
    </row>
    <row r="11" customFormat="false" ht="12.75" hidden="false" customHeight="false" outlineLevel="0" collapsed="false">
      <c r="A11" s="0" t="s">
        <v>215</v>
      </c>
      <c r="C11" s="81" t="n">
        <v>0</v>
      </c>
      <c r="D11" s="81"/>
      <c r="E11" s="81" t="n">
        <v>0</v>
      </c>
      <c r="F11" s="81"/>
      <c r="G11" s="81" t="n">
        <v>0</v>
      </c>
      <c r="H11" s="81"/>
      <c r="I11" s="81" t="n">
        <v>0</v>
      </c>
      <c r="J11" s="81"/>
      <c r="K11" s="81" t="n">
        <v>0</v>
      </c>
      <c r="L11" s="81"/>
      <c r="M11" s="81" t="n">
        <v>0</v>
      </c>
      <c r="N11" s="81"/>
      <c r="O11" s="81" t="n">
        <v>0</v>
      </c>
    </row>
    <row r="12" customFormat="false" ht="12.75" hidden="false" customHeight="false" outlineLevel="0" collapsed="false">
      <c r="C12" s="82" t="n">
        <f aca="false">SUM(E12:O12)</f>
        <v>0</v>
      </c>
      <c r="D12" s="81"/>
      <c r="E12" s="82" t="n">
        <f aca="false">SUM(E9:E11)</f>
        <v>0</v>
      </c>
      <c r="F12" s="81"/>
      <c r="G12" s="82" t="n">
        <f aca="false">SUM(G9:G11)</f>
        <v>0</v>
      </c>
      <c r="H12" s="81"/>
      <c r="I12" s="82" t="n">
        <f aca="false">SUM(I9:I11)</f>
        <v>0</v>
      </c>
      <c r="J12" s="81"/>
      <c r="K12" s="82" t="n">
        <f aca="false">SUM(K9:K11)</f>
        <v>0</v>
      </c>
      <c r="L12" s="81"/>
      <c r="M12" s="82" t="n">
        <f aca="false">SUM(M9:M11)</f>
        <v>0</v>
      </c>
      <c r="N12" s="81"/>
      <c r="O12" s="82" t="n">
        <f aca="false">SUM(O9:O11)</f>
        <v>0</v>
      </c>
    </row>
    <row r="13" customFormat="false" ht="12.75" hidden="false" customHeight="false" outlineLevel="0" collapsed="false"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customFormat="false" ht="12.75" hidden="false" customHeight="false" outlineLevel="0" collapsed="false">
      <c r="A14" s="0" t="s">
        <v>216</v>
      </c>
      <c r="C14" s="81" t="n">
        <v>0</v>
      </c>
      <c r="D14" s="81"/>
      <c r="E14" s="81" t="n">
        <v>0</v>
      </c>
      <c r="F14" s="81"/>
      <c r="G14" s="81" t="n">
        <v>0</v>
      </c>
      <c r="H14" s="81"/>
      <c r="I14" s="81" t="n">
        <v>0</v>
      </c>
      <c r="J14" s="81"/>
      <c r="K14" s="81" t="n">
        <v>0</v>
      </c>
      <c r="L14" s="81"/>
      <c r="M14" s="81" t="n">
        <v>0</v>
      </c>
      <c r="N14" s="81"/>
      <c r="O14" s="81" t="n">
        <v>0</v>
      </c>
    </row>
    <row r="15" customFormat="false" ht="12.75" hidden="false" customHeight="false" outlineLevel="0" collapsed="false">
      <c r="A15" s="0" t="s">
        <v>217</v>
      </c>
      <c r="C15" s="81" t="n">
        <v>0</v>
      </c>
      <c r="D15" s="81"/>
      <c r="E15" s="81" t="n">
        <v>0</v>
      </c>
      <c r="F15" s="81"/>
      <c r="G15" s="81" t="n">
        <v>0</v>
      </c>
      <c r="H15" s="81"/>
      <c r="I15" s="81" t="n">
        <v>0</v>
      </c>
      <c r="J15" s="81" t="s">
        <v>16</v>
      </c>
      <c r="K15" s="81" t="n">
        <v>0</v>
      </c>
      <c r="L15" s="81"/>
      <c r="M15" s="81" t="n">
        <v>0</v>
      </c>
      <c r="N15" s="81"/>
      <c r="O15" s="81" t="n">
        <v>0</v>
      </c>
    </row>
    <row r="16" customFormat="false" ht="12.75" hidden="false" customHeight="false" outlineLevel="0" collapsed="false"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customFormat="false" ht="12.75" hidden="false" customHeight="false" outlineLevel="0" collapsed="false">
      <c r="A17" s="0" t="s">
        <v>218</v>
      </c>
      <c r="C17" s="81" t="n">
        <v>0</v>
      </c>
      <c r="D17" s="81"/>
      <c r="E17" s="81" t="n">
        <v>0</v>
      </c>
      <c r="F17" s="81"/>
      <c r="G17" s="81" t="n">
        <v>0</v>
      </c>
      <c r="H17" s="81"/>
      <c r="I17" s="81" t="n">
        <v>0</v>
      </c>
      <c r="J17" s="81"/>
      <c r="K17" s="81" t="n">
        <v>0</v>
      </c>
      <c r="L17" s="81"/>
      <c r="M17" s="81" t="n">
        <v>0</v>
      </c>
      <c r="N17" s="81"/>
      <c r="O17" s="81" t="n">
        <v>0</v>
      </c>
    </row>
    <row r="18" customFormat="false" ht="12.75" hidden="false" customHeight="false" outlineLevel="0" collapsed="false"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customFormat="false" ht="12.75" hidden="false" customHeight="false" outlineLevel="0" collapsed="false">
      <c r="A19" s="0" t="s">
        <v>219</v>
      </c>
      <c r="C19" s="83" t="n">
        <f aca="false">SUM(C12:C17)</f>
        <v>0</v>
      </c>
      <c r="D19" s="81"/>
      <c r="E19" s="83" t="n">
        <f aca="false">SUM(E12:E17)</f>
        <v>0</v>
      </c>
      <c r="F19" s="81"/>
      <c r="G19" s="83" t="n">
        <f aca="false">SUM(G12:G17)</f>
        <v>0</v>
      </c>
      <c r="H19" s="81"/>
      <c r="I19" s="83" t="n">
        <f aca="false">SUM(I12:I17)</f>
        <v>0</v>
      </c>
      <c r="J19" s="81"/>
      <c r="K19" s="83" t="n">
        <f aca="false">SUM(K12:K17)</f>
        <v>0</v>
      </c>
      <c r="L19" s="81"/>
      <c r="M19" s="83" t="n">
        <f aca="false">SUM(M12:M17)</f>
        <v>0</v>
      </c>
      <c r="N19" s="81"/>
      <c r="O19" s="83" t="n">
        <f aca="false">SUM(O12:O17)</f>
        <v>0</v>
      </c>
    </row>
    <row r="20" customFormat="false" ht="12.75" hidden="false" customHeight="false" outlineLevel="0" collapsed="false"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customFormat="false" ht="12.75" hidden="false" customHeight="false" outlineLevel="0" collapsed="false"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customFormat="false" ht="12.75" hidden="false" customHeight="false" outlineLevel="0" collapsed="false">
      <c r="E22" s="74"/>
      <c r="F22" s="74"/>
      <c r="G22" s="74"/>
      <c r="H22" s="74"/>
      <c r="I22" s="74"/>
      <c r="J22" s="74"/>
      <c r="K22" s="74"/>
      <c r="L22" s="74"/>
      <c r="M22" s="74"/>
      <c r="N22" s="74"/>
    </row>
    <row r="23" customFormat="false" ht="12.75" hidden="false" customHeight="false" outlineLevel="0" collapsed="false">
      <c r="E23" s="74"/>
      <c r="F23" s="74"/>
      <c r="G23" s="74"/>
      <c r="H23" s="74"/>
      <c r="I23" s="74"/>
      <c r="J23" s="74"/>
      <c r="K23" s="74"/>
      <c r="L23" s="74"/>
      <c r="M23" s="74"/>
      <c r="N23" s="74"/>
    </row>
    <row r="24" customFormat="false" ht="12.75" hidden="false" customHeight="false" outlineLevel="0" collapsed="false">
      <c r="E24" s="74"/>
      <c r="F24" s="74"/>
      <c r="G24" s="74"/>
      <c r="H24" s="74"/>
      <c r="I24" s="74"/>
      <c r="J24" s="74"/>
      <c r="K24" s="74"/>
      <c r="L24" s="74"/>
      <c r="M24" s="74"/>
      <c r="N24" s="74"/>
    </row>
    <row r="25" customFormat="false" ht="12.75" hidden="false" customHeight="false" outlineLevel="0" collapsed="false"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customFormat="false" ht="12.75" hidden="false" customHeight="false" outlineLevel="0" collapsed="false">
      <c r="E26" s="74"/>
      <c r="F26" s="74"/>
      <c r="G26" s="74"/>
      <c r="H26" s="74"/>
      <c r="I26" s="74"/>
      <c r="J26" s="74"/>
      <c r="K26" s="74"/>
      <c r="L26" s="74"/>
      <c r="M26" s="74"/>
      <c r="N26" s="74"/>
    </row>
    <row r="27" customFormat="false" ht="12.75" hidden="false" customHeight="false" outlineLevel="0" collapsed="false">
      <c r="E27" s="74"/>
      <c r="F27" s="74"/>
      <c r="G27" s="74"/>
      <c r="H27" s="74"/>
      <c r="I27" s="74"/>
      <c r="J27" s="74"/>
      <c r="K27" s="74"/>
      <c r="L27" s="74"/>
      <c r="M27" s="74"/>
      <c r="N27" s="74"/>
    </row>
    <row r="28" customFormat="false" ht="12.75" hidden="false" customHeight="false" outlineLevel="0" collapsed="false">
      <c r="E28" s="74"/>
      <c r="F28" s="74"/>
      <c r="G28" s="74"/>
      <c r="H28" s="74"/>
      <c r="I28" s="74"/>
      <c r="J28" s="74"/>
      <c r="K28" s="74"/>
      <c r="L28" s="74"/>
      <c r="M28" s="74"/>
      <c r="N28" s="74"/>
    </row>
    <row r="29" customFormat="false" ht="12.75" hidden="false" customHeight="false" outlineLevel="0" collapsed="false">
      <c r="E29" s="74"/>
      <c r="F29" s="74"/>
      <c r="G29" s="74"/>
      <c r="H29" s="74"/>
      <c r="I29" s="74"/>
      <c r="J29" s="74"/>
      <c r="K29" s="74"/>
      <c r="L29" s="74"/>
      <c r="M29" s="74"/>
      <c r="N29" s="74"/>
    </row>
    <row r="30" customFormat="false" ht="12.75" hidden="false" customHeight="false" outlineLevel="0" collapsed="false">
      <c r="E30" s="74"/>
      <c r="F30" s="74"/>
      <c r="G30" s="74"/>
      <c r="H30" s="74"/>
      <c r="I30" s="74"/>
      <c r="J30" s="74"/>
      <c r="K30" s="74"/>
      <c r="L30" s="74"/>
      <c r="M30" s="74"/>
      <c r="N30" s="74"/>
    </row>
    <row r="31" customFormat="false" ht="12.75" hidden="false" customHeight="false" outlineLevel="0" collapsed="false">
      <c r="E31" s="74"/>
      <c r="F31" s="74"/>
      <c r="G31" s="74"/>
      <c r="H31" s="74"/>
      <c r="I31" s="74"/>
      <c r="J31" s="74"/>
      <c r="K31" s="74"/>
      <c r="L31" s="74"/>
      <c r="M31" s="74"/>
      <c r="N31" s="74"/>
    </row>
    <row r="32" customFormat="false" ht="12.75" hidden="false" customHeight="false" outlineLevel="0" collapsed="false">
      <c r="E32" s="74"/>
      <c r="F32" s="74"/>
      <c r="G32" s="74"/>
      <c r="H32" s="74"/>
      <c r="I32" s="74"/>
      <c r="J32" s="74"/>
      <c r="K32" s="74"/>
      <c r="L32" s="74"/>
      <c r="M32" s="74"/>
      <c r="N32" s="74"/>
    </row>
    <row r="33" customFormat="false" ht="12.75" hidden="false" customHeight="false" outlineLevel="0" collapsed="false">
      <c r="A33" s="0" t="s">
        <v>192</v>
      </c>
      <c r="C33" s="76"/>
      <c r="E33" s="76"/>
      <c r="F33" s="74"/>
      <c r="G33" s="76"/>
      <c r="H33" s="74"/>
      <c r="I33" s="76"/>
      <c r="J33" s="74"/>
      <c r="K33" s="76"/>
      <c r="L33" s="74"/>
      <c r="M33" s="76"/>
      <c r="N33" s="74"/>
      <c r="O33" s="76"/>
    </row>
    <row r="34" customFormat="false" ht="6.75" hidden="false" customHeight="true" outlineLevel="0" collapsed="false">
      <c r="C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</row>
    <row r="35" customFormat="false" ht="13.5" hidden="false" customHeight="false" outlineLevel="0" collapsed="false">
      <c r="A35" s="0" t="s">
        <v>220</v>
      </c>
      <c r="C35" s="77" t="s">
        <v>16</v>
      </c>
      <c r="E35" s="77" t="s">
        <v>16</v>
      </c>
      <c r="F35" s="74"/>
      <c r="G35" s="77" t="s">
        <v>16</v>
      </c>
      <c r="H35" s="74" t="s">
        <v>16</v>
      </c>
      <c r="I35" s="77" t="s">
        <v>16</v>
      </c>
      <c r="J35" s="74"/>
      <c r="K35" s="77" t="s">
        <v>16</v>
      </c>
      <c r="L35" s="74"/>
      <c r="M35" s="77" t="s">
        <v>16</v>
      </c>
      <c r="N35" s="74"/>
      <c r="O35" s="77" t="s">
        <v>16</v>
      </c>
    </row>
    <row r="36" customFormat="false" ht="13.5" hidden="false" customHeight="false" outlineLevel="0" collapsed="false">
      <c r="C36" s="84" t="s">
        <v>16</v>
      </c>
      <c r="E36" s="84" t="s">
        <v>16</v>
      </c>
      <c r="F36" s="74"/>
      <c r="G36" s="84" t="s">
        <v>16</v>
      </c>
      <c r="H36" s="74"/>
      <c r="I36" s="84" t="s">
        <v>16</v>
      </c>
      <c r="J36" s="74"/>
      <c r="K36" s="84" t="s">
        <v>16</v>
      </c>
      <c r="L36" s="74"/>
      <c r="M36" s="84" t="s">
        <v>16</v>
      </c>
      <c r="N36" s="74"/>
      <c r="O36" s="84" t="s">
        <v>16</v>
      </c>
    </row>
    <row r="38" customFormat="false" ht="12.75" hidden="false" customHeight="false" outlineLevel="0" collapsed="false">
      <c r="A38" s="0" t="s">
        <v>221</v>
      </c>
    </row>
    <row r="39" customFormat="false" ht="13.5" hidden="false" customHeight="false" outlineLevel="0" collapsed="false">
      <c r="A39" s="0" t="s">
        <v>222</v>
      </c>
      <c r="C39" s="77" t="s">
        <v>16</v>
      </c>
      <c r="E39" s="77"/>
      <c r="F39" s="74"/>
      <c r="G39" s="77"/>
      <c r="H39" s="74"/>
      <c r="I39" s="77"/>
      <c r="J39" s="74"/>
      <c r="K39" s="77"/>
      <c r="L39" s="74"/>
      <c r="M39" s="77"/>
      <c r="N39" s="74"/>
      <c r="O39" s="77"/>
    </row>
    <row r="40" customFormat="false" ht="13.5" hidden="false" customHeight="false" outlineLevel="0" collapsed="false">
      <c r="C40" s="84" t="s">
        <v>16</v>
      </c>
      <c r="E40" s="84" t="s">
        <v>16</v>
      </c>
      <c r="F40" s="74"/>
      <c r="G40" s="84" t="s">
        <v>16</v>
      </c>
      <c r="H40" s="74"/>
      <c r="I40" s="84" t="s">
        <v>16</v>
      </c>
      <c r="J40" s="74"/>
      <c r="K40" s="84" t="s">
        <v>16</v>
      </c>
      <c r="L40" s="74"/>
      <c r="M40" s="84" t="s">
        <v>16</v>
      </c>
      <c r="N40" s="74"/>
      <c r="O40" s="84" t="s">
        <v>16</v>
      </c>
    </row>
  </sheetData>
  <mergeCells count="4">
    <mergeCell ref="A1:O1"/>
    <mergeCell ref="A2:O2"/>
    <mergeCell ref="A3:O3"/>
    <mergeCell ref="A4:O4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03/29/00
&amp;D -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8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99"/>
    <col collapsed="false" customWidth="true" hidden="false" outlineLevel="0" max="20" min="3" style="0" width="9.99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5.75" hidden="false" customHeight="false" outlineLevel="0" collapsed="false">
      <c r="A2" s="2" t="s">
        <v>223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1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4" t="s">
        <v>167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customFormat="false" ht="12.75" hidden="false" customHeight="false" outlineLevel="0" collapsed="false">
      <c r="A5" s="4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0" t="s">
        <v>16</v>
      </c>
      <c r="C6" s="0" t="s">
        <v>224</v>
      </c>
      <c r="D6" s="0" t="n">
        <v>1.4775</v>
      </c>
      <c r="E6" s="0" t="n">
        <v>1.4525</v>
      </c>
      <c r="F6" s="0" t="n">
        <v>1.4451</v>
      </c>
      <c r="G6" s="0" t="n">
        <v>1.458</v>
      </c>
      <c r="H6" s="0" t="n">
        <v>1.4346</v>
      </c>
      <c r="I6" s="0" t="n">
        <v>1.4265</v>
      </c>
      <c r="J6" s="0" t="n">
        <v>1.4</v>
      </c>
      <c r="K6" s="0" t="n">
        <v>1.42</v>
      </c>
      <c r="L6" s="0" t="n">
        <v>1.4</v>
      </c>
      <c r="M6" s="0" t="n">
        <v>1.4</v>
      </c>
      <c r="N6" s="0" t="n">
        <v>1.4</v>
      </c>
      <c r="O6" s="0" t="n">
        <v>1.4</v>
      </c>
      <c r="P6" s="0" t="n">
        <v>1.4</v>
      </c>
      <c r="Q6" s="0" t="n">
        <v>1.4</v>
      </c>
      <c r="R6" s="0" t="n">
        <v>1.4</v>
      </c>
      <c r="S6" s="0" t="n">
        <v>1.4</v>
      </c>
      <c r="T6" s="0" t="n">
        <v>1.419</v>
      </c>
    </row>
    <row r="7" customFormat="false" ht="15.75" hidden="false" customHeight="false" outlineLevel="0" collapsed="false">
      <c r="A7" s="85"/>
      <c r="B7" s="86"/>
      <c r="C7" s="86"/>
      <c r="D7" s="42" t="s">
        <v>124</v>
      </c>
      <c r="E7" s="42"/>
      <c r="F7" s="42"/>
      <c r="G7" s="42"/>
      <c r="H7" s="42" t="s">
        <v>125</v>
      </c>
      <c r="I7" s="42"/>
      <c r="J7" s="42"/>
      <c r="K7" s="42"/>
      <c r="L7" s="42" t="s">
        <v>126</v>
      </c>
      <c r="M7" s="42"/>
      <c r="N7" s="42"/>
      <c r="O7" s="42"/>
      <c r="P7" s="42" t="s">
        <v>127</v>
      </c>
      <c r="Q7" s="42"/>
      <c r="R7" s="42"/>
      <c r="S7" s="42"/>
      <c r="T7" s="43" t="n">
        <v>2001</v>
      </c>
    </row>
    <row r="8" customFormat="false" ht="12.75" hidden="false" customHeight="false" outlineLevel="0" collapsed="false">
      <c r="A8" s="87"/>
      <c r="B8" s="86"/>
      <c r="C8" s="86"/>
      <c r="D8" s="44" t="s">
        <v>128</v>
      </c>
      <c r="E8" s="44" t="s">
        <v>129</v>
      </c>
      <c r="F8" s="44" t="s">
        <v>130</v>
      </c>
      <c r="G8" s="45" t="s">
        <v>131</v>
      </c>
      <c r="H8" s="44" t="s">
        <v>132</v>
      </c>
      <c r="I8" s="44" t="s">
        <v>58</v>
      </c>
      <c r="J8" s="44" t="s">
        <v>133</v>
      </c>
      <c r="K8" s="45" t="s">
        <v>131</v>
      </c>
      <c r="L8" s="44" t="s">
        <v>134</v>
      </c>
      <c r="M8" s="44" t="s">
        <v>135</v>
      </c>
      <c r="N8" s="44" t="s">
        <v>136</v>
      </c>
      <c r="O8" s="45" t="s">
        <v>131</v>
      </c>
      <c r="P8" s="44" t="s">
        <v>137</v>
      </c>
      <c r="Q8" s="44" t="s">
        <v>138</v>
      </c>
      <c r="R8" s="44" t="s">
        <v>139</v>
      </c>
      <c r="S8" s="45" t="s">
        <v>131</v>
      </c>
      <c r="T8" s="45" t="s">
        <v>140</v>
      </c>
    </row>
    <row r="9" customFormat="false" ht="12.75" hidden="false" customHeight="false" outlineLevel="0" collapsed="false">
      <c r="A9" s="86"/>
      <c r="B9" s="86"/>
      <c r="C9" s="86"/>
      <c r="D9" s="46" t="s">
        <v>141</v>
      </c>
      <c r="E9" s="46" t="s">
        <v>141</v>
      </c>
      <c r="F9" s="46" t="s">
        <v>141</v>
      </c>
      <c r="G9" s="47" t="s">
        <v>141</v>
      </c>
      <c r="H9" s="47" t="s">
        <v>141</v>
      </c>
      <c r="I9" s="47" t="s">
        <v>141</v>
      </c>
      <c r="J9" s="47" t="s">
        <v>7</v>
      </c>
      <c r="K9" s="47" t="s">
        <v>7</v>
      </c>
      <c r="L9" s="46" t="s">
        <v>7</v>
      </c>
      <c r="M9" s="46" t="s">
        <v>7</v>
      </c>
      <c r="N9" s="46" t="s">
        <v>7</v>
      </c>
      <c r="O9" s="47" t="s">
        <v>7</v>
      </c>
      <c r="P9" s="47" t="s">
        <v>7</v>
      </c>
      <c r="Q9" s="47" t="s">
        <v>7</v>
      </c>
      <c r="R9" s="47" t="s">
        <v>7</v>
      </c>
      <c r="S9" s="47" t="s">
        <v>7</v>
      </c>
      <c r="T9" s="47" t="s">
        <v>7</v>
      </c>
    </row>
    <row r="10" customFormat="false" ht="12.75" hidden="false" customHeight="false" outlineLevel="0" collapsed="false">
      <c r="A10" s="86"/>
      <c r="B10" s="86"/>
      <c r="C10" s="86"/>
      <c r="D10" s="88"/>
      <c r="E10" s="88"/>
      <c r="F10" s="88"/>
      <c r="G10" s="89"/>
      <c r="H10" s="88"/>
      <c r="I10" s="88"/>
      <c r="J10" s="88"/>
      <c r="K10" s="89"/>
      <c r="L10" s="88"/>
      <c r="M10" s="88"/>
      <c r="N10" s="88"/>
      <c r="O10" s="89"/>
      <c r="P10" s="88"/>
      <c r="Q10" s="88"/>
      <c r="R10" s="88"/>
      <c r="S10" s="89"/>
      <c r="T10" s="89"/>
    </row>
    <row r="11" customFormat="false" ht="12.75" hidden="false" customHeight="false" outlineLevel="0" collapsed="false">
      <c r="A11" s="86" t="s">
        <v>225</v>
      </c>
      <c r="B11" s="86"/>
      <c r="C11" s="86"/>
      <c r="D11" s="90"/>
      <c r="E11" s="90"/>
      <c r="F11" s="90"/>
      <c r="G11" s="91" t="n">
        <f aca="false">SUM(D11:F11)</f>
        <v>0</v>
      </c>
      <c r="H11" s="90"/>
      <c r="I11" s="90"/>
      <c r="J11" s="90"/>
      <c r="K11" s="91" t="n">
        <f aca="false">SUM(H11:J11)</f>
        <v>0</v>
      </c>
      <c r="L11" s="90"/>
      <c r="M11" s="90"/>
      <c r="N11" s="90"/>
      <c r="O11" s="91" t="n">
        <f aca="false">SUM(L11:N11)</f>
        <v>0</v>
      </c>
      <c r="P11" s="90"/>
      <c r="Q11" s="90"/>
      <c r="R11" s="90"/>
      <c r="S11" s="91" t="n">
        <f aca="false">SUM(P11:R11)</f>
        <v>0</v>
      </c>
      <c r="T11" s="91" t="n">
        <f aca="false">G11+K11+O11+S11</f>
        <v>0</v>
      </c>
    </row>
    <row r="12" customFormat="false" ht="12.75" hidden="false" customHeight="false" outlineLevel="0" collapsed="false">
      <c r="A12" s="86" t="s">
        <v>226</v>
      </c>
      <c r="B12" s="86"/>
      <c r="C12" s="86"/>
      <c r="D12" s="90"/>
      <c r="E12" s="90"/>
      <c r="F12" s="90"/>
      <c r="G12" s="91" t="n">
        <f aca="false">SUM(D12:F12)</f>
        <v>0</v>
      </c>
      <c r="H12" s="90"/>
      <c r="I12" s="90"/>
      <c r="J12" s="90"/>
      <c r="K12" s="91" t="n">
        <f aca="false">SUM(H12:J12)</f>
        <v>0</v>
      </c>
      <c r="L12" s="90"/>
      <c r="M12" s="90"/>
      <c r="N12" s="90"/>
      <c r="O12" s="91" t="n">
        <f aca="false">SUM(L12:N12)</f>
        <v>0</v>
      </c>
      <c r="P12" s="90"/>
      <c r="Q12" s="90"/>
      <c r="R12" s="90"/>
      <c r="S12" s="91" t="n">
        <f aca="false">SUM(P12:R12)</f>
        <v>0</v>
      </c>
      <c r="T12" s="91" t="n">
        <f aca="false">G12+K12+O12+S12</f>
        <v>0</v>
      </c>
    </row>
    <row r="13" customFormat="false" ht="12.75" hidden="false" customHeight="false" outlineLevel="0" collapsed="false">
      <c r="A13" s="86" t="s">
        <v>227</v>
      </c>
      <c r="B13" s="86"/>
      <c r="C13" s="86"/>
      <c r="D13" s="92" t="n">
        <v>32082</v>
      </c>
      <c r="E13" s="92" t="n">
        <v>31596</v>
      </c>
      <c r="F13" s="92" t="n">
        <v>33904</v>
      </c>
      <c r="G13" s="93" t="n">
        <f aca="false">SUM(D13:F13)</f>
        <v>97582</v>
      </c>
      <c r="H13" s="92" t="n">
        <v>33230</v>
      </c>
      <c r="I13" s="92" t="n">
        <v>34171</v>
      </c>
      <c r="J13" s="92" t="n">
        <v>32442</v>
      </c>
      <c r="K13" s="93" t="n">
        <f aca="false">SUM(H13:J13)</f>
        <v>99843</v>
      </c>
      <c r="L13" s="92" t="n">
        <v>32414</v>
      </c>
      <c r="M13" s="92" t="n">
        <v>32578</v>
      </c>
      <c r="N13" s="92" t="n">
        <v>32547</v>
      </c>
      <c r="O13" s="93" t="n">
        <f aca="false">SUM(L13:N13)</f>
        <v>97539</v>
      </c>
      <c r="P13" s="92" t="n">
        <v>32648</v>
      </c>
      <c r="Q13" s="92" t="n">
        <v>32384</v>
      </c>
      <c r="R13" s="92" t="n">
        <v>32314</v>
      </c>
      <c r="S13" s="93" t="n">
        <f aca="false">SUM(P13:R13)</f>
        <v>97346</v>
      </c>
      <c r="T13" s="93" t="n">
        <f aca="false">G13+K13+O13+S13</f>
        <v>392310</v>
      </c>
    </row>
    <row r="14" customFormat="false" ht="12.75" hidden="false" customHeight="false" outlineLevel="0" collapsed="false">
      <c r="A14" s="86"/>
      <c r="B14" s="86" t="s">
        <v>228</v>
      </c>
      <c r="C14" s="86"/>
      <c r="D14" s="90" t="n">
        <f aca="false">SUM(D11:D13)</f>
        <v>32082</v>
      </c>
      <c r="E14" s="90" t="n">
        <f aca="false">SUM(E11:E13)</f>
        <v>31596</v>
      </c>
      <c r="F14" s="90" t="n">
        <f aca="false">SUM(F11:F13)</f>
        <v>33904</v>
      </c>
      <c r="G14" s="91" t="n">
        <f aca="false">SUM(G11:G13)</f>
        <v>97582</v>
      </c>
      <c r="H14" s="90" t="n">
        <f aca="false">SUM(H11:H13)</f>
        <v>33230</v>
      </c>
      <c r="I14" s="90" t="n">
        <f aca="false">SUM(I11:I13)</f>
        <v>34171</v>
      </c>
      <c r="J14" s="90" t="n">
        <f aca="false">SUM(J11:J13)</f>
        <v>32442</v>
      </c>
      <c r="K14" s="91" t="n">
        <f aca="false">SUM(K11:K13)</f>
        <v>99843</v>
      </c>
      <c r="L14" s="90" t="n">
        <f aca="false">SUM(L11:L13)</f>
        <v>32414</v>
      </c>
      <c r="M14" s="90" t="n">
        <f aca="false">SUM(M11:M13)</f>
        <v>32578</v>
      </c>
      <c r="N14" s="90" t="n">
        <f aca="false">SUM(N11:N13)</f>
        <v>32547</v>
      </c>
      <c r="O14" s="91" t="n">
        <f aca="false">SUM(O11:O13)</f>
        <v>97539</v>
      </c>
      <c r="P14" s="90" t="n">
        <f aca="false">SUM(P11:P13)</f>
        <v>32648</v>
      </c>
      <c r="Q14" s="90" t="n">
        <f aca="false">SUM(Q11:Q13)</f>
        <v>32384</v>
      </c>
      <c r="R14" s="90" t="n">
        <f aca="false">SUM(R11:R13)</f>
        <v>32314</v>
      </c>
      <c r="S14" s="91" t="n">
        <f aca="false">SUM(S11:S13)</f>
        <v>97346</v>
      </c>
      <c r="T14" s="91" t="n">
        <f aca="false">SUM(T11:T13)</f>
        <v>392310</v>
      </c>
    </row>
    <row r="15" customFormat="false" ht="12.75" hidden="false" customHeight="false" outlineLevel="0" collapsed="false">
      <c r="A15" s="86"/>
      <c r="B15" s="94" t="s">
        <v>229</v>
      </c>
      <c r="C15" s="86"/>
      <c r="D15" s="95"/>
      <c r="E15" s="95"/>
      <c r="F15" s="95"/>
      <c r="G15" s="96"/>
      <c r="H15" s="95"/>
      <c r="I15" s="95"/>
      <c r="J15" s="95"/>
      <c r="K15" s="96"/>
      <c r="L15" s="95"/>
      <c r="M15" s="95"/>
      <c r="N15" s="95"/>
      <c r="O15" s="96"/>
      <c r="P15" s="95"/>
      <c r="Q15" s="95"/>
      <c r="R15" s="95"/>
      <c r="S15" s="96"/>
      <c r="T15" s="96"/>
    </row>
    <row r="16" customFormat="false" ht="12.75" hidden="false" customHeight="false" outlineLevel="0" collapsed="false">
      <c r="A16" s="86"/>
      <c r="B16" s="86"/>
      <c r="C16" s="86"/>
      <c r="D16" s="90"/>
      <c r="E16" s="90"/>
      <c r="F16" s="90"/>
      <c r="G16" s="91"/>
      <c r="H16" s="90"/>
      <c r="I16" s="90"/>
      <c r="J16" s="90"/>
      <c r="K16" s="91"/>
      <c r="L16" s="90"/>
      <c r="M16" s="90"/>
      <c r="N16" s="90"/>
      <c r="O16" s="91"/>
      <c r="P16" s="90"/>
      <c r="Q16" s="90"/>
      <c r="R16" s="90"/>
      <c r="S16" s="91"/>
      <c r="T16" s="91"/>
    </row>
    <row r="17" customFormat="false" ht="12.75" hidden="false" customHeight="false" outlineLevel="0" collapsed="false">
      <c r="A17" s="86" t="s">
        <v>230</v>
      </c>
      <c r="B17" s="86"/>
      <c r="C17" s="86"/>
      <c r="D17" s="90" t="n">
        <v>-9203</v>
      </c>
      <c r="E17" s="90" t="n">
        <v>-9098</v>
      </c>
      <c r="F17" s="90" t="n">
        <v>-11127</v>
      </c>
      <c r="G17" s="91" t="n">
        <f aca="false">SUM(D17:F17)</f>
        <v>-29428</v>
      </c>
      <c r="H17" s="90" t="n">
        <v>-9510</v>
      </c>
      <c r="I17" s="90" t="n">
        <v>-11140</v>
      </c>
      <c r="J17" s="90" t="n">
        <v>-10001</v>
      </c>
      <c r="K17" s="91" t="n">
        <f aca="false">SUM(H17:J17)</f>
        <v>-30651</v>
      </c>
      <c r="L17" s="90" t="n">
        <v>-9858</v>
      </c>
      <c r="M17" s="90" t="n">
        <v>-9822</v>
      </c>
      <c r="N17" s="90" t="n">
        <v>-9941</v>
      </c>
      <c r="O17" s="91" t="n">
        <f aca="false">SUM(L17:N17)</f>
        <v>-29621</v>
      </c>
      <c r="P17" s="90" t="n">
        <v>-9830</v>
      </c>
      <c r="Q17" s="90" t="n">
        <v>-9833</v>
      </c>
      <c r="R17" s="90" t="n">
        <v>-9807</v>
      </c>
      <c r="S17" s="91" t="n">
        <f aca="false">SUM(P17:R17)</f>
        <v>-29470</v>
      </c>
      <c r="T17" s="91" t="n">
        <f aca="false">G17+K17+O17+S17</f>
        <v>-119170</v>
      </c>
    </row>
    <row r="18" customFormat="false" ht="12.75" hidden="false" customHeight="false" outlineLevel="0" collapsed="false">
      <c r="A18" s="86" t="s">
        <v>28</v>
      </c>
      <c r="B18" s="86"/>
      <c r="C18" s="86"/>
      <c r="D18" s="92" t="n">
        <v>-2439</v>
      </c>
      <c r="E18" s="92" t="n">
        <v>-2282</v>
      </c>
      <c r="F18" s="92" t="n">
        <v>-2566</v>
      </c>
      <c r="G18" s="93" t="n">
        <f aca="false">SUM(D18:F18)</f>
        <v>-7287</v>
      </c>
      <c r="H18" s="92" t="n">
        <v>-3393</v>
      </c>
      <c r="I18" s="92" t="n">
        <v>-2382</v>
      </c>
      <c r="J18" s="92" t="n">
        <v>-2737</v>
      </c>
      <c r="K18" s="93" t="n">
        <f aca="false">SUM(H18:J18)</f>
        <v>-8512</v>
      </c>
      <c r="L18" s="92" t="n">
        <v>-2373</v>
      </c>
      <c r="M18" s="92" t="n">
        <v>-2356</v>
      </c>
      <c r="N18" s="92" t="n">
        <v>-2210</v>
      </c>
      <c r="O18" s="93" t="n">
        <f aca="false">SUM(L18:N18)</f>
        <v>-6939</v>
      </c>
      <c r="P18" s="92" t="n">
        <v>-2202</v>
      </c>
      <c r="Q18" s="92" t="n">
        <v>-2233</v>
      </c>
      <c r="R18" s="92" t="n">
        <v>-2187</v>
      </c>
      <c r="S18" s="93" t="n">
        <f aca="false">SUM(P18:R18)</f>
        <v>-6622</v>
      </c>
      <c r="T18" s="93" t="n">
        <f aca="false">G18+K18+O18+S18</f>
        <v>-29360</v>
      </c>
    </row>
    <row r="19" customFormat="false" ht="12.75" hidden="false" customHeight="false" outlineLevel="0" collapsed="false">
      <c r="A19" s="86"/>
      <c r="B19" s="86" t="s">
        <v>231</v>
      </c>
      <c r="C19" s="86"/>
      <c r="D19" s="90" t="n">
        <f aca="false">SUM(D17:D18)</f>
        <v>-11642</v>
      </c>
      <c r="E19" s="90" t="n">
        <f aca="false">SUM(E17:E18)</f>
        <v>-11380</v>
      </c>
      <c r="F19" s="90" t="n">
        <f aca="false">SUM(F17:F18)</f>
        <v>-13693</v>
      </c>
      <c r="G19" s="91" t="n">
        <f aca="false">SUM(G17:G18)</f>
        <v>-36715</v>
      </c>
      <c r="H19" s="90" t="n">
        <f aca="false">SUM(H17:H18)</f>
        <v>-12903</v>
      </c>
      <c r="I19" s="90" t="n">
        <f aca="false">SUM(I17:I18)</f>
        <v>-13522</v>
      </c>
      <c r="J19" s="90" t="n">
        <f aca="false">SUM(J17:J18)</f>
        <v>-12738</v>
      </c>
      <c r="K19" s="91" t="n">
        <f aca="false">SUM(K17:K18)</f>
        <v>-39163</v>
      </c>
      <c r="L19" s="90" t="n">
        <f aca="false">SUM(L17:L18)</f>
        <v>-12231</v>
      </c>
      <c r="M19" s="90" t="n">
        <f aca="false">SUM(M17:M18)</f>
        <v>-12178</v>
      </c>
      <c r="N19" s="90" t="n">
        <f aca="false">SUM(N17:N18)</f>
        <v>-12151</v>
      </c>
      <c r="O19" s="91" t="n">
        <f aca="false">SUM(O17:O18)</f>
        <v>-36560</v>
      </c>
      <c r="P19" s="90" t="n">
        <f aca="false">SUM(P17:P18)</f>
        <v>-12032</v>
      </c>
      <c r="Q19" s="90" t="n">
        <f aca="false">SUM(Q17:Q18)</f>
        <v>-12066</v>
      </c>
      <c r="R19" s="90" t="n">
        <f aca="false">SUM(R17:R18)</f>
        <v>-11994</v>
      </c>
      <c r="S19" s="91" t="n">
        <f aca="false">SUM(S17:S18)</f>
        <v>-36092</v>
      </c>
      <c r="T19" s="91" t="n">
        <f aca="false">SUM(T17:T18)</f>
        <v>-148530</v>
      </c>
    </row>
    <row r="20" customFormat="false" ht="12.75" hidden="false" customHeight="false" outlineLevel="0" collapsed="false">
      <c r="A20" s="86"/>
      <c r="B20" s="94" t="s">
        <v>232</v>
      </c>
      <c r="C20" s="86"/>
      <c r="D20" s="97" t="n">
        <f aca="false">D19/D14</f>
        <v>-0.36288261330341</v>
      </c>
      <c r="E20" s="97" t="n">
        <f aca="false">E19/E14</f>
        <v>-0.360172173692873</v>
      </c>
      <c r="F20" s="97" t="n">
        <f aca="false">F19/F14</f>
        <v>-0.403875648890986</v>
      </c>
      <c r="G20" s="98" t="n">
        <f aca="false">G19/G14</f>
        <v>-0.376247668627411</v>
      </c>
      <c r="H20" s="97" t="n">
        <f aca="false">H19/H14</f>
        <v>-0.388293710502558</v>
      </c>
      <c r="I20" s="97" t="n">
        <f aca="false">I19/I14</f>
        <v>-0.395715665330251</v>
      </c>
      <c r="J20" s="97" t="n">
        <f aca="false">J19/J14</f>
        <v>-0.392639171444424</v>
      </c>
      <c r="K20" s="98" t="n">
        <f aca="false">K19/K14</f>
        <v>-0.392245825946736</v>
      </c>
      <c r="L20" s="97" t="n">
        <f aca="false">L19/L14</f>
        <v>-0.377336953168384</v>
      </c>
      <c r="M20" s="97" t="n">
        <f aca="false">M19/M14</f>
        <v>-0.373810546994905</v>
      </c>
      <c r="N20" s="97" t="n">
        <f aca="false">N19/N14</f>
        <v>-0.373337020309092</v>
      </c>
      <c r="O20" s="98" t="n">
        <f aca="false">O19/O14</f>
        <v>-0.374824429202678</v>
      </c>
      <c r="P20" s="97" t="n">
        <f aca="false">P19/P14</f>
        <v>-0.368537123254104</v>
      </c>
      <c r="Q20" s="97" t="n">
        <f aca="false">Q19/Q14</f>
        <v>-0.372591403162055</v>
      </c>
      <c r="R20" s="97" t="n">
        <f aca="false">R19/R14</f>
        <v>-0.371170390542799</v>
      </c>
      <c r="S20" s="98" t="n">
        <f aca="false">S19/S14</f>
        <v>-0.370759969592998</v>
      </c>
      <c r="T20" s="98" t="n">
        <f aca="false">T19/T14</f>
        <v>-0.378603655272616</v>
      </c>
    </row>
    <row r="21" customFormat="false" ht="12.75" hidden="false" customHeight="false" outlineLevel="0" collapsed="false">
      <c r="A21" s="86"/>
      <c r="B21" s="86"/>
      <c r="C21" s="86"/>
      <c r="D21" s="90"/>
      <c r="E21" s="90"/>
      <c r="F21" s="90"/>
      <c r="G21" s="91"/>
      <c r="H21" s="90"/>
      <c r="I21" s="90"/>
      <c r="J21" s="90"/>
      <c r="K21" s="91"/>
      <c r="L21" s="90"/>
      <c r="M21" s="90"/>
      <c r="N21" s="90"/>
      <c r="O21" s="91"/>
      <c r="P21" s="90"/>
      <c r="Q21" s="90"/>
      <c r="R21" s="90"/>
      <c r="S21" s="91"/>
      <c r="T21" s="91"/>
    </row>
    <row r="22" customFormat="false" ht="12.75" hidden="false" customHeight="false" outlineLevel="0" collapsed="false">
      <c r="A22" s="86" t="s">
        <v>233</v>
      </c>
      <c r="B22" s="86"/>
      <c r="C22" s="86"/>
      <c r="D22" s="90"/>
      <c r="E22" s="90"/>
      <c r="F22" s="90"/>
      <c r="G22" s="91" t="n">
        <f aca="false">SUM(D22:F22)</f>
        <v>0</v>
      </c>
      <c r="H22" s="90"/>
      <c r="I22" s="90"/>
      <c r="J22" s="90"/>
      <c r="K22" s="91" t="n">
        <f aca="false">SUM(H22:J22)</f>
        <v>0</v>
      </c>
      <c r="L22" s="90"/>
      <c r="M22" s="90"/>
      <c r="N22" s="90"/>
      <c r="O22" s="91" t="n">
        <f aca="false">SUM(L22:N22)</f>
        <v>0</v>
      </c>
      <c r="P22" s="90"/>
      <c r="Q22" s="90"/>
      <c r="R22" s="90"/>
      <c r="S22" s="91" t="n">
        <f aca="false">SUM(P22:R22)</f>
        <v>0</v>
      </c>
      <c r="T22" s="91" t="n">
        <f aca="false">G22+K22+O22+S22</f>
        <v>0</v>
      </c>
    </row>
    <row r="23" customFormat="false" ht="12.75" hidden="false" customHeight="false" outlineLevel="0" collapsed="false">
      <c r="A23" s="86"/>
      <c r="B23" s="86"/>
      <c r="C23" s="86"/>
      <c r="D23" s="90"/>
      <c r="E23" s="90"/>
      <c r="F23" s="90"/>
      <c r="G23" s="91"/>
      <c r="H23" s="90"/>
      <c r="I23" s="90"/>
      <c r="J23" s="90"/>
      <c r="K23" s="91"/>
      <c r="L23" s="90"/>
      <c r="M23" s="90"/>
      <c r="N23" s="90"/>
      <c r="O23" s="91"/>
      <c r="P23" s="90"/>
      <c r="Q23" s="90"/>
      <c r="R23" s="90"/>
      <c r="S23" s="91"/>
      <c r="T23" s="91"/>
    </row>
    <row r="24" customFormat="false" ht="12.75" hidden="false" customHeight="false" outlineLevel="0" collapsed="false">
      <c r="A24" s="87" t="s">
        <v>33</v>
      </c>
      <c r="B24" s="87"/>
      <c r="C24" s="86"/>
      <c r="D24" s="99" t="n">
        <f aca="false">D14+D22+D19</f>
        <v>20440</v>
      </c>
      <c r="E24" s="99" t="n">
        <f aca="false">E14+E22+E19</f>
        <v>20216</v>
      </c>
      <c r="F24" s="99" t="n">
        <f aca="false">F14+F22+F19</f>
        <v>20211</v>
      </c>
      <c r="G24" s="100" t="n">
        <f aca="false">G14+G22+G19</f>
        <v>60867</v>
      </c>
      <c r="H24" s="99" t="n">
        <f aca="false">H14+H22+H19</f>
        <v>20327</v>
      </c>
      <c r="I24" s="99" t="n">
        <f aca="false">I14+I22+I19</f>
        <v>20649</v>
      </c>
      <c r="J24" s="99" t="n">
        <f aca="false">J14+J22+J19</f>
        <v>19704</v>
      </c>
      <c r="K24" s="100" t="n">
        <f aca="false">K14+K22+K19</f>
        <v>60680</v>
      </c>
      <c r="L24" s="99" t="n">
        <f aca="false">L14+L22+L19</f>
        <v>20183</v>
      </c>
      <c r="M24" s="99" t="n">
        <f aca="false">M14+M22+M19</f>
        <v>20400</v>
      </c>
      <c r="N24" s="99" t="n">
        <f aca="false">N14+N22+N19</f>
        <v>20396</v>
      </c>
      <c r="O24" s="100" t="n">
        <f aca="false">O14+O22+O19</f>
        <v>60979</v>
      </c>
      <c r="P24" s="99" t="n">
        <f aca="false">P14+P22+P19</f>
        <v>20616</v>
      </c>
      <c r="Q24" s="99" t="n">
        <f aca="false">Q14+Q22+Q19</f>
        <v>20318</v>
      </c>
      <c r="R24" s="99" t="n">
        <f aca="false">R14+R22+R19</f>
        <v>20320</v>
      </c>
      <c r="S24" s="100" t="n">
        <f aca="false">S14+S22+S19</f>
        <v>61254</v>
      </c>
      <c r="T24" s="100" t="n">
        <f aca="false">T14+T22+T19</f>
        <v>243780</v>
      </c>
    </row>
    <row r="25" customFormat="false" ht="12.75" hidden="false" customHeight="false" outlineLevel="0" collapsed="false">
      <c r="A25" s="94" t="s">
        <v>234</v>
      </c>
      <c r="B25" s="94"/>
      <c r="C25" s="86"/>
      <c r="D25" s="97" t="n">
        <f aca="false">D24/D14</f>
        <v>0.63711738669659</v>
      </c>
      <c r="E25" s="97" t="n">
        <f aca="false">E24/E14</f>
        <v>0.639827826307128</v>
      </c>
      <c r="F25" s="97" t="n">
        <f aca="false">F24/F14</f>
        <v>0.596124351109014</v>
      </c>
      <c r="G25" s="98" t="n">
        <f aca="false">G24/G14</f>
        <v>0.623752331372589</v>
      </c>
      <c r="H25" s="97" t="n">
        <f aca="false">H24/H14</f>
        <v>0.611706289497442</v>
      </c>
      <c r="I25" s="97" t="n">
        <f aca="false">I24/I14</f>
        <v>0.604284334669749</v>
      </c>
      <c r="J25" s="97" t="n">
        <f aca="false">J24/J14</f>
        <v>0.607360828555576</v>
      </c>
      <c r="K25" s="98" t="n">
        <f aca="false">K24/K14</f>
        <v>0.607754174053264</v>
      </c>
      <c r="L25" s="97" t="n">
        <f aca="false">L24/L14</f>
        <v>0.622663046831616</v>
      </c>
      <c r="M25" s="97" t="n">
        <f aca="false">M24/M14</f>
        <v>0.626189453005095</v>
      </c>
      <c r="N25" s="97" t="n">
        <f aca="false">N24/N14</f>
        <v>0.626662979690909</v>
      </c>
      <c r="O25" s="98" t="n">
        <f aca="false">O24/O14</f>
        <v>0.625175570797322</v>
      </c>
      <c r="P25" s="97" t="n">
        <f aca="false">P24/P14</f>
        <v>0.631462876745896</v>
      </c>
      <c r="Q25" s="97" t="n">
        <f aca="false">Q24/Q14</f>
        <v>0.627408596837945</v>
      </c>
      <c r="R25" s="97" t="n">
        <f aca="false">R24/R14</f>
        <v>0.628829609457201</v>
      </c>
      <c r="S25" s="98" t="n">
        <f aca="false">S24/S14</f>
        <v>0.629240030407002</v>
      </c>
      <c r="T25" s="98" t="n">
        <f aca="false">T24/T14</f>
        <v>0.621396344727384</v>
      </c>
    </row>
    <row r="26" customFormat="false" ht="12.75" hidden="false" customHeight="false" outlineLevel="0" collapsed="false">
      <c r="A26" s="86"/>
      <c r="B26" s="86"/>
      <c r="C26" s="86"/>
      <c r="D26" s="90"/>
      <c r="E26" s="90"/>
      <c r="F26" s="90"/>
      <c r="G26" s="91"/>
      <c r="H26" s="90"/>
      <c r="I26" s="90"/>
      <c r="J26" s="90"/>
      <c r="K26" s="91"/>
      <c r="L26" s="90"/>
      <c r="M26" s="90"/>
      <c r="N26" s="90"/>
      <c r="O26" s="91"/>
      <c r="P26" s="90"/>
      <c r="Q26" s="90"/>
      <c r="R26" s="90"/>
      <c r="S26" s="91"/>
      <c r="T26" s="91"/>
    </row>
    <row r="27" customFormat="false" ht="12.75" hidden="false" customHeight="false" outlineLevel="0" collapsed="false">
      <c r="A27" s="86" t="s">
        <v>35</v>
      </c>
      <c r="B27" s="86"/>
      <c r="C27" s="86"/>
      <c r="D27" s="90" t="n">
        <v>-1637</v>
      </c>
      <c r="E27" s="90" t="n">
        <v>-1609</v>
      </c>
      <c r="F27" s="90" t="n">
        <v>-1600</v>
      </c>
      <c r="G27" s="91" t="n">
        <f aca="false">SUM(D27:F27)</f>
        <v>-4846</v>
      </c>
      <c r="H27" s="90" t="n">
        <v>-1589</v>
      </c>
      <c r="I27" s="90" t="n">
        <v>-1580</v>
      </c>
      <c r="J27" s="90" t="n">
        <v>-1680</v>
      </c>
      <c r="K27" s="91" t="n">
        <f aca="false">SUM(H27:J27)</f>
        <v>-4849</v>
      </c>
      <c r="L27" s="90" t="n">
        <v>-1540</v>
      </c>
      <c r="M27" s="90" t="n">
        <v>-1551</v>
      </c>
      <c r="N27" s="90" t="n">
        <v>-1551</v>
      </c>
      <c r="O27" s="91" t="n">
        <f aca="false">SUM(L27:N27)</f>
        <v>-4642</v>
      </c>
      <c r="P27" s="90" t="n">
        <v>-1540</v>
      </c>
      <c r="Q27" s="90" t="n">
        <v>-1540</v>
      </c>
      <c r="R27" s="90" t="n">
        <v>-1540</v>
      </c>
      <c r="S27" s="91" t="n">
        <f aca="false">SUM(P27:R27)</f>
        <v>-4620</v>
      </c>
      <c r="T27" s="91" t="n">
        <f aca="false">G27+K27+O27+S27</f>
        <v>-18957</v>
      </c>
    </row>
    <row r="28" customFormat="false" ht="12.75" hidden="false" customHeight="false" outlineLevel="0" collapsed="false">
      <c r="A28" s="86" t="s">
        <v>235</v>
      </c>
      <c r="B28" s="86"/>
      <c r="C28" s="86"/>
      <c r="D28" s="90" t="n">
        <f aca="false">-D280</f>
        <v>-0</v>
      </c>
      <c r="E28" s="90" t="n">
        <v>0</v>
      </c>
      <c r="F28" s="90" t="n">
        <v>0</v>
      </c>
      <c r="G28" s="91" t="n">
        <f aca="false">SUM(D28:F28)</f>
        <v>0</v>
      </c>
      <c r="H28" s="90"/>
      <c r="I28" s="90"/>
      <c r="J28" s="90"/>
      <c r="K28" s="91" t="n">
        <f aca="false">SUM(H28:J28)</f>
        <v>0</v>
      </c>
      <c r="L28" s="90"/>
      <c r="M28" s="90"/>
      <c r="N28" s="90"/>
      <c r="O28" s="91" t="n">
        <f aca="false">SUM(L28:N28)</f>
        <v>0</v>
      </c>
      <c r="P28" s="90"/>
      <c r="Q28" s="90"/>
      <c r="R28" s="90"/>
      <c r="S28" s="91" t="n">
        <f aca="false">SUM(P28:R28)</f>
        <v>0</v>
      </c>
      <c r="T28" s="91" t="n">
        <f aca="false">G28+K28+O28+S28</f>
        <v>0</v>
      </c>
    </row>
    <row r="29" customFormat="false" ht="12.75" hidden="false" customHeight="false" outlineLevel="0" collapsed="false">
      <c r="A29" s="86" t="s">
        <v>236</v>
      </c>
      <c r="B29" s="86"/>
      <c r="C29" s="86"/>
      <c r="D29" s="92" t="n">
        <v>-6582</v>
      </c>
      <c r="E29" s="92" t="n">
        <v>-6529</v>
      </c>
      <c r="F29" s="92" t="n">
        <v>-6354</v>
      </c>
      <c r="G29" s="93" t="n">
        <f aca="false">SUM(D29:F29)</f>
        <v>-19465</v>
      </c>
      <c r="H29" s="92" t="n">
        <v>-6694</v>
      </c>
      <c r="I29" s="92" t="n">
        <v>-6575</v>
      </c>
      <c r="J29" s="92" t="n">
        <v>-6301</v>
      </c>
      <c r="K29" s="93" t="n">
        <f aca="false">SUM(H29:J29)</f>
        <v>-19570</v>
      </c>
      <c r="L29" s="92" t="n">
        <v>-6406</v>
      </c>
      <c r="M29" s="92" t="n">
        <v>-6405</v>
      </c>
      <c r="N29" s="92" t="n">
        <v>-6399</v>
      </c>
      <c r="O29" s="93" t="n">
        <f aca="false">SUM(L29:N29)</f>
        <v>-19210</v>
      </c>
      <c r="P29" s="92" t="n">
        <v>-6440</v>
      </c>
      <c r="Q29" s="92" t="n">
        <v>-6440</v>
      </c>
      <c r="R29" s="92" t="n">
        <v>-6446</v>
      </c>
      <c r="S29" s="93" t="n">
        <f aca="false">SUM(P29:R29)</f>
        <v>-19326</v>
      </c>
      <c r="T29" s="93" t="n">
        <f aca="false">G29+K29+O29+S29</f>
        <v>-77571</v>
      </c>
    </row>
    <row r="30" customFormat="false" ht="12.75" hidden="false" customHeight="false" outlineLevel="0" collapsed="false">
      <c r="A30" s="86"/>
      <c r="B30" s="86" t="s">
        <v>237</v>
      </c>
      <c r="C30" s="86"/>
      <c r="D30" s="90" t="n">
        <f aca="false">SUM(D27:D29)</f>
        <v>-8219</v>
      </c>
      <c r="E30" s="90" t="n">
        <f aca="false">SUM(E27:E29)</f>
        <v>-8138</v>
      </c>
      <c r="F30" s="90" t="n">
        <f aca="false">SUM(F27:F29)</f>
        <v>-7954</v>
      </c>
      <c r="G30" s="91" t="n">
        <f aca="false">SUM(G27:G29)</f>
        <v>-24311</v>
      </c>
      <c r="H30" s="90" t="n">
        <f aca="false">SUM(H27:H29)</f>
        <v>-8283</v>
      </c>
      <c r="I30" s="90" t="n">
        <f aca="false">SUM(I27:I29)</f>
        <v>-8155</v>
      </c>
      <c r="J30" s="90" t="n">
        <f aca="false">SUM(J27:J29)</f>
        <v>-7981</v>
      </c>
      <c r="K30" s="91" t="n">
        <f aca="false">SUM(K27:K29)</f>
        <v>-24419</v>
      </c>
      <c r="L30" s="90" t="n">
        <f aca="false">SUM(L27:L29)</f>
        <v>-7946</v>
      </c>
      <c r="M30" s="90" t="n">
        <f aca="false">SUM(M27:M29)</f>
        <v>-7956</v>
      </c>
      <c r="N30" s="90" t="n">
        <f aca="false">SUM(N27:N29)</f>
        <v>-7950</v>
      </c>
      <c r="O30" s="91" t="n">
        <f aca="false">SUM(O27:O29)</f>
        <v>-23852</v>
      </c>
      <c r="P30" s="90" t="n">
        <f aca="false">SUM(P27:P29)</f>
        <v>-7980</v>
      </c>
      <c r="Q30" s="90" t="n">
        <f aca="false">SUM(Q27:Q29)</f>
        <v>-7980</v>
      </c>
      <c r="R30" s="90" t="n">
        <f aca="false">SUM(R27:R29)</f>
        <v>-7986</v>
      </c>
      <c r="S30" s="91" t="n">
        <f aca="false">SUM(S27:S29)</f>
        <v>-23946</v>
      </c>
      <c r="T30" s="91" t="n">
        <f aca="false">SUM(T27:T29)</f>
        <v>-96528</v>
      </c>
    </row>
    <row r="31" customFormat="false" ht="12.75" hidden="false" customHeight="false" outlineLevel="0" collapsed="false">
      <c r="A31" s="86"/>
      <c r="B31" s="86"/>
      <c r="C31" s="86"/>
      <c r="D31" s="90"/>
      <c r="E31" s="90"/>
      <c r="F31" s="90"/>
      <c r="G31" s="91"/>
      <c r="H31" s="90"/>
      <c r="I31" s="90"/>
      <c r="J31" s="90"/>
      <c r="K31" s="91"/>
      <c r="L31" s="90"/>
      <c r="M31" s="90"/>
      <c r="N31" s="90"/>
      <c r="O31" s="91"/>
      <c r="P31" s="90"/>
      <c r="Q31" s="90"/>
      <c r="R31" s="90"/>
      <c r="S31" s="91"/>
      <c r="T31" s="91"/>
    </row>
    <row r="32" customFormat="false" ht="12.75" hidden="false" customHeight="false" outlineLevel="0" collapsed="false">
      <c r="A32" s="87" t="s">
        <v>238</v>
      </c>
      <c r="B32" s="87"/>
      <c r="C32" s="86"/>
      <c r="D32" s="99" t="n">
        <f aca="false">D24+D30</f>
        <v>12221</v>
      </c>
      <c r="E32" s="99" t="n">
        <f aca="false">E24+E30</f>
        <v>12078</v>
      </c>
      <c r="F32" s="99" t="n">
        <f aca="false">F24+F30</f>
        <v>12257</v>
      </c>
      <c r="G32" s="100" t="n">
        <f aca="false">G24+G30</f>
        <v>36556</v>
      </c>
      <c r="H32" s="99" t="n">
        <f aca="false">H24+H30</f>
        <v>12044</v>
      </c>
      <c r="I32" s="99" t="n">
        <f aca="false">I24+I30</f>
        <v>12494</v>
      </c>
      <c r="J32" s="99" t="n">
        <f aca="false">J24+J30</f>
        <v>11723</v>
      </c>
      <c r="K32" s="100" t="n">
        <f aca="false">K24+K30</f>
        <v>36261</v>
      </c>
      <c r="L32" s="99" t="n">
        <f aca="false">L24+L30</f>
        <v>12237</v>
      </c>
      <c r="M32" s="99" t="n">
        <f aca="false">M24+M30</f>
        <v>12444</v>
      </c>
      <c r="N32" s="99" t="n">
        <f aca="false">N24+N30</f>
        <v>12446</v>
      </c>
      <c r="O32" s="100" t="n">
        <f aca="false">O24+O30</f>
        <v>37127</v>
      </c>
      <c r="P32" s="99" t="n">
        <f aca="false">P24+P30</f>
        <v>12636</v>
      </c>
      <c r="Q32" s="99" t="n">
        <f aca="false">Q24+Q30</f>
        <v>12338</v>
      </c>
      <c r="R32" s="99" t="n">
        <f aca="false">R24+R30</f>
        <v>12334</v>
      </c>
      <c r="S32" s="100" t="n">
        <f aca="false">S24+S30</f>
        <v>37308</v>
      </c>
      <c r="T32" s="100" t="n">
        <f aca="false">T24+T30</f>
        <v>147252</v>
      </c>
    </row>
    <row r="33" customFormat="false" ht="12.75" hidden="false" customHeight="false" outlineLevel="0" collapsed="false">
      <c r="A33" s="94" t="s">
        <v>234</v>
      </c>
      <c r="B33" s="94"/>
      <c r="C33" s="86"/>
      <c r="D33" s="97" t="n">
        <f aca="false">D32/D14</f>
        <v>0.380930116576273</v>
      </c>
      <c r="E33" s="97" t="n">
        <f aca="false">E32/E14</f>
        <v>0.382263577668059</v>
      </c>
      <c r="F33" s="97" t="n">
        <f aca="false">F32/F14</f>
        <v>0.361520764511562</v>
      </c>
      <c r="G33" s="98" t="n">
        <f aca="false">G32/G14</f>
        <v>0.374618269762866</v>
      </c>
      <c r="H33" s="97" t="n">
        <f aca="false">H32/H14</f>
        <v>0.362443575082757</v>
      </c>
      <c r="I33" s="97" t="n">
        <f aca="false">I32/I14</f>
        <v>0.365631675982558</v>
      </c>
      <c r="J33" s="97" t="n">
        <f aca="false">J32/J14</f>
        <v>0.361352567659207</v>
      </c>
      <c r="K33" s="98" t="n">
        <f aca="false">K32/K14</f>
        <v>0.363180192902857</v>
      </c>
      <c r="L33" s="97" t="n">
        <f aca="false">L32/L14</f>
        <v>0.37752205836984</v>
      </c>
      <c r="M33" s="97" t="n">
        <f aca="false">M32/M14</f>
        <v>0.381975566333108</v>
      </c>
      <c r="N33" s="97" t="n">
        <f aca="false">N32/N14</f>
        <v>0.382400835714505</v>
      </c>
      <c r="O33" s="98" t="n">
        <f aca="false">O32/O14</f>
        <v>0.380637488594306</v>
      </c>
      <c r="P33" s="97" t="n">
        <f aca="false">P32/P14</f>
        <v>0.387037490811076</v>
      </c>
      <c r="Q33" s="97" t="n">
        <f aca="false">Q32/Q14</f>
        <v>0.380990612648221</v>
      </c>
      <c r="R33" s="97" t="n">
        <f aca="false">R32/R14</f>
        <v>0.38169214581915</v>
      </c>
      <c r="S33" s="98" t="n">
        <f aca="false">S32/S14</f>
        <v>0.383251494668502</v>
      </c>
      <c r="T33" s="98" t="n">
        <f aca="false">T32/T14</f>
        <v>0.37534602737631</v>
      </c>
    </row>
    <row r="34" customFormat="false" ht="12.75" hidden="false" customHeight="false" outlineLevel="0" collapsed="false">
      <c r="A34" s="86"/>
      <c r="B34" s="86"/>
      <c r="C34" s="86"/>
      <c r="D34" s="90"/>
      <c r="E34" s="90"/>
      <c r="F34" s="90"/>
      <c r="G34" s="91"/>
      <c r="H34" s="90"/>
      <c r="I34" s="90"/>
      <c r="J34" s="90"/>
      <c r="K34" s="91"/>
      <c r="L34" s="90"/>
      <c r="M34" s="90"/>
      <c r="N34" s="90"/>
      <c r="O34" s="91"/>
      <c r="P34" s="90"/>
      <c r="Q34" s="90"/>
      <c r="R34" s="90"/>
      <c r="S34" s="91"/>
      <c r="T34" s="91"/>
    </row>
    <row r="35" customFormat="false" ht="12.75" hidden="true" customHeight="false" outlineLevel="0" collapsed="false">
      <c r="B35" s="86" t="s">
        <v>239</v>
      </c>
      <c r="C35" s="86"/>
      <c r="D35" s="90"/>
      <c r="E35" s="90"/>
      <c r="F35" s="90"/>
      <c r="G35" s="91" t="n">
        <f aca="false">SUM(D35:F35)</f>
        <v>0</v>
      </c>
      <c r="H35" s="90"/>
      <c r="I35" s="90"/>
      <c r="J35" s="90"/>
      <c r="K35" s="91" t="n">
        <f aca="false">SUM(H35:J35)</f>
        <v>0</v>
      </c>
      <c r="L35" s="90"/>
      <c r="M35" s="90"/>
      <c r="N35" s="90"/>
      <c r="O35" s="91" t="n">
        <f aca="false">SUM(L35:N35)</f>
        <v>0</v>
      </c>
      <c r="P35" s="90"/>
      <c r="Q35" s="90"/>
      <c r="R35" s="90"/>
      <c r="S35" s="91" t="n">
        <f aca="false">SUM(P35:R35)</f>
        <v>0</v>
      </c>
      <c r="T35" s="91" t="n">
        <f aca="false">G35+K35+O35+S35</f>
        <v>0</v>
      </c>
    </row>
    <row r="36" customFormat="false" ht="12.75" hidden="true" customHeight="false" outlineLevel="0" collapsed="false">
      <c r="B36" s="86" t="s">
        <v>240</v>
      </c>
      <c r="C36" s="86"/>
      <c r="D36" s="90"/>
      <c r="E36" s="90"/>
      <c r="F36" s="90"/>
      <c r="G36" s="91" t="n">
        <f aca="false">SUM(D36:F36)</f>
        <v>0</v>
      </c>
      <c r="H36" s="90"/>
      <c r="I36" s="90"/>
      <c r="J36" s="90"/>
      <c r="K36" s="91" t="n">
        <f aca="false">SUM(H36:J36)</f>
        <v>0</v>
      </c>
      <c r="L36" s="90"/>
      <c r="M36" s="90"/>
      <c r="N36" s="90"/>
      <c r="O36" s="91" t="n">
        <f aca="false">SUM(L36:N36)</f>
        <v>0</v>
      </c>
      <c r="P36" s="90"/>
      <c r="Q36" s="90"/>
      <c r="R36" s="90"/>
      <c r="S36" s="91" t="n">
        <f aca="false">SUM(P36:R36)</f>
        <v>0</v>
      </c>
      <c r="T36" s="91" t="n">
        <f aca="false">G36+K36+O36+S36</f>
        <v>0</v>
      </c>
    </row>
    <row r="37" customFormat="false" ht="12.75" hidden="true" customHeight="false" outlineLevel="0" collapsed="false">
      <c r="B37" s="86" t="s">
        <v>241</v>
      </c>
      <c r="C37" s="86"/>
      <c r="D37" s="90"/>
      <c r="E37" s="90"/>
      <c r="F37" s="90"/>
      <c r="G37" s="91" t="n">
        <f aca="false">SUM(D37:F37)</f>
        <v>0</v>
      </c>
      <c r="H37" s="90"/>
      <c r="I37" s="90"/>
      <c r="J37" s="90"/>
      <c r="K37" s="91" t="n">
        <f aca="false">SUM(H37:J37)</f>
        <v>0</v>
      </c>
      <c r="L37" s="90"/>
      <c r="M37" s="90"/>
      <c r="N37" s="90"/>
      <c r="O37" s="91" t="n">
        <f aca="false">SUM(L37:N37)</f>
        <v>0</v>
      </c>
      <c r="P37" s="90"/>
      <c r="Q37" s="90"/>
      <c r="R37" s="90"/>
      <c r="S37" s="91" t="n">
        <f aca="false">SUM(P37:R37)</f>
        <v>0</v>
      </c>
      <c r="T37" s="91" t="n">
        <f aca="false">G37+K37+O37+S37</f>
        <v>0</v>
      </c>
    </row>
    <row r="38" customFormat="false" ht="12.75" hidden="true" customHeight="false" outlineLevel="0" collapsed="false">
      <c r="B38" s="86" t="s">
        <v>242</v>
      </c>
      <c r="C38" s="86"/>
      <c r="D38" s="90"/>
      <c r="E38" s="90"/>
      <c r="F38" s="90"/>
      <c r="G38" s="91" t="n">
        <f aca="false">SUM(D38:F38)</f>
        <v>0</v>
      </c>
      <c r="H38" s="90"/>
      <c r="I38" s="90"/>
      <c r="J38" s="90"/>
      <c r="K38" s="91" t="n">
        <f aca="false">SUM(H38:J38)</f>
        <v>0</v>
      </c>
      <c r="L38" s="90"/>
      <c r="M38" s="90"/>
      <c r="N38" s="90"/>
      <c r="O38" s="91" t="n">
        <f aca="false">SUM(L38:N38)</f>
        <v>0</v>
      </c>
      <c r="P38" s="90"/>
      <c r="Q38" s="90"/>
      <c r="R38" s="90"/>
      <c r="S38" s="91" t="n">
        <f aca="false">SUM(P38:R38)</f>
        <v>0</v>
      </c>
      <c r="T38" s="91" t="n">
        <f aca="false">G38+K38+O38+S38</f>
        <v>0</v>
      </c>
    </row>
    <row r="39" customFormat="false" ht="12.75" hidden="true" customHeight="false" outlineLevel="0" collapsed="false">
      <c r="B39" s="86" t="s">
        <v>243</v>
      </c>
      <c r="C39" s="86"/>
      <c r="D39" s="90"/>
      <c r="E39" s="90"/>
      <c r="F39" s="90"/>
      <c r="G39" s="91" t="n">
        <f aca="false">SUM(D39:F39)</f>
        <v>0</v>
      </c>
      <c r="H39" s="90"/>
      <c r="I39" s="90"/>
      <c r="J39" s="90"/>
      <c r="K39" s="91" t="n">
        <f aca="false">SUM(H39:J39)</f>
        <v>0</v>
      </c>
      <c r="L39" s="90"/>
      <c r="M39" s="90"/>
      <c r="N39" s="90"/>
      <c r="O39" s="91" t="n">
        <f aca="false">SUM(L39:N39)</f>
        <v>0</v>
      </c>
      <c r="P39" s="90"/>
      <c r="Q39" s="90"/>
      <c r="R39" s="90"/>
      <c r="S39" s="91" t="n">
        <f aca="false">SUM(P39:R39)</f>
        <v>0</v>
      </c>
      <c r="T39" s="91" t="n">
        <f aca="false">G39+K39+O39+S39</f>
        <v>0</v>
      </c>
    </row>
    <row r="40" customFormat="false" ht="12.75" hidden="true" customHeight="false" outlineLevel="0" collapsed="false">
      <c r="B40" s="86" t="s">
        <v>244</v>
      </c>
      <c r="C40" s="86"/>
      <c r="D40" s="90"/>
      <c r="E40" s="90"/>
      <c r="F40" s="90"/>
      <c r="G40" s="91" t="n">
        <f aca="false">SUM(D40:F40)</f>
        <v>0</v>
      </c>
      <c r="H40" s="90"/>
      <c r="I40" s="90"/>
      <c r="J40" s="90"/>
      <c r="K40" s="91" t="n">
        <f aca="false">SUM(H40:J40)</f>
        <v>0</v>
      </c>
      <c r="L40" s="90"/>
      <c r="M40" s="90"/>
      <c r="N40" s="90"/>
      <c r="O40" s="91" t="n">
        <f aca="false">SUM(L40:N40)</f>
        <v>0</v>
      </c>
      <c r="P40" s="90"/>
      <c r="Q40" s="90"/>
      <c r="R40" s="90"/>
      <c r="S40" s="91" t="n">
        <f aca="false">SUM(P40:R40)</f>
        <v>0</v>
      </c>
      <c r="T40" s="91" t="n">
        <f aca="false">G40+K40+O40+S40</f>
        <v>0</v>
      </c>
    </row>
    <row r="41" customFormat="false" ht="12.75" hidden="true" customHeight="false" outlineLevel="0" collapsed="false">
      <c r="B41" s="86" t="s">
        <v>245</v>
      </c>
      <c r="C41" s="86"/>
      <c r="D41" s="90"/>
      <c r="E41" s="90"/>
      <c r="F41" s="90"/>
      <c r="G41" s="91" t="n">
        <f aca="false">SUM(D41:F41)</f>
        <v>0</v>
      </c>
      <c r="H41" s="90"/>
      <c r="I41" s="90"/>
      <c r="J41" s="90"/>
      <c r="K41" s="91" t="n">
        <f aca="false">SUM(H41:J41)</f>
        <v>0</v>
      </c>
      <c r="L41" s="90"/>
      <c r="M41" s="90"/>
      <c r="N41" s="90"/>
      <c r="O41" s="91" t="n">
        <f aca="false">SUM(L41:N41)</f>
        <v>0</v>
      </c>
      <c r="P41" s="90"/>
      <c r="Q41" s="90"/>
      <c r="R41" s="90"/>
      <c r="S41" s="91" t="n">
        <f aca="false">SUM(P41:R41)</f>
        <v>0</v>
      </c>
      <c r="T41" s="91" t="n">
        <f aca="false">G41+K41+O41+S41</f>
        <v>0</v>
      </c>
    </row>
    <row r="42" customFormat="false" ht="12.75" hidden="true" customHeight="false" outlineLevel="0" collapsed="false">
      <c r="B42" s="86" t="s">
        <v>246</v>
      </c>
      <c r="C42" s="86"/>
      <c r="D42" s="90"/>
      <c r="E42" s="90"/>
      <c r="F42" s="90"/>
      <c r="G42" s="91" t="n">
        <f aca="false">SUM(D42:F42)</f>
        <v>0</v>
      </c>
      <c r="H42" s="90"/>
      <c r="I42" s="90"/>
      <c r="J42" s="90"/>
      <c r="K42" s="91" t="n">
        <f aca="false">SUM(H42:J42)</f>
        <v>0</v>
      </c>
      <c r="L42" s="90"/>
      <c r="M42" s="90"/>
      <c r="N42" s="90"/>
      <c r="O42" s="91" t="n">
        <f aca="false">SUM(L42:N42)</f>
        <v>0</v>
      </c>
      <c r="P42" s="90"/>
      <c r="Q42" s="90"/>
      <c r="R42" s="90"/>
      <c r="S42" s="91" t="n">
        <f aca="false">SUM(P42:R42)</f>
        <v>0</v>
      </c>
      <c r="T42" s="91" t="n">
        <f aca="false">G42+K42+O42+S42</f>
        <v>0</v>
      </c>
    </row>
    <row r="43" customFormat="false" ht="12.75" hidden="true" customHeight="false" outlineLevel="0" collapsed="false">
      <c r="B43" s="86" t="s">
        <v>247</v>
      </c>
      <c r="C43" s="86"/>
      <c r="D43" s="90"/>
      <c r="E43" s="90"/>
      <c r="F43" s="90"/>
      <c r="G43" s="91" t="n">
        <f aca="false">SUM(D43:F43)</f>
        <v>0</v>
      </c>
      <c r="H43" s="90"/>
      <c r="I43" s="90"/>
      <c r="J43" s="90"/>
      <c r="K43" s="91" t="n">
        <f aca="false">SUM(H43:J43)</f>
        <v>0</v>
      </c>
      <c r="L43" s="90"/>
      <c r="M43" s="90"/>
      <c r="N43" s="90"/>
      <c r="O43" s="91" t="n">
        <f aca="false">SUM(L43:N43)</f>
        <v>0</v>
      </c>
      <c r="P43" s="90"/>
      <c r="Q43" s="90"/>
      <c r="R43" s="90"/>
      <c r="S43" s="91" t="n">
        <f aca="false">SUM(P43:R43)</f>
        <v>0</v>
      </c>
      <c r="T43" s="91" t="n">
        <f aca="false">G43+K43+O43+S43</f>
        <v>0</v>
      </c>
    </row>
    <row r="44" customFormat="false" ht="12.75" hidden="true" customHeight="false" outlineLevel="0" collapsed="false">
      <c r="B44" s="86" t="s">
        <v>248</v>
      </c>
      <c r="C44" s="86"/>
      <c r="D44" s="90"/>
      <c r="E44" s="90"/>
      <c r="F44" s="90"/>
      <c r="G44" s="91" t="n">
        <f aca="false">SUM(D44:F44)</f>
        <v>0</v>
      </c>
      <c r="H44" s="90"/>
      <c r="I44" s="90"/>
      <c r="J44" s="90"/>
      <c r="K44" s="91" t="n">
        <f aca="false">SUM(H44:J44)</f>
        <v>0</v>
      </c>
      <c r="L44" s="90"/>
      <c r="M44" s="90"/>
      <c r="N44" s="90"/>
      <c r="O44" s="91" t="n">
        <f aca="false">SUM(L44:N44)</f>
        <v>0</v>
      </c>
      <c r="P44" s="90"/>
      <c r="Q44" s="90"/>
      <c r="R44" s="90"/>
      <c r="S44" s="91" t="n">
        <f aca="false">SUM(P44:R44)</f>
        <v>0</v>
      </c>
      <c r="T44" s="91" t="n">
        <f aca="false">G44+K44+O44+S44</f>
        <v>0</v>
      </c>
    </row>
    <row r="45" customFormat="false" ht="12.75" hidden="true" customHeight="false" outlineLevel="0" collapsed="false">
      <c r="B45" s="86" t="s">
        <v>249</v>
      </c>
      <c r="C45" s="86"/>
      <c r="D45" s="90"/>
      <c r="E45" s="90"/>
      <c r="F45" s="90"/>
      <c r="G45" s="91" t="n">
        <f aca="false">SUM(D45:F45)</f>
        <v>0</v>
      </c>
      <c r="H45" s="90"/>
      <c r="I45" s="90"/>
      <c r="J45" s="90"/>
      <c r="K45" s="91" t="n">
        <f aca="false">SUM(H45:J45)</f>
        <v>0</v>
      </c>
      <c r="L45" s="90"/>
      <c r="M45" s="90"/>
      <c r="N45" s="90"/>
      <c r="O45" s="91" t="n">
        <f aca="false">SUM(L45:N45)</f>
        <v>0</v>
      </c>
      <c r="P45" s="90"/>
      <c r="Q45" s="90"/>
      <c r="R45" s="90"/>
      <c r="S45" s="91" t="n">
        <f aca="false">SUM(P45:R45)</f>
        <v>0</v>
      </c>
      <c r="T45" s="91" t="n">
        <f aca="false">G45+K45+O45+S45</f>
        <v>0</v>
      </c>
    </row>
    <row r="46" customFormat="false" ht="12.75" hidden="true" customHeight="false" outlineLevel="0" collapsed="false">
      <c r="B46" s="86" t="s">
        <v>250</v>
      </c>
      <c r="C46" s="86"/>
      <c r="D46" s="90"/>
      <c r="E46" s="90"/>
      <c r="F46" s="90"/>
      <c r="G46" s="91"/>
      <c r="H46" s="90"/>
      <c r="I46" s="90"/>
      <c r="J46" s="90"/>
      <c r="K46" s="91"/>
      <c r="L46" s="90"/>
      <c r="M46" s="90"/>
      <c r="N46" s="90"/>
      <c r="O46" s="91"/>
      <c r="P46" s="90"/>
      <c r="Q46" s="90"/>
      <c r="R46" s="90"/>
      <c r="S46" s="91"/>
      <c r="T46" s="91"/>
    </row>
    <row r="47" customFormat="false" ht="12.75" hidden="true" customHeight="false" outlineLevel="0" collapsed="false">
      <c r="B47" s="86" t="s">
        <v>251</v>
      </c>
      <c r="C47" s="86"/>
      <c r="D47" s="92"/>
      <c r="E47" s="92"/>
      <c r="F47" s="92"/>
      <c r="G47" s="93"/>
      <c r="H47" s="92"/>
      <c r="I47" s="92"/>
      <c r="J47" s="92"/>
      <c r="K47" s="93"/>
      <c r="L47" s="92"/>
      <c r="M47" s="92"/>
      <c r="N47" s="92"/>
      <c r="O47" s="93"/>
      <c r="P47" s="92"/>
      <c r="Q47" s="92"/>
      <c r="R47" s="92"/>
      <c r="S47" s="93"/>
      <c r="T47" s="93"/>
    </row>
    <row r="48" customFormat="false" ht="12.75" hidden="true" customHeight="false" outlineLevel="0" collapsed="false">
      <c r="B48" s="86" t="s">
        <v>252</v>
      </c>
      <c r="C48" s="86"/>
      <c r="D48" s="90" t="n">
        <f aca="false">SUM(D35:D47)</f>
        <v>0</v>
      </c>
      <c r="E48" s="90" t="n">
        <f aca="false">SUM(E35:E47)</f>
        <v>0</v>
      </c>
      <c r="F48" s="90" t="n">
        <f aca="false">SUM(F35:F47)</f>
        <v>0</v>
      </c>
      <c r="G48" s="91" t="n">
        <f aca="false">SUM(D48:F48)</f>
        <v>0</v>
      </c>
      <c r="H48" s="90" t="n">
        <f aca="false">SUM(H35:H47)</f>
        <v>0</v>
      </c>
      <c r="I48" s="90" t="n">
        <f aca="false">SUM(I35:I47)</f>
        <v>0</v>
      </c>
      <c r="J48" s="90" t="n">
        <f aca="false">SUM(J35:J47)</f>
        <v>0</v>
      </c>
      <c r="K48" s="91" t="n">
        <f aca="false">SUM(H48:J48)</f>
        <v>0</v>
      </c>
      <c r="L48" s="90" t="n">
        <f aca="false">SUM(L35:L47)</f>
        <v>0</v>
      </c>
      <c r="M48" s="90" t="n">
        <f aca="false">SUM(M35:M47)</f>
        <v>0</v>
      </c>
      <c r="N48" s="90" t="n">
        <f aca="false">SUM(N35:N47)</f>
        <v>0</v>
      </c>
      <c r="O48" s="91" t="n">
        <f aca="false">SUM(L48:N48)</f>
        <v>0</v>
      </c>
      <c r="P48" s="90" t="n">
        <f aca="false">SUM(P35:P47)</f>
        <v>0</v>
      </c>
      <c r="Q48" s="90" t="n">
        <f aca="false">SUM(Q35:Q47)</f>
        <v>0</v>
      </c>
      <c r="R48" s="90" t="n">
        <f aca="false">SUM(R35:R47)</f>
        <v>0</v>
      </c>
      <c r="S48" s="91" t="n">
        <f aca="false">SUM(P48:R48)</f>
        <v>0</v>
      </c>
      <c r="T48" s="91" t="n">
        <f aca="false">SUM(T35:T47)</f>
        <v>0</v>
      </c>
    </row>
    <row r="49" customFormat="false" ht="12.75" hidden="true" customHeight="false" outlineLevel="0" collapsed="false">
      <c r="B49" s="86" t="s">
        <v>253</v>
      </c>
      <c r="C49" s="86"/>
      <c r="D49" s="92"/>
      <c r="E49" s="92"/>
      <c r="F49" s="92"/>
      <c r="G49" s="93" t="n">
        <f aca="false">SUM(D49:F49)</f>
        <v>0</v>
      </c>
      <c r="H49" s="92"/>
      <c r="I49" s="92"/>
      <c r="J49" s="92"/>
      <c r="K49" s="93" t="n">
        <f aca="false">SUM(H49:J49)</f>
        <v>0</v>
      </c>
      <c r="L49" s="92"/>
      <c r="M49" s="92"/>
      <c r="N49" s="92"/>
      <c r="O49" s="93" t="n">
        <f aca="false">SUM(L49:N49)</f>
        <v>0</v>
      </c>
      <c r="P49" s="92"/>
      <c r="Q49" s="92"/>
      <c r="R49" s="92"/>
      <c r="S49" s="93" t="n">
        <f aca="false">SUM(P49:R49)</f>
        <v>0</v>
      </c>
      <c r="T49" s="93" t="n">
        <f aca="false">G49+K49+O49+S49</f>
        <v>0</v>
      </c>
    </row>
    <row r="50" customFormat="false" ht="12.75" hidden="true" customHeight="false" outlineLevel="0" collapsed="false">
      <c r="A50" s="86" t="s">
        <v>254</v>
      </c>
      <c r="B50" s="86"/>
      <c r="C50" s="86"/>
      <c r="D50" s="90" t="n">
        <f aca="false">D48+D49</f>
        <v>0</v>
      </c>
      <c r="E50" s="90" t="n">
        <f aca="false">E48+E49</f>
        <v>0</v>
      </c>
      <c r="F50" s="90" t="n">
        <f aca="false">F48+F49</f>
        <v>0</v>
      </c>
      <c r="G50" s="91" t="n">
        <f aca="false">SUM(D50:F50)</f>
        <v>0</v>
      </c>
      <c r="H50" s="90" t="n">
        <f aca="false">H48+H49</f>
        <v>0</v>
      </c>
      <c r="I50" s="90" t="n">
        <f aca="false">I48+I49</f>
        <v>0</v>
      </c>
      <c r="J50" s="90" t="n">
        <f aca="false">J48+J49</f>
        <v>0</v>
      </c>
      <c r="K50" s="91" t="n">
        <f aca="false">SUM(H50:J50)</f>
        <v>0</v>
      </c>
      <c r="L50" s="90" t="n">
        <f aca="false">L48+L49</f>
        <v>0</v>
      </c>
      <c r="M50" s="90" t="n">
        <f aca="false">M48+M49</f>
        <v>0</v>
      </c>
      <c r="N50" s="90" t="n">
        <f aca="false">N48+N49</f>
        <v>0</v>
      </c>
      <c r="O50" s="91" t="n">
        <f aca="false">SUM(L50:N50)</f>
        <v>0</v>
      </c>
      <c r="P50" s="90" t="n">
        <f aca="false">P48+P49</f>
        <v>0</v>
      </c>
      <c r="Q50" s="90" t="n">
        <f aca="false">Q48+Q49</f>
        <v>0</v>
      </c>
      <c r="R50" s="90" t="n">
        <f aca="false">R48+R49</f>
        <v>0</v>
      </c>
      <c r="S50" s="91" t="n">
        <f aca="false">SUM(P50:R50)</f>
        <v>0</v>
      </c>
      <c r="T50" s="91" t="n">
        <f aca="false">T48+T49</f>
        <v>0</v>
      </c>
    </row>
    <row r="51" customFormat="false" ht="12.75" hidden="true" customHeight="false" outlineLevel="0" collapsed="false">
      <c r="A51" s="86" t="s">
        <v>255</v>
      </c>
      <c r="B51" s="86"/>
      <c r="C51" s="86"/>
      <c r="D51" s="90" t="n">
        <v>0</v>
      </c>
      <c r="E51" s="90" t="n">
        <v>0</v>
      </c>
      <c r="F51" s="90" t="n">
        <v>0</v>
      </c>
      <c r="G51" s="91" t="n">
        <f aca="false">SUM(D51:F51)</f>
        <v>0</v>
      </c>
      <c r="H51" s="90" t="n">
        <v>0</v>
      </c>
      <c r="I51" s="90" t="n">
        <v>0</v>
      </c>
      <c r="J51" s="90" t="n">
        <v>0</v>
      </c>
      <c r="K51" s="91" t="n">
        <f aca="false">SUM(H51:J51)</f>
        <v>0</v>
      </c>
      <c r="L51" s="90" t="n">
        <v>0</v>
      </c>
      <c r="M51" s="90" t="n">
        <v>0</v>
      </c>
      <c r="N51" s="90" t="n">
        <v>0</v>
      </c>
      <c r="O51" s="91" t="n">
        <f aca="false">SUM(L51:N51)</f>
        <v>0</v>
      </c>
      <c r="P51" s="90" t="n">
        <v>0</v>
      </c>
      <c r="Q51" s="90" t="n">
        <v>0</v>
      </c>
      <c r="R51" s="90" t="n">
        <v>0</v>
      </c>
      <c r="S51" s="91" t="n">
        <f aca="false">SUM(P51:R51)</f>
        <v>0</v>
      </c>
      <c r="T51" s="91" t="n">
        <f aca="false">G51+K51+O51+S51</f>
        <v>0</v>
      </c>
    </row>
    <row r="52" customFormat="false" ht="12.75" hidden="true" customHeight="false" outlineLevel="0" collapsed="false">
      <c r="A52" s="86"/>
      <c r="B52" s="86" t="s">
        <v>256</v>
      </c>
      <c r="C52" s="86"/>
      <c r="D52" s="90"/>
      <c r="E52" s="90"/>
      <c r="F52" s="90"/>
      <c r="G52" s="91" t="n">
        <f aca="false">SUM(D52:F52)</f>
        <v>0</v>
      </c>
      <c r="H52" s="90"/>
      <c r="I52" s="90"/>
      <c r="J52" s="90"/>
      <c r="K52" s="91" t="n">
        <f aca="false">SUM(H52:J52)</f>
        <v>0</v>
      </c>
      <c r="L52" s="90"/>
      <c r="M52" s="90"/>
      <c r="N52" s="90"/>
      <c r="O52" s="91" t="n">
        <f aca="false">SUM(L52:N52)</f>
        <v>0</v>
      </c>
      <c r="P52" s="90"/>
      <c r="Q52" s="90"/>
      <c r="R52" s="90"/>
      <c r="S52" s="91" t="n">
        <f aca="false">SUM(P52:R52)</f>
        <v>0</v>
      </c>
      <c r="T52" s="91" t="n">
        <f aca="false">G52+K52+O52+S52</f>
        <v>0</v>
      </c>
    </row>
    <row r="53" customFormat="false" ht="12.75" hidden="true" customHeight="false" outlineLevel="0" collapsed="false">
      <c r="A53" s="86"/>
      <c r="B53" s="86" t="s">
        <v>257</v>
      </c>
      <c r="C53" s="86"/>
      <c r="D53" s="90"/>
      <c r="E53" s="90"/>
      <c r="F53" s="90"/>
      <c r="G53" s="91" t="n">
        <f aca="false">SUM(D53:F53)</f>
        <v>0</v>
      </c>
      <c r="H53" s="90"/>
      <c r="I53" s="90"/>
      <c r="J53" s="90"/>
      <c r="K53" s="91" t="n">
        <f aca="false">SUM(H53:J53)</f>
        <v>0</v>
      </c>
      <c r="L53" s="90"/>
      <c r="M53" s="90"/>
      <c r="N53" s="90"/>
      <c r="O53" s="91" t="n">
        <f aca="false">SUM(L53:N53)</f>
        <v>0</v>
      </c>
      <c r="P53" s="90"/>
      <c r="Q53" s="90"/>
      <c r="R53" s="90"/>
      <c r="S53" s="91" t="n">
        <f aca="false">SUM(P53:R53)</f>
        <v>0</v>
      </c>
      <c r="T53" s="91" t="n">
        <f aca="false">G53+K53+O53+S53</f>
        <v>0</v>
      </c>
    </row>
    <row r="54" customFormat="false" ht="12.75" hidden="true" customHeight="false" outlineLevel="0" collapsed="false">
      <c r="A54" s="86"/>
      <c r="B54" s="86" t="s">
        <v>258</v>
      </c>
      <c r="C54" s="86"/>
      <c r="D54" s="90"/>
      <c r="E54" s="90"/>
      <c r="F54" s="90"/>
      <c r="G54" s="91" t="n">
        <f aca="false">SUM(D54:F54)</f>
        <v>0</v>
      </c>
      <c r="H54" s="90"/>
      <c r="I54" s="90"/>
      <c r="J54" s="90"/>
      <c r="K54" s="91" t="n">
        <f aca="false">SUM(H54:J54)</f>
        <v>0</v>
      </c>
      <c r="L54" s="90"/>
      <c r="M54" s="90"/>
      <c r="N54" s="90"/>
      <c r="O54" s="91" t="n">
        <f aca="false">SUM(L54:N54)</f>
        <v>0</v>
      </c>
      <c r="P54" s="90"/>
      <c r="Q54" s="90"/>
      <c r="R54" s="90"/>
      <c r="S54" s="91" t="n">
        <f aca="false">SUM(P54:R54)</f>
        <v>0</v>
      </c>
      <c r="T54" s="91" t="n">
        <f aca="false">G54+K54+O54+S54</f>
        <v>0</v>
      </c>
    </row>
    <row r="55" customFormat="false" ht="12.75" hidden="true" customHeight="false" outlineLevel="0" collapsed="false">
      <c r="A55" s="86"/>
      <c r="B55" s="86" t="s">
        <v>259</v>
      </c>
      <c r="C55" s="86"/>
      <c r="D55" s="90"/>
      <c r="E55" s="90"/>
      <c r="F55" s="90"/>
      <c r="G55" s="91" t="n">
        <f aca="false">SUM(D55:F55)</f>
        <v>0</v>
      </c>
      <c r="H55" s="90"/>
      <c r="I55" s="90"/>
      <c r="J55" s="90"/>
      <c r="K55" s="91" t="n">
        <f aca="false">SUM(H55:J55)</f>
        <v>0</v>
      </c>
      <c r="L55" s="90"/>
      <c r="M55" s="90"/>
      <c r="N55" s="90"/>
      <c r="O55" s="91" t="n">
        <f aca="false">SUM(L55:N55)</f>
        <v>0</v>
      </c>
      <c r="P55" s="90"/>
      <c r="Q55" s="90"/>
      <c r="R55" s="90"/>
      <c r="S55" s="91" t="n">
        <f aca="false">SUM(P55:R55)</f>
        <v>0</v>
      </c>
      <c r="T55" s="91" t="n">
        <f aca="false">G55+K55+O55+S55</f>
        <v>0</v>
      </c>
    </row>
    <row r="56" customFormat="false" ht="12.75" hidden="true" customHeight="false" outlineLevel="0" collapsed="false">
      <c r="A56" s="86"/>
      <c r="B56" s="86" t="s">
        <v>260</v>
      </c>
      <c r="C56" s="86"/>
      <c r="D56" s="90"/>
      <c r="E56" s="90"/>
      <c r="F56" s="90"/>
      <c r="G56" s="91" t="n">
        <f aca="false">SUM(D56:F56)</f>
        <v>0</v>
      </c>
      <c r="H56" s="90"/>
      <c r="I56" s="90"/>
      <c r="J56" s="90"/>
      <c r="K56" s="91" t="n">
        <f aca="false">SUM(H56:J56)</f>
        <v>0</v>
      </c>
      <c r="L56" s="90"/>
      <c r="M56" s="90"/>
      <c r="N56" s="90"/>
      <c r="O56" s="91" t="n">
        <f aca="false">SUM(L56:N56)</f>
        <v>0</v>
      </c>
      <c r="P56" s="90"/>
      <c r="Q56" s="90"/>
      <c r="R56" s="90"/>
      <c r="S56" s="91" t="n">
        <f aca="false">SUM(P56:R56)</f>
        <v>0</v>
      </c>
      <c r="T56" s="91" t="n">
        <f aca="false">G56+K56+O56+S56</f>
        <v>0</v>
      </c>
    </row>
    <row r="57" customFormat="false" ht="12.75" hidden="true" customHeight="false" outlineLevel="0" collapsed="false">
      <c r="A57" s="86"/>
      <c r="B57" s="86" t="s">
        <v>261</v>
      </c>
      <c r="C57" s="86"/>
      <c r="D57" s="90"/>
      <c r="E57" s="90"/>
      <c r="F57" s="90"/>
      <c r="G57" s="91" t="n">
        <f aca="false">SUM(D57:F57)</f>
        <v>0</v>
      </c>
      <c r="H57" s="90"/>
      <c r="I57" s="90"/>
      <c r="J57" s="90"/>
      <c r="K57" s="91" t="n">
        <f aca="false">SUM(H57:J57)</f>
        <v>0</v>
      </c>
      <c r="L57" s="90"/>
      <c r="M57" s="90"/>
      <c r="N57" s="90"/>
      <c r="O57" s="91" t="n">
        <f aca="false">SUM(L57:N57)</f>
        <v>0</v>
      </c>
      <c r="P57" s="90"/>
      <c r="Q57" s="90"/>
      <c r="R57" s="90"/>
      <c r="S57" s="91" t="n">
        <f aca="false">SUM(P57:R57)</f>
        <v>0</v>
      </c>
      <c r="T57" s="91" t="n">
        <f aca="false">G57+K57+O57+S57</f>
        <v>0</v>
      </c>
    </row>
    <row r="58" customFormat="false" ht="12.75" hidden="true" customHeight="false" outlineLevel="0" collapsed="false">
      <c r="A58" s="86"/>
      <c r="B58" s="86" t="s">
        <v>262</v>
      </c>
      <c r="C58" s="86"/>
      <c r="D58" s="90"/>
      <c r="E58" s="90"/>
      <c r="F58" s="90"/>
      <c r="G58" s="91" t="n">
        <f aca="false">SUM(D58:F58)</f>
        <v>0</v>
      </c>
      <c r="H58" s="90"/>
      <c r="I58" s="90"/>
      <c r="J58" s="90"/>
      <c r="K58" s="91" t="n">
        <f aca="false">SUM(H58:J58)</f>
        <v>0</v>
      </c>
      <c r="L58" s="90"/>
      <c r="M58" s="90"/>
      <c r="N58" s="90"/>
      <c r="O58" s="91" t="n">
        <f aca="false">SUM(L58:N58)</f>
        <v>0</v>
      </c>
      <c r="P58" s="90"/>
      <c r="Q58" s="90"/>
      <c r="R58" s="90"/>
      <c r="S58" s="91" t="n">
        <f aca="false">SUM(P58:R58)</f>
        <v>0</v>
      </c>
      <c r="T58" s="91" t="n">
        <f aca="false">G58+K58+O58+S58</f>
        <v>0</v>
      </c>
    </row>
    <row r="59" customFormat="false" ht="12.75" hidden="true" customHeight="false" outlineLevel="0" collapsed="false">
      <c r="A59" s="86"/>
      <c r="B59" s="86" t="s">
        <v>263</v>
      </c>
      <c r="C59" s="86"/>
      <c r="D59" s="90"/>
      <c r="E59" s="90"/>
      <c r="F59" s="90"/>
      <c r="G59" s="91" t="n">
        <f aca="false">SUM(D59:F59)</f>
        <v>0</v>
      </c>
      <c r="H59" s="90"/>
      <c r="I59" s="90"/>
      <c r="J59" s="90"/>
      <c r="K59" s="91" t="n">
        <f aca="false">SUM(H59:J59)</f>
        <v>0</v>
      </c>
      <c r="L59" s="90"/>
      <c r="M59" s="90"/>
      <c r="N59" s="90"/>
      <c r="O59" s="91" t="n">
        <f aca="false">SUM(L59:N59)</f>
        <v>0</v>
      </c>
      <c r="P59" s="90"/>
      <c r="Q59" s="90"/>
      <c r="R59" s="90"/>
      <c r="S59" s="91" t="n">
        <f aca="false">SUM(P59:R59)</f>
        <v>0</v>
      </c>
      <c r="T59" s="91" t="n">
        <f aca="false">G59+K59+O59+S59</f>
        <v>0</v>
      </c>
    </row>
    <row r="60" customFormat="false" ht="12.75" hidden="true" customHeight="false" outlineLevel="0" collapsed="false">
      <c r="A60" s="86"/>
      <c r="B60" s="86" t="s">
        <v>264</v>
      </c>
      <c r="C60" s="86"/>
      <c r="D60" s="90"/>
      <c r="E60" s="90"/>
      <c r="F60" s="90"/>
      <c r="G60" s="91" t="n">
        <f aca="false">SUM(D60:F60)</f>
        <v>0</v>
      </c>
      <c r="H60" s="90"/>
      <c r="I60" s="90"/>
      <c r="J60" s="90"/>
      <c r="K60" s="91" t="n">
        <f aca="false">SUM(H60:J60)</f>
        <v>0</v>
      </c>
      <c r="L60" s="90"/>
      <c r="M60" s="90"/>
      <c r="N60" s="90"/>
      <c r="O60" s="91" t="n">
        <f aca="false">SUM(L60:N60)</f>
        <v>0</v>
      </c>
      <c r="P60" s="90"/>
      <c r="Q60" s="90"/>
      <c r="R60" s="90"/>
      <c r="S60" s="91" t="n">
        <f aca="false">SUM(P60:R60)</f>
        <v>0</v>
      </c>
      <c r="T60" s="91" t="n">
        <f aca="false">G60+K60+O60+S60</f>
        <v>0</v>
      </c>
    </row>
    <row r="61" customFormat="false" ht="12.75" hidden="true" customHeight="false" outlineLevel="0" collapsed="false">
      <c r="A61" s="86"/>
      <c r="B61" s="86" t="s">
        <v>265</v>
      </c>
      <c r="C61" s="86"/>
      <c r="D61" s="90"/>
      <c r="E61" s="90"/>
      <c r="F61" s="90"/>
      <c r="G61" s="91" t="n">
        <f aca="false">SUM(D61:F61)</f>
        <v>0</v>
      </c>
      <c r="H61" s="90"/>
      <c r="I61" s="90"/>
      <c r="J61" s="90"/>
      <c r="K61" s="91" t="n">
        <f aca="false">SUM(H61:J61)</f>
        <v>0</v>
      </c>
      <c r="L61" s="90"/>
      <c r="M61" s="90"/>
      <c r="N61" s="90"/>
      <c r="O61" s="91" t="n">
        <f aca="false">SUM(L61:N61)</f>
        <v>0</v>
      </c>
      <c r="P61" s="90"/>
      <c r="Q61" s="90"/>
      <c r="R61" s="90"/>
      <c r="S61" s="91" t="n">
        <f aca="false">SUM(P61:R61)</f>
        <v>0</v>
      </c>
      <c r="T61" s="91" t="n">
        <f aca="false">G61+K61+O61+S61</f>
        <v>0</v>
      </c>
    </row>
    <row r="62" customFormat="false" ht="12.75" hidden="true" customHeight="false" outlineLevel="0" collapsed="false">
      <c r="A62" s="86"/>
      <c r="B62" s="86" t="s">
        <v>266</v>
      </c>
      <c r="C62" s="86"/>
      <c r="D62" s="90"/>
      <c r="E62" s="90"/>
      <c r="F62" s="90"/>
      <c r="G62" s="91" t="n">
        <f aca="false">SUM(D62:F62)</f>
        <v>0</v>
      </c>
      <c r="H62" s="90"/>
      <c r="I62" s="90"/>
      <c r="J62" s="90"/>
      <c r="K62" s="91" t="n">
        <f aca="false">SUM(H62:J62)</f>
        <v>0</v>
      </c>
      <c r="L62" s="90"/>
      <c r="M62" s="90"/>
      <c r="N62" s="90"/>
      <c r="O62" s="91" t="n">
        <f aca="false">SUM(L62:N62)</f>
        <v>0</v>
      </c>
      <c r="P62" s="90"/>
      <c r="Q62" s="90"/>
      <c r="R62" s="90"/>
      <c r="S62" s="91" t="n">
        <f aca="false">SUM(P62:R62)</f>
        <v>0</v>
      </c>
      <c r="T62" s="91" t="n">
        <f aca="false">G62+K62+O62+S62</f>
        <v>0</v>
      </c>
    </row>
    <row r="63" customFormat="false" ht="12.75" hidden="true" customHeight="false" outlineLevel="0" collapsed="false">
      <c r="A63" s="86"/>
      <c r="B63" s="86" t="s">
        <v>267</v>
      </c>
      <c r="C63" s="86"/>
      <c r="D63" s="90"/>
      <c r="E63" s="90"/>
      <c r="F63" s="90"/>
      <c r="G63" s="91" t="n">
        <f aca="false">SUM(D63:F63)</f>
        <v>0</v>
      </c>
      <c r="H63" s="90"/>
      <c r="I63" s="90"/>
      <c r="J63" s="90"/>
      <c r="K63" s="91" t="n">
        <f aca="false">SUM(H63:J63)</f>
        <v>0</v>
      </c>
      <c r="L63" s="90"/>
      <c r="M63" s="90"/>
      <c r="N63" s="90"/>
      <c r="O63" s="91" t="n">
        <f aca="false">SUM(L63:N63)</f>
        <v>0</v>
      </c>
      <c r="P63" s="90"/>
      <c r="Q63" s="90"/>
      <c r="R63" s="90"/>
      <c r="S63" s="91" t="n">
        <f aca="false">SUM(P63:R63)</f>
        <v>0</v>
      </c>
      <c r="T63" s="91" t="n">
        <f aca="false">G63+K63+O63+S63</f>
        <v>0</v>
      </c>
    </row>
    <row r="64" customFormat="false" ht="12.75" hidden="true" customHeight="false" outlineLevel="0" collapsed="false">
      <c r="A64" s="86"/>
      <c r="B64" s="86" t="s">
        <v>268</v>
      </c>
      <c r="C64" s="86"/>
      <c r="D64" s="92"/>
      <c r="E64" s="92"/>
      <c r="F64" s="92"/>
      <c r="G64" s="93" t="n">
        <f aca="false">SUM(D64:F64)</f>
        <v>0</v>
      </c>
      <c r="H64" s="92"/>
      <c r="I64" s="92"/>
      <c r="J64" s="92"/>
      <c r="K64" s="93" t="n">
        <f aca="false">SUM(H64:J64)</f>
        <v>0</v>
      </c>
      <c r="L64" s="92"/>
      <c r="M64" s="92"/>
      <c r="N64" s="92"/>
      <c r="O64" s="93" t="n">
        <f aca="false">SUM(L64:N64)</f>
        <v>0</v>
      </c>
      <c r="P64" s="92"/>
      <c r="Q64" s="92"/>
      <c r="R64" s="92"/>
      <c r="S64" s="93" t="n">
        <f aca="false">SUM(P64:R64)</f>
        <v>0</v>
      </c>
      <c r="T64" s="93" t="n">
        <f aca="false">G64+K64+O64+S64</f>
        <v>0</v>
      </c>
    </row>
    <row r="65" customFormat="false" ht="12.75" hidden="true" customHeight="false" outlineLevel="0" collapsed="false">
      <c r="B65" s="86" t="s">
        <v>269</v>
      </c>
      <c r="C65" s="86"/>
      <c r="D65" s="90" t="n">
        <f aca="false">SUM(D52:D64)</f>
        <v>0</v>
      </c>
      <c r="E65" s="90" t="n">
        <f aca="false">SUM(E52:E64)</f>
        <v>0</v>
      </c>
      <c r="F65" s="90" t="n">
        <f aca="false">SUM(F52:F64)</f>
        <v>0</v>
      </c>
      <c r="G65" s="91" t="n">
        <f aca="false">SUM(D65:F65)</f>
        <v>0</v>
      </c>
      <c r="H65" s="90" t="n">
        <f aca="false">SUM(H52:H64)</f>
        <v>0</v>
      </c>
      <c r="I65" s="90" t="n">
        <f aca="false">SUM(I52:I64)</f>
        <v>0</v>
      </c>
      <c r="J65" s="90" t="n">
        <f aca="false">SUM(J52:J64)</f>
        <v>0</v>
      </c>
      <c r="K65" s="91" t="n">
        <f aca="false">SUM(H65:J65)</f>
        <v>0</v>
      </c>
      <c r="L65" s="90" t="n">
        <f aca="false">SUM(L52:L64)</f>
        <v>0</v>
      </c>
      <c r="M65" s="90" t="n">
        <f aca="false">SUM(M52:M64)</f>
        <v>0</v>
      </c>
      <c r="N65" s="90" t="n">
        <f aca="false">SUM(N52:N64)</f>
        <v>0</v>
      </c>
      <c r="O65" s="91" t="n">
        <f aca="false">SUM(L65:N65)</f>
        <v>0</v>
      </c>
      <c r="P65" s="90" t="n">
        <f aca="false">SUM(P52:P64)</f>
        <v>0</v>
      </c>
      <c r="Q65" s="90" t="n">
        <f aca="false">SUM(Q52:Q64)</f>
        <v>0</v>
      </c>
      <c r="R65" s="90" t="n">
        <f aca="false">SUM(R52:R64)</f>
        <v>0</v>
      </c>
      <c r="S65" s="91" t="n">
        <f aca="false">SUM(P65:R65)</f>
        <v>0</v>
      </c>
      <c r="T65" s="91" t="n">
        <f aca="false">SUM(T52:T64)</f>
        <v>0</v>
      </c>
    </row>
    <row r="66" customFormat="false" ht="12.75" hidden="true" customHeight="false" outlineLevel="0" collapsed="false">
      <c r="B66" s="86" t="s">
        <v>270</v>
      </c>
      <c r="C66" s="86"/>
      <c r="D66" s="92"/>
      <c r="E66" s="92"/>
      <c r="F66" s="92"/>
      <c r="G66" s="93" t="n">
        <f aca="false">SUM(D66:F66)</f>
        <v>0</v>
      </c>
      <c r="H66" s="92"/>
      <c r="I66" s="92"/>
      <c r="J66" s="92"/>
      <c r="K66" s="93" t="n">
        <f aca="false">SUM(H66:J66)</f>
        <v>0</v>
      </c>
      <c r="L66" s="92"/>
      <c r="M66" s="92"/>
      <c r="N66" s="92"/>
      <c r="O66" s="93" t="n">
        <f aca="false">SUM(L66:N66)</f>
        <v>0</v>
      </c>
      <c r="P66" s="92"/>
      <c r="Q66" s="92"/>
      <c r="R66" s="92"/>
      <c r="S66" s="93" t="n">
        <f aca="false">SUM(P66:R66)</f>
        <v>0</v>
      </c>
      <c r="T66" s="93" t="n">
        <f aca="false">G66+K66+O66+S66</f>
        <v>0</v>
      </c>
    </row>
    <row r="67" customFormat="false" ht="12.75" hidden="true" customHeight="false" outlineLevel="0" collapsed="false">
      <c r="A67" s="86" t="s">
        <v>271</v>
      </c>
      <c r="B67" s="86"/>
      <c r="C67" s="86"/>
      <c r="D67" s="90" t="n">
        <f aca="false">D65+D66</f>
        <v>0</v>
      </c>
      <c r="E67" s="90" t="n">
        <f aca="false">E65+E66</f>
        <v>0</v>
      </c>
      <c r="F67" s="90" t="n">
        <f aca="false">F65+F66</f>
        <v>0</v>
      </c>
      <c r="G67" s="91" t="n">
        <f aca="false">SUM(D67:F67)</f>
        <v>0</v>
      </c>
      <c r="H67" s="90" t="n">
        <f aca="false">H65+H66</f>
        <v>0</v>
      </c>
      <c r="I67" s="90" t="n">
        <f aca="false">I65+I66</f>
        <v>0</v>
      </c>
      <c r="J67" s="90" t="n">
        <f aca="false">J65+J66</f>
        <v>0</v>
      </c>
      <c r="K67" s="91" t="n">
        <f aca="false">SUM(H67:J67)</f>
        <v>0</v>
      </c>
      <c r="L67" s="90" t="n">
        <f aca="false">L65+L66</f>
        <v>0</v>
      </c>
      <c r="M67" s="90" t="n">
        <f aca="false">M65+M66</f>
        <v>0</v>
      </c>
      <c r="N67" s="90" t="n">
        <f aca="false">N65+N66</f>
        <v>0</v>
      </c>
      <c r="O67" s="91" t="n">
        <f aca="false">SUM(L67:N67)</f>
        <v>0</v>
      </c>
      <c r="P67" s="90" t="n">
        <f aca="false">P65+P66</f>
        <v>0</v>
      </c>
      <c r="Q67" s="90" t="n">
        <f aca="false">Q65+Q66</f>
        <v>0</v>
      </c>
      <c r="R67" s="90" t="n">
        <f aca="false">R65+R66</f>
        <v>0</v>
      </c>
      <c r="S67" s="91" t="n">
        <f aca="false">SUM(P67:R67)</f>
        <v>0</v>
      </c>
      <c r="T67" s="91" t="n">
        <f aca="false">T65+T66</f>
        <v>0</v>
      </c>
    </row>
    <row r="68" customFormat="false" ht="12.75" hidden="true" customHeight="false" outlineLevel="0" collapsed="false">
      <c r="A68" s="86" t="s">
        <v>272</v>
      </c>
      <c r="B68" s="86"/>
      <c r="C68" s="86"/>
      <c r="D68" s="90"/>
      <c r="E68" s="90"/>
      <c r="F68" s="90"/>
      <c r="G68" s="91" t="n">
        <f aca="false">SUM(D68:F68)</f>
        <v>0</v>
      </c>
      <c r="H68" s="90"/>
      <c r="I68" s="90"/>
      <c r="J68" s="90"/>
      <c r="K68" s="91" t="n">
        <f aca="false">SUM(H68:J68)</f>
        <v>0</v>
      </c>
      <c r="L68" s="90"/>
      <c r="M68" s="90"/>
      <c r="N68" s="90"/>
      <c r="O68" s="91" t="n">
        <f aca="false">SUM(L68:N68)</f>
        <v>0</v>
      </c>
      <c r="P68" s="90"/>
      <c r="Q68" s="90"/>
      <c r="R68" s="90"/>
      <c r="S68" s="91" t="n">
        <f aca="false">SUM(P68:R68)</f>
        <v>0</v>
      </c>
      <c r="T68" s="91" t="n">
        <f aca="false">G68+K68+O68+S68</f>
        <v>0</v>
      </c>
    </row>
    <row r="69" customFormat="false" ht="12.75" hidden="true" customHeight="false" outlineLevel="0" collapsed="false">
      <c r="A69" s="86" t="s">
        <v>42</v>
      </c>
      <c r="B69" s="86"/>
      <c r="C69" s="86"/>
      <c r="D69" s="90"/>
      <c r="E69" s="90"/>
      <c r="F69" s="90"/>
      <c r="G69" s="91" t="n">
        <f aca="false">SUM(D69:F69)</f>
        <v>0</v>
      </c>
      <c r="H69" s="90"/>
      <c r="I69" s="90"/>
      <c r="J69" s="90"/>
      <c r="K69" s="91" t="n">
        <f aca="false">SUM(H69:J69)</f>
        <v>0</v>
      </c>
      <c r="L69" s="90"/>
      <c r="M69" s="90"/>
      <c r="N69" s="90"/>
      <c r="O69" s="91" t="n">
        <f aca="false">SUM(L69:N69)</f>
        <v>0</v>
      </c>
      <c r="P69" s="90"/>
      <c r="Q69" s="90"/>
      <c r="R69" s="90"/>
      <c r="S69" s="91" t="n">
        <f aca="false">SUM(P69:R69)</f>
        <v>0</v>
      </c>
      <c r="T69" s="91" t="n">
        <f aca="false">G69+K69+O69+S69</f>
        <v>0</v>
      </c>
    </row>
    <row r="70" customFormat="false" ht="12.75" hidden="true" customHeight="false" outlineLevel="0" collapsed="false">
      <c r="A70" s="86" t="s">
        <v>273</v>
      </c>
      <c r="B70" s="86"/>
      <c r="C70" s="86"/>
      <c r="D70" s="92"/>
      <c r="E70" s="92"/>
      <c r="F70" s="92"/>
      <c r="G70" s="93" t="n">
        <f aca="false">SUM(D70:F70)</f>
        <v>0</v>
      </c>
      <c r="H70" s="92"/>
      <c r="I70" s="92"/>
      <c r="J70" s="92"/>
      <c r="K70" s="93" t="n">
        <f aca="false">SUM(H70:J70)</f>
        <v>0</v>
      </c>
      <c r="L70" s="92"/>
      <c r="M70" s="92"/>
      <c r="N70" s="92"/>
      <c r="O70" s="93" t="n">
        <f aca="false">SUM(L70:N70)</f>
        <v>0</v>
      </c>
      <c r="P70" s="92"/>
      <c r="Q70" s="92"/>
      <c r="R70" s="92"/>
      <c r="S70" s="93" t="n">
        <f aca="false">SUM(P70:R70)</f>
        <v>0</v>
      </c>
      <c r="T70" s="93" t="n">
        <f aca="false">G70+K70+O70+S70</f>
        <v>0</v>
      </c>
    </row>
    <row r="71" customFormat="false" ht="12.75" hidden="false" customHeight="false" outlineLevel="0" collapsed="false">
      <c r="A71" s="86"/>
      <c r="B71" s="86" t="s">
        <v>274</v>
      </c>
      <c r="C71" s="86"/>
      <c r="D71" s="90" t="n">
        <v>-4685</v>
      </c>
      <c r="E71" s="90" t="n">
        <v>-4507</v>
      </c>
      <c r="F71" s="90" t="n">
        <v>-4599</v>
      </c>
      <c r="G71" s="91" t="n">
        <f aca="false">SUM(D71:F71)</f>
        <v>-13791</v>
      </c>
      <c r="H71" s="90" t="n">
        <v>-5005</v>
      </c>
      <c r="I71" s="90" t="n">
        <v>-5033</v>
      </c>
      <c r="J71" s="90" t="n">
        <v>-4942</v>
      </c>
      <c r="K71" s="91" t="n">
        <f aca="false">SUM(H71:J71)</f>
        <v>-14980</v>
      </c>
      <c r="L71" s="90" t="n">
        <v>-4914</v>
      </c>
      <c r="M71" s="90" t="n">
        <v>-5040</v>
      </c>
      <c r="N71" s="90" t="n">
        <v>-5110</v>
      </c>
      <c r="O71" s="91" t="n">
        <f aca="false">SUM(L71:N71)</f>
        <v>-15064</v>
      </c>
      <c r="P71" s="90" t="n">
        <v>-5054</v>
      </c>
      <c r="Q71" s="90" t="n">
        <v>-4774</v>
      </c>
      <c r="R71" s="90" t="n">
        <v>-4817</v>
      </c>
      <c r="S71" s="91" t="n">
        <f aca="false">SUM(P71:R71)</f>
        <v>-14645</v>
      </c>
      <c r="T71" s="91" t="n">
        <f aca="false">G71+K71+O71+S71</f>
        <v>-58480</v>
      </c>
    </row>
    <row r="72" customFormat="false" ht="12.75" hidden="false" customHeight="false" outlineLevel="0" collapsed="false">
      <c r="A72" s="86"/>
      <c r="B72" s="86"/>
      <c r="C72" s="86"/>
      <c r="D72" s="90"/>
      <c r="E72" s="90"/>
      <c r="F72" s="90"/>
      <c r="G72" s="91"/>
      <c r="H72" s="90"/>
      <c r="I72" s="90" t="s">
        <v>16</v>
      </c>
      <c r="J72" s="90"/>
      <c r="K72" s="91"/>
      <c r="L72" s="90"/>
      <c r="M72" s="90"/>
      <c r="N72" s="90"/>
      <c r="O72" s="91"/>
      <c r="P72" s="90"/>
      <c r="Q72" s="90"/>
      <c r="R72" s="90"/>
      <c r="S72" s="91"/>
      <c r="T72" s="91"/>
    </row>
    <row r="73" customFormat="false" ht="12.75" hidden="false" customHeight="false" outlineLevel="0" collapsed="false">
      <c r="A73" s="86" t="s">
        <v>275</v>
      </c>
      <c r="B73" s="86"/>
      <c r="C73" s="101"/>
      <c r="D73" s="90"/>
      <c r="E73" s="90"/>
      <c r="F73" s="90"/>
      <c r="G73" s="91" t="n">
        <f aca="false">SUM(D73:F73)</f>
        <v>0</v>
      </c>
      <c r="H73" s="90"/>
      <c r="I73" s="90"/>
      <c r="J73" s="90"/>
      <c r="K73" s="91" t="n">
        <f aca="false">SUM(H73:J73)</f>
        <v>0</v>
      </c>
      <c r="L73" s="90"/>
      <c r="M73" s="90"/>
      <c r="N73" s="90"/>
      <c r="O73" s="91" t="n">
        <f aca="false">SUM(L73:N73)</f>
        <v>0</v>
      </c>
      <c r="P73" s="90"/>
      <c r="Q73" s="90"/>
      <c r="R73" s="90"/>
      <c r="S73" s="91" t="n">
        <f aca="false">SUM(P73:R73)</f>
        <v>0</v>
      </c>
      <c r="T73" s="91" t="n">
        <f aca="false">G73+K73+O73+S73</f>
        <v>0</v>
      </c>
    </row>
    <row r="74" customFormat="false" ht="12.75" hidden="false" customHeight="false" outlineLevel="0" collapsed="false">
      <c r="A74" s="86" t="s">
        <v>276</v>
      </c>
      <c r="B74" s="86"/>
      <c r="C74" s="86"/>
      <c r="D74" s="90"/>
      <c r="E74" s="90"/>
      <c r="F74" s="90"/>
      <c r="G74" s="91" t="n">
        <f aca="false">SUM(D74:F74)</f>
        <v>0</v>
      </c>
      <c r="H74" s="90"/>
      <c r="I74" s="90"/>
      <c r="J74" s="90"/>
      <c r="K74" s="91" t="n">
        <f aca="false">SUM(H74:J74)</f>
        <v>0</v>
      </c>
      <c r="L74" s="90"/>
      <c r="M74" s="90"/>
      <c r="N74" s="90" t="s">
        <v>16</v>
      </c>
      <c r="O74" s="91" t="n">
        <f aca="false">SUM(L74:N74)</f>
        <v>0</v>
      </c>
      <c r="P74" s="90"/>
      <c r="Q74" s="90"/>
      <c r="R74" s="90"/>
      <c r="S74" s="91" t="n">
        <f aca="false">SUM(P74:R74)</f>
        <v>0</v>
      </c>
      <c r="T74" s="91" t="n">
        <f aca="false">G74+K74+O74+S74</f>
        <v>0</v>
      </c>
    </row>
    <row r="75" customFormat="false" ht="12.75" hidden="false" customHeight="false" outlineLevel="0" collapsed="false">
      <c r="A75" s="86" t="s">
        <v>277</v>
      </c>
      <c r="B75" s="86"/>
      <c r="C75" s="86"/>
      <c r="D75" s="90"/>
      <c r="E75" s="90"/>
      <c r="F75" s="90"/>
      <c r="G75" s="91" t="n">
        <f aca="false">SUM(D75:F75)</f>
        <v>0</v>
      </c>
      <c r="H75" s="90"/>
      <c r="I75" s="90"/>
      <c r="J75" s="90"/>
      <c r="K75" s="91" t="n">
        <f aca="false">SUM(H75:J75)</f>
        <v>0</v>
      </c>
      <c r="L75" s="90"/>
      <c r="M75" s="90"/>
      <c r="N75" s="90"/>
      <c r="O75" s="91" t="n">
        <f aca="false">SUM(L75:N75)</f>
        <v>0</v>
      </c>
      <c r="P75" s="90"/>
      <c r="Q75" s="90"/>
      <c r="R75" s="90"/>
      <c r="S75" s="91" t="n">
        <f aca="false">SUM(P75:R75)</f>
        <v>0</v>
      </c>
      <c r="T75" s="91" t="n">
        <f aca="false">G75+K75+O75+S75</f>
        <v>0</v>
      </c>
    </row>
    <row r="76" customFormat="false" ht="12.75" hidden="false" customHeight="false" outlineLevel="0" collapsed="false">
      <c r="A76" s="86" t="s">
        <v>278</v>
      </c>
      <c r="B76" s="86"/>
      <c r="C76" s="86"/>
      <c r="D76" s="92"/>
      <c r="E76" s="92"/>
      <c r="F76" s="92"/>
      <c r="G76" s="93" t="n">
        <f aca="false">SUM(D76:F76)</f>
        <v>0</v>
      </c>
      <c r="H76" s="92"/>
      <c r="I76" s="92"/>
      <c r="J76" s="92"/>
      <c r="K76" s="93" t="n">
        <f aca="false">SUM(H76:J76)</f>
        <v>0</v>
      </c>
      <c r="L76" s="92"/>
      <c r="M76" s="92"/>
      <c r="N76" s="92"/>
      <c r="O76" s="93" t="n">
        <f aca="false">SUM(L76:N76)</f>
        <v>0</v>
      </c>
      <c r="P76" s="92"/>
      <c r="Q76" s="92"/>
      <c r="R76" s="92"/>
      <c r="S76" s="93" t="n">
        <f aca="false">SUM(P76:R76)</f>
        <v>0</v>
      </c>
      <c r="T76" s="93" t="n">
        <f aca="false">G76+K76+O76+S76</f>
        <v>0</v>
      </c>
    </row>
    <row r="77" customFormat="false" ht="12.75" hidden="false" customHeight="false" outlineLevel="0" collapsed="false">
      <c r="A77" s="86"/>
      <c r="B77" s="86" t="s">
        <v>279</v>
      </c>
      <c r="C77" s="86"/>
      <c r="D77" s="90" t="n">
        <f aca="false">SUM(D73:D76)</f>
        <v>0</v>
      </c>
      <c r="E77" s="90" t="n">
        <f aca="false">SUM(E73:E76)</f>
        <v>0</v>
      </c>
      <c r="F77" s="90" t="n">
        <f aca="false">SUM(F73:F76)</f>
        <v>0</v>
      </c>
      <c r="G77" s="91" t="n">
        <f aca="false">SUM(G73:G76)</f>
        <v>0</v>
      </c>
      <c r="H77" s="90" t="n">
        <f aca="false">SUM(H73:H76)</f>
        <v>0</v>
      </c>
      <c r="I77" s="90" t="n">
        <f aca="false">SUM(I73:I76)</f>
        <v>0</v>
      </c>
      <c r="J77" s="90" t="n">
        <f aca="false">SUM(J73:J76)</f>
        <v>0</v>
      </c>
      <c r="K77" s="91" t="n">
        <f aca="false">SUM(K73:K76)</f>
        <v>0</v>
      </c>
      <c r="L77" s="90" t="n">
        <f aca="false">SUM(L73:L76)</f>
        <v>0</v>
      </c>
      <c r="M77" s="90" t="n">
        <f aca="false">SUM(M73:M76)</f>
        <v>0</v>
      </c>
      <c r="N77" s="90" t="n">
        <f aca="false">SUM(N73:N76)</f>
        <v>0</v>
      </c>
      <c r="O77" s="91" t="n">
        <f aca="false">SUM(O73:O76)</f>
        <v>0</v>
      </c>
      <c r="P77" s="90" t="n">
        <f aca="false">SUM(P73:P76)</f>
        <v>0</v>
      </c>
      <c r="Q77" s="90" t="n">
        <f aca="false">SUM(Q73:Q76)</f>
        <v>0</v>
      </c>
      <c r="R77" s="90" t="n">
        <f aca="false">SUM(R73:R76)</f>
        <v>0</v>
      </c>
      <c r="S77" s="91" t="n">
        <f aca="false">SUM(S73:S76)</f>
        <v>0</v>
      </c>
      <c r="T77" s="91" t="n">
        <f aca="false">SUM(T73:T76)</f>
        <v>0</v>
      </c>
    </row>
    <row r="78" customFormat="false" ht="12.75" hidden="false" customHeight="false" outlineLevel="0" collapsed="false">
      <c r="A78" s="86"/>
      <c r="B78" s="86"/>
      <c r="C78" s="86"/>
      <c r="D78" s="90"/>
      <c r="E78" s="90"/>
      <c r="F78" s="90"/>
      <c r="G78" s="91"/>
      <c r="H78" s="90"/>
      <c r="I78" s="90"/>
      <c r="J78" s="90"/>
      <c r="K78" s="91"/>
      <c r="L78" s="90"/>
      <c r="M78" s="90"/>
      <c r="N78" s="90"/>
      <c r="O78" s="91"/>
      <c r="P78" s="90"/>
      <c r="Q78" s="90"/>
      <c r="R78" s="90"/>
      <c r="S78" s="91"/>
      <c r="T78" s="91"/>
    </row>
    <row r="79" customFormat="false" ht="12.75" hidden="false" customHeight="false" outlineLevel="0" collapsed="false">
      <c r="A79" s="87" t="s">
        <v>144</v>
      </c>
      <c r="B79" s="87"/>
      <c r="C79" s="86"/>
      <c r="D79" s="99" t="n">
        <f aca="false">D32+D71+D77</f>
        <v>7536</v>
      </c>
      <c r="E79" s="99" t="n">
        <f aca="false">E32+E71+E77</f>
        <v>7571</v>
      </c>
      <c r="F79" s="99" t="n">
        <f aca="false">F32+F71+F77</f>
        <v>7658</v>
      </c>
      <c r="G79" s="100" t="n">
        <f aca="false">G32+G71+G77</f>
        <v>22765</v>
      </c>
      <c r="H79" s="99" t="n">
        <f aca="false">H32+H71+H77</f>
        <v>7039</v>
      </c>
      <c r="I79" s="99" t="n">
        <f aca="false">I32+I71+I77</f>
        <v>7461</v>
      </c>
      <c r="J79" s="99" t="n">
        <f aca="false">J32+J71+J77</f>
        <v>6781</v>
      </c>
      <c r="K79" s="100" t="n">
        <f aca="false">K32+K71+K77</f>
        <v>21281</v>
      </c>
      <c r="L79" s="99" t="n">
        <f aca="false">L32+L71+L77</f>
        <v>7323</v>
      </c>
      <c r="M79" s="99" t="n">
        <f aca="false">M32+M71+M77</f>
        <v>7404</v>
      </c>
      <c r="N79" s="99" t="n">
        <f aca="false">N32+N71+N77</f>
        <v>7336</v>
      </c>
      <c r="O79" s="100" t="n">
        <f aca="false">O32+O71+O77</f>
        <v>22063</v>
      </c>
      <c r="P79" s="99" t="n">
        <f aca="false">P32+P71+P77</f>
        <v>7582</v>
      </c>
      <c r="Q79" s="99" t="n">
        <f aca="false">Q32+Q71+Q77</f>
        <v>7564</v>
      </c>
      <c r="R79" s="99" t="n">
        <f aca="false">R32+R71+R77</f>
        <v>7517</v>
      </c>
      <c r="S79" s="100" t="n">
        <f aca="false">S32+S71+S77</f>
        <v>22663</v>
      </c>
      <c r="T79" s="100" t="n">
        <f aca="false">T32+T71+T77</f>
        <v>88772</v>
      </c>
    </row>
    <row r="80" customFormat="false" ht="12.75" hidden="false" customHeight="false" outlineLevel="0" collapsed="false">
      <c r="A80" s="94" t="s">
        <v>234</v>
      </c>
      <c r="B80" s="94"/>
      <c r="C80" s="86"/>
      <c r="D80" s="97" t="n">
        <f aca="false">D79/D14</f>
        <v>0.234898073686179</v>
      </c>
      <c r="E80" s="97" t="n">
        <f aca="false">E79/E14</f>
        <v>0.239618939106216</v>
      </c>
      <c r="F80" s="97" t="n">
        <f aca="false">F79/F14</f>
        <v>0.225873053327041</v>
      </c>
      <c r="G80" s="98" t="n">
        <f aca="false">G79/G14</f>
        <v>0.233290975794716</v>
      </c>
      <c r="H80" s="97" t="n">
        <f aca="false">H79/H14</f>
        <v>0.211826662654228</v>
      </c>
      <c r="I80" s="97" t="n">
        <f aca="false">I79/I14</f>
        <v>0.218343039419391</v>
      </c>
      <c r="J80" s="97" t="n">
        <f aca="false">J79/J14</f>
        <v>0.209019172677394</v>
      </c>
      <c r="K80" s="98" t="n">
        <f aca="false">K79/K14</f>
        <v>0.213144637080216</v>
      </c>
      <c r="L80" s="97" t="n">
        <f aca="false">L79/L14</f>
        <v>0.225920898377244</v>
      </c>
      <c r="M80" s="97" t="n">
        <f aca="false">M79/M14</f>
        <v>0.227269936767143</v>
      </c>
      <c r="N80" s="97" t="n">
        <f aca="false">N79/N14</f>
        <v>0.225397118013949</v>
      </c>
      <c r="O80" s="98" t="n">
        <f aca="false">O79/O14</f>
        <v>0.226196700806857</v>
      </c>
      <c r="P80" s="97" t="n">
        <f aca="false">P79/P14</f>
        <v>0.23223474638569</v>
      </c>
      <c r="Q80" s="97" t="n">
        <f aca="false">Q79/Q14</f>
        <v>0.233572134387352</v>
      </c>
      <c r="R80" s="97" t="n">
        <f aca="false">R79/R14</f>
        <v>0.232623630624497</v>
      </c>
      <c r="S80" s="98" t="n">
        <f aca="false">S79/S14</f>
        <v>0.232808744067553</v>
      </c>
      <c r="T80" s="98" t="n">
        <f aca="false">T79/T14</f>
        <v>0.22628023756723</v>
      </c>
    </row>
    <row r="81" customFormat="false" ht="12.75" hidden="false" customHeight="false" outlineLevel="0" collapsed="false">
      <c r="A81" s="86"/>
      <c r="B81" s="86"/>
      <c r="C81" s="86"/>
      <c r="D81" s="90"/>
      <c r="E81" s="90"/>
      <c r="F81" s="90"/>
      <c r="G81" s="91"/>
      <c r="H81" s="90"/>
      <c r="I81" s="90"/>
      <c r="J81" s="90"/>
      <c r="K81" s="91"/>
      <c r="L81" s="90"/>
      <c r="M81" s="90"/>
      <c r="N81" s="90"/>
      <c r="O81" s="91"/>
      <c r="P81" s="90"/>
      <c r="Q81" s="90"/>
      <c r="R81" s="90"/>
      <c r="S81" s="91"/>
      <c r="T81" s="91"/>
    </row>
    <row r="82" customFormat="false" ht="12.75" hidden="false" customHeight="false" outlineLevel="0" collapsed="false">
      <c r="A82" s="86" t="s">
        <v>48</v>
      </c>
      <c r="B82" s="86"/>
      <c r="C82" s="86"/>
      <c r="D82" s="90" t="n">
        <v>-427</v>
      </c>
      <c r="E82" s="90" t="n">
        <v>-434</v>
      </c>
      <c r="F82" s="90" t="n">
        <v>-463</v>
      </c>
      <c r="G82" s="91" t="n">
        <f aca="false">SUM(D82:F82)</f>
        <v>-1324</v>
      </c>
      <c r="H82" s="90" t="n">
        <v>-1661</v>
      </c>
      <c r="I82" s="90" t="n">
        <v>-971</v>
      </c>
      <c r="J82" s="90" t="n">
        <v>-420</v>
      </c>
      <c r="K82" s="91" t="n">
        <f aca="false">SUM(H82:J82)</f>
        <v>-3052</v>
      </c>
      <c r="L82" s="90" t="n">
        <v>-420</v>
      </c>
      <c r="M82" s="90" t="n">
        <v>-420</v>
      </c>
      <c r="N82" s="90" t="n">
        <v>-420</v>
      </c>
      <c r="O82" s="91" t="n">
        <f aca="false">SUM(L82:N82)</f>
        <v>-1260</v>
      </c>
      <c r="P82" s="90" t="n">
        <v>-420</v>
      </c>
      <c r="Q82" s="90" t="n">
        <v>-420</v>
      </c>
      <c r="R82" s="90" t="n">
        <v>-420</v>
      </c>
      <c r="S82" s="91" t="n">
        <f aca="false">SUM(P82:R82)</f>
        <v>-1260</v>
      </c>
      <c r="T82" s="91" t="n">
        <f aca="false">G82+K82+O82+S82</f>
        <v>-6896</v>
      </c>
    </row>
    <row r="83" customFormat="false" ht="12.75" hidden="false" customHeight="false" outlineLevel="0" collapsed="false">
      <c r="A83" s="86" t="s">
        <v>49</v>
      </c>
      <c r="B83" s="86"/>
      <c r="C83" s="86"/>
      <c r="D83" s="92" t="n">
        <v>-2325</v>
      </c>
      <c r="E83" s="92" t="n">
        <v>-2321</v>
      </c>
      <c r="F83" s="92" t="n">
        <v>-2312</v>
      </c>
      <c r="G83" s="93" t="n">
        <f aca="false">SUM(D83:F83)</f>
        <v>-6958</v>
      </c>
      <c r="H83" s="92" t="n">
        <v>-926</v>
      </c>
      <c r="I83" s="92" t="n">
        <v>-1741</v>
      </c>
      <c r="J83" s="92" t="n">
        <v>-2100</v>
      </c>
      <c r="K83" s="93" t="n">
        <f aca="false">SUM(H83:J83)</f>
        <v>-4767</v>
      </c>
      <c r="L83" s="92" t="n">
        <v>-2240</v>
      </c>
      <c r="M83" s="92" t="n">
        <v>-2240</v>
      </c>
      <c r="N83" s="92" t="n">
        <v>-2240</v>
      </c>
      <c r="O83" s="93" t="n">
        <f aca="false">SUM(L83:N83)</f>
        <v>-6720</v>
      </c>
      <c r="P83" s="92" t="n">
        <v>-2310</v>
      </c>
      <c r="Q83" s="92" t="n">
        <v>-2310</v>
      </c>
      <c r="R83" s="92" t="n">
        <v>-2420</v>
      </c>
      <c r="S83" s="93" t="n">
        <f aca="false">SUM(P83:R83)</f>
        <v>-7040</v>
      </c>
      <c r="T83" s="93" t="n">
        <f aca="false">G83+K83+O83+S83</f>
        <v>-25485</v>
      </c>
    </row>
    <row r="84" customFormat="false" ht="12.75" hidden="false" customHeight="false" outlineLevel="0" collapsed="false">
      <c r="A84" s="86"/>
      <c r="B84" s="86" t="s">
        <v>50</v>
      </c>
      <c r="C84" s="86"/>
      <c r="D84" s="99" t="n">
        <f aca="false">SUM(D82:D83)</f>
        <v>-2752</v>
      </c>
      <c r="E84" s="99" t="n">
        <f aca="false">SUM(E82:E83)</f>
        <v>-2755</v>
      </c>
      <c r="F84" s="99" t="n">
        <f aca="false">SUM(F82:F83)</f>
        <v>-2775</v>
      </c>
      <c r="G84" s="100" t="n">
        <f aca="false">SUM(G82:G83)</f>
        <v>-8282</v>
      </c>
      <c r="H84" s="99" t="n">
        <f aca="false">SUM(H82:H83)</f>
        <v>-2587</v>
      </c>
      <c r="I84" s="99" t="n">
        <f aca="false">SUM(I82:I83)</f>
        <v>-2712</v>
      </c>
      <c r="J84" s="99" t="n">
        <f aca="false">SUM(J82:J83)</f>
        <v>-2520</v>
      </c>
      <c r="K84" s="100" t="n">
        <f aca="false">SUM(K82:K83)</f>
        <v>-7819</v>
      </c>
      <c r="L84" s="99" t="n">
        <f aca="false">SUM(L82:L83)</f>
        <v>-2660</v>
      </c>
      <c r="M84" s="99" t="n">
        <f aca="false">SUM(M82:M83)</f>
        <v>-2660</v>
      </c>
      <c r="N84" s="99" t="n">
        <f aca="false">SUM(N82:N83)</f>
        <v>-2660</v>
      </c>
      <c r="O84" s="100" t="n">
        <f aca="false">SUM(O82:O83)</f>
        <v>-7980</v>
      </c>
      <c r="P84" s="99" t="n">
        <f aca="false">SUM(P82:P83)</f>
        <v>-2730</v>
      </c>
      <c r="Q84" s="99" t="n">
        <f aca="false">SUM(Q82:Q83)</f>
        <v>-2730</v>
      </c>
      <c r="R84" s="99" t="n">
        <f aca="false">SUM(R82:R83)</f>
        <v>-2840</v>
      </c>
      <c r="S84" s="91" t="n">
        <f aca="false">SUM(S82:S83)</f>
        <v>-8300</v>
      </c>
      <c r="T84" s="100" t="n">
        <f aca="false">SUM(T82:T83)</f>
        <v>-32381</v>
      </c>
    </row>
    <row r="85" customFormat="false" ht="12.75" hidden="false" customHeight="false" outlineLevel="0" collapsed="false">
      <c r="A85" s="86"/>
      <c r="B85" s="86"/>
      <c r="C85" s="86"/>
      <c r="D85" s="102"/>
      <c r="E85" s="102"/>
      <c r="F85" s="102"/>
      <c r="G85" s="103"/>
      <c r="H85" s="102"/>
      <c r="I85" s="102"/>
      <c r="J85" s="102"/>
      <c r="K85" s="103"/>
      <c r="L85" s="102"/>
      <c r="M85" s="102"/>
      <c r="N85" s="102"/>
      <c r="O85" s="103"/>
      <c r="P85" s="102"/>
      <c r="Q85" s="102"/>
      <c r="R85" s="102"/>
      <c r="S85" s="103"/>
      <c r="T85" s="103"/>
    </row>
    <row r="86" customFormat="false" ht="12.75" hidden="false" customHeight="false" outlineLevel="0" collapsed="false">
      <c r="A86" s="87" t="s">
        <v>52</v>
      </c>
      <c r="B86" s="87"/>
      <c r="C86" s="87"/>
      <c r="D86" s="99" t="n">
        <f aca="false">D79+D84</f>
        <v>4784</v>
      </c>
      <c r="E86" s="99" t="n">
        <f aca="false">E79+E84</f>
        <v>4816</v>
      </c>
      <c r="F86" s="99" t="n">
        <f aca="false">F79+F84</f>
        <v>4883</v>
      </c>
      <c r="G86" s="104" t="n">
        <f aca="false">G79+G84</f>
        <v>14483</v>
      </c>
      <c r="H86" s="99" t="n">
        <f aca="false">H79+H84</f>
        <v>4452</v>
      </c>
      <c r="I86" s="99" t="n">
        <f aca="false">I79+I84</f>
        <v>4749</v>
      </c>
      <c r="J86" s="99" t="n">
        <f aca="false">J79+J84</f>
        <v>4261</v>
      </c>
      <c r="K86" s="104" t="n">
        <f aca="false">K79+K84</f>
        <v>13462</v>
      </c>
      <c r="L86" s="99" t="n">
        <f aca="false">L79+L84</f>
        <v>4663</v>
      </c>
      <c r="M86" s="99" t="n">
        <f aca="false">M79+M84</f>
        <v>4744</v>
      </c>
      <c r="N86" s="99" t="n">
        <f aca="false">N79+N84</f>
        <v>4676</v>
      </c>
      <c r="O86" s="104" t="n">
        <f aca="false">O79+O84</f>
        <v>14083</v>
      </c>
      <c r="P86" s="99" t="n">
        <f aca="false">P79+P84</f>
        <v>4852</v>
      </c>
      <c r="Q86" s="99" t="n">
        <f aca="false">Q79+Q84</f>
        <v>4834</v>
      </c>
      <c r="R86" s="99" t="n">
        <f aca="false">R79+R84</f>
        <v>4677</v>
      </c>
      <c r="S86" s="104" t="n">
        <f aca="false">S79+S84</f>
        <v>14363</v>
      </c>
      <c r="T86" s="104" t="n">
        <f aca="false">T79+T84</f>
        <v>56391</v>
      </c>
    </row>
    <row r="87" customFormat="false" ht="12.75" hidden="false" customHeight="false" outlineLevel="0" collapsed="false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</row>
  </sheetData>
  <mergeCells count="8">
    <mergeCell ref="A1:T1"/>
    <mergeCell ref="A2:T2"/>
    <mergeCell ref="A3:T3"/>
    <mergeCell ref="A4:T4"/>
    <mergeCell ref="D7:G7"/>
    <mergeCell ref="H7:K7"/>
    <mergeCell ref="L7:O7"/>
    <mergeCell ref="P7:S7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3/30/00
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2000-03-10T17:21:42Z</dcterms:created>
  <dc:creator>EI</dc:creator>
  <dc:description/>
  <dc:language>en-US</dc:language>
  <cp:lastModifiedBy>EI</cp:lastModifiedBy>
  <cp:lastPrinted>2001-06-21T17:01:02Z</cp:lastPrinted>
  <cp:revision>0</cp:revision>
  <dc:subject/>
  <dc:title/>
</cp:coreProperties>
</file>