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" sheetId="1" state="visible" r:id="rId3"/>
    <sheet name="June" sheetId="2" state="visible" r:id="rId4"/>
    <sheet name="May" sheetId="3" state="visible" r:id="rId5"/>
    <sheet name="April" sheetId="4" state="visible" r:id="rId6"/>
    <sheet name="March" sheetId="5" state="visible" r:id="rId7"/>
    <sheet name="Feb 2001" sheetId="6" state="visible" r:id="rId8"/>
    <sheet name="Jan 2001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<sst xmlns="http://schemas.openxmlformats.org/spreadsheetml/2006/main" count="161" uniqueCount="22">
  <si>
    <t xml:space="preserve">Enron Energy Services</t>
  </si>
  <si>
    <t xml:space="preserve">MTM Summary</t>
  </si>
  <si>
    <t xml:space="preserve">Company 890</t>
  </si>
  <si>
    <t xml:space="preserve">Beginning</t>
  </si>
  <si>
    <t xml:space="preserve">Ending </t>
  </si>
  <si>
    <t xml:space="preserve">Date</t>
  </si>
  <si>
    <t xml:space="preserve">Account MSA/SAP</t>
  </si>
  <si>
    <t xml:space="preserve">Balance</t>
  </si>
  <si>
    <t xml:space="preserve">Change</t>
  </si>
  <si>
    <r>
      <rPr>
        <sz val="10"/>
        <rFont val="Arial"/>
        <family val="0"/>
      </rPr>
      <t xml:space="preserve">1740-310/</t>
    </r>
    <r>
      <rPr>
        <b val="true"/>
        <sz val="10"/>
        <rFont val="Arial"/>
        <family val="2"/>
      </rPr>
      <t xml:space="preserve">2106-0000</t>
    </r>
  </si>
  <si>
    <r>
      <rPr>
        <sz val="10"/>
        <rFont val="Arial"/>
        <family val="0"/>
      </rPr>
      <t xml:space="preserve">1860-310/</t>
    </r>
    <r>
      <rPr>
        <b val="true"/>
        <sz val="10"/>
        <rFont val="Arial"/>
        <family val="2"/>
      </rPr>
      <t xml:space="preserve">2510-0000</t>
    </r>
  </si>
  <si>
    <r>
      <rPr>
        <sz val="10"/>
        <rFont val="Arial"/>
        <family val="0"/>
      </rPr>
      <t xml:space="preserve">1860-330/</t>
    </r>
    <r>
      <rPr>
        <b val="true"/>
        <sz val="10"/>
        <rFont val="Arial"/>
        <family val="2"/>
      </rPr>
      <t xml:space="preserve">2510-0100</t>
    </r>
  </si>
  <si>
    <r>
      <rPr>
        <sz val="10"/>
        <rFont val="Arial"/>
        <family val="0"/>
      </rPr>
      <t xml:space="preserve">1860-320/</t>
    </r>
    <r>
      <rPr>
        <b val="true"/>
        <sz val="10"/>
        <rFont val="Arial"/>
        <family val="2"/>
      </rPr>
      <t xml:space="preserve">2510-0200</t>
    </r>
  </si>
  <si>
    <t xml:space="preserve">2510-0300</t>
  </si>
  <si>
    <r>
      <rPr>
        <sz val="10"/>
        <rFont val="Arial"/>
        <family val="0"/>
      </rPr>
      <t xml:space="preserve">2420-310/</t>
    </r>
    <r>
      <rPr>
        <b val="true"/>
        <sz val="10"/>
        <rFont val="Arial"/>
        <family val="2"/>
      </rPr>
      <t xml:space="preserve">3030-0000</t>
    </r>
  </si>
  <si>
    <r>
      <rPr>
        <sz val="10"/>
        <rFont val="Arial"/>
        <family val="0"/>
      </rPr>
      <t xml:space="preserve">2530-310/</t>
    </r>
    <r>
      <rPr>
        <b val="true"/>
        <sz val="10"/>
        <rFont val="Arial"/>
        <family val="2"/>
      </rPr>
      <t xml:space="preserve">3310-0000</t>
    </r>
  </si>
  <si>
    <t xml:space="preserve">Assets held on company # 1572</t>
  </si>
  <si>
    <t xml:space="preserve">Account</t>
  </si>
  <si>
    <r>
      <rPr>
        <sz val="10"/>
        <rFont val="Arial"/>
        <family val="0"/>
      </rPr>
      <t xml:space="preserve">4923-999/</t>
    </r>
    <r>
      <rPr>
        <b val="true"/>
        <sz val="10"/>
        <rFont val="Arial"/>
        <family val="2"/>
      </rPr>
      <t xml:space="preserve">4200-0000</t>
    </r>
  </si>
  <si>
    <t xml:space="preserve">Difference</t>
  </si>
  <si>
    <t xml:space="preserve">The $20 million difference is due to error made at EOY last year.  Separate entry has been made to address this</t>
  </si>
  <si>
    <t xml:space="preserve">error.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</si>
</sst>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/>
      <c r="C10" s="0" t="s">
        <v>9</v>
      </c>
      <c r="E10" s="9" t="n">
        <v>50493145</v>
      </c>
      <c r="F10" s="9"/>
      <c r="G10" s="9" t="n">
        <f aca="false">I10-E10</f>
        <v>155805194</v>
      </c>
      <c r="H10" s="9"/>
      <c r="I10" s="9" t="n">
        <v>206298339</v>
      </c>
    </row>
    <row r="11" customFormat="false" ht="12.75" hidden="false" customHeight="false" outlineLevel="0" collapsed="false">
      <c r="A11" s="10"/>
      <c r="E11" s="9"/>
      <c r="F11" s="9"/>
      <c r="G11" s="9"/>
      <c r="H11" s="9"/>
      <c r="I11" s="9"/>
    </row>
    <row r="12" customFormat="false" ht="12.75" hidden="false" customHeight="false" outlineLevel="0" collapsed="false">
      <c r="A12" s="8"/>
      <c r="C12" s="0" t="s">
        <v>10</v>
      </c>
      <c r="E12" s="9" t="n">
        <v>587035369</v>
      </c>
      <c r="F12" s="9"/>
      <c r="G12" s="9" t="n">
        <f aca="false">I12-E12</f>
        <v>341152760</v>
      </c>
      <c r="H12" s="9"/>
      <c r="I12" s="9" t="n">
        <v>928188129</v>
      </c>
    </row>
    <row r="13" customFormat="false" ht="12.75" hidden="false" customHeight="false" outlineLevel="0" collapsed="false">
      <c r="A13" s="8"/>
      <c r="E13" s="9"/>
      <c r="F13" s="9"/>
      <c r="G13" s="9"/>
      <c r="H13" s="9"/>
      <c r="I13" s="9"/>
    </row>
    <row r="14" customFormat="false" ht="12.75" hidden="false" customHeight="false" outlineLevel="0" collapsed="false">
      <c r="A14" s="8"/>
      <c r="C14" s="0" t="s">
        <v>11</v>
      </c>
      <c r="E14" s="9" t="n">
        <v>-55096987</v>
      </c>
      <c r="F14" s="9"/>
      <c r="G14" s="9" t="n">
        <f aca="false">I14-E14</f>
        <v>-80225783</v>
      </c>
      <c r="H14" s="9"/>
      <c r="I14" s="9" t="n">
        <v>-135322770</v>
      </c>
    </row>
    <row r="15" customFormat="false" ht="12.75" hidden="false" customHeight="false" outlineLevel="0" collapsed="false">
      <c r="A15" s="8"/>
      <c r="F15" s="9"/>
      <c r="G15" s="9"/>
      <c r="H15" s="9"/>
      <c r="I15" s="9"/>
    </row>
    <row r="16" customFormat="false" ht="12.75" hidden="false" customHeight="false" outlineLevel="0" collapsed="false">
      <c r="A16" s="8"/>
      <c r="C16" s="0" t="s">
        <v>12</v>
      </c>
      <c r="E16" s="9" t="n">
        <v>831595</v>
      </c>
      <c r="F16" s="9"/>
      <c r="G16" s="9" t="n">
        <f aca="false">I16-E16</f>
        <v>-44122011</v>
      </c>
      <c r="H16" s="9"/>
      <c r="I16" s="9" t="n">
        <v>-43290416</v>
      </c>
    </row>
    <row r="17" customFormat="false" ht="12.75" hidden="false" customHeight="false" outlineLevel="0" collapsed="false">
      <c r="A17" s="8"/>
      <c r="E17" s="9"/>
      <c r="F17" s="9"/>
      <c r="G17" s="9"/>
      <c r="H17" s="9"/>
      <c r="I17" s="9"/>
    </row>
    <row r="18" customFormat="false" ht="12.75" hidden="false" customHeight="false" outlineLevel="0" collapsed="false">
      <c r="A18" s="8"/>
      <c r="C18" s="11" t="s">
        <v>13</v>
      </c>
      <c r="E18" s="9" t="n">
        <v>0</v>
      </c>
      <c r="F18" s="9"/>
      <c r="G18" s="9" t="n">
        <f aca="false">I18-E18</f>
        <v>16338160</v>
      </c>
      <c r="H18" s="9"/>
      <c r="I18" s="9" t="n">
        <v>16338160</v>
      </c>
    </row>
    <row r="19" customFormat="false" ht="12.75" hidden="false" customHeight="false" outlineLevel="0" collapsed="false">
      <c r="A19" s="8"/>
      <c r="E19" s="9"/>
      <c r="F19" s="9"/>
      <c r="G19" s="9"/>
      <c r="H19" s="9"/>
      <c r="I19" s="9"/>
    </row>
    <row r="20" customFormat="false" ht="12.75" hidden="false" customHeight="false" outlineLevel="0" collapsed="false">
      <c r="A20" s="8"/>
      <c r="C20" s="0" t="s">
        <v>14</v>
      </c>
      <c r="E20" s="9" t="n">
        <v>-448393114</v>
      </c>
      <c r="F20" s="9"/>
      <c r="G20" s="9" t="n">
        <f aca="false">I20-E20</f>
        <v>328897431</v>
      </c>
      <c r="H20" s="9"/>
      <c r="I20" s="9" t="n">
        <v>-119495683</v>
      </c>
    </row>
    <row r="21" customFormat="false" ht="12.75" hidden="false" customHeight="false" outlineLevel="0" collapsed="false">
      <c r="A21" s="8"/>
      <c r="E21" s="9"/>
      <c r="F21" s="9"/>
      <c r="G21" s="9"/>
      <c r="H21" s="9"/>
      <c r="I21" s="9"/>
    </row>
    <row r="22" customFormat="false" ht="12.75" hidden="false" customHeight="false" outlineLevel="0" collapsed="false">
      <c r="A22" s="8"/>
      <c r="C22" s="0" t="s">
        <v>15</v>
      </c>
      <c r="E22" s="9" t="n">
        <v>-115116482</v>
      </c>
      <c r="F22" s="9"/>
      <c r="G22" s="9" t="n">
        <f aca="false">I22-E22</f>
        <v>-501428943</v>
      </c>
      <c r="H22" s="9"/>
      <c r="I22" s="9" t="n">
        <v>-616545425</v>
      </c>
    </row>
    <row r="23" customFormat="false" ht="12.75" hidden="false" customHeight="false" outlineLevel="0" collapsed="false">
      <c r="A23" s="10"/>
      <c r="G23" s="9"/>
      <c r="I23" s="9"/>
    </row>
    <row r="24" customFormat="false" ht="12.75" hidden="false" customHeight="false" outlineLevel="0" collapsed="false">
      <c r="A24" s="10"/>
      <c r="C24" s="11" t="s">
        <v>16</v>
      </c>
      <c r="E24" s="0" t="n">
        <v>0</v>
      </c>
      <c r="G24" s="9" t="n">
        <f aca="false">I24-E24</f>
        <v>154677537</v>
      </c>
      <c r="I24" s="9" t="n">
        <f aca="false">171015697-16338160</f>
        <v>154677537</v>
      </c>
    </row>
    <row r="25" customFormat="false" ht="12.75" hidden="false" customHeight="false" outlineLevel="0" collapsed="false">
      <c r="A25" s="10"/>
    </row>
    <row r="26" customFormat="false" ht="13.5" hidden="false" customHeight="false" outlineLevel="0" collapsed="false">
      <c r="E26" s="12" t="n">
        <f aca="false">SUM(E10:E22)</f>
        <v>19753526</v>
      </c>
      <c r="F26" s="11"/>
      <c r="G26" s="13" t="n">
        <f aca="false">SUM(G10:G24)</f>
        <v>371094345</v>
      </c>
      <c r="H26" s="11"/>
      <c r="I26" s="12" t="n">
        <f aca="false">SUM(I10:I22)</f>
        <v>236170334</v>
      </c>
    </row>
    <row r="27" customFormat="false" ht="13.5" hidden="false" customHeight="false" outlineLevel="0" collapsed="false"/>
    <row r="30" customFormat="false" ht="12.75" hidden="false" customHeight="false" outlineLevel="0" collapsed="false">
      <c r="A30" s="2"/>
      <c r="B30" s="3"/>
      <c r="C30" s="3"/>
      <c r="D30" s="3"/>
      <c r="E30" s="3"/>
      <c r="F30" s="3"/>
      <c r="G30" s="4" t="s">
        <v>4</v>
      </c>
      <c r="H30" s="3"/>
      <c r="I30" s="4"/>
    </row>
    <row r="31" customFormat="false" ht="12.75" hidden="false" customHeight="false" outlineLevel="0" collapsed="false">
      <c r="A31" s="5" t="s">
        <v>5</v>
      </c>
      <c r="B31" s="6"/>
      <c r="C31" s="6" t="s">
        <v>17</v>
      </c>
      <c r="D31" s="6"/>
      <c r="E31" s="6"/>
      <c r="F31" s="6"/>
      <c r="G31" s="7" t="s">
        <v>7</v>
      </c>
      <c r="H31" s="6"/>
      <c r="I31" s="7"/>
    </row>
    <row r="33" customFormat="false" ht="12.75" hidden="false" customHeight="false" outlineLevel="0" collapsed="false">
      <c r="A33" s="8"/>
      <c r="C33" s="14"/>
      <c r="E33" s="9"/>
      <c r="F33" s="9"/>
      <c r="G33" s="9"/>
      <c r="H33" s="15"/>
    </row>
    <row r="34" customFormat="false" ht="12.75" hidden="false" customHeight="false" outlineLevel="0" collapsed="false">
      <c r="A34" s="8"/>
      <c r="C34" s="14" t="s">
        <v>18</v>
      </c>
      <c r="E34" s="9"/>
      <c r="F34" s="9"/>
      <c r="G34" s="9" t="n">
        <v>-391094343</v>
      </c>
      <c r="H34" s="15"/>
    </row>
    <row r="35" customFormat="false" ht="12.75" hidden="false" customHeight="false" outlineLevel="0" collapsed="false">
      <c r="E35" s="9"/>
      <c r="F35" s="9"/>
      <c r="G35" s="9"/>
      <c r="H35" s="9"/>
      <c r="I35" s="9"/>
    </row>
    <row r="36" customFormat="false" ht="12.75" hidden="false" customHeight="false" outlineLevel="0" collapsed="false">
      <c r="E36" s="9"/>
      <c r="F36" s="9"/>
      <c r="G36" s="9"/>
      <c r="H36" s="9"/>
      <c r="I36" s="9"/>
    </row>
    <row r="37" customFormat="false" ht="12.75" hidden="false" customHeight="false" outlineLevel="0" collapsed="false">
      <c r="E37" s="9"/>
      <c r="F37" s="9"/>
      <c r="G37" s="9"/>
      <c r="H37" s="9"/>
      <c r="I37" s="9"/>
    </row>
    <row r="38" customFormat="false" ht="13.5" hidden="false" customHeight="false" outlineLevel="0" collapsed="false">
      <c r="C38" s="11" t="s">
        <v>19</v>
      </c>
      <c r="E38" s="9"/>
      <c r="F38" s="9"/>
      <c r="G38" s="16" t="n">
        <f aca="false">G26+G34</f>
        <v>-19999998</v>
      </c>
      <c r="H38" s="9"/>
      <c r="I38" s="9"/>
    </row>
    <row r="39" customFormat="false" ht="13.5" hidden="false" customHeight="false" outlineLevel="0" collapsed="false">
      <c r="E39" s="9"/>
      <c r="F39" s="9"/>
      <c r="G39" s="9"/>
      <c r="H39" s="9"/>
      <c r="I39" s="9"/>
    </row>
    <row r="41" customFormat="false" ht="12.75" hidden="false" customHeight="false" outlineLevel="0" collapsed="false">
      <c r="C41" s="0" t="s">
        <v>20</v>
      </c>
      <c r="G41" s="17"/>
    </row>
    <row r="42" customFormat="false" ht="12.75" hidden="false" customHeight="false" outlineLevel="0" collapsed="false">
      <c r="B42" s="11"/>
      <c r="C42" s="18" t="s">
        <v>21</v>
      </c>
      <c r="G42" s="17"/>
    </row>
    <row r="43" customFormat="false" ht="12.75" hidden="false" customHeight="false" outlineLevel="0" collapsed="false">
      <c r="I43" s="11"/>
    </row>
    <row r="47" customFormat="false" ht="12.75" hidden="false" customHeight="false" outlineLevel="0" collapsed="false">
      <c r="A47" s="0" t="str">
        <f aca="true">CELL("filename")</f>
        <v>'file:///mnt/12tb/@roms/datasets/enron/EDRM Enron Email Data Set v2 XML/filtered-attachments/xls/890_MTM_Summary.xls'#$July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6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C42" activeCellId="0" sqref="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n">
        <v>37043</v>
      </c>
      <c r="C10" s="0" t="s">
        <v>9</v>
      </c>
      <c r="E10" s="9" t="n">
        <v>50493145</v>
      </c>
      <c r="F10" s="9"/>
      <c r="G10" s="9" t="n">
        <f aca="false">I10-E10</f>
        <v>90224533</v>
      </c>
      <c r="H10" s="9"/>
      <c r="I10" s="9" t="n">
        <v>140717678</v>
      </c>
    </row>
    <row r="11" customFormat="false" ht="12.75" hidden="false" customHeight="false" outlineLevel="0" collapsed="false">
      <c r="A11" s="10"/>
      <c r="E11" s="9"/>
      <c r="F11" s="9"/>
      <c r="G11" s="9"/>
      <c r="H11" s="9"/>
      <c r="I11" s="9"/>
    </row>
    <row r="12" customFormat="false" ht="12.75" hidden="false" customHeight="false" outlineLevel="0" collapsed="false">
      <c r="A12" s="8" t="n">
        <v>37043</v>
      </c>
      <c r="C12" s="0" t="s">
        <v>10</v>
      </c>
      <c r="E12" s="9" t="n">
        <v>587035369</v>
      </c>
      <c r="F12" s="9"/>
      <c r="G12" s="9" t="n">
        <f aca="false">I12-E12</f>
        <v>59725478</v>
      </c>
      <c r="H12" s="9"/>
      <c r="I12" s="9" t="n">
        <v>646760847</v>
      </c>
    </row>
    <row r="13" customFormat="false" ht="12.75" hidden="false" customHeight="false" outlineLevel="0" collapsed="false">
      <c r="A13" s="8"/>
      <c r="E13" s="9"/>
      <c r="F13" s="9"/>
      <c r="G13" s="9"/>
      <c r="H13" s="9"/>
      <c r="I13" s="9"/>
    </row>
    <row r="14" customFormat="false" ht="12.75" hidden="false" customHeight="false" outlineLevel="0" collapsed="false">
      <c r="A14" s="8" t="n">
        <v>37043</v>
      </c>
      <c r="C14" s="0" t="s">
        <v>11</v>
      </c>
      <c r="E14" s="9" t="n">
        <v>-55096987</v>
      </c>
      <c r="F14" s="9"/>
      <c r="G14" s="9" t="n">
        <f aca="false">I14-E14</f>
        <v>-59575291</v>
      </c>
      <c r="H14" s="9"/>
      <c r="I14" s="9" t="n">
        <v>-114672278</v>
      </c>
    </row>
    <row r="15" customFormat="false" ht="12.75" hidden="false" customHeight="false" outlineLevel="0" collapsed="false">
      <c r="A15" s="8"/>
      <c r="F15" s="9"/>
      <c r="G15" s="9"/>
      <c r="H15" s="9"/>
      <c r="I15" s="9"/>
    </row>
    <row r="16" customFormat="false" ht="12.75" hidden="false" customHeight="false" outlineLevel="0" collapsed="false">
      <c r="A16" s="8" t="n">
        <v>37043</v>
      </c>
      <c r="C16" s="0" t="s">
        <v>12</v>
      </c>
      <c r="E16" s="9" t="n">
        <v>831595</v>
      </c>
      <c r="F16" s="9"/>
      <c r="G16" s="9" t="n">
        <f aca="false">I16-E16</f>
        <v>-34520874</v>
      </c>
      <c r="H16" s="9"/>
      <c r="I16" s="9" t="n">
        <v>-33689279</v>
      </c>
    </row>
    <row r="17" customFormat="false" ht="12.75" hidden="false" customHeight="false" outlineLevel="0" collapsed="false">
      <c r="A17" s="8"/>
      <c r="E17" s="9"/>
      <c r="F17" s="9"/>
      <c r="G17" s="9"/>
      <c r="H17" s="9"/>
      <c r="I17" s="9"/>
    </row>
    <row r="18" customFormat="false" ht="12.75" hidden="false" customHeight="false" outlineLevel="0" collapsed="false">
      <c r="A18" s="8" t="n">
        <v>37043</v>
      </c>
      <c r="C18" s="0" t="s">
        <v>14</v>
      </c>
      <c r="E18" s="9" t="n">
        <v>-448393114</v>
      </c>
      <c r="F18" s="9"/>
      <c r="G18" s="9" t="n">
        <f aca="false">I18-E18</f>
        <v>232614000</v>
      </c>
      <c r="H18" s="9"/>
      <c r="I18" s="9" t="n">
        <v>-215779114</v>
      </c>
    </row>
    <row r="19" customFormat="false" ht="12.75" hidden="false" customHeight="false" outlineLevel="0" collapsed="false">
      <c r="A19" s="8"/>
      <c r="E19" s="9"/>
      <c r="F19" s="9"/>
      <c r="G19" s="9"/>
      <c r="H19" s="9"/>
      <c r="I19" s="9"/>
    </row>
    <row r="20" customFormat="false" ht="12.75" hidden="false" customHeight="false" outlineLevel="0" collapsed="false">
      <c r="A20" s="8" t="n">
        <v>37043</v>
      </c>
      <c r="C20" s="0" t="s">
        <v>15</v>
      </c>
      <c r="E20" s="9" t="n">
        <v>-115116482</v>
      </c>
      <c r="F20" s="9"/>
      <c r="G20" s="9" t="n">
        <f aca="false">I20-E20</f>
        <v>-226851496</v>
      </c>
      <c r="H20" s="9"/>
      <c r="I20" s="9" t="n">
        <v>-341967978</v>
      </c>
    </row>
    <row r="21" customFormat="false" ht="12.75" hidden="false" customHeight="false" outlineLevel="0" collapsed="false">
      <c r="A21" s="10"/>
      <c r="G21" s="9"/>
      <c r="I21" s="9"/>
    </row>
    <row r="22" customFormat="false" ht="12.75" hidden="false" customHeight="false" outlineLevel="0" collapsed="false">
      <c r="A22" s="10"/>
      <c r="C22" s="11" t="s">
        <v>16</v>
      </c>
      <c r="E22" s="0" t="n">
        <v>0</v>
      </c>
      <c r="G22" s="9" t="n">
        <f aca="false">I22-E22</f>
        <v>171865699</v>
      </c>
      <c r="I22" s="9" t="n">
        <v>171865699</v>
      </c>
    </row>
    <row r="23" customFormat="false" ht="12.75" hidden="false" customHeight="false" outlineLevel="0" collapsed="false">
      <c r="A23" s="10"/>
    </row>
    <row r="24" customFormat="false" ht="13.5" hidden="false" customHeight="false" outlineLevel="0" collapsed="false">
      <c r="E24" s="12" t="n">
        <f aca="false">SUM(E10:E20)</f>
        <v>19753526</v>
      </c>
      <c r="F24" s="11"/>
      <c r="G24" s="13" t="n">
        <f aca="false">SUM(G10:G22)</f>
        <v>233482049</v>
      </c>
      <c r="H24" s="11"/>
      <c r="I24" s="12" t="n">
        <f aca="false">SUM(I10:I20)</f>
        <v>81369876</v>
      </c>
    </row>
    <row r="25" customFormat="false" ht="13.5" hidden="false" customHeight="false" outlineLevel="0" collapsed="false"/>
    <row r="28" customFormat="false" ht="12.75" hidden="false" customHeight="false" outlineLevel="0" collapsed="false">
      <c r="A28" s="2"/>
      <c r="B28" s="3"/>
      <c r="C28" s="3"/>
      <c r="D28" s="3"/>
      <c r="E28" s="3"/>
      <c r="F28" s="3"/>
      <c r="G28" s="4" t="s">
        <v>4</v>
      </c>
      <c r="H28" s="3"/>
      <c r="I28" s="4"/>
    </row>
    <row r="29" customFormat="false" ht="12.75" hidden="false" customHeight="false" outlineLevel="0" collapsed="false">
      <c r="A29" s="5" t="s">
        <v>5</v>
      </c>
      <c r="B29" s="6"/>
      <c r="C29" s="6" t="s">
        <v>17</v>
      </c>
      <c r="D29" s="6"/>
      <c r="E29" s="6"/>
      <c r="F29" s="6"/>
      <c r="G29" s="7" t="s">
        <v>7</v>
      </c>
      <c r="H29" s="6"/>
      <c r="I29" s="7"/>
    </row>
    <row r="31" customFormat="false" ht="12.75" hidden="false" customHeight="false" outlineLevel="0" collapsed="false">
      <c r="A31" s="8"/>
      <c r="C31" s="14"/>
      <c r="E31" s="9"/>
      <c r="F31" s="9"/>
      <c r="G31" s="9"/>
      <c r="H31" s="15"/>
    </row>
    <row r="32" customFormat="false" ht="12.75" hidden="false" customHeight="false" outlineLevel="0" collapsed="false">
      <c r="A32" s="8" t="n">
        <v>37043</v>
      </c>
      <c r="C32" s="14" t="s">
        <v>18</v>
      </c>
      <c r="E32" s="9"/>
      <c r="F32" s="9"/>
      <c r="G32" s="9" t="n">
        <v>-253482048</v>
      </c>
      <c r="H32" s="15"/>
    </row>
    <row r="33" customFormat="false" ht="12.75" hidden="false" customHeight="false" outlineLevel="0" collapsed="false">
      <c r="E33" s="9"/>
      <c r="F33" s="9"/>
      <c r="G33" s="9"/>
      <c r="H33" s="9"/>
      <c r="I33" s="9"/>
    </row>
    <row r="34" customFormat="false" ht="13.5" hidden="false" customHeight="false" outlineLevel="0" collapsed="false">
      <c r="E34" s="9"/>
      <c r="F34" s="9"/>
      <c r="G34" s="19" t="n">
        <f aca="false">SUM(G32)</f>
        <v>-253482048</v>
      </c>
      <c r="H34" s="9"/>
      <c r="I34" s="9"/>
    </row>
    <row r="35" customFormat="false" ht="13.5" hidden="false" customHeight="false" outlineLevel="0" collapsed="false">
      <c r="E35" s="9"/>
      <c r="F35" s="9"/>
      <c r="G35" s="9"/>
      <c r="H35" s="9"/>
      <c r="I35" s="9"/>
    </row>
    <row r="36" customFormat="false" ht="12.75" hidden="false" customHeight="false" outlineLevel="0" collapsed="false">
      <c r="E36" s="9"/>
      <c r="F36" s="9"/>
      <c r="G36" s="9"/>
      <c r="H36" s="9"/>
      <c r="I36" s="9"/>
    </row>
    <row r="37" customFormat="false" ht="13.5" hidden="false" customHeight="false" outlineLevel="0" collapsed="false">
      <c r="C37" s="11" t="s">
        <v>19</v>
      </c>
      <c r="E37" s="9"/>
      <c r="F37" s="9"/>
      <c r="G37" s="16" t="n">
        <f aca="false">G24+G34</f>
        <v>-19999999</v>
      </c>
      <c r="H37" s="9"/>
      <c r="I37" s="9"/>
    </row>
    <row r="38" customFormat="false" ht="13.5" hidden="false" customHeight="false" outlineLevel="0" collapsed="false">
      <c r="E38" s="9"/>
      <c r="F38" s="9"/>
      <c r="G38" s="9"/>
      <c r="H38" s="9"/>
      <c r="I38" s="9"/>
    </row>
    <row r="40" customFormat="false" ht="12.75" hidden="false" customHeight="false" outlineLevel="0" collapsed="false">
      <c r="C40" s="0" t="s">
        <v>20</v>
      </c>
      <c r="G40" s="17"/>
    </row>
    <row r="41" customFormat="false" ht="12.75" hidden="false" customHeight="false" outlineLevel="0" collapsed="false">
      <c r="B41" s="11"/>
      <c r="C41" s="18" t="s">
        <v>21</v>
      </c>
      <c r="G41" s="17"/>
    </row>
    <row r="42" customFormat="false" ht="12.75" hidden="false" customHeight="false" outlineLevel="0" collapsed="false">
      <c r="I42" s="11"/>
    </row>
    <row r="46" customFormat="false" ht="12.75" hidden="false" customHeight="false" outlineLevel="0" collapsed="false">
      <c r="A46" s="0" t="str">
        <f aca="true">CELL("filename")</f>
        <v>'file:///mnt/12tb/@roms/datasets/enron/EDRM Enron Email Data Set v2 XML/filtered-attachments/xls/890_MTM_Summary.xls'#$June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G31" activeCellId="0" sqref="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n">
        <v>37012</v>
      </c>
      <c r="C10" s="0" t="s">
        <v>9</v>
      </c>
      <c r="E10" s="9" t="n">
        <v>50493145</v>
      </c>
      <c r="F10" s="9"/>
      <c r="G10" s="9" t="n">
        <f aca="false">I10-E10</f>
        <v>-27857224</v>
      </c>
      <c r="H10" s="9"/>
      <c r="I10" s="9" t="n">
        <v>22635921</v>
      </c>
    </row>
    <row r="11" customFormat="false" ht="12.75" hidden="false" customHeight="false" outlineLevel="0" collapsed="false">
      <c r="A11" s="10"/>
      <c r="E11" s="9"/>
      <c r="F11" s="9"/>
      <c r="G11" s="9"/>
      <c r="H11" s="9"/>
      <c r="I11" s="9"/>
    </row>
    <row r="12" customFormat="false" ht="12.75" hidden="false" customHeight="false" outlineLevel="0" collapsed="false">
      <c r="A12" s="8" t="n">
        <v>37012</v>
      </c>
      <c r="C12" s="0" t="s">
        <v>10</v>
      </c>
      <c r="E12" s="9" t="n">
        <v>587035369</v>
      </c>
      <c r="F12" s="9"/>
      <c r="G12" s="9" t="n">
        <f aca="false">I12-E12</f>
        <v>82803800</v>
      </c>
      <c r="H12" s="9"/>
      <c r="I12" s="9" t="n">
        <v>669839169</v>
      </c>
    </row>
    <row r="13" customFormat="false" ht="12.75" hidden="false" customHeight="false" outlineLevel="0" collapsed="false">
      <c r="A13" s="8"/>
      <c r="E13" s="9"/>
      <c r="F13" s="9"/>
      <c r="G13" s="9"/>
      <c r="H13" s="9"/>
      <c r="I13" s="9"/>
    </row>
    <row r="14" customFormat="false" ht="12.75" hidden="false" customHeight="false" outlineLevel="0" collapsed="false">
      <c r="A14" s="8" t="n">
        <v>37012</v>
      </c>
      <c r="C14" s="0" t="s">
        <v>11</v>
      </c>
      <c r="E14" s="9" t="n">
        <v>-55096987</v>
      </c>
      <c r="F14" s="9"/>
      <c r="G14" s="9" t="n">
        <f aca="false">I14-E14</f>
        <v>-70137353</v>
      </c>
      <c r="H14" s="9"/>
      <c r="I14" s="9" t="n">
        <v>-125234340</v>
      </c>
    </row>
    <row r="15" customFormat="false" ht="12.75" hidden="false" customHeight="false" outlineLevel="0" collapsed="false">
      <c r="A15" s="8"/>
      <c r="F15" s="9"/>
      <c r="G15" s="9"/>
      <c r="H15" s="9"/>
      <c r="I15" s="9"/>
    </row>
    <row r="16" customFormat="false" ht="12.75" hidden="false" customHeight="false" outlineLevel="0" collapsed="false">
      <c r="A16" s="8" t="n">
        <v>37012</v>
      </c>
      <c r="C16" s="0" t="s">
        <v>12</v>
      </c>
      <c r="E16" s="9" t="n">
        <v>831595</v>
      </c>
      <c r="F16" s="9"/>
      <c r="G16" s="9" t="n">
        <f aca="false">I16-E16</f>
        <v>-8335564</v>
      </c>
      <c r="H16" s="9"/>
      <c r="I16" s="9" t="n">
        <v>-7503969</v>
      </c>
    </row>
    <row r="17" customFormat="false" ht="12.75" hidden="false" customHeight="false" outlineLevel="0" collapsed="false">
      <c r="A17" s="8"/>
      <c r="E17" s="9"/>
      <c r="F17" s="9"/>
      <c r="G17" s="9"/>
      <c r="H17" s="9"/>
      <c r="I17" s="9"/>
    </row>
    <row r="18" customFormat="false" ht="12.75" hidden="false" customHeight="false" outlineLevel="0" collapsed="false">
      <c r="A18" s="8" t="n">
        <v>37012</v>
      </c>
      <c r="C18" s="0" t="s">
        <v>14</v>
      </c>
      <c r="E18" s="9" t="n">
        <v>-448393114</v>
      </c>
      <c r="F18" s="9"/>
      <c r="G18" s="9" t="n">
        <f aca="false">I18-E18</f>
        <v>75943945</v>
      </c>
      <c r="H18" s="9"/>
      <c r="I18" s="9" t="n">
        <v>-372449169</v>
      </c>
    </row>
    <row r="19" customFormat="false" ht="12.75" hidden="false" customHeight="false" outlineLevel="0" collapsed="false">
      <c r="A19" s="8"/>
      <c r="E19" s="9"/>
      <c r="F19" s="9"/>
      <c r="G19" s="9"/>
      <c r="H19" s="9"/>
      <c r="I19" s="9"/>
    </row>
    <row r="20" customFormat="false" ht="12.75" hidden="false" customHeight="false" outlineLevel="0" collapsed="false">
      <c r="A20" s="8" t="n">
        <v>37012</v>
      </c>
      <c r="C20" s="0" t="s">
        <v>15</v>
      </c>
      <c r="E20" s="9" t="n">
        <v>-115116482</v>
      </c>
      <c r="F20" s="9"/>
      <c r="G20" s="9" t="n">
        <f aca="false">I20-E20</f>
        <v>-242897506</v>
      </c>
      <c r="H20" s="9"/>
      <c r="I20" s="9" t="n">
        <v>-358013988</v>
      </c>
    </row>
    <row r="21" customFormat="false" ht="12.75" hidden="false" customHeight="false" outlineLevel="0" collapsed="false">
      <c r="A21" s="10"/>
    </row>
    <row r="22" customFormat="false" ht="13.5" hidden="false" customHeight="false" outlineLevel="0" collapsed="false">
      <c r="E22" s="12" t="n">
        <f aca="false">SUM(E10:E20)</f>
        <v>19753526</v>
      </c>
      <c r="F22" s="11"/>
      <c r="G22" s="13" t="n">
        <f aca="false">SUM(G10:G20)</f>
        <v>-190479902</v>
      </c>
      <c r="H22" s="11"/>
      <c r="I22" s="12" t="n">
        <f aca="false">SUM(I10:I20)</f>
        <v>-170726376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2"/>
      <c r="B26" s="3"/>
      <c r="C26" s="3"/>
      <c r="D26" s="3"/>
      <c r="E26" s="3"/>
      <c r="F26" s="3"/>
      <c r="G26" s="4" t="s">
        <v>4</v>
      </c>
      <c r="H26" s="3"/>
      <c r="I26" s="4"/>
    </row>
    <row r="27" customFormat="false" ht="12.75" hidden="false" customHeight="false" outlineLevel="0" collapsed="false">
      <c r="A27" s="5" t="s">
        <v>5</v>
      </c>
      <c r="B27" s="6"/>
      <c r="C27" s="6" t="s">
        <v>17</v>
      </c>
      <c r="D27" s="6"/>
      <c r="E27" s="6"/>
      <c r="F27" s="6"/>
      <c r="G27" s="7" t="s">
        <v>7</v>
      </c>
      <c r="H27" s="6"/>
      <c r="I27" s="7"/>
    </row>
    <row r="29" customFormat="false" ht="12.75" hidden="false" customHeight="false" outlineLevel="0" collapsed="false">
      <c r="A29" s="8"/>
      <c r="C29" s="14"/>
      <c r="E29" s="9"/>
      <c r="F29" s="9"/>
      <c r="G29" s="9"/>
      <c r="H29" s="15"/>
    </row>
    <row r="30" customFormat="false" ht="12.75" hidden="false" customHeight="false" outlineLevel="0" collapsed="false">
      <c r="A30" s="8" t="n">
        <v>37012</v>
      </c>
      <c r="C30" s="14" t="s">
        <v>18</v>
      </c>
      <c r="E30" s="9"/>
      <c r="F30" s="9"/>
      <c r="G30" s="9" t="n">
        <v>170479902</v>
      </c>
      <c r="H30" s="15"/>
    </row>
    <row r="31" customFormat="false" ht="12.75" hidden="false" customHeight="false" outlineLevel="0" collapsed="false">
      <c r="E31" s="9"/>
      <c r="F31" s="9"/>
      <c r="G31" s="9"/>
      <c r="H31" s="9"/>
      <c r="I31" s="9"/>
    </row>
    <row r="32" customFormat="false" ht="13.5" hidden="false" customHeight="false" outlineLevel="0" collapsed="false">
      <c r="E32" s="9"/>
      <c r="F32" s="9"/>
      <c r="G32" s="19" t="n">
        <f aca="false">SUM(G30)</f>
        <v>170479902</v>
      </c>
      <c r="H32" s="9"/>
      <c r="I32" s="9"/>
    </row>
    <row r="33" customFormat="false" ht="13.5" hidden="false" customHeight="false" outlineLevel="0" collapsed="false">
      <c r="E33" s="9"/>
      <c r="F33" s="9"/>
      <c r="G33" s="9"/>
      <c r="H33" s="9"/>
      <c r="I33" s="9"/>
    </row>
    <row r="34" customFormat="false" ht="12.75" hidden="false" customHeight="false" outlineLevel="0" collapsed="false">
      <c r="E34" s="9"/>
      <c r="F34" s="9"/>
      <c r="G34" s="9"/>
      <c r="H34" s="9"/>
      <c r="I34" s="9"/>
    </row>
    <row r="35" customFormat="false" ht="13.5" hidden="false" customHeight="false" outlineLevel="0" collapsed="false">
      <c r="C35" s="11" t="s">
        <v>19</v>
      </c>
      <c r="E35" s="9"/>
      <c r="F35" s="9"/>
      <c r="G35" s="16" t="n">
        <f aca="false">G22+G32</f>
        <v>-20000000</v>
      </c>
      <c r="H35" s="9"/>
      <c r="I35" s="9"/>
    </row>
    <row r="36" customFormat="false" ht="13.5" hidden="false" customHeight="false" outlineLevel="0" collapsed="false">
      <c r="E36" s="9"/>
      <c r="F36" s="9"/>
      <c r="G36" s="9"/>
      <c r="H36" s="9"/>
      <c r="I36" s="9"/>
    </row>
    <row r="38" customFormat="false" ht="12.75" hidden="false" customHeight="false" outlineLevel="0" collapsed="false">
      <c r="G38" s="17"/>
    </row>
    <row r="39" customFormat="false" ht="12.75" hidden="false" customHeight="false" outlineLevel="0" collapsed="false">
      <c r="B39" s="11"/>
      <c r="C39" s="11"/>
      <c r="G39" s="17"/>
    </row>
    <row r="40" customFormat="false" ht="12.75" hidden="false" customHeight="false" outlineLevel="0" collapsed="false">
      <c r="I40" s="11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XML/filtered-attachments/xls/890_MTM_Summary.xls'#$May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n">
        <v>36982</v>
      </c>
      <c r="C10" s="0" t="s">
        <v>9</v>
      </c>
      <c r="E10" s="9" t="n">
        <v>50493145</v>
      </c>
      <c r="F10" s="9"/>
      <c r="G10" s="9" t="n">
        <f aca="false">I10-E10</f>
        <v>-14360855</v>
      </c>
      <c r="H10" s="9"/>
      <c r="I10" s="9" t="n">
        <v>36132290</v>
      </c>
    </row>
    <row r="11" customFormat="false" ht="12.75" hidden="false" customHeight="false" outlineLevel="0" collapsed="false">
      <c r="A11" s="10"/>
      <c r="E11" s="9"/>
      <c r="F11" s="9"/>
      <c r="G11" s="9"/>
      <c r="H11" s="9"/>
      <c r="I11" s="9"/>
    </row>
    <row r="12" customFormat="false" ht="12.75" hidden="false" customHeight="false" outlineLevel="0" collapsed="false">
      <c r="A12" s="8" t="n">
        <v>36982</v>
      </c>
      <c r="C12" s="0" t="s">
        <v>10</v>
      </c>
      <c r="E12" s="9" t="n">
        <v>587035369</v>
      </c>
      <c r="F12" s="9"/>
      <c r="G12" s="9" t="n">
        <f aca="false">I12-E12</f>
        <v>141091342</v>
      </c>
      <c r="H12" s="9"/>
      <c r="I12" s="9" t="n">
        <v>728126711</v>
      </c>
    </row>
    <row r="13" customFormat="false" ht="12.75" hidden="false" customHeight="false" outlineLevel="0" collapsed="false">
      <c r="A13" s="8"/>
      <c r="E13" s="9"/>
      <c r="F13" s="9"/>
      <c r="G13" s="9"/>
      <c r="H13" s="9"/>
      <c r="I13" s="9"/>
    </row>
    <row r="14" customFormat="false" ht="12.75" hidden="false" customHeight="false" outlineLevel="0" collapsed="false">
      <c r="A14" s="8" t="n">
        <v>36982</v>
      </c>
      <c r="C14" s="0" t="s">
        <v>11</v>
      </c>
      <c r="E14" s="9" t="n">
        <v>-55096987</v>
      </c>
      <c r="F14" s="9"/>
      <c r="G14" s="9" t="n">
        <f aca="false">I14-E14</f>
        <v>-47046049</v>
      </c>
      <c r="H14" s="9"/>
      <c r="I14" s="9" t="n">
        <v>-102143036</v>
      </c>
    </row>
    <row r="15" customFormat="false" ht="12.75" hidden="false" customHeight="false" outlineLevel="0" collapsed="false">
      <c r="A15" s="8"/>
      <c r="F15" s="9"/>
      <c r="G15" s="9"/>
      <c r="H15" s="9"/>
      <c r="I15" s="9"/>
    </row>
    <row r="16" customFormat="false" ht="12.75" hidden="false" customHeight="false" outlineLevel="0" collapsed="false">
      <c r="A16" s="8" t="n">
        <v>36982</v>
      </c>
      <c r="C16" s="0" t="s">
        <v>12</v>
      </c>
      <c r="E16" s="9" t="n">
        <v>831595</v>
      </c>
      <c r="F16" s="9"/>
      <c r="G16" s="9" t="n">
        <f aca="false">I16-E16</f>
        <v>-25219347</v>
      </c>
      <c r="H16" s="9"/>
      <c r="I16" s="9" t="n">
        <v>-24387752</v>
      </c>
    </row>
    <row r="17" customFormat="false" ht="12.75" hidden="false" customHeight="false" outlineLevel="0" collapsed="false">
      <c r="A17" s="8"/>
      <c r="E17" s="9"/>
      <c r="F17" s="9"/>
      <c r="G17" s="9"/>
      <c r="H17" s="9"/>
      <c r="I17" s="9"/>
    </row>
    <row r="18" customFormat="false" ht="12.75" hidden="false" customHeight="false" outlineLevel="0" collapsed="false">
      <c r="A18" s="8" t="n">
        <v>36982</v>
      </c>
      <c r="C18" s="0" t="s">
        <v>14</v>
      </c>
      <c r="E18" s="9" t="n">
        <v>-448393114</v>
      </c>
      <c r="F18" s="9"/>
      <c r="G18" s="9" t="n">
        <f aca="false">I18-E18</f>
        <v>-94763689</v>
      </c>
      <c r="H18" s="9"/>
      <c r="I18" s="9" t="n">
        <v>-543156803</v>
      </c>
    </row>
    <row r="19" customFormat="false" ht="12.75" hidden="false" customHeight="false" outlineLevel="0" collapsed="false">
      <c r="A19" s="8"/>
      <c r="E19" s="9"/>
      <c r="F19" s="9"/>
      <c r="G19" s="9"/>
      <c r="H19" s="9"/>
      <c r="I19" s="9"/>
    </row>
    <row r="20" customFormat="false" ht="12.75" hidden="false" customHeight="false" outlineLevel="0" collapsed="false">
      <c r="A20" s="8" t="n">
        <v>36982</v>
      </c>
      <c r="C20" s="0" t="s">
        <v>15</v>
      </c>
      <c r="E20" s="9" t="n">
        <v>-115116482</v>
      </c>
      <c r="F20" s="9"/>
      <c r="G20" s="9" t="n">
        <f aca="false">I20-E20</f>
        <v>-163616406</v>
      </c>
      <c r="H20" s="9"/>
      <c r="I20" s="9" t="n">
        <v>-278732888</v>
      </c>
    </row>
    <row r="21" customFormat="false" ht="12.75" hidden="false" customHeight="false" outlineLevel="0" collapsed="false">
      <c r="A21" s="10"/>
    </row>
    <row r="22" customFormat="false" ht="13.5" hidden="false" customHeight="false" outlineLevel="0" collapsed="false">
      <c r="E22" s="12" t="n">
        <f aca="false">SUM(E10:E20)</f>
        <v>19753526</v>
      </c>
      <c r="F22" s="11"/>
      <c r="G22" s="13" t="n">
        <f aca="false">SUM(G10:G20)</f>
        <v>-203915004</v>
      </c>
      <c r="H22" s="11"/>
      <c r="I22" s="12" t="n">
        <f aca="false">SUM(I10:I20)</f>
        <v>-184161478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2"/>
      <c r="B26" s="3"/>
      <c r="C26" s="3"/>
      <c r="D26" s="3"/>
      <c r="E26" s="3"/>
      <c r="F26" s="3"/>
      <c r="G26" s="4" t="s">
        <v>4</v>
      </c>
      <c r="H26" s="3"/>
      <c r="I26" s="4"/>
    </row>
    <row r="27" customFormat="false" ht="12.75" hidden="false" customHeight="false" outlineLevel="0" collapsed="false">
      <c r="A27" s="5" t="s">
        <v>5</v>
      </c>
      <c r="B27" s="6"/>
      <c r="C27" s="6" t="s">
        <v>17</v>
      </c>
      <c r="D27" s="6"/>
      <c r="E27" s="6"/>
      <c r="F27" s="6"/>
      <c r="G27" s="7" t="s">
        <v>7</v>
      </c>
      <c r="H27" s="6"/>
      <c r="I27" s="7"/>
    </row>
    <row r="29" customFormat="false" ht="12.75" hidden="false" customHeight="false" outlineLevel="0" collapsed="false">
      <c r="A29" s="8"/>
      <c r="C29" s="14"/>
      <c r="E29" s="9"/>
      <c r="F29" s="9"/>
      <c r="G29" s="9"/>
      <c r="H29" s="15"/>
    </row>
    <row r="30" customFormat="false" ht="12.75" hidden="false" customHeight="false" outlineLevel="0" collapsed="false">
      <c r="A30" s="8" t="n">
        <v>36982</v>
      </c>
      <c r="C30" s="14" t="s">
        <v>18</v>
      </c>
      <c r="E30" s="9"/>
      <c r="F30" s="9"/>
      <c r="G30" s="9" t="n">
        <v>183915004</v>
      </c>
      <c r="H30" s="15"/>
    </row>
    <row r="31" customFormat="false" ht="12.75" hidden="false" customHeight="false" outlineLevel="0" collapsed="false">
      <c r="E31" s="9"/>
      <c r="F31" s="9"/>
      <c r="G31" s="9"/>
      <c r="H31" s="9"/>
      <c r="I31" s="9"/>
    </row>
    <row r="32" customFormat="false" ht="13.5" hidden="false" customHeight="false" outlineLevel="0" collapsed="false">
      <c r="E32" s="9"/>
      <c r="F32" s="9"/>
      <c r="G32" s="19" t="n">
        <f aca="false">SUM(G30)</f>
        <v>183915004</v>
      </c>
      <c r="H32" s="9"/>
      <c r="I32" s="9"/>
    </row>
    <row r="33" customFormat="false" ht="13.5" hidden="false" customHeight="false" outlineLevel="0" collapsed="false">
      <c r="E33" s="9"/>
      <c r="F33" s="9"/>
      <c r="G33" s="9"/>
      <c r="H33" s="9"/>
      <c r="I33" s="9"/>
    </row>
    <row r="34" customFormat="false" ht="12.75" hidden="false" customHeight="false" outlineLevel="0" collapsed="false">
      <c r="E34" s="9"/>
      <c r="F34" s="9"/>
      <c r="G34" s="9"/>
      <c r="H34" s="9"/>
      <c r="I34" s="9"/>
    </row>
    <row r="35" customFormat="false" ht="13.5" hidden="false" customHeight="false" outlineLevel="0" collapsed="false">
      <c r="C35" s="11" t="s">
        <v>19</v>
      </c>
      <c r="E35" s="9"/>
      <c r="F35" s="9"/>
      <c r="G35" s="16" t="n">
        <f aca="false">G22+G32</f>
        <v>-20000000</v>
      </c>
      <c r="H35" s="9"/>
      <c r="I35" s="9"/>
    </row>
    <row r="36" customFormat="false" ht="13.5" hidden="false" customHeight="false" outlineLevel="0" collapsed="false">
      <c r="E36" s="9"/>
      <c r="F36" s="9"/>
      <c r="G36" s="9"/>
      <c r="H36" s="9"/>
      <c r="I36" s="9"/>
    </row>
    <row r="38" customFormat="false" ht="12.75" hidden="false" customHeight="false" outlineLevel="0" collapsed="false">
      <c r="G38" s="17"/>
    </row>
    <row r="39" customFormat="false" ht="12.75" hidden="false" customHeight="false" outlineLevel="0" collapsed="false">
      <c r="B39" s="11"/>
      <c r="C39" s="11"/>
      <c r="G39" s="17"/>
    </row>
    <row r="40" customFormat="false" ht="12.75" hidden="false" customHeight="false" outlineLevel="0" collapsed="false">
      <c r="I40" s="11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XML/filtered-attachments/xls/890_MTM_Summary.xls'#$April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G35" activeCellId="0" sqref="G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n">
        <v>36951</v>
      </c>
      <c r="C10" s="0" t="s">
        <v>9</v>
      </c>
      <c r="E10" s="9" t="n">
        <v>50493145</v>
      </c>
      <c r="F10" s="9"/>
      <c r="G10" s="9" t="n">
        <f aca="false">I10-E10</f>
        <v>-12266315</v>
      </c>
      <c r="H10" s="9"/>
      <c r="I10" s="9" t="n">
        <v>38226830</v>
      </c>
    </row>
    <row r="11" customFormat="false" ht="12.75" hidden="false" customHeight="false" outlineLevel="0" collapsed="false">
      <c r="A11" s="10"/>
      <c r="E11" s="9"/>
      <c r="F11" s="9"/>
      <c r="G11" s="9"/>
      <c r="H11" s="9"/>
      <c r="I11" s="9"/>
    </row>
    <row r="12" customFormat="false" ht="12.75" hidden="false" customHeight="false" outlineLevel="0" collapsed="false">
      <c r="A12" s="8" t="n">
        <v>36951</v>
      </c>
      <c r="C12" s="0" t="s">
        <v>10</v>
      </c>
      <c r="E12" s="9" t="n">
        <v>587035369</v>
      </c>
      <c r="F12" s="9"/>
      <c r="G12" s="9" t="n">
        <f aca="false">I12-E12</f>
        <v>127348765</v>
      </c>
      <c r="H12" s="9"/>
      <c r="I12" s="9" t="n">
        <v>714384134</v>
      </c>
    </row>
    <row r="13" customFormat="false" ht="12.75" hidden="false" customHeight="false" outlineLevel="0" collapsed="false">
      <c r="A13" s="8"/>
      <c r="E13" s="9"/>
      <c r="F13" s="9"/>
      <c r="G13" s="9"/>
      <c r="H13" s="9"/>
      <c r="I13" s="9"/>
    </row>
    <row r="14" customFormat="false" ht="12.75" hidden="false" customHeight="false" outlineLevel="0" collapsed="false">
      <c r="A14" s="8" t="n">
        <v>36951</v>
      </c>
      <c r="C14" s="0" t="s">
        <v>11</v>
      </c>
      <c r="E14" s="9" t="n">
        <v>-55096987</v>
      </c>
      <c r="F14" s="9"/>
      <c r="G14" s="9" t="n">
        <f aca="false">I14-E14</f>
        <v>-40636860</v>
      </c>
      <c r="H14" s="9"/>
      <c r="I14" s="9" t="n">
        <v>-95733847</v>
      </c>
    </row>
    <row r="15" customFormat="false" ht="12.75" hidden="false" customHeight="false" outlineLevel="0" collapsed="false">
      <c r="A15" s="8"/>
      <c r="F15" s="9"/>
      <c r="G15" s="9"/>
      <c r="H15" s="9"/>
      <c r="I15" s="9"/>
    </row>
    <row r="16" customFormat="false" ht="12.75" hidden="false" customHeight="false" outlineLevel="0" collapsed="false">
      <c r="A16" s="8" t="n">
        <v>36951</v>
      </c>
      <c r="C16" s="0" t="s">
        <v>12</v>
      </c>
      <c r="E16" s="9" t="n">
        <v>831595</v>
      </c>
      <c r="F16" s="9"/>
      <c r="G16" s="9" t="n">
        <f aca="false">I16-E16</f>
        <v>-15613158</v>
      </c>
      <c r="H16" s="9"/>
      <c r="I16" s="9" t="n">
        <v>-14781563</v>
      </c>
    </row>
    <row r="17" customFormat="false" ht="12.75" hidden="false" customHeight="false" outlineLevel="0" collapsed="false">
      <c r="A17" s="8"/>
      <c r="E17" s="9"/>
      <c r="F17" s="9"/>
      <c r="G17" s="9"/>
      <c r="H17" s="9"/>
      <c r="I17" s="9"/>
    </row>
    <row r="18" customFormat="false" ht="12.75" hidden="false" customHeight="false" outlineLevel="0" collapsed="false">
      <c r="A18" s="8" t="n">
        <v>36951</v>
      </c>
      <c r="C18" s="0" t="s">
        <v>14</v>
      </c>
      <c r="E18" s="9" t="n">
        <v>-448393114</v>
      </c>
      <c r="F18" s="9"/>
      <c r="G18" s="9" t="n">
        <f aca="false">I18-E18</f>
        <v>-205777816</v>
      </c>
      <c r="H18" s="9"/>
      <c r="I18" s="9" t="n">
        <v>-654170930</v>
      </c>
    </row>
    <row r="19" customFormat="false" ht="12.75" hidden="false" customHeight="false" outlineLevel="0" collapsed="false">
      <c r="A19" s="8"/>
      <c r="E19" s="9"/>
      <c r="F19" s="9"/>
      <c r="G19" s="9"/>
      <c r="H19" s="9"/>
      <c r="I19" s="9"/>
    </row>
    <row r="20" customFormat="false" ht="12.75" hidden="false" customHeight="false" outlineLevel="0" collapsed="false">
      <c r="A20" s="8" t="n">
        <v>36951</v>
      </c>
      <c r="C20" s="0" t="s">
        <v>15</v>
      </c>
      <c r="E20" s="9" t="n">
        <v>-115116482</v>
      </c>
      <c r="F20" s="9"/>
      <c r="G20" s="9" t="n">
        <f aca="false">I20-E20</f>
        <v>-110664942</v>
      </c>
      <c r="H20" s="9"/>
      <c r="I20" s="9" t="n">
        <v>-225781424</v>
      </c>
    </row>
    <row r="21" customFormat="false" ht="12.75" hidden="false" customHeight="false" outlineLevel="0" collapsed="false">
      <c r="A21" s="10"/>
    </row>
    <row r="22" customFormat="false" ht="13.5" hidden="false" customHeight="false" outlineLevel="0" collapsed="false">
      <c r="E22" s="12" t="n">
        <f aca="false">SUM(E10:E20)</f>
        <v>19753526</v>
      </c>
      <c r="F22" s="11"/>
      <c r="G22" s="13" t="n">
        <f aca="false">SUM(G10:G20)</f>
        <v>-257610326</v>
      </c>
      <c r="H22" s="11"/>
      <c r="I22" s="12" t="n">
        <f aca="false">SUM(I10:I20)</f>
        <v>-237856800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2"/>
      <c r="B26" s="3"/>
      <c r="C26" s="3"/>
      <c r="D26" s="3"/>
      <c r="E26" s="3"/>
      <c r="F26" s="3"/>
      <c r="G26" s="4" t="s">
        <v>4</v>
      </c>
      <c r="H26" s="3"/>
      <c r="I26" s="4"/>
    </row>
    <row r="27" customFormat="false" ht="12.75" hidden="false" customHeight="false" outlineLevel="0" collapsed="false">
      <c r="A27" s="5" t="s">
        <v>5</v>
      </c>
      <c r="B27" s="6"/>
      <c r="C27" s="6" t="s">
        <v>17</v>
      </c>
      <c r="D27" s="6"/>
      <c r="E27" s="6"/>
      <c r="F27" s="6"/>
      <c r="G27" s="7" t="s">
        <v>7</v>
      </c>
      <c r="H27" s="6"/>
      <c r="I27" s="7"/>
    </row>
    <row r="29" customFormat="false" ht="12.75" hidden="false" customHeight="false" outlineLevel="0" collapsed="false">
      <c r="A29" s="8"/>
      <c r="C29" s="14"/>
      <c r="E29" s="9"/>
      <c r="F29" s="9"/>
      <c r="G29" s="9"/>
      <c r="H29" s="15"/>
    </row>
    <row r="30" customFormat="false" ht="12.75" hidden="false" customHeight="false" outlineLevel="0" collapsed="false">
      <c r="A30" s="8" t="n">
        <v>36892</v>
      </c>
      <c r="C30" s="14" t="s">
        <v>18</v>
      </c>
      <c r="E30" s="9"/>
      <c r="F30" s="9"/>
      <c r="G30" s="9" t="n">
        <v>237610326</v>
      </c>
      <c r="H30" s="15"/>
    </row>
    <row r="31" customFormat="false" ht="12.75" hidden="false" customHeight="false" outlineLevel="0" collapsed="false">
      <c r="E31" s="9"/>
      <c r="F31" s="9"/>
      <c r="G31" s="9"/>
      <c r="H31" s="9"/>
      <c r="I31" s="9"/>
    </row>
    <row r="32" customFormat="false" ht="13.5" hidden="false" customHeight="false" outlineLevel="0" collapsed="false">
      <c r="E32" s="9"/>
      <c r="F32" s="9"/>
      <c r="G32" s="19" t="n">
        <f aca="false">SUM(G30)</f>
        <v>237610326</v>
      </c>
      <c r="H32" s="9"/>
      <c r="I32" s="9"/>
    </row>
    <row r="33" customFormat="false" ht="13.5" hidden="false" customHeight="false" outlineLevel="0" collapsed="false">
      <c r="E33" s="9"/>
      <c r="F33" s="9"/>
      <c r="G33" s="9"/>
      <c r="H33" s="9"/>
      <c r="I33" s="9"/>
    </row>
    <row r="34" customFormat="false" ht="12.75" hidden="false" customHeight="false" outlineLevel="0" collapsed="false">
      <c r="E34" s="9"/>
      <c r="F34" s="9"/>
      <c r="G34" s="9"/>
      <c r="H34" s="9"/>
      <c r="I34" s="9"/>
    </row>
    <row r="35" customFormat="false" ht="13.5" hidden="false" customHeight="false" outlineLevel="0" collapsed="false">
      <c r="C35" s="11" t="s">
        <v>19</v>
      </c>
      <c r="E35" s="9"/>
      <c r="F35" s="9"/>
      <c r="G35" s="16" t="n">
        <f aca="false">G22+G32</f>
        <v>-20000000</v>
      </c>
      <c r="H35" s="9"/>
      <c r="I35" s="9"/>
    </row>
    <row r="36" customFormat="false" ht="13.5" hidden="false" customHeight="false" outlineLevel="0" collapsed="false">
      <c r="E36" s="9"/>
      <c r="F36" s="9"/>
      <c r="G36" s="9"/>
      <c r="H36" s="9"/>
      <c r="I36" s="9"/>
    </row>
    <row r="38" customFormat="false" ht="12.75" hidden="false" customHeight="false" outlineLevel="0" collapsed="false">
      <c r="G38" s="17"/>
    </row>
    <row r="39" customFormat="false" ht="12.75" hidden="false" customHeight="false" outlineLevel="0" collapsed="false">
      <c r="B39" s="11"/>
      <c r="C39" s="11"/>
      <c r="G39" s="17"/>
    </row>
    <row r="40" customFormat="false" ht="12.75" hidden="false" customHeight="false" outlineLevel="0" collapsed="false">
      <c r="I40" s="11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XML/filtered-attachments/xls/890_MTM_Summary.xls'#$March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G31" activeCellId="0" sqref="G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n">
        <v>36892</v>
      </c>
      <c r="C10" s="0" t="s">
        <v>9</v>
      </c>
      <c r="E10" s="9" t="n">
        <v>50493145</v>
      </c>
      <c r="F10" s="9"/>
      <c r="G10" s="9" t="n">
        <f aca="false">I10-E10</f>
        <v>-14992728</v>
      </c>
      <c r="H10" s="9"/>
      <c r="I10" s="9" t="n">
        <v>35500417</v>
      </c>
    </row>
    <row r="11" customFormat="false" ht="12.75" hidden="false" customHeight="false" outlineLevel="0" collapsed="false">
      <c r="A11" s="10"/>
      <c r="E11" s="9"/>
      <c r="F11" s="9"/>
      <c r="G11" s="9"/>
      <c r="H11" s="9"/>
      <c r="I11" s="9"/>
    </row>
    <row r="12" customFormat="false" ht="12.75" hidden="false" customHeight="false" outlineLevel="0" collapsed="false">
      <c r="A12" s="8" t="n">
        <v>36892</v>
      </c>
      <c r="C12" s="0" t="s">
        <v>10</v>
      </c>
      <c r="E12" s="9" t="n">
        <v>587035369</v>
      </c>
      <c r="F12" s="9"/>
      <c r="G12" s="9" t="n">
        <f aca="false">I12-E12</f>
        <v>106775326</v>
      </c>
      <c r="H12" s="9"/>
      <c r="I12" s="9" t="n">
        <v>693810695</v>
      </c>
    </row>
    <row r="13" customFormat="false" ht="12.75" hidden="false" customHeight="false" outlineLevel="0" collapsed="false">
      <c r="A13" s="8"/>
      <c r="E13" s="9"/>
      <c r="F13" s="9"/>
      <c r="G13" s="9"/>
      <c r="H13" s="9"/>
      <c r="I13" s="9"/>
    </row>
    <row r="14" customFormat="false" ht="12.75" hidden="false" customHeight="false" outlineLevel="0" collapsed="false">
      <c r="A14" s="8" t="n">
        <v>36892</v>
      </c>
      <c r="C14" s="0" t="s">
        <v>11</v>
      </c>
      <c r="E14" s="9" t="n">
        <v>-55096987</v>
      </c>
      <c r="F14" s="9"/>
      <c r="G14" s="9" t="n">
        <f aca="false">I14-E14</f>
        <v>-37757620</v>
      </c>
      <c r="H14" s="9"/>
      <c r="I14" s="9" t="n">
        <v>-92854607</v>
      </c>
    </row>
    <row r="15" customFormat="false" ht="12.75" hidden="false" customHeight="false" outlineLevel="0" collapsed="false">
      <c r="A15" s="8"/>
      <c r="F15" s="9"/>
      <c r="G15" s="9"/>
      <c r="H15" s="9"/>
      <c r="I15" s="9"/>
    </row>
    <row r="16" customFormat="false" ht="12.75" hidden="false" customHeight="false" outlineLevel="0" collapsed="false">
      <c r="A16" s="8" t="n">
        <v>36892</v>
      </c>
      <c r="C16" s="0" t="s">
        <v>12</v>
      </c>
      <c r="E16" s="9" t="n">
        <v>831595</v>
      </c>
      <c r="F16" s="9"/>
      <c r="G16" s="9" t="n">
        <f aca="false">I16-E16</f>
        <v>-798694</v>
      </c>
      <c r="H16" s="9"/>
      <c r="I16" s="9" t="n">
        <v>32901</v>
      </c>
    </row>
    <row r="17" customFormat="false" ht="12.75" hidden="false" customHeight="false" outlineLevel="0" collapsed="false">
      <c r="A17" s="8"/>
      <c r="E17" s="9"/>
      <c r="F17" s="9"/>
      <c r="G17" s="9"/>
      <c r="H17" s="9"/>
      <c r="I17" s="9"/>
    </row>
    <row r="18" customFormat="false" ht="12.75" hidden="false" customHeight="false" outlineLevel="0" collapsed="false">
      <c r="A18" s="8" t="n">
        <v>36892</v>
      </c>
      <c r="C18" s="0" t="s">
        <v>14</v>
      </c>
      <c r="E18" s="9" t="n">
        <v>-448393114</v>
      </c>
      <c r="F18" s="9"/>
      <c r="G18" s="9" t="n">
        <f aca="false">I18-E18</f>
        <v>-79503941</v>
      </c>
      <c r="H18" s="9"/>
      <c r="I18" s="9" t="n">
        <v>-527897055</v>
      </c>
    </row>
    <row r="19" customFormat="false" ht="12.75" hidden="false" customHeight="false" outlineLevel="0" collapsed="false">
      <c r="A19" s="8"/>
      <c r="E19" s="9"/>
      <c r="F19" s="9"/>
      <c r="G19" s="9"/>
      <c r="H19" s="9"/>
      <c r="I19" s="9"/>
    </row>
    <row r="20" customFormat="false" ht="12.75" hidden="false" customHeight="false" outlineLevel="0" collapsed="false">
      <c r="A20" s="8" t="n">
        <v>36892</v>
      </c>
      <c r="C20" s="0" t="s">
        <v>15</v>
      </c>
      <c r="E20" s="9" t="n">
        <v>-115116482</v>
      </c>
      <c r="F20" s="9"/>
      <c r="G20" s="9" t="n">
        <f aca="false">I20-E20</f>
        <v>-120127945</v>
      </c>
      <c r="H20" s="9"/>
      <c r="I20" s="9" t="n">
        <v>-235244427</v>
      </c>
    </row>
    <row r="21" customFormat="false" ht="12.75" hidden="false" customHeight="false" outlineLevel="0" collapsed="false">
      <c r="A21" s="10"/>
    </row>
    <row r="22" customFormat="false" ht="13.5" hidden="false" customHeight="false" outlineLevel="0" collapsed="false">
      <c r="E22" s="12" t="n">
        <f aca="false">SUM(E10:E20)</f>
        <v>19753526</v>
      </c>
      <c r="F22" s="11"/>
      <c r="G22" s="13" t="n">
        <f aca="false">SUM(G10:G20)</f>
        <v>-146405602</v>
      </c>
      <c r="H22" s="11"/>
      <c r="I22" s="12" t="n">
        <f aca="false">SUM(I10:I20)</f>
        <v>-126652076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2"/>
      <c r="B26" s="3"/>
      <c r="C26" s="3"/>
      <c r="D26" s="3"/>
      <c r="E26" s="3"/>
      <c r="F26" s="3"/>
      <c r="G26" s="4" t="s">
        <v>4</v>
      </c>
      <c r="H26" s="3"/>
      <c r="I26" s="4"/>
    </row>
    <row r="27" customFormat="false" ht="12.75" hidden="false" customHeight="false" outlineLevel="0" collapsed="false">
      <c r="A27" s="5" t="s">
        <v>5</v>
      </c>
      <c r="B27" s="6"/>
      <c r="C27" s="6" t="s">
        <v>17</v>
      </c>
      <c r="D27" s="6"/>
      <c r="E27" s="6"/>
      <c r="F27" s="6"/>
      <c r="G27" s="7" t="s">
        <v>7</v>
      </c>
      <c r="H27" s="6"/>
      <c r="I27" s="7"/>
    </row>
    <row r="29" customFormat="false" ht="12.75" hidden="false" customHeight="false" outlineLevel="0" collapsed="false">
      <c r="A29" s="8"/>
      <c r="C29" s="14"/>
      <c r="E29" s="9"/>
      <c r="F29" s="9"/>
      <c r="G29" s="9"/>
      <c r="H29" s="15"/>
    </row>
    <row r="30" customFormat="false" ht="12.75" hidden="false" customHeight="false" outlineLevel="0" collapsed="false">
      <c r="A30" s="8" t="n">
        <v>36892</v>
      </c>
      <c r="C30" s="14" t="s">
        <v>18</v>
      </c>
      <c r="E30" s="9"/>
      <c r="F30" s="9"/>
      <c r="G30" s="9" t="n">
        <v>126405602</v>
      </c>
      <c r="H30" s="15"/>
    </row>
    <row r="31" customFormat="false" ht="12.75" hidden="false" customHeight="false" outlineLevel="0" collapsed="false">
      <c r="E31" s="9"/>
      <c r="F31" s="9"/>
      <c r="G31" s="9"/>
      <c r="H31" s="9"/>
      <c r="I31" s="9"/>
    </row>
    <row r="32" customFormat="false" ht="13.5" hidden="false" customHeight="false" outlineLevel="0" collapsed="false">
      <c r="E32" s="9"/>
      <c r="F32" s="9"/>
      <c r="G32" s="19" t="n">
        <f aca="false">SUM(G30)</f>
        <v>126405602</v>
      </c>
      <c r="H32" s="9"/>
      <c r="I32" s="9"/>
    </row>
    <row r="33" customFormat="false" ht="13.5" hidden="false" customHeight="false" outlineLevel="0" collapsed="false">
      <c r="E33" s="9"/>
      <c r="F33" s="9"/>
      <c r="G33" s="9"/>
      <c r="H33" s="9"/>
      <c r="I33" s="9"/>
    </row>
    <row r="34" customFormat="false" ht="12.75" hidden="false" customHeight="false" outlineLevel="0" collapsed="false">
      <c r="E34" s="9"/>
      <c r="F34" s="9"/>
      <c r="G34" s="9"/>
      <c r="H34" s="9"/>
      <c r="I34" s="9"/>
    </row>
    <row r="35" customFormat="false" ht="13.5" hidden="false" customHeight="false" outlineLevel="0" collapsed="false">
      <c r="C35" s="11" t="s">
        <v>19</v>
      </c>
      <c r="E35" s="9"/>
      <c r="F35" s="9"/>
      <c r="G35" s="16" t="n">
        <f aca="false">G22+G32</f>
        <v>-20000000</v>
      </c>
      <c r="H35" s="9"/>
      <c r="I35" s="9"/>
    </row>
    <row r="36" customFormat="false" ht="13.5" hidden="false" customHeight="false" outlineLevel="0" collapsed="false">
      <c r="E36" s="9"/>
      <c r="F36" s="9"/>
      <c r="G36" s="9"/>
      <c r="H36" s="9"/>
      <c r="I36" s="9"/>
    </row>
    <row r="38" customFormat="false" ht="12.75" hidden="false" customHeight="false" outlineLevel="0" collapsed="false">
      <c r="G38" s="17"/>
    </row>
    <row r="39" customFormat="false" ht="12.75" hidden="false" customHeight="false" outlineLevel="0" collapsed="false">
      <c r="B39" s="11"/>
      <c r="C39" s="11"/>
      <c r="G39" s="17"/>
    </row>
    <row r="40" customFormat="false" ht="12.75" hidden="false" customHeight="false" outlineLevel="0" collapsed="false">
      <c r="I40" s="11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XML/filtered-attachments/xls/890_MTM_Summary.xls'#$Feb 2001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28"/>
    <col collapsed="false" customWidth="true" hidden="false" outlineLevel="0" max="3" min="3" style="0" width="28.85"/>
    <col collapsed="false" customWidth="true" hidden="false" outlineLevel="0" max="4" min="4" style="0" width="2.42"/>
    <col collapsed="false" customWidth="true" hidden="false" outlineLevel="0" max="5" min="5" style="0" width="19.41"/>
    <col collapsed="false" customWidth="true" hidden="false" outlineLevel="0" max="6" min="6" style="0" width="1.99"/>
    <col collapsed="false" customWidth="true" hidden="false" outlineLevel="0" max="7" min="7" style="0" width="21.28"/>
    <col collapsed="false" customWidth="true" hidden="false" outlineLevel="0" max="8" min="8" style="0" width="2.7"/>
    <col collapsed="false" customWidth="true" hidden="false" outlineLevel="0" max="9" min="9" style="0" width="20.85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n">
        <v>36892</v>
      </c>
      <c r="C10" s="0" t="s">
        <v>9</v>
      </c>
      <c r="E10" s="9" t="n">
        <v>50493145</v>
      </c>
      <c r="F10" s="9"/>
      <c r="G10" s="9" t="n">
        <f aca="false">I10-E10</f>
        <v>-483505655</v>
      </c>
      <c r="H10" s="9"/>
      <c r="I10" s="9" t="n">
        <v>-433012510</v>
      </c>
    </row>
    <row r="11" customFormat="false" ht="12.75" hidden="false" customHeight="false" outlineLevel="0" collapsed="false">
      <c r="A11" s="10"/>
      <c r="E11" s="9"/>
      <c r="F11" s="9"/>
      <c r="G11" s="9"/>
      <c r="H11" s="9"/>
      <c r="I11" s="9"/>
    </row>
    <row r="12" customFormat="false" ht="12.75" hidden="false" customHeight="false" outlineLevel="0" collapsed="false">
      <c r="A12" s="8" t="n">
        <v>36892</v>
      </c>
      <c r="C12" s="0" t="s">
        <v>10</v>
      </c>
      <c r="E12" s="9" t="n">
        <v>587035369</v>
      </c>
      <c r="F12" s="9"/>
      <c r="G12" s="9" t="n">
        <f aca="false">I12-E12</f>
        <v>117085033</v>
      </c>
      <c r="H12" s="9"/>
      <c r="I12" s="9" t="n">
        <v>704120402</v>
      </c>
    </row>
    <row r="13" customFormat="false" ht="12.75" hidden="false" customHeight="false" outlineLevel="0" collapsed="false">
      <c r="A13" s="8"/>
      <c r="E13" s="9"/>
      <c r="F13" s="9"/>
      <c r="G13" s="9"/>
      <c r="H13" s="9"/>
      <c r="I13" s="9"/>
    </row>
    <row r="14" customFormat="false" ht="12.75" hidden="false" customHeight="false" outlineLevel="0" collapsed="false">
      <c r="A14" s="8" t="n">
        <v>36892</v>
      </c>
      <c r="C14" s="0" t="s">
        <v>11</v>
      </c>
      <c r="E14" s="9" t="n">
        <v>-55096987</v>
      </c>
      <c r="F14" s="9"/>
      <c r="G14" s="9" t="n">
        <f aca="false">I14-E14</f>
        <v>-18718771</v>
      </c>
      <c r="H14" s="9"/>
      <c r="I14" s="9" t="n">
        <v>-73815758</v>
      </c>
    </row>
    <row r="15" customFormat="false" ht="12.75" hidden="false" customHeight="false" outlineLevel="0" collapsed="false">
      <c r="A15" s="8"/>
      <c r="F15" s="9"/>
      <c r="G15" s="9"/>
      <c r="H15" s="9"/>
      <c r="I15" s="9"/>
    </row>
    <row r="16" customFormat="false" ht="12.75" hidden="false" customHeight="false" outlineLevel="0" collapsed="false">
      <c r="A16" s="8" t="n">
        <v>36892</v>
      </c>
      <c r="C16" s="0" t="s">
        <v>12</v>
      </c>
      <c r="E16" s="9" t="n">
        <v>831595</v>
      </c>
      <c r="F16" s="9"/>
      <c r="G16" s="9" t="n">
        <f aca="false">I16-E16</f>
        <v>3291771</v>
      </c>
      <c r="H16" s="9"/>
      <c r="I16" s="9" t="n">
        <v>4123366</v>
      </c>
    </row>
    <row r="17" customFormat="false" ht="12.75" hidden="false" customHeight="false" outlineLevel="0" collapsed="false">
      <c r="A17" s="8"/>
      <c r="E17" s="9"/>
      <c r="F17" s="9"/>
      <c r="G17" s="9"/>
      <c r="H17" s="9"/>
      <c r="I17" s="9"/>
    </row>
    <row r="18" customFormat="false" ht="12.75" hidden="false" customHeight="false" outlineLevel="0" collapsed="false">
      <c r="A18" s="8" t="n">
        <v>36892</v>
      </c>
      <c r="C18" s="0" t="s">
        <v>14</v>
      </c>
      <c r="E18" s="9" t="n">
        <v>-448393114</v>
      </c>
      <c r="F18" s="9"/>
      <c r="G18" s="9" t="n">
        <f aca="false">I18-E18</f>
        <v>287503516</v>
      </c>
      <c r="H18" s="9"/>
      <c r="I18" s="9" t="n">
        <v>-160889598</v>
      </c>
    </row>
    <row r="19" customFormat="false" ht="12.75" hidden="false" customHeight="false" outlineLevel="0" collapsed="false">
      <c r="A19" s="8"/>
      <c r="E19" s="9"/>
      <c r="F19" s="9"/>
      <c r="G19" s="9"/>
      <c r="H19" s="9"/>
      <c r="I19" s="9"/>
    </row>
    <row r="20" customFormat="false" ht="12.75" hidden="false" customHeight="false" outlineLevel="0" collapsed="false">
      <c r="A20" s="8" t="n">
        <v>36892</v>
      </c>
      <c r="C20" s="0" t="s">
        <v>15</v>
      </c>
      <c r="E20" s="9" t="n">
        <v>-115116482</v>
      </c>
      <c r="F20" s="9"/>
      <c r="G20" s="9" t="n">
        <f aca="false">I20-E20</f>
        <v>-111132851</v>
      </c>
      <c r="H20" s="9"/>
      <c r="I20" s="9" t="n">
        <v>-226249333</v>
      </c>
    </row>
    <row r="21" customFormat="false" ht="12.75" hidden="false" customHeight="false" outlineLevel="0" collapsed="false">
      <c r="A21" s="10"/>
    </row>
    <row r="22" customFormat="false" ht="13.5" hidden="false" customHeight="false" outlineLevel="0" collapsed="false">
      <c r="E22" s="12" t="n">
        <f aca="false">SUM(E10:E20)</f>
        <v>19753526</v>
      </c>
      <c r="F22" s="11"/>
      <c r="G22" s="13" t="n">
        <f aca="false">SUM(G10:G20)</f>
        <v>-205476957</v>
      </c>
      <c r="H22" s="11"/>
      <c r="I22" s="12" t="n">
        <f aca="false">SUM(I10:I20)</f>
        <v>-185723431</v>
      </c>
    </row>
    <row r="23" customFormat="false" ht="13.5" hidden="false" customHeight="false" outlineLevel="0" collapsed="false"/>
    <row r="26" customFormat="false" ht="12.75" hidden="false" customHeight="false" outlineLevel="0" collapsed="false">
      <c r="A26" s="2"/>
      <c r="B26" s="3"/>
      <c r="C26" s="3"/>
      <c r="D26" s="3"/>
      <c r="E26" s="3"/>
      <c r="F26" s="3"/>
      <c r="G26" s="4" t="s">
        <v>4</v>
      </c>
      <c r="H26" s="3"/>
      <c r="I26" s="4"/>
    </row>
    <row r="27" customFormat="false" ht="12.75" hidden="false" customHeight="false" outlineLevel="0" collapsed="false">
      <c r="A27" s="5" t="s">
        <v>5</v>
      </c>
      <c r="B27" s="6"/>
      <c r="C27" s="6" t="s">
        <v>17</v>
      </c>
      <c r="D27" s="6"/>
      <c r="E27" s="6"/>
      <c r="F27" s="6"/>
      <c r="G27" s="7" t="s">
        <v>7</v>
      </c>
      <c r="H27" s="6"/>
      <c r="I27" s="7"/>
    </row>
    <row r="29" customFormat="false" ht="12.75" hidden="false" customHeight="false" outlineLevel="0" collapsed="false">
      <c r="A29" s="8"/>
      <c r="C29" s="14"/>
      <c r="E29" s="9"/>
      <c r="F29" s="9"/>
      <c r="G29" s="9"/>
      <c r="H29" s="15"/>
    </row>
    <row r="30" customFormat="false" ht="12.75" hidden="false" customHeight="false" outlineLevel="0" collapsed="false">
      <c r="A30" s="8" t="n">
        <v>36892</v>
      </c>
      <c r="C30" s="14" t="s">
        <v>18</v>
      </c>
      <c r="E30" s="9"/>
      <c r="F30" s="9"/>
      <c r="G30" s="9" t="n">
        <v>206506847</v>
      </c>
      <c r="H30" s="15"/>
    </row>
    <row r="31" customFormat="false" ht="12.75" hidden="false" customHeight="false" outlineLevel="0" collapsed="false">
      <c r="E31" s="9"/>
      <c r="F31" s="9"/>
      <c r="G31" s="9"/>
      <c r="H31" s="9"/>
      <c r="I31" s="9"/>
    </row>
    <row r="32" customFormat="false" ht="13.5" hidden="false" customHeight="false" outlineLevel="0" collapsed="false">
      <c r="E32" s="9"/>
      <c r="F32" s="9"/>
      <c r="G32" s="19" t="n">
        <f aca="false">SUM(G30)</f>
        <v>206506847</v>
      </c>
      <c r="H32" s="9"/>
      <c r="I32" s="9"/>
    </row>
    <row r="33" customFormat="false" ht="13.5" hidden="false" customHeight="false" outlineLevel="0" collapsed="false">
      <c r="E33" s="9"/>
      <c r="F33" s="9"/>
      <c r="G33" s="9"/>
      <c r="H33" s="9"/>
      <c r="I33" s="9"/>
    </row>
    <row r="34" customFormat="false" ht="12.75" hidden="false" customHeight="false" outlineLevel="0" collapsed="false">
      <c r="E34" s="9"/>
      <c r="F34" s="9"/>
      <c r="G34" s="9"/>
      <c r="H34" s="9"/>
      <c r="I34" s="9"/>
    </row>
    <row r="35" customFormat="false" ht="13.5" hidden="false" customHeight="false" outlineLevel="0" collapsed="false">
      <c r="C35" s="11" t="s">
        <v>19</v>
      </c>
      <c r="E35" s="9"/>
      <c r="F35" s="9"/>
      <c r="G35" s="16" t="n">
        <f aca="false">G22+G32</f>
        <v>1029890</v>
      </c>
      <c r="H35" s="9"/>
      <c r="I35" s="9"/>
    </row>
    <row r="36" customFormat="false" ht="13.5" hidden="false" customHeight="false" outlineLevel="0" collapsed="false">
      <c r="E36" s="9"/>
      <c r="F36" s="9"/>
      <c r="G36" s="9"/>
      <c r="H36" s="9"/>
      <c r="I36" s="9"/>
    </row>
    <row r="38" customFormat="false" ht="12.75" hidden="false" customHeight="false" outlineLevel="0" collapsed="false">
      <c r="G38" s="17"/>
    </row>
    <row r="39" customFormat="false" ht="12.75" hidden="false" customHeight="false" outlineLevel="0" collapsed="false">
      <c r="B39" s="11"/>
      <c r="C39" s="11"/>
      <c r="G39" s="17"/>
    </row>
    <row r="40" customFormat="false" ht="12.75" hidden="false" customHeight="false" outlineLevel="0" collapsed="false">
      <c r="I40" s="11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XML/filtered-attachments/xls/890_MTM_Summary.xls'#$Jan 2001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2000-12-08T17:09:36Z</dcterms:created>
  <dc:creator>kkirksey</dc:creator>
  <dc:description/>
  <dc:language>en-US</dc:language>
  <cp:lastModifiedBy>Shanna Husser</cp:lastModifiedBy>
  <cp:lastPrinted>2001-08-10T13:04:50Z</cp:lastPrinted>
  <dcterms:modified xsi:type="dcterms:W3CDTF">2001-08-10T13:05:03Z</dcterms:modified>
  <cp:revision>0</cp:revision>
  <dc:subject/>
  <dc:title/>
</cp:coreProperties>
</file>